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23.png" ContentType="image/png"/>
  <Override PartName="/xl/media/image22.png" ContentType="image/png"/>
  <Override PartName="/xl/media/image21.png" ContentType="image/png"/>
  <Override PartName="/xl/media/image19.png" ContentType="image/png"/>
  <Override PartName="/xl/media/image20.png" ContentType="image/png"/>
  <Override PartName="/xl/media/image18.png" ContentType="image/png"/>
  <Override PartName="/xl/media/image17.png" ContentType="image/png"/>
  <Override PartName="/xl/media/image16.png" ContentType="image/png"/>
  <Override PartName="/xl/media/image15.png" ContentType="image/png"/>
  <Override PartName="/xl/media/image14.png" ContentType="image/png"/>
  <Override PartName="/xl/media/image24.png" ContentType="image/png"/>
  <Override PartName="/xl/media/image1.png" ContentType="image/png"/>
  <Override PartName="/xl/media/image31.png" ContentType="image/png"/>
  <Override PartName="/xl/media/image25.png" ContentType="image/png"/>
  <Override PartName="/xl/media/image12.png" ContentType="image/png"/>
  <Override PartName="/xl/media/image13.png" ContentType="image/png"/>
  <Override PartName="/xl/media/image8.png" ContentType="image/png"/>
  <Override PartName="/xl/media/image38.png" ContentType="image/png"/>
  <Override PartName="/xl/media/image40.png" ContentType="image/png"/>
  <Override PartName="/xl/media/image9.png" ContentType="image/png"/>
  <Override PartName="/xl/media/image39.png" ContentType="image/png"/>
  <Override PartName="/xl/media/image41.png" ContentType="image/png"/>
  <Override PartName="/xl/media/image30.png" ContentType="image/png"/>
  <Override PartName="/xl/media/image28.png" ContentType="image/png"/>
  <Override PartName="/xl/media/image42.png" ContentType="image/png"/>
  <Override PartName="/xl/media/image43.png" ContentType="image/png"/>
  <Override PartName="/xl/media/image44.png" ContentType="image/png"/>
  <Override PartName="/xl/media/image37.png" ContentType="image/png"/>
  <Override PartName="/xl/media/image7.png" ContentType="image/png"/>
  <Override PartName="/xl/media/image2.png" ContentType="image/png"/>
  <Override PartName="/xl/media/image32.png" ContentType="image/png"/>
  <Override PartName="/xl/media/image11.png" ContentType="image/png"/>
  <Override PartName="/xl/media/image36.png" ContentType="image/png"/>
  <Override PartName="/xl/media/image6.png" ContentType="image/png"/>
  <Override PartName="/xl/media/image29.png" ContentType="image/png"/>
  <Override PartName="/xl/media/image10.png" ContentType="image/png"/>
  <Override PartName="/xl/media/image5.png" ContentType="image/png"/>
  <Override PartName="/xl/media/image35.png" ContentType="image/png"/>
  <Override PartName="/xl/media/image34.png" ContentType="image/png"/>
  <Override PartName="/xl/media/image4.png" ContentType="image/png"/>
  <Override PartName="/xl/media/image27.png" ContentType="image/png"/>
  <Override PartName="/xl/media/image33.png" ContentType="image/png"/>
  <Override PartName="/xl/media/image3.png" ContentType="image/png"/>
  <Override PartName="/xl/media/image26.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<sst xmlns="http://schemas.openxmlformats.org/spreadsheetml/2006/main" count="1660" uniqueCount="375">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</sst>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69">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4"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4" borderId="3" xfId="0" applyFont="true" applyBorder="true" applyAlignment="true" applyProtection="false">
      <alignment horizontal="general" vertical="center" textRotation="0" wrapText="true" indent="0" shrinkToFit="false"/>
      <protection locked="true" hidden="false"/>
    </xf>
    <xf numFmtId="164" fontId="10" fillId="4" borderId="3" xfId="0" applyFont="true" applyBorder="true" applyAlignment="true" applyProtection="false">
      <alignment horizontal="center" vertical="center" textRotation="0" wrapText="tru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4" borderId="5" xfId="0" applyFont="true" applyBorder="true" applyAlignment="true" applyProtection="false">
      <alignment horizontal="center" vertical="center" textRotation="0" wrapText="true" indent="0" shrinkToFit="false"/>
      <protection locked="true" hidden="false"/>
    </xf>
    <xf numFmtId="164" fontId="10" fillId="5" borderId="6" xfId="0" applyFont="true" applyBorder="true" applyAlignment="true" applyProtection="false">
      <alignment horizontal="general" vertical="center" textRotation="0" wrapText="true" indent="0" shrinkToFit="false"/>
      <protection locked="true" hidden="false"/>
    </xf>
    <xf numFmtId="164" fontId="11" fillId="6" borderId="5" xfId="0" applyFont="true" applyBorder="true" applyAlignment="true" applyProtection="false">
      <alignment horizontal="center" vertical="center" textRotation="0" wrapText="true" indent="0" shrinkToFit="false"/>
      <protection locked="true" hidden="false"/>
    </xf>
    <xf numFmtId="164" fontId="11" fillId="6" borderId="5" xfId="0" applyFont="true" applyBorder="true" applyAlignment="true" applyProtection="false">
      <alignment horizontal="general" vertical="center" textRotation="0" wrapText="true" indent="0" shrinkToFit="false"/>
      <protection locked="true" hidden="false"/>
    </xf>
    <xf numFmtId="164" fontId="11" fillId="0" borderId="5" xfId="0" applyFont="true" applyBorder="true" applyAlignment="true" applyProtection="false">
      <alignment horizontal="center" vertical="center" textRotation="0" wrapText="true" indent="0" shrinkToFit="false"/>
      <protection locked="true" hidden="false"/>
    </xf>
    <xf numFmtId="164" fontId="11" fillId="0" borderId="5" xfId="0" applyFont="true" applyBorder="true" applyAlignment="true" applyProtection="false">
      <alignment horizontal="general" vertical="center" textRotation="0" wrapText="true" indent="0" shrinkToFit="false"/>
      <protection locked="true" hidden="false"/>
    </xf>
    <xf numFmtId="164" fontId="10" fillId="7" borderId="6" xfId="0" applyFont="true" applyBorder="true" applyAlignment="true" applyProtection="false">
      <alignment horizontal="general" vertical="center" textRotation="0" wrapText="true" indent="0" shrinkToFit="false"/>
      <protection locked="true" hidden="false"/>
    </xf>
    <xf numFmtId="164" fontId="13" fillId="0" borderId="5" xfId="20" applyFont="true" applyBorder="true" applyAlignment="true" applyProtection="true">
      <alignment horizontal="center" vertical="center" textRotation="0" wrapText="true" indent="0" shrinkToFit="false"/>
      <protection locked="true" hidden="false"/>
    </xf>
    <xf numFmtId="164" fontId="10" fillId="8" borderId="6" xfId="0" applyFont="true" applyBorder="true" applyAlignment="true" applyProtection="false">
      <alignment horizontal="general" vertical="center" textRotation="0" wrapText="true" indent="0" shrinkToFit="false"/>
      <protection locked="true" hidden="false"/>
    </xf>
    <xf numFmtId="164" fontId="13" fillId="6" borderId="5" xfId="20" applyFont="true" applyBorder="true" applyAlignment="true" applyProtection="true">
      <alignment horizontal="center" vertical="center" textRotation="0" wrapText="true" indent="0" shrinkToFit="false"/>
      <protection locked="true" hidden="false"/>
    </xf>
    <xf numFmtId="164" fontId="10" fillId="9" borderId="6" xfId="0" applyFont="true" applyBorder="true" applyAlignment="true" applyProtection="false">
      <alignment horizontal="general" vertical="center" textRotation="0" wrapText="true" indent="0" shrinkToFit="false"/>
      <protection locked="true" hidden="false"/>
    </xf>
    <xf numFmtId="164" fontId="10" fillId="10" borderId="7" xfId="0" applyFont="true" applyBorder="true" applyAlignment="true" applyProtection="false">
      <alignment horizontal="general" vertical="center" textRotation="0" wrapText="true" indent="0" shrinkToFit="false"/>
      <protection locked="true" hidden="false"/>
    </xf>
    <xf numFmtId="164" fontId="11" fillId="0" borderId="7" xfId="0" applyFont="true" applyBorder="true" applyAlignment="true" applyProtection="false">
      <alignment horizontal="center" vertical="center" textRotation="0" wrapText="true" indent="0" shrinkToFit="false"/>
      <protection locked="true" hidden="false"/>
    </xf>
    <xf numFmtId="164" fontId="11" fillId="0" borderId="7" xfId="0" applyFont="true" applyBorder="true" applyAlignment="true" applyProtection="false">
      <alignment horizontal="general" vertical="center" textRotation="0" wrapText="true" indent="0" shrinkToFit="false"/>
      <protection locked="true" hidden="false"/>
    </xf>
    <xf numFmtId="164" fontId="11" fillId="6" borderId="7" xfId="0" applyFont="true" applyBorder="true" applyAlignment="true" applyProtection="false">
      <alignment horizontal="center" vertical="center" textRotation="0" wrapText="true" indent="0" shrinkToFit="false"/>
      <protection locked="true" hidden="false"/>
    </xf>
    <xf numFmtId="164" fontId="11" fillId="6" borderId="7" xfId="0" applyFont="true" applyBorder="true" applyAlignment="true" applyProtection="false">
      <alignment horizontal="general" vertical="center" textRotation="0" wrapText="true" indent="0" shrinkToFit="false"/>
      <protection locked="true" hidden="false"/>
    </xf>
    <xf numFmtId="164" fontId="11" fillId="6" borderId="8" xfId="0" applyFont="true" applyBorder="true" applyAlignment="true" applyProtection="false">
      <alignment horizontal="center" vertical="center" textRotation="0" wrapText="true" indent="0" shrinkToFit="false"/>
      <protection locked="true" hidden="false"/>
    </xf>
    <xf numFmtId="164" fontId="10" fillId="11" borderId="6" xfId="0" applyFont="true" applyBorder="true" applyAlignment="true" applyProtection="false">
      <alignment horizontal="general" vertical="center" textRotation="0" wrapText="true" indent="0" shrinkToFit="false"/>
      <protection locked="true" hidden="false"/>
    </xf>
    <xf numFmtId="164" fontId="15" fillId="11" borderId="6" xfId="0" applyFont="true" applyBorder="true" applyAlignment="true" applyProtection="false">
      <alignment horizontal="general" vertical="center" textRotation="0" wrapText="true" indent="0" shrinkToFit="false"/>
      <protection locked="true" hidden="false"/>
    </xf>
    <xf numFmtId="164" fontId="10" fillId="12"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0" fillId="13" borderId="6" xfId="0" applyFont="true" applyBorder="true" applyAlignment="true" applyProtection="false">
      <alignment horizontal="general" vertical="center" textRotation="0" wrapText="true" indent="0" shrinkToFit="false"/>
      <protection locked="true" hidden="false"/>
    </xf>
    <xf numFmtId="164" fontId="10" fillId="14"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0" fillId="15" borderId="6" xfId="0" applyFont="true" applyBorder="true" applyAlignment="true" applyProtection="false">
      <alignment horizontal="general" vertical="center" textRotation="0" wrapText="true" indent="0" shrinkToFit="false"/>
      <protection locked="true" hidden="false"/>
    </xf>
    <xf numFmtId="164" fontId="10" fillId="16" borderId="6" xfId="0" applyFont="true" applyBorder="true" applyAlignment="true" applyProtection="false">
      <alignment horizontal="general" vertical="center" textRotation="0" wrapText="false" indent="0" shrinkToFit="false"/>
      <protection locked="true" hidden="false"/>
    </xf>
    <xf numFmtId="164" fontId="10" fillId="17" borderId="6" xfId="0" applyFont="true" applyBorder="true" applyAlignment="true" applyProtection="false">
      <alignment horizontal="general" vertical="center" textRotation="0" wrapText="false" indent="0" shrinkToFit="false"/>
      <protection locked="true" hidden="false"/>
    </xf>
    <xf numFmtId="164" fontId="17" fillId="18" borderId="6" xfId="0" applyFont="true" applyBorder="true" applyAlignment="true" applyProtection="false">
      <alignment horizontal="general" vertical="center" textRotation="0" wrapText="true" indent="0" shrinkToFit="false"/>
      <protection locked="true" hidden="false"/>
    </xf>
    <xf numFmtId="164" fontId="11" fillId="19" borderId="5" xfId="0" applyFont="true" applyBorder="true" applyAlignment="true" applyProtection="false">
      <alignment horizontal="center" vertical="center" textRotation="0" wrapText="true" indent="0" shrinkToFit="false"/>
      <protection locked="true" hidden="false"/>
    </xf>
    <xf numFmtId="164" fontId="11" fillId="19" borderId="5" xfId="0" applyFont="true" applyBorder="true" applyAlignment="true" applyProtection="false">
      <alignment horizontal="general" vertical="center" textRotation="0" wrapText="true" indent="0" shrinkToFit="false"/>
      <protection locked="true" hidden="false"/>
    </xf>
    <xf numFmtId="164" fontId="10" fillId="2" borderId="6" xfId="0" applyFont="true" applyBorder="true" applyAlignment="true" applyProtection="false">
      <alignment horizontal="general" vertical="center" textRotation="0" wrapText="true" indent="0" shrinkToFit="false"/>
      <protection locked="true" hidden="false"/>
    </xf>
    <xf numFmtId="164" fontId="10" fillId="20" borderId="6" xfId="0" applyFont="true" applyBorder="true" applyAlignment="true" applyProtection="false">
      <alignment horizontal="general" vertical="center" textRotation="0" wrapText="true" indent="0" shrinkToFit="false"/>
      <protection locked="true" hidden="false"/>
    </xf>
    <xf numFmtId="164" fontId="10" fillId="21" borderId="6" xfId="0" applyFont="true" applyBorder="true" applyAlignment="true" applyProtection="false">
      <alignment horizontal="general" vertical="center" textRotation="0" wrapText="true" indent="0" shrinkToFit="false"/>
      <protection locked="true" hidden="false"/>
    </xf>
    <xf numFmtId="164" fontId="10" fillId="22" borderId="6" xfId="0" applyFont="true" applyBorder="true" applyAlignment="true" applyProtection="false">
      <alignment horizontal="general" vertical="center" textRotation="0" wrapText="true" indent="0" shrinkToFit="false"/>
      <protection locked="true" hidden="false"/>
    </xf>
    <xf numFmtId="164" fontId="15" fillId="13" borderId="6" xfId="0" applyFont="true" applyBorder="true" applyAlignment="true" applyProtection="false">
      <alignment horizontal="general" vertical="center" textRotation="0" wrapText="true" indent="0" shrinkToFit="false"/>
      <protection locked="true" hidden="false"/>
    </xf>
    <xf numFmtId="164" fontId="18" fillId="6" borderId="5" xfId="0" applyFont="true" applyBorder="true" applyAlignment="true" applyProtection="false">
      <alignment horizontal="center" vertical="center" textRotation="0" wrapText="true" indent="0" shrinkToFit="false"/>
      <protection locked="true" hidden="false"/>
    </xf>
    <xf numFmtId="164" fontId="18" fillId="6" borderId="5" xfId="0" applyFont="true" applyBorder="true" applyAlignment="true" applyProtection="false">
      <alignment horizontal="general" vertical="center" textRotation="0" wrapText="true" indent="0" shrinkToFit="false"/>
      <protection locked="true" hidden="false"/>
    </xf>
    <xf numFmtId="164" fontId="15" fillId="2" borderId="6" xfId="0" applyFont="true" applyBorder="true" applyAlignment="true" applyProtection="false">
      <alignment horizontal="general" vertical="center" textRotation="0" wrapText="true" indent="0" shrinkToFit="false"/>
      <protection locked="true" hidden="false"/>
    </xf>
    <xf numFmtId="164" fontId="18" fillId="19" borderId="5" xfId="0" applyFont="true" applyBorder="true" applyAlignment="true" applyProtection="false">
      <alignment horizontal="center" vertical="center" textRotation="0" wrapText="true" indent="0" shrinkToFit="false"/>
      <protection locked="true" hidden="false"/>
    </xf>
    <xf numFmtId="164" fontId="18" fillId="19" borderId="5" xfId="0" applyFont="true" applyBorder="true" applyAlignment="true" applyProtection="false">
      <alignment horizontal="general" vertical="center" textRotation="0" wrapText="true" indent="0" shrinkToFit="false"/>
      <protection locked="true" hidden="false"/>
    </xf>
    <xf numFmtId="164" fontId="15" fillId="20" borderId="6" xfId="0" applyFont="true" applyBorder="true" applyAlignment="true" applyProtection="false">
      <alignment horizontal="general" vertical="center" textRotation="0" wrapText="true" indent="0" shrinkToFit="false"/>
      <protection locked="true" hidden="false"/>
    </xf>
    <xf numFmtId="164" fontId="15" fillId="21" borderId="6" xfId="0" applyFont="true" applyBorder="true" applyAlignment="true" applyProtection="false">
      <alignment horizontal="general" vertical="center" textRotation="0" wrapText="true" indent="0" shrinkToFit="false"/>
      <protection locked="true" hidden="false"/>
    </xf>
    <xf numFmtId="164" fontId="15"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19"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19" fillId="24" borderId="0" xfId="0" applyFont="true" applyBorder="false" applyAlignment="false" applyProtection="true">
      <alignment horizontal="general" vertical="bottom" textRotation="0" wrapText="false" indent="0" shrinkToFit="false"/>
      <protection locked="false" hidden="false"/>
    </xf>
    <xf numFmtId="164" fontId="20"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1" fillId="0" borderId="0" xfId="0" applyFont="true" applyBorder="false" applyAlignment="true" applyProtection="true">
      <alignment horizontal="center" vertical="bottom" textRotation="0" wrapText="false" indent="0" shrinkToFit="false"/>
      <protection locked="false" hidden="false"/>
    </xf>
    <xf numFmtId="164" fontId="22" fillId="0" borderId="0" xfId="0" applyFont="true" applyBorder="false" applyAlignment="true" applyProtection="true">
      <alignment horizontal="center" vertical="bottom" textRotation="0" wrapText="false" indent="0" shrinkToFit="false"/>
      <protection locked="fals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9"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19"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19"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9" fillId="7" borderId="0" xfId="0" applyFont="true" applyBorder="true" applyAlignment="true" applyProtection="false">
      <alignment horizontal="general" vertical="top" textRotation="0" wrapText="true" indent="0" shrinkToFit="false"/>
      <protection locked="true" hidden="false"/>
    </xf>
    <xf numFmtId="164" fontId="24" fillId="28"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19" fillId="29" borderId="0" xfId="0" applyFont="true" applyBorder="false" applyAlignment="true" applyProtection="false">
      <alignment horizontal="general"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top" textRotation="0" wrapText="true" indent="0" shrinkToFit="false"/>
      <protection locked="true" hidden="false"/>
    </xf>
    <xf numFmtId="164" fontId="24" fillId="12" borderId="0" xfId="0" applyFont="true" applyBorder="false" applyAlignment="true" applyProtection="false">
      <alignment horizontal="general"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24" fillId="14" borderId="0" xfId="0" applyFont="true" applyBorder="false" applyAlignment="true" applyProtection="false">
      <alignment horizontal="general" vertical="top" textRotation="0" wrapText="true" indent="0" shrinkToFit="false"/>
      <protection locked="true" hidden="false"/>
    </xf>
    <xf numFmtId="164" fontId="24" fillId="14" borderId="10" xfId="0" applyFont="true" applyBorder="true" applyAlignment="true" applyProtection="false">
      <alignment horizontal="general" vertical="top" textRotation="0" wrapText="true" indent="0" shrinkToFit="false"/>
      <protection locked="true" hidden="false"/>
    </xf>
    <xf numFmtId="164" fontId="24" fillId="30" borderId="0" xfId="0" applyFont="true" applyBorder="false" applyAlignment="true" applyProtection="false">
      <alignment horizontal="general" vertical="top" textRotation="0" wrapText="true" indent="0" shrinkToFit="false"/>
      <protection locked="true" hidden="false"/>
    </xf>
    <xf numFmtId="164" fontId="19" fillId="16" borderId="1" xfId="0" applyFont="true" applyBorder="true" applyAlignment="true" applyProtection="fals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top" textRotation="0" wrapText="false" indent="0" shrinkToFit="false"/>
      <protection locked="true" hidden="false"/>
    </xf>
    <xf numFmtId="164" fontId="26" fillId="18" borderId="0" xfId="0" applyFont="true" applyBorder="true" applyAlignment="true" applyProtection="false">
      <alignment horizontal="center" vertical="top" textRotation="0" wrapText="true" indent="0" shrinkToFit="false"/>
      <protection locked="true" hidden="false"/>
    </xf>
    <xf numFmtId="164" fontId="27" fillId="18" borderId="0" xfId="0" applyFont="true" applyBorder="true" applyAlignment="true" applyProtection="false">
      <alignment horizontal="center" vertical="top" textRotation="0" wrapText="true" indent="0" shrinkToFit="false"/>
      <protection locked="true" hidden="false"/>
    </xf>
    <xf numFmtId="164" fontId="28" fillId="13"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center" vertical="top" textRotation="0" wrapText="true" indent="0" shrinkToFit="false"/>
      <protection locked="true" hidden="false"/>
    </xf>
    <xf numFmtId="164" fontId="24" fillId="31" borderId="0" xfId="0" applyFont="true" applyBorder="true" applyAlignment="true" applyProtection="false">
      <alignment horizontal="center" vertical="top" textRotation="0" wrapText="true" indent="0" shrinkToFit="false"/>
      <protection locked="true" hidden="false"/>
    </xf>
    <xf numFmtId="164" fontId="24" fillId="32" borderId="0" xfId="0" applyFont="true" applyBorder="true" applyAlignment="true" applyProtection="false">
      <alignment horizontal="center" vertical="top" textRotation="0" wrapText="true" indent="0" shrinkToFit="false"/>
      <protection locked="true" hidden="false"/>
    </xf>
    <xf numFmtId="164" fontId="24" fillId="22" borderId="11" xfId="0" applyFont="true" applyBorder="true" applyAlignment="true" applyProtection="false">
      <alignment horizontal="center" vertical="top" textRotation="0" wrapText="true" indent="0" shrinkToFit="false"/>
      <protection locked="true" hidden="false"/>
    </xf>
    <xf numFmtId="164" fontId="29" fillId="13" borderId="12" xfId="0" applyFont="true" applyBorder="true" applyAlignment="true" applyProtection="false">
      <alignment horizontal="general" vertical="top" textRotation="0" wrapText="true" indent="0" shrinkToFit="false"/>
      <protection locked="true" hidden="false"/>
    </xf>
    <xf numFmtId="164" fontId="25" fillId="2" borderId="0" xfId="0" applyFont="true" applyBorder="true" applyAlignment="true" applyProtection="false">
      <alignment horizontal="center" vertical="top" textRotation="0" wrapText="true" indent="0" shrinkToFit="false"/>
      <protection locked="true" hidden="false"/>
    </xf>
    <xf numFmtId="164" fontId="25" fillId="31" borderId="0" xfId="0" applyFont="true" applyBorder="true" applyAlignment="true" applyProtection="false">
      <alignment horizontal="center" vertical="top" textRotation="0" wrapText="true" indent="0" shrinkToFit="false"/>
      <protection locked="true" hidden="false"/>
    </xf>
    <xf numFmtId="164" fontId="25" fillId="32" borderId="0" xfId="0" applyFont="true" applyBorder="true" applyAlignment="true" applyProtection="false">
      <alignment horizontal="center" vertical="top" textRotation="0" wrapText="true" indent="0" shrinkToFit="false"/>
      <protection locked="true" hidden="false"/>
    </xf>
    <xf numFmtId="164" fontId="25" fillId="22" borderId="11" xfId="0" applyFont="true" applyBorder="true" applyAlignment="true" applyProtection="false">
      <alignment horizontal="center" vertical="top" textRotation="0" wrapText="true" indent="0" shrinkToFit="false"/>
      <protection locked="true" hidden="false"/>
    </xf>
    <xf numFmtId="164" fontId="24" fillId="33" borderId="0" xfId="0" applyFont="true" applyBorder="false" applyAlignment="true" applyProtection="false">
      <alignment horizontal="center" vertical="center" textRotation="0" wrapText="true" indent="0" shrinkToFit="false"/>
      <protection locked="true" hidden="false"/>
    </xf>
    <xf numFmtId="166"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3"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5"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9" fillId="35" borderId="13" xfId="0" applyFont="true" applyBorder="true" applyAlignment="true" applyProtection="false">
      <alignment horizontal="center" vertical="center" textRotation="0" wrapText="false" indent="0" shrinkToFit="false"/>
      <protection locked="true" hidden="false"/>
    </xf>
    <xf numFmtId="164" fontId="19" fillId="36" borderId="0" xfId="0" applyFont="true" applyBorder="true" applyAlignment="true" applyProtection="false">
      <alignment horizontal="center" vertical="center"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7" fillId="8" borderId="14" xfId="24" applyFont="true" applyBorder="true" applyAlignment="true" applyProtection="true">
      <alignment horizontal="center" vertical="center" textRotation="0" wrapText="true" indent="0" shrinkToFit="false"/>
      <protection locked="true" hidden="false"/>
    </xf>
    <xf numFmtId="164" fontId="37" fillId="8" borderId="0" xfId="24" applyFont="true" applyBorder="true" applyAlignment="true" applyProtection="true">
      <alignment horizontal="center" vertical="center" textRotation="0" wrapText="true" indent="0" shrinkToFit="false"/>
      <protection locked="true" hidden="false"/>
    </xf>
    <xf numFmtId="164" fontId="38" fillId="35" borderId="0" xfId="0" applyFont="true" applyBorder="false" applyAlignment="true" applyProtection="false">
      <alignment horizontal="center" vertical="center" textRotation="0" wrapText="true" indent="0" shrinkToFit="false"/>
      <protection locked="true" hidden="false"/>
    </xf>
    <xf numFmtId="164" fontId="39" fillId="35" borderId="0" xfId="0" applyFont="true" applyBorder="false" applyAlignment="true" applyProtection="false">
      <alignment horizontal="center" vertical="center" textRotation="0" wrapText="true" indent="0" shrinkToFit="false"/>
      <protection locked="true" hidden="false"/>
    </xf>
    <xf numFmtId="164" fontId="37" fillId="35" borderId="0" xfId="0" applyFont="true" applyBorder="true" applyAlignment="true" applyProtection="false">
      <alignment horizontal="left" vertical="bottom" textRotation="0" wrapText="true" indent="0" shrinkToFit="false"/>
      <protection locked="true" hidden="false"/>
    </xf>
    <xf numFmtId="164" fontId="37" fillId="35" borderId="0" xfId="0" applyFont="true" applyBorder="true" applyAlignment="false" applyProtection="false">
      <alignment horizontal="general" vertical="bottom" textRotation="0" wrapText="false" indent="0" shrinkToFit="false"/>
      <protection locked="true" hidden="false"/>
    </xf>
    <xf numFmtId="164" fontId="40" fillId="36" borderId="0" xfId="24" applyFont="true" applyBorder="true" applyAlignment="true" applyProtection="true">
      <alignment horizontal="center" vertical="center" textRotation="0" wrapText="true" indent="0" shrinkToFit="false"/>
      <protection locked="true" hidden="false"/>
    </xf>
    <xf numFmtId="164" fontId="38" fillId="0" borderId="0" xfId="0" applyFont="true" applyBorder="true" applyAlignment="true" applyProtection="false">
      <alignment horizontal="left"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9" fontId="43"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7" fillId="37" borderId="0" xfId="0" applyFont="true" applyBorder="true" applyAlignment="true" applyProtection="false">
      <alignment horizontal="center" vertical="center" textRotation="0" wrapText="true" indent="0" shrinkToFit="false"/>
      <protection locked="true" hidden="false"/>
    </xf>
    <xf numFmtId="164" fontId="48" fillId="13" borderId="0" xfId="0" applyFont="true" applyBorder="true" applyAlignment="true" applyProtection="false">
      <alignment horizontal="center" vertical="center" textRotation="0" wrapText="true" indent="0" shrinkToFit="false"/>
      <protection locked="true" hidden="false"/>
    </xf>
    <xf numFmtId="169" fontId="44" fillId="7" borderId="0"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true" applyAlignment="true" applyProtection="false">
      <alignment horizontal="center" vertical="top" textRotation="0" wrapText="true" indent="0" shrinkToFit="false"/>
      <protection locked="true" hidden="false"/>
    </xf>
    <xf numFmtId="164" fontId="47" fillId="38" borderId="0" xfId="0" applyFont="true" applyBorder="true" applyAlignment="true" applyProtection="false">
      <alignment horizontal="center" vertical="top" textRotation="0" wrapText="true" indent="0" shrinkToFit="false"/>
      <protection locked="true" hidden="false"/>
    </xf>
    <xf numFmtId="169" fontId="44" fillId="39" borderId="0" xfId="0" applyFont="true" applyBorder="true" applyAlignment="true" applyProtection="false">
      <alignment horizontal="center" vertical="center" textRotation="0" wrapText="true" indent="0" shrinkToFit="false"/>
      <protection locked="true" hidden="false"/>
    </xf>
    <xf numFmtId="164" fontId="47" fillId="40" borderId="2" xfId="0" applyFont="true" applyBorder="true" applyAlignment="true" applyProtection="false">
      <alignment horizontal="center" vertical="top" textRotation="0" wrapText="true" indent="0" shrinkToFit="false"/>
      <protection locked="true" hidden="false"/>
    </xf>
    <xf numFmtId="164" fontId="47" fillId="27" borderId="0" xfId="0" applyFont="true" applyBorder="true" applyAlignment="true" applyProtection="false">
      <alignment horizontal="center" vertical="top"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7"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47" fillId="0" borderId="15" xfId="0" applyFont="true" applyBorder="true" applyAlignment="true" applyProtection="false">
      <alignment horizontal="center" vertical="center" textRotation="0" wrapText="true" indent="0" shrinkToFit="false"/>
      <protection locked="true" hidden="false"/>
    </xf>
    <xf numFmtId="165" fontId="47" fillId="41" borderId="15" xfId="0" applyFont="true" applyBorder="true" applyAlignment="true" applyProtection="false">
      <alignment horizontal="general" vertical="center" textRotation="0" wrapText="false" indent="0" shrinkToFit="false"/>
      <protection locked="true" hidden="false"/>
    </xf>
    <xf numFmtId="165" fontId="49" fillId="42" borderId="15" xfId="19" applyFont="true" applyBorder="true" applyAlignment="true" applyProtection="true">
      <alignment horizontal="center" vertical="bottom" textRotation="0" wrapText="false" indent="0" shrinkToFit="false"/>
      <protection locked="true" hidden="false"/>
    </xf>
    <xf numFmtId="165" fontId="49" fillId="42" borderId="15" xfId="0" applyFont="true" applyBorder="true" applyAlignment="false" applyProtection="false">
      <alignment horizontal="general" vertical="bottom" textRotation="0" wrapText="false" indent="0" shrinkToFit="false"/>
      <protection locked="true" hidden="false"/>
    </xf>
    <xf numFmtId="165" fontId="49" fillId="42" borderId="15" xfId="0" applyFont="true" applyBorder="true" applyAlignment="true" applyProtection="false">
      <alignment horizontal="center" vertical="center" textRotation="0" wrapText="true" indent="0" shrinkToFit="false"/>
      <protection locked="true" hidden="false"/>
    </xf>
    <xf numFmtId="165" fontId="49" fillId="42" borderId="15" xfId="0" applyFont="true" applyBorder="true" applyAlignment="true" applyProtection="false">
      <alignment horizontal="general" vertical="center" textRotation="0" wrapText="true" indent="0" shrinkToFit="false"/>
      <protection locked="true" hidden="false"/>
    </xf>
    <xf numFmtId="165" fontId="47" fillId="43" borderId="15" xfId="0" applyFont="true" applyBorder="true" applyAlignment="true" applyProtection="false">
      <alignment horizontal="general" vertical="center" textRotation="0" wrapText="false" indent="0" shrinkToFit="false"/>
      <protection locked="true" hidden="false"/>
    </xf>
    <xf numFmtId="165" fontId="47" fillId="44" borderId="15" xfId="0" applyFont="true" applyBorder="true" applyAlignment="true" applyProtection="false">
      <alignment horizontal="general" vertical="center" textRotation="0" wrapText="false" indent="0" shrinkToFit="false"/>
      <protection locked="true" hidden="false"/>
    </xf>
    <xf numFmtId="165" fontId="49" fillId="45" borderId="15" xfId="0" applyFont="true" applyBorder="true" applyAlignment="true" applyProtection="false">
      <alignment horizontal="general" vertical="center" textRotation="0" wrapText="true" indent="0" shrinkToFit="false"/>
      <protection locked="true" hidden="false"/>
    </xf>
    <xf numFmtId="165" fontId="47" fillId="26" borderId="15" xfId="0" applyFont="true" applyBorder="true" applyAlignment="false" applyProtection="false">
      <alignment horizontal="general" vertical="bottom" textRotation="0" wrapText="false" indent="0" shrinkToFit="false"/>
      <protection locked="true" hidden="false"/>
    </xf>
    <xf numFmtId="165" fontId="48"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49" fillId="42" borderId="0" xfId="0" applyFont="true" applyBorder="false" applyAlignment="true" applyProtection="false">
      <alignment horizontal="right" vertical="center" textRotation="0" wrapText="fals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47"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8"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47" fillId="24" borderId="0" xfId="0" applyFont="true" applyBorder="false" applyAlignment="true" applyProtection="false">
      <alignment horizontal="right"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9" fontId="52" fillId="0" borderId="0" xfId="0" applyFont="true" applyBorder="true" applyAlignment="true" applyProtection="false">
      <alignment horizontal="left" vertical="bottom" textRotation="0" wrapText="false" indent="0" shrinkToFit="false"/>
      <protection locked="true" hidden="false"/>
    </xf>
    <xf numFmtId="164" fontId="52" fillId="0" borderId="0" xfId="0" applyFont="tru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52" fillId="37" borderId="0" xfId="0" applyFont="true" applyBorder="true" applyAlignment="true" applyProtection="false">
      <alignment horizontal="center" vertical="center" textRotation="0" wrapText="true" indent="0" shrinkToFit="false"/>
      <protection locked="true" hidden="false"/>
    </xf>
    <xf numFmtId="164" fontId="55" fillId="13" borderId="0" xfId="0" applyFont="true" applyBorder="true" applyAlignment="true" applyProtection="false">
      <alignment horizontal="center" vertical="center" textRotation="0" wrapText="true" indent="0" shrinkToFit="false"/>
      <protection locked="true" hidden="false"/>
    </xf>
    <xf numFmtId="169" fontId="52" fillId="7" borderId="0" xfId="0" applyFont="true" applyBorder="true" applyAlignment="true" applyProtection="false">
      <alignment horizontal="center" vertical="center" textRotation="0" wrapText="true" indent="0" shrinkToFit="false"/>
      <protection locked="true" hidden="false"/>
    </xf>
    <xf numFmtId="164" fontId="52" fillId="2" borderId="0" xfId="0" applyFont="true" applyBorder="true" applyAlignment="true" applyProtection="false">
      <alignment horizontal="center" vertical="top" textRotation="0" wrapText="true" indent="0" shrinkToFit="false"/>
      <protection locked="true" hidden="false"/>
    </xf>
    <xf numFmtId="164" fontId="52" fillId="38" borderId="0" xfId="0" applyFont="true" applyBorder="true" applyAlignment="true" applyProtection="false">
      <alignment horizontal="center" vertical="top" textRotation="0" wrapText="true" indent="0" shrinkToFit="false"/>
      <protection locked="true" hidden="false"/>
    </xf>
    <xf numFmtId="169" fontId="52" fillId="39" borderId="0" xfId="0" applyFont="true" applyBorder="true" applyAlignment="true" applyProtection="false">
      <alignment horizontal="center" vertical="center" textRotation="0" wrapText="true" indent="0" shrinkToFit="false"/>
      <protection locked="true" hidden="false"/>
    </xf>
    <xf numFmtId="164" fontId="52" fillId="40" borderId="2" xfId="0" applyFont="true" applyBorder="true" applyAlignment="true" applyProtection="false">
      <alignment horizontal="center" vertical="top" textRotation="0" wrapText="true" indent="0" shrinkToFit="false"/>
      <protection locked="true" hidden="false"/>
    </xf>
    <xf numFmtId="164" fontId="52" fillId="27" borderId="0" xfId="0" applyFont="true" applyBorder="true" applyAlignment="true" applyProtection="false">
      <alignment horizontal="center" vertical="top"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2" fillId="0" borderId="15" xfId="0" applyFont="true" applyBorder="true" applyAlignment="true" applyProtection="false">
      <alignment horizontal="right" vertical="center" textRotation="0" wrapText="false" indent="0" shrinkToFit="false"/>
      <protection locked="true" hidden="false"/>
    </xf>
    <xf numFmtId="164" fontId="54" fillId="0" borderId="15" xfId="0" applyFont="true" applyBorder="true" applyAlignment="true" applyProtection="false">
      <alignment horizontal="general" vertical="center" textRotation="0" wrapText="false" indent="0" shrinkToFit="false"/>
      <protection locked="true" hidden="false"/>
    </xf>
    <xf numFmtId="164" fontId="52" fillId="0" borderId="15" xfId="0" applyFont="true" applyBorder="true" applyAlignment="true" applyProtection="false">
      <alignment horizontal="center" vertical="center" textRotation="0" wrapText="true" indent="0" shrinkToFit="false"/>
      <protection locked="true" hidden="false"/>
    </xf>
    <xf numFmtId="165" fontId="52" fillId="41" borderId="15" xfId="0" applyFont="true" applyBorder="true" applyAlignment="true" applyProtection="false">
      <alignment horizontal="general" vertical="center" textRotation="0" wrapText="false" indent="0" shrinkToFit="false"/>
      <protection locked="true" hidden="false"/>
    </xf>
    <xf numFmtId="165" fontId="56" fillId="42" borderId="15" xfId="0" applyFont="true" applyBorder="true" applyAlignment="true" applyProtection="false">
      <alignment horizontal="general" vertical="center" textRotation="0" wrapText="true" indent="0" shrinkToFit="false"/>
      <protection locked="true" hidden="false"/>
    </xf>
    <xf numFmtId="165" fontId="56" fillId="42" borderId="15" xfId="0" applyFont="true" applyBorder="true" applyAlignment="true" applyProtection="false">
      <alignment horizontal="center" vertical="center" textRotation="0" wrapText="true" indent="0" shrinkToFit="false"/>
      <protection locked="true" hidden="false"/>
    </xf>
    <xf numFmtId="165" fontId="52" fillId="43" borderId="15" xfId="0" applyFont="true" applyBorder="true" applyAlignment="true" applyProtection="false">
      <alignment horizontal="general" vertical="center" textRotation="0" wrapText="false" indent="0" shrinkToFit="false"/>
      <protection locked="true" hidden="false"/>
    </xf>
    <xf numFmtId="165" fontId="52" fillId="44" borderId="15" xfId="0" applyFont="true" applyBorder="true" applyAlignment="true" applyProtection="false">
      <alignment horizontal="general" vertical="center" textRotation="0" wrapText="false" indent="0" shrinkToFit="false"/>
      <protection locked="true" hidden="false"/>
    </xf>
    <xf numFmtId="165" fontId="56" fillId="45" borderId="15" xfId="0" applyFont="true" applyBorder="true" applyAlignment="true" applyProtection="false">
      <alignment horizontal="general" vertical="center" textRotation="0" wrapText="true" indent="0" shrinkToFit="false"/>
      <protection locked="true" hidden="false"/>
    </xf>
    <xf numFmtId="165" fontId="52" fillId="26" borderId="15" xfId="0" applyFont="true" applyBorder="true" applyAlignment="false" applyProtection="false">
      <alignment horizontal="general" vertical="bottom" textRotation="0" wrapText="false" indent="0" shrinkToFit="false"/>
      <protection locked="true" hidden="false"/>
    </xf>
    <xf numFmtId="165" fontId="55" fillId="24" borderId="15"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true" indent="0" shrinkToFit="false"/>
      <protection locked="true" hidden="false"/>
    </xf>
    <xf numFmtId="171" fontId="54" fillId="41" borderId="0" xfId="0" applyFont="true" applyBorder="false" applyAlignment="true" applyProtection="false">
      <alignment horizontal="right" vertical="center" textRotation="0" wrapText="false" indent="0" shrinkToFit="false"/>
      <protection locked="true" hidden="false"/>
    </xf>
    <xf numFmtId="171" fontId="57" fillId="42" borderId="0" xfId="0" applyFont="true" applyBorder="false" applyAlignment="true" applyProtection="false">
      <alignment horizontal="right" vertical="center" textRotation="0" wrapText="false" indent="0" shrinkToFit="false"/>
      <protection locked="true" hidden="false"/>
    </xf>
    <xf numFmtId="171" fontId="54" fillId="43" borderId="0" xfId="0" applyFont="true" applyBorder="false" applyAlignment="true" applyProtection="false">
      <alignment horizontal="right" vertical="center" textRotation="0" wrapText="false" indent="0" shrinkToFit="false"/>
      <protection locked="true" hidden="false"/>
    </xf>
    <xf numFmtId="171" fontId="52" fillId="44" borderId="0" xfId="0" applyFont="true" applyBorder="false" applyAlignment="true" applyProtection="false">
      <alignment horizontal="right" vertical="center" textRotation="0" wrapText="false" indent="0" shrinkToFit="false"/>
      <protection locked="true" hidden="false"/>
    </xf>
    <xf numFmtId="171" fontId="54" fillId="6" borderId="0" xfId="0" applyFont="true" applyBorder="false" applyAlignment="true" applyProtection="false">
      <alignment horizontal="right" vertical="center" textRotation="0" wrapText="true" indent="8" shrinkToFit="false"/>
      <protection locked="true" hidden="false"/>
    </xf>
    <xf numFmtId="171" fontId="54" fillId="26" borderId="0" xfId="0" applyFont="true" applyBorder="false" applyAlignment="true" applyProtection="false">
      <alignment horizontal="right" vertical="center" textRotation="0" wrapText="false" indent="0" shrinkToFit="false"/>
      <protection locked="true" hidden="false"/>
    </xf>
    <xf numFmtId="171" fontId="52" fillId="24" borderId="0" xfId="0" applyFont="true" applyBorder="false" applyAlignment="true" applyProtection="false">
      <alignment horizontal="right" vertical="center" textRotation="0" wrapText="false" indent="0" shrinkToFit="false"/>
      <protection locked="true" hidden="false"/>
    </xf>
    <xf numFmtId="164" fontId="57" fillId="0" borderId="0" xfId="0" applyFont="true" applyBorder="false" applyAlignment="true" applyProtection="false">
      <alignment horizontal="center" vertical="center" textRotation="0" wrapText="true" indent="0" shrinkToFit="false"/>
      <protection locked="true" hidden="false"/>
    </xf>
    <xf numFmtId="164" fontId="56" fillId="0" borderId="0" xfId="0" applyFont="true" applyBorder="false" applyAlignment="true" applyProtection="false">
      <alignment horizontal="center"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true" indent="0" shrinkToFit="false"/>
      <protection locked="true" hidden="false"/>
    </xf>
    <xf numFmtId="171" fontId="54" fillId="45" borderId="0" xfId="0" applyFont="true" applyBorder="false" applyAlignment="true" applyProtection="false">
      <alignment horizontal="right" vertical="center" textRotation="0" wrapText="true" indent="0" shrinkToFit="false"/>
      <protection locked="true" hidden="false"/>
    </xf>
    <xf numFmtId="169" fontId="58" fillId="0" borderId="0" xfId="0" applyFont="true" applyBorder="true" applyAlignment="true" applyProtection="fals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true" applyAlignment="true" applyProtection="false">
      <alignment horizontal="left" vertical="top"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center" vertical="center" textRotation="0" wrapText="false" indent="0" shrinkToFit="false"/>
      <protection locked="true" hidden="false"/>
    </xf>
    <xf numFmtId="164" fontId="58" fillId="37" borderId="0" xfId="0" applyFont="true" applyBorder="true" applyAlignment="true" applyProtection="false">
      <alignment horizontal="center" vertical="center" textRotation="0" wrapText="true" indent="0" shrinkToFit="false"/>
      <protection locked="true" hidden="false"/>
    </xf>
    <xf numFmtId="164" fontId="60" fillId="13" borderId="0" xfId="0" applyFont="true" applyBorder="true" applyAlignment="true" applyProtection="false">
      <alignment horizontal="center" vertical="center" textRotation="0" wrapText="true" indent="0" shrinkToFit="false"/>
      <protection locked="true" hidden="false"/>
    </xf>
    <xf numFmtId="169" fontId="58" fillId="7" borderId="0" xfId="0" applyFont="true" applyBorder="true" applyAlignment="true" applyProtection="false">
      <alignment horizontal="center" vertical="center" textRotation="0" wrapText="true" indent="0" shrinkToFit="false"/>
      <protection locked="true" hidden="false"/>
    </xf>
    <xf numFmtId="164" fontId="58" fillId="2" borderId="0" xfId="0" applyFont="true" applyBorder="true" applyAlignment="true" applyProtection="false">
      <alignment horizontal="center" vertical="top" textRotation="0" wrapText="true" indent="0" shrinkToFit="false"/>
      <protection locked="true" hidden="false"/>
    </xf>
    <xf numFmtId="164" fontId="58" fillId="38" borderId="0" xfId="0" applyFont="true" applyBorder="true" applyAlignment="true" applyProtection="false">
      <alignment horizontal="center" vertical="top" textRotation="0" wrapText="true" indent="0" shrinkToFit="false"/>
      <protection locked="true" hidden="false"/>
    </xf>
    <xf numFmtId="169" fontId="58" fillId="39" borderId="0" xfId="0" applyFont="true" applyBorder="true" applyAlignment="true" applyProtection="false">
      <alignment horizontal="center" vertical="center" textRotation="0" wrapText="true" indent="0" shrinkToFit="false"/>
      <protection locked="true" hidden="false"/>
    </xf>
    <xf numFmtId="164" fontId="58" fillId="40" borderId="2" xfId="0" applyFont="true" applyBorder="true" applyAlignment="true" applyProtection="false">
      <alignment horizontal="center" vertical="top" textRotation="0" wrapText="true" indent="0" shrinkToFit="false"/>
      <protection locked="true" hidden="false"/>
    </xf>
    <xf numFmtId="164" fontId="58" fillId="27" borderId="0" xfId="0" applyFont="true" applyBorder="true" applyAlignment="true" applyProtection="false">
      <alignment horizontal="center" vertical="top" textRotation="0" wrapText="true" indent="0" shrinkToFit="false"/>
      <protection locked="true" hidden="false"/>
    </xf>
    <xf numFmtId="164" fontId="58" fillId="0" borderId="15" xfId="0" applyFont="true" applyBorder="true" applyAlignment="true" applyProtection="false">
      <alignment horizontal="right" vertical="center" textRotation="0" wrapText="false" indent="0" shrinkToFit="false"/>
      <protection locked="true" hidden="false"/>
    </xf>
    <xf numFmtId="164" fontId="41" fillId="0" borderId="15" xfId="0" applyFont="true" applyBorder="true" applyAlignment="true" applyProtection="false">
      <alignment horizontal="general" vertical="center" textRotation="0" wrapText="false" indent="0" shrinkToFit="false"/>
      <protection locked="true" hidden="false"/>
    </xf>
    <xf numFmtId="164" fontId="58" fillId="0" borderId="15" xfId="0" applyFont="true" applyBorder="true" applyAlignment="true" applyProtection="false">
      <alignment horizontal="center" vertical="center" textRotation="0" wrapText="true" indent="0" shrinkToFit="false"/>
      <protection locked="true" hidden="false"/>
    </xf>
    <xf numFmtId="165" fontId="58" fillId="41" borderId="15" xfId="0" applyFont="true" applyBorder="true" applyAlignment="true" applyProtection="false">
      <alignment horizontal="general" vertical="center" textRotation="0" wrapText="false" indent="0" shrinkToFit="false"/>
      <protection locked="true" hidden="false"/>
    </xf>
    <xf numFmtId="165" fontId="61" fillId="42" borderId="15" xfId="19" applyFont="true" applyBorder="true" applyAlignment="true" applyProtection="true">
      <alignment horizontal="center" vertical="bottom" textRotation="0" wrapText="false" indent="0" shrinkToFit="false"/>
      <protection locked="true" hidden="false"/>
    </xf>
    <xf numFmtId="165" fontId="61" fillId="42" borderId="15" xfId="0" applyFont="true" applyBorder="true" applyAlignment="false" applyProtection="false">
      <alignment horizontal="general" vertical="bottom" textRotation="0" wrapText="false" indent="0" shrinkToFit="false"/>
      <protection locked="true" hidden="false"/>
    </xf>
    <xf numFmtId="165" fontId="61" fillId="42" borderId="15" xfId="0" applyFont="true" applyBorder="true" applyAlignment="true" applyProtection="false">
      <alignment horizontal="center" vertical="center" textRotation="0" wrapText="true" indent="0" shrinkToFit="false"/>
      <protection locked="true" hidden="false"/>
    </xf>
    <xf numFmtId="165" fontId="61" fillId="42" borderId="15" xfId="0" applyFont="true" applyBorder="true" applyAlignment="true" applyProtection="false">
      <alignment horizontal="general" vertical="center" textRotation="0" wrapText="true" indent="0" shrinkToFit="false"/>
      <protection locked="true" hidden="false"/>
    </xf>
    <xf numFmtId="165" fontId="58" fillId="43" borderId="15" xfId="0" applyFont="true" applyBorder="true" applyAlignment="true" applyProtection="false">
      <alignment horizontal="general" vertical="center" textRotation="0" wrapText="false" indent="0" shrinkToFit="false"/>
      <protection locked="true" hidden="false"/>
    </xf>
    <xf numFmtId="165" fontId="58" fillId="44" borderId="15" xfId="0" applyFont="true" applyBorder="true" applyAlignment="true" applyProtection="false">
      <alignment horizontal="general" vertical="center" textRotation="0" wrapText="false" indent="0" shrinkToFit="false"/>
      <protection locked="true" hidden="false"/>
    </xf>
    <xf numFmtId="165" fontId="61" fillId="45" borderId="15" xfId="0" applyFont="true" applyBorder="true" applyAlignment="true" applyProtection="false">
      <alignment horizontal="general" vertical="center" textRotation="0" wrapText="true" indent="0" shrinkToFit="false"/>
      <protection locked="true" hidden="false"/>
    </xf>
    <xf numFmtId="165" fontId="58" fillId="26" borderId="15" xfId="0" applyFont="true" applyBorder="true" applyAlignment="false" applyProtection="false">
      <alignment horizontal="general" vertical="bottom" textRotation="0" wrapText="false" indent="0" shrinkToFit="false"/>
      <protection locked="true" hidden="false"/>
    </xf>
    <xf numFmtId="165" fontId="60" fillId="24" borderId="15"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true" indent="0" shrinkToFit="false"/>
      <protection locked="true" hidden="false"/>
    </xf>
    <xf numFmtId="171" fontId="41" fillId="41" borderId="0" xfId="0" applyFont="true" applyBorder="false" applyAlignment="true" applyProtection="false">
      <alignment horizontal="right" vertical="center" textRotation="0" wrapText="false" indent="0" shrinkToFit="false"/>
      <protection locked="true" hidden="false"/>
    </xf>
    <xf numFmtId="171" fontId="62" fillId="42" borderId="0" xfId="0" applyFont="true" applyBorder="false" applyAlignment="true" applyProtection="false">
      <alignment horizontal="right" vertical="center" textRotation="0" wrapText="true" indent="0" shrinkToFit="false"/>
      <protection locked="true" hidden="false"/>
    </xf>
    <xf numFmtId="171" fontId="41" fillId="43" borderId="0" xfId="0" applyFont="true" applyBorder="false" applyAlignment="true" applyProtection="false">
      <alignment horizontal="right" vertical="center" textRotation="0" wrapText="false" indent="0" shrinkToFit="false"/>
      <protection locked="true" hidden="false"/>
    </xf>
    <xf numFmtId="171" fontId="58" fillId="44" borderId="0" xfId="0" applyFont="true" applyBorder="false" applyAlignment="true" applyProtection="false">
      <alignment horizontal="right" vertical="center" textRotation="0" wrapText="false" indent="0" shrinkToFit="false"/>
      <protection locked="true" hidden="false"/>
    </xf>
    <xf numFmtId="171" fontId="41" fillId="6" borderId="0" xfId="0" applyFont="true" applyBorder="false" applyAlignment="true" applyProtection="false">
      <alignment horizontal="right" vertical="center" textRotation="0" wrapText="true" indent="8" shrinkToFit="false"/>
      <protection locked="true" hidden="false"/>
    </xf>
    <xf numFmtId="171" fontId="41" fillId="26" borderId="0" xfId="0" applyFont="true" applyBorder="false" applyAlignment="true" applyProtection="false">
      <alignment horizontal="right" vertical="center" textRotation="0" wrapText="false" indent="0" shrinkToFit="false"/>
      <protection locked="true" hidden="false"/>
    </xf>
    <xf numFmtId="171" fontId="58" fillId="24" borderId="0" xfId="0" applyFont="true" applyBorder="false" applyAlignment="true" applyProtection="false">
      <alignment horizontal="right"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true" indent="0" shrinkToFit="false"/>
      <protection locked="true" hidden="false"/>
    </xf>
    <xf numFmtId="164" fontId="61"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center" textRotation="0" wrapText="true" indent="0" shrinkToFit="false"/>
      <protection locked="true" hidden="false"/>
    </xf>
    <xf numFmtId="171" fontId="62" fillId="42" borderId="0" xfId="0" applyFont="true" applyBorder="false" applyAlignment="true" applyProtection="false">
      <alignment horizontal="right" vertical="center" textRotation="0" wrapText="false" indent="0" shrinkToFit="false"/>
      <protection locked="true" hidden="false"/>
    </xf>
    <xf numFmtId="171" fontId="41" fillId="45" borderId="0" xfId="0" applyFont="true" applyBorder="false" applyAlignment="true" applyProtection="false">
      <alignment horizontal="right" vertical="center" textRotation="0" wrapText="true" indent="0" shrinkToFit="false"/>
      <protection locked="true" hidden="false"/>
    </xf>
    <xf numFmtId="169" fontId="63" fillId="0" borderId="0" xfId="0" applyFont="true" applyBorder="true" applyAlignment="true" applyProtection="false">
      <alignment horizontal="left"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true" applyAlignment="true" applyProtection="false">
      <alignment horizontal="left" vertical="top" textRotation="0" wrapText="false" indent="0" shrinkToFit="false"/>
      <protection locked="true" hidden="false"/>
    </xf>
    <xf numFmtId="166" fontId="51" fillId="0" borderId="0" xfId="0" applyFont="true" applyBorder="false" applyAlignment="false" applyProtection="false">
      <alignment horizontal="general" vertical="bottom" textRotation="0" wrapText="false" indent="0" shrinkToFit="false"/>
      <protection locked="true" hidden="false"/>
    </xf>
    <xf numFmtId="169" fontId="51"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63" fillId="37" borderId="0" xfId="0" applyFont="true" applyBorder="true" applyAlignment="true" applyProtection="false">
      <alignment horizontal="center" vertical="center" textRotation="0" wrapText="true" indent="0" shrinkToFit="false"/>
      <protection locked="true" hidden="false"/>
    </xf>
    <xf numFmtId="164" fontId="65" fillId="13" borderId="0" xfId="0" applyFont="true" applyBorder="true" applyAlignment="true" applyProtection="false">
      <alignment horizontal="center" vertical="center" textRotation="0" wrapText="true" indent="0" shrinkToFit="false"/>
      <protection locked="true" hidden="false"/>
    </xf>
    <xf numFmtId="169" fontId="63" fillId="7" borderId="0" xfId="0" applyFont="true" applyBorder="true" applyAlignment="true" applyProtection="false">
      <alignment horizontal="center" vertical="center" textRotation="0" wrapText="true" indent="0" shrinkToFit="false"/>
      <protection locked="true" hidden="false"/>
    </xf>
    <xf numFmtId="164" fontId="63" fillId="2" borderId="0" xfId="0" applyFont="true" applyBorder="true" applyAlignment="true" applyProtection="false">
      <alignment horizontal="center" vertical="top" textRotation="0" wrapText="true" indent="0" shrinkToFit="false"/>
      <protection locked="true" hidden="false"/>
    </xf>
    <xf numFmtId="164" fontId="63" fillId="38" borderId="0" xfId="0" applyFont="true" applyBorder="true" applyAlignment="true" applyProtection="false">
      <alignment horizontal="center" vertical="top" textRotation="0" wrapText="true" indent="0" shrinkToFit="false"/>
      <protection locked="true" hidden="false"/>
    </xf>
    <xf numFmtId="169" fontId="63" fillId="39" borderId="0" xfId="0" applyFont="true" applyBorder="true" applyAlignment="true" applyProtection="false">
      <alignment horizontal="center" vertical="center" textRotation="0" wrapText="true" indent="0" shrinkToFit="false"/>
      <protection locked="true" hidden="false"/>
    </xf>
    <xf numFmtId="164" fontId="63" fillId="40" borderId="2" xfId="0" applyFont="true" applyBorder="true" applyAlignment="true" applyProtection="false">
      <alignment horizontal="center" vertical="top" textRotation="0" wrapText="true" indent="0" shrinkToFit="false"/>
      <protection locked="true" hidden="false"/>
    </xf>
    <xf numFmtId="164" fontId="63" fillId="27" borderId="0" xfId="0" applyFont="true" applyBorder="true" applyAlignment="true" applyProtection="false">
      <alignment horizontal="center" vertical="top" textRotation="0" wrapText="true" indent="0" shrinkToFit="false"/>
      <protection locked="true" hidden="false"/>
    </xf>
    <xf numFmtId="164" fontId="63" fillId="0" borderId="15" xfId="0" applyFont="true" applyBorder="true" applyAlignment="true" applyProtection="false">
      <alignment horizontal="right" vertical="center" textRotation="0" wrapText="false" indent="0" shrinkToFit="false"/>
      <protection locked="true" hidden="false"/>
    </xf>
    <xf numFmtId="165" fontId="56" fillId="42" borderId="15" xfId="19" applyFont="true" applyBorder="true" applyAlignment="true" applyProtection="true">
      <alignment horizontal="center" vertical="bottom" textRotation="0" wrapText="false" indent="0" shrinkToFit="false"/>
      <protection locked="true" hidden="false"/>
    </xf>
    <xf numFmtId="165" fontId="56" fillId="42" borderId="15"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right" vertical="center" textRotation="0" wrapText="false" indent="0" shrinkToFit="false"/>
      <protection locked="true" hidden="false"/>
    </xf>
    <xf numFmtId="164" fontId="66" fillId="0" borderId="0" xfId="0" applyFont="true" applyBorder="false" applyAlignment="true" applyProtection="false">
      <alignment horizontal="center" vertical="center" textRotation="0" wrapText="true" indent="0" shrinkToFit="false"/>
      <protection locked="true" hidden="false"/>
    </xf>
    <xf numFmtId="164" fontId="67" fillId="0"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1.png"/><Relationship Id="rId3" Type="http://schemas.openxmlformats.org/officeDocument/2006/relationships/hyperlink" Target="#CONC.RETR.A1"/><Relationship Id="rId4" Type="http://schemas.openxmlformats.org/officeDocument/2006/relationships/image" Target="../media/image2.png"/><Relationship Id="rId5" Type="http://schemas.openxmlformats.org/officeDocument/2006/relationships/hyperlink" Target="#DATOS!A1"/><Relationship Id="rId6" Type="http://schemas.openxmlformats.org/officeDocument/2006/relationships/image" Target="../media/image3.png"/><Relationship Id="rId7" Type="http://schemas.openxmlformats.org/officeDocument/2006/relationships/hyperlink" Target="#AGRUPACIONES!A1"/><Relationship Id="rId8" Type="http://schemas.openxmlformats.org/officeDocument/2006/relationships/image" Target="../media/image4.png"/><Relationship Id="rId9" Type="http://schemas.openxmlformats.org/officeDocument/2006/relationships/hyperlink" Target="#CONTRATOS!A1"/><Relationship Id="rId10" Type="http://schemas.openxmlformats.org/officeDocument/2006/relationships/image" Target="../media/image5.png"/><Relationship Id="rId11" Type="http://schemas.openxmlformats.org/officeDocument/2006/relationships/hyperlink" Target="#&apos;1.1.a.Efect.Prom&apos;!A1"/><Relationship Id="rId12" Type="http://schemas.openxmlformats.org/officeDocument/2006/relationships/image" Target="../media/image6.png"/><Relationship Id="rId13" Type="http://schemas.openxmlformats.org/officeDocument/2006/relationships/hyperlink" Target="#&apos;1.2.a.Efect.Mediana&apos;!A1"/><Relationship Id="rId14" Type="http://schemas.openxmlformats.org/officeDocument/2006/relationships/image" Target="../media/image7.png"/><Relationship Id="rId15" Type="http://schemas.openxmlformats.org/officeDocument/2006/relationships/hyperlink" Target="#&apos;2.1.a.Equip.Prom&apos;!A1"/><Relationship Id="rId16" Type="http://schemas.openxmlformats.org/officeDocument/2006/relationships/image" Target="../media/image8.png"/><Relationship Id="rId17" Type="http://schemas.openxmlformats.org/officeDocument/2006/relationships/hyperlink" Target="#&apos;2.2.a.Equip.Mediana&apos;!A1"/><Relationship Id="rId18" Type="http://schemas.openxmlformats.org/officeDocument/2006/relationships/image" Target="../media/image9.png"/><Relationship Id="rId19" Type="http://schemas.openxmlformats.org/officeDocument/2006/relationships/hyperlink" Target="#&apos;1.1.b.Efect.Prom&apos;!A1"/><Relationship Id="rId20" Type="http://schemas.openxmlformats.org/officeDocument/2006/relationships/image" Target="../media/image10.png"/><Relationship Id="rId21" Type="http://schemas.openxmlformats.org/officeDocument/2006/relationships/hyperlink" Target="#&apos;1.2.b.Efect.Mediana&apos;!A1"/><Relationship Id="rId22" Type="http://schemas.openxmlformats.org/officeDocument/2006/relationships/image" Target="../media/image11.png"/><Relationship Id="rId23" Type="http://schemas.openxmlformats.org/officeDocument/2006/relationships/hyperlink" Target="#&apos;2.1.b.Equip.Prom&apos;!A1"/><Relationship Id="rId24" Type="http://schemas.openxmlformats.org/officeDocument/2006/relationships/image" Target="../media/image12.png"/><Relationship Id="rId25" Type="http://schemas.openxmlformats.org/officeDocument/2006/relationships/hyperlink" Target="#&apos;2.2.b.Equip.Mediana&apos;!A1"/><Relationship Id="rId26" Type="http://schemas.openxmlformats.org/officeDocument/2006/relationships/image" Target="../media/image13.png"/>
</Relationships>
</file>

<file path=xl/drawings/_rels/drawing2.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hyperlink" Target="#Inicio!A1"/><Relationship Id="rId3" Type="http://schemas.openxmlformats.org/officeDocument/2006/relationships/image" Target="../media/image15.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6.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7.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18.png"/><Relationship Id="rId4" Type="http://schemas.openxmlformats.org/officeDocument/2006/relationships/hyperlink" Target="#AGRUPACIONES!B110"/><Relationship Id="rId5" Type="http://schemas.openxmlformats.org/officeDocument/2006/relationships/image" Target="../media/image19.png"/><Relationship Id="rId6" Type="http://schemas.openxmlformats.org/officeDocument/2006/relationships/hyperlink" Target="#Inicio!A1"/><Relationship Id="rId7" Type="http://schemas.openxmlformats.org/officeDocument/2006/relationships/image" Target="../media/image20.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21.png"/>
</Relationships>
</file>

<file path=xl/drawings/_rels/drawing7.xml.rels><?xml version="1.0" encoding="UTF-8"?>
<Relationships xmlns="http://schemas.openxmlformats.org/package/2006/relationships"><Relationship Id="rId1" Type="http://schemas.openxmlformats.org/officeDocument/2006/relationships/image" Target="../media/image22.png"/><Relationship Id="rId2" Type="http://schemas.openxmlformats.org/officeDocument/2006/relationships/hyperlink" Target="#Inicio!A1"/><Relationship Id="rId3" Type="http://schemas.openxmlformats.org/officeDocument/2006/relationships/image" Target="../media/image23.png"/><Relationship Id="rId4" Type="http://schemas.openxmlformats.org/officeDocument/2006/relationships/image" Target="../media/image24.png"/>
</Relationships>
</file>

<file path=xl/drawings/_rels/drawing8.xml.rels><?xml version="1.0" encoding="UTF-8"?>
<Relationships xmlns="http://schemas.openxmlformats.org/package/2006/relationships"><Relationship Id="rId1" Type="http://schemas.openxmlformats.org/officeDocument/2006/relationships/image" Target="../media/image25.png"/><Relationship Id="rId2" Type="http://schemas.openxmlformats.org/officeDocument/2006/relationships/hyperlink" Target="#Inicio!A1"/><Relationship Id="rId3" Type="http://schemas.openxmlformats.org/officeDocument/2006/relationships/image" Target="../media/image26.png"/><Relationship Id="rId4" Type="http://schemas.openxmlformats.org/officeDocument/2006/relationships/image" Target="../media/image27.png"/>
</Relationships>
</file>

<file path=xl/drawings/_rels/drawing9.xml.rels><?xml version="1.0" encoding="UTF-8"?>
<Relationships xmlns="http://schemas.openxmlformats.org/package/2006/relationships"><Relationship Id="rId1" Type="http://schemas.openxmlformats.org/officeDocument/2006/relationships/image" Target="../media/image28.png"/><Relationship Id="rId2" Type="http://schemas.openxmlformats.org/officeDocument/2006/relationships/hyperlink" Target="#Inicio!A1"/><Relationship Id="rId3" Type="http://schemas.openxmlformats.org/officeDocument/2006/relationships/image" Target="../media/image29.png"/><Relationship Id="rId4" Type="http://schemas.openxmlformats.org/officeDocument/2006/relationships/image" Target="../media/image30.png"/>
</Relationships>
</file>

<file path=xl/drawings/_rels/drawing10.xml.rels><?xml version="1.0" encoding="UTF-8"?>
<Relationships xmlns="http://schemas.openxmlformats.org/package/2006/relationships"><Relationship Id="rId1" Type="http://schemas.openxmlformats.org/officeDocument/2006/relationships/image" Target="../media/image31.png"/><Relationship Id="rId2" Type="http://schemas.openxmlformats.org/officeDocument/2006/relationships/hyperlink" Target="#Inicio!A1"/><Relationship Id="rId3" Type="http://schemas.openxmlformats.org/officeDocument/2006/relationships/image" Target="../media/image32.png"/><Relationship Id="rId4" Type="http://schemas.openxmlformats.org/officeDocument/2006/relationships/image" Target="../media/image33.png"/>
</Relationships>
</file>

<file path=xl/drawings/_rels/drawing11.xml.rels><?xml version="1.0" encoding="UTF-8"?>
<Relationships xmlns="http://schemas.openxmlformats.org/package/2006/relationships"><Relationship Id="rId1" Type="http://schemas.openxmlformats.org/officeDocument/2006/relationships/image" Target="../media/image34.png"/><Relationship Id="rId2" Type="http://schemas.openxmlformats.org/officeDocument/2006/relationships/hyperlink" Target="#Inicio!A1"/><Relationship Id="rId3" Type="http://schemas.openxmlformats.org/officeDocument/2006/relationships/image" Target="../media/image35.png"/><Relationship Id="rId4" Type="http://schemas.openxmlformats.org/officeDocument/2006/relationships/image" Target="../media/image36.png"/>
</Relationships>
</file>

<file path=xl/drawings/_rels/drawing12.xml.rels><?xml version="1.0" encoding="UTF-8"?>
<Relationships xmlns="http://schemas.openxmlformats.org/package/2006/relationships"><Relationship Id="rId1" Type="http://schemas.openxmlformats.org/officeDocument/2006/relationships/image" Target="../media/image37.png"/><Relationship Id="rId2" Type="http://schemas.openxmlformats.org/officeDocument/2006/relationships/hyperlink" Target="#Inicio!A1"/><Relationship Id="rId3" Type="http://schemas.openxmlformats.org/officeDocument/2006/relationships/image" Target="../media/image38.png"/><Relationship Id="rId4" Type="http://schemas.openxmlformats.org/officeDocument/2006/relationships/image" Target="../media/image39.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40.png"/><Relationship Id="rId3" Type="http://schemas.openxmlformats.org/officeDocument/2006/relationships/image" Target="../media/image41.png"/>
</Relationships>
</file>

<file path=xl/drawings/_rels/drawing14.xml.rels><?xml version="1.0" encoding="UTF-8"?>
<Relationships xmlns="http://schemas.openxmlformats.org/package/2006/relationships"><Relationship Id="rId1" Type="http://schemas.openxmlformats.org/officeDocument/2006/relationships/image" Target="../media/image42.png"/><Relationship Id="rId2" Type="http://schemas.openxmlformats.org/officeDocument/2006/relationships/hyperlink" Target="#Inicio!A1"/><Relationship Id="rId3" Type="http://schemas.openxmlformats.org/officeDocument/2006/relationships/image" Target="../media/image43.png"/><Relationship Id="rId4" Type="http://schemas.openxmlformats.org/officeDocument/2006/relationships/image" Target="../media/image4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784800</xdr:colOff>
      <xdr:row>1</xdr:row>
      <xdr:rowOff>601920</xdr:rowOff>
    </xdr:from>
    <xdr:to>
      <xdr:col>13</xdr:col>
      <xdr:colOff>21240</xdr:colOff>
      <xdr:row>4</xdr:row>
      <xdr:rowOff>59400</xdr:rowOff>
    </xdr:to>
    <xdr:sp>
      <xdr:nvSpPr>
        <xdr:cNvPr id="0" name="CustomShape 1"/>
        <xdr:cNvSpPr/>
      </xdr:nvSpPr>
      <xdr:spPr>
        <a:xfrm>
          <a:off x="784800" y="1735200"/>
          <a:ext cx="13382640" cy="51732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337320</xdr:colOff>
      <xdr:row>13</xdr:row>
      <xdr:rowOff>133560</xdr:rowOff>
    </xdr:to>
    <xdr:pic>
      <xdr:nvPicPr>
        <xdr:cNvPr id="1" name="Imagen 7" descr="">
          <a:hlinkClick r:id="rId1"/>
        </xdr:cNvPr>
        <xdr:cNvPicPr/>
      </xdr:nvPicPr>
      <xdr:blipFill>
        <a:blip r:embed="rId2"/>
        <a:stretch/>
      </xdr:blipFill>
      <xdr:spPr>
        <a:xfrm>
          <a:off x="880200" y="3410280"/>
          <a:ext cx="1421640" cy="305280"/>
        </a:xfrm>
        <a:prstGeom prst="rect">
          <a:avLst/>
        </a:prstGeom>
        <a:ln>
          <a:noFill/>
        </a:ln>
      </xdr:spPr>
    </xdr:pic>
    <xdr:clientData/>
  </xdr:twoCellAnchor>
  <xdr:twoCellAnchor editAs="oneCell">
    <xdr:from>
      <xdr:col>3</xdr:col>
      <xdr:colOff>155880</xdr:colOff>
      <xdr:row>12</xdr:row>
      <xdr:rowOff>19080</xdr:rowOff>
    </xdr:from>
    <xdr:to>
      <xdr:col>5</xdr:col>
      <xdr:colOff>785520</xdr:colOff>
      <xdr:row>13</xdr:row>
      <xdr:rowOff>133560</xdr:rowOff>
    </xdr:to>
    <xdr:pic>
      <xdr:nvPicPr>
        <xdr:cNvPr id="2" name="Imagen 9" descr="">
          <a:hlinkClick r:id="rId3"/>
        </xdr:cNvPr>
        <xdr:cNvPicPr/>
      </xdr:nvPicPr>
      <xdr:blipFill>
        <a:blip r:embed="rId4"/>
        <a:stretch/>
      </xdr:blipFill>
      <xdr:spPr>
        <a:xfrm>
          <a:off x="3227760" y="3410280"/>
          <a:ext cx="2844720" cy="305280"/>
        </a:xfrm>
        <a:prstGeom prst="rect">
          <a:avLst/>
        </a:prstGeom>
        <a:ln>
          <a:noFill/>
        </a:ln>
      </xdr:spPr>
    </xdr:pic>
    <xdr:clientData/>
  </xdr:twoCellAnchor>
  <xdr:twoCellAnchor editAs="oneCell">
    <xdr:from>
      <xdr:col>6</xdr:col>
      <xdr:colOff>764280</xdr:colOff>
      <xdr:row>12</xdr:row>
      <xdr:rowOff>19080</xdr:rowOff>
    </xdr:from>
    <xdr:to>
      <xdr:col>8</xdr:col>
      <xdr:colOff>132120</xdr:colOff>
      <xdr:row>13</xdr:row>
      <xdr:rowOff>133560</xdr:rowOff>
    </xdr:to>
    <xdr:pic>
      <xdr:nvPicPr>
        <xdr:cNvPr id="3" name="Imagen 11" descr="">
          <a:hlinkClick r:id="rId5"/>
        </xdr:cNvPr>
        <xdr:cNvPicPr/>
      </xdr:nvPicPr>
      <xdr:blipFill>
        <a:blip r:embed="rId6"/>
        <a:stretch/>
      </xdr:blipFill>
      <xdr:spPr>
        <a:xfrm>
          <a:off x="7158600" y="3410280"/>
          <a:ext cx="1582560" cy="305280"/>
        </a:xfrm>
        <a:prstGeom prst="rect">
          <a:avLst/>
        </a:prstGeom>
        <a:ln>
          <a:noFill/>
        </a:ln>
      </xdr:spPr>
    </xdr:pic>
    <xdr:clientData/>
  </xdr:twoCellAnchor>
  <xdr:twoCellAnchor editAs="oneCell">
    <xdr:from>
      <xdr:col>9</xdr:col>
      <xdr:colOff>110880</xdr:colOff>
      <xdr:row>12</xdr:row>
      <xdr:rowOff>19080</xdr:rowOff>
    </xdr:from>
    <xdr:to>
      <xdr:col>10</xdr:col>
      <xdr:colOff>425160</xdr:colOff>
      <xdr:row>13</xdr:row>
      <xdr:rowOff>133560</xdr:rowOff>
    </xdr:to>
    <xdr:pic>
      <xdr:nvPicPr>
        <xdr:cNvPr id="4" name="Imagen 13" descr="">
          <a:hlinkClick r:id="rId7"/>
        </xdr:cNvPr>
        <xdr:cNvPicPr/>
      </xdr:nvPicPr>
      <xdr:blipFill>
        <a:blip r:embed="rId8"/>
        <a:stretch/>
      </xdr:blipFill>
      <xdr:spPr>
        <a:xfrm>
          <a:off x="9827640" y="3410280"/>
          <a:ext cx="1421640" cy="305280"/>
        </a:xfrm>
        <a:prstGeom prst="rect">
          <a:avLst/>
        </a:prstGeom>
        <a:ln>
          <a:noFill/>
        </a:ln>
      </xdr:spPr>
    </xdr:pic>
    <xdr:clientData/>
  </xdr:twoCellAnchor>
  <xdr:twoCellAnchor editAs="oneCell">
    <xdr:from>
      <xdr:col>11</xdr:col>
      <xdr:colOff>243720</xdr:colOff>
      <xdr:row>12</xdr:row>
      <xdr:rowOff>19080</xdr:rowOff>
    </xdr:from>
    <xdr:to>
      <xdr:col>12</xdr:col>
      <xdr:colOff>564120</xdr:colOff>
      <xdr:row>13</xdr:row>
      <xdr:rowOff>133560</xdr:rowOff>
    </xdr:to>
    <xdr:pic>
      <xdr:nvPicPr>
        <xdr:cNvPr id="5" name="Imagen 24" descr="">
          <a:hlinkClick r:id="rId9"/>
        </xdr:cNvPr>
        <xdr:cNvPicPr/>
      </xdr:nvPicPr>
      <xdr:blipFill>
        <a:blip r:embed="rId10"/>
        <a:stretch/>
      </xdr:blipFill>
      <xdr:spPr>
        <a:xfrm>
          <a:off x="12175200" y="3410280"/>
          <a:ext cx="1427760" cy="305280"/>
        </a:xfrm>
        <a:prstGeom prst="rect">
          <a:avLst/>
        </a:prstGeom>
        <a:ln>
          <a:noFill/>
        </a:ln>
      </xdr:spPr>
    </xdr:pic>
    <xdr:clientData/>
  </xdr:twoCellAnchor>
  <xdr:twoCellAnchor editAs="oneCell">
    <xdr:from>
      <xdr:col>1</xdr:col>
      <xdr:colOff>23040</xdr:colOff>
      <xdr:row>16</xdr:row>
      <xdr:rowOff>76320</xdr:rowOff>
    </xdr:from>
    <xdr:to>
      <xdr:col>3</xdr:col>
      <xdr:colOff>55440</xdr:colOff>
      <xdr:row>20</xdr:row>
      <xdr:rowOff>62640</xdr:rowOff>
    </xdr:to>
    <xdr:pic>
      <xdr:nvPicPr>
        <xdr:cNvPr id="6" name="Imagen 32" descr="">
          <a:hlinkClick r:id="rId11"/>
        </xdr:cNvPr>
        <xdr:cNvPicPr/>
      </xdr:nvPicPr>
      <xdr:blipFill>
        <a:blip r:embed="rId12"/>
        <a:stretch/>
      </xdr:blipFill>
      <xdr:spPr>
        <a:xfrm>
          <a:off x="880200" y="4368240"/>
          <a:ext cx="2247120" cy="748080"/>
        </a:xfrm>
        <a:prstGeom prst="rect">
          <a:avLst/>
        </a:prstGeom>
        <a:ln>
          <a:noFill/>
        </a:ln>
      </xdr:spPr>
    </xdr:pic>
    <xdr:clientData/>
  </xdr:twoCellAnchor>
  <xdr:twoCellAnchor editAs="oneCell">
    <xdr:from>
      <xdr:col>4</xdr:col>
      <xdr:colOff>133200</xdr:colOff>
      <xdr:row>16</xdr:row>
      <xdr:rowOff>76320</xdr:rowOff>
    </xdr:from>
    <xdr:to>
      <xdr:col>6</xdr:col>
      <xdr:colOff>171720</xdr:colOff>
      <xdr:row>20</xdr:row>
      <xdr:rowOff>62640</xdr:rowOff>
    </xdr:to>
    <xdr:pic>
      <xdr:nvPicPr>
        <xdr:cNvPr id="7" name="Imagen 33" descr="">
          <a:hlinkClick r:id="rId13"/>
        </xdr:cNvPr>
        <xdr:cNvPicPr/>
      </xdr:nvPicPr>
      <xdr:blipFill>
        <a:blip r:embed="rId14"/>
        <a:stretch/>
      </xdr:blipFill>
      <xdr:spPr>
        <a:xfrm>
          <a:off x="4312440" y="4368240"/>
          <a:ext cx="2253600" cy="748080"/>
        </a:xfrm>
        <a:prstGeom prst="rect">
          <a:avLst/>
        </a:prstGeom>
        <a:ln>
          <a:noFill/>
        </a:ln>
      </xdr:spPr>
    </xdr:pic>
    <xdr:clientData/>
  </xdr:twoCellAnchor>
  <xdr:twoCellAnchor editAs="oneCell">
    <xdr:from>
      <xdr:col>7</xdr:col>
      <xdr:colOff>249480</xdr:colOff>
      <xdr:row>16</xdr:row>
      <xdr:rowOff>76320</xdr:rowOff>
    </xdr:from>
    <xdr:to>
      <xdr:col>9</xdr:col>
      <xdr:colOff>288000</xdr:colOff>
      <xdr:row>20</xdr:row>
      <xdr:rowOff>62640</xdr:rowOff>
    </xdr:to>
    <xdr:pic>
      <xdr:nvPicPr>
        <xdr:cNvPr id="8" name="Imagen 34" descr="">
          <a:hlinkClick r:id="rId15"/>
        </xdr:cNvPr>
        <xdr:cNvPicPr/>
      </xdr:nvPicPr>
      <xdr:blipFill>
        <a:blip r:embed="rId16"/>
        <a:stretch/>
      </xdr:blipFill>
      <xdr:spPr>
        <a:xfrm>
          <a:off x="7751160" y="4368240"/>
          <a:ext cx="2253600" cy="748080"/>
        </a:xfrm>
        <a:prstGeom prst="rect">
          <a:avLst/>
        </a:prstGeom>
        <a:ln>
          <a:noFill/>
        </a:ln>
      </xdr:spPr>
    </xdr:pic>
    <xdr:clientData/>
  </xdr:twoCellAnchor>
  <xdr:twoCellAnchor editAs="oneCell">
    <xdr:from>
      <xdr:col>10</xdr:col>
      <xdr:colOff>365760</xdr:colOff>
      <xdr:row>16</xdr:row>
      <xdr:rowOff>76320</xdr:rowOff>
    </xdr:from>
    <xdr:to>
      <xdr:col>12</xdr:col>
      <xdr:colOff>404280</xdr:colOff>
      <xdr:row>20</xdr:row>
      <xdr:rowOff>62640</xdr:rowOff>
    </xdr:to>
    <xdr:pic>
      <xdr:nvPicPr>
        <xdr:cNvPr id="9" name="Imagen 35" descr="">
          <a:hlinkClick r:id="rId17"/>
        </xdr:cNvPr>
        <xdr:cNvPicPr/>
      </xdr:nvPicPr>
      <xdr:blipFill>
        <a:blip r:embed="rId18"/>
        <a:stretch/>
      </xdr:blipFill>
      <xdr:spPr>
        <a:xfrm>
          <a:off x="11189880" y="4368240"/>
          <a:ext cx="2253240" cy="748080"/>
        </a:xfrm>
        <a:prstGeom prst="rect">
          <a:avLst/>
        </a:prstGeom>
        <a:ln>
          <a:noFill/>
        </a:ln>
      </xdr:spPr>
    </xdr:pic>
    <xdr:clientData/>
  </xdr:twoCellAnchor>
  <xdr:twoCellAnchor editAs="oneCell">
    <xdr:from>
      <xdr:col>1</xdr:col>
      <xdr:colOff>23040</xdr:colOff>
      <xdr:row>22</xdr:row>
      <xdr:rowOff>110520</xdr:rowOff>
    </xdr:from>
    <xdr:to>
      <xdr:col>3</xdr:col>
      <xdr:colOff>73440</xdr:colOff>
      <xdr:row>26</xdr:row>
      <xdr:rowOff>115200</xdr:rowOff>
    </xdr:to>
    <xdr:pic>
      <xdr:nvPicPr>
        <xdr:cNvPr id="10" name="Imagen 36" descr="">
          <a:hlinkClick r:id="rId19"/>
        </xdr:cNvPr>
        <xdr:cNvPicPr/>
      </xdr:nvPicPr>
      <xdr:blipFill>
        <a:blip r:embed="rId20"/>
        <a:stretch/>
      </xdr:blipFill>
      <xdr:spPr>
        <a:xfrm>
          <a:off x="880200" y="5621400"/>
          <a:ext cx="2265120" cy="766800"/>
        </a:xfrm>
        <a:prstGeom prst="rect">
          <a:avLst/>
        </a:prstGeom>
        <a:ln>
          <a:noFill/>
        </a:ln>
      </xdr:spPr>
    </xdr:pic>
    <xdr:clientData/>
  </xdr:twoCellAnchor>
  <xdr:twoCellAnchor editAs="oneCell">
    <xdr:from>
      <xdr:col>4</xdr:col>
      <xdr:colOff>114840</xdr:colOff>
      <xdr:row>22</xdr:row>
      <xdr:rowOff>104400</xdr:rowOff>
    </xdr:from>
    <xdr:to>
      <xdr:col>6</xdr:col>
      <xdr:colOff>183600</xdr:colOff>
      <xdr:row>26</xdr:row>
      <xdr:rowOff>121320</xdr:rowOff>
    </xdr:to>
    <xdr:pic>
      <xdr:nvPicPr>
        <xdr:cNvPr id="11" name="Imagen 37" descr="">
          <a:hlinkClick r:id="rId21"/>
        </xdr:cNvPr>
        <xdr:cNvPicPr/>
      </xdr:nvPicPr>
      <xdr:blipFill>
        <a:blip r:embed="rId22"/>
        <a:stretch/>
      </xdr:blipFill>
      <xdr:spPr>
        <a:xfrm>
          <a:off x="4294080" y="5615280"/>
          <a:ext cx="2283840" cy="779040"/>
        </a:xfrm>
        <a:prstGeom prst="rect">
          <a:avLst/>
        </a:prstGeom>
        <a:ln>
          <a:noFill/>
        </a:ln>
      </xdr:spPr>
    </xdr:pic>
    <xdr:clientData/>
  </xdr:twoCellAnchor>
  <xdr:twoCellAnchor editAs="oneCell">
    <xdr:from>
      <xdr:col>7</xdr:col>
      <xdr:colOff>225000</xdr:colOff>
      <xdr:row>22</xdr:row>
      <xdr:rowOff>104400</xdr:rowOff>
    </xdr:from>
    <xdr:to>
      <xdr:col>9</xdr:col>
      <xdr:colOff>293760</xdr:colOff>
      <xdr:row>26</xdr:row>
      <xdr:rowOff>121320</xdr:rowOff>
    </xdr:to>
    <xdr:pic>
      <xdr:nvPicPr>
        <xdr:cNvPr id="12" name="Imagen 38" descr="">
          <a:hlinkClick r:id="rId23"/>
        </xdr:cNvPr>
        <xdr:cNvPicPr/>
      </xdr:nvPicPr>
      <xdr:blipFill>
        <a:blip r:embed="rId24"/>
        <a:stretch/>
      </xdr:blipFill>
      <xdr:spPr>
        <a:xfrm>
          <a:off x="7726680" y="5615280"/>
          <a:ext cx="2283840" cy="779040"/>
        </a:xfrm>
        <a:prstGeom prst="rect">
          <a:avLst/>
        </a:prstGeom>
        <a:ln>
          <a:noFill/>
        </a:ln>
      </xdr:spPr>
    </xdr:pic>
    <xdr:clientData/>
  </xdr:twoCellAnchor>
  <xdr:twoCellAnchor editAs="oneCell">
    <xdr:from>
      <xdr:col>10</xdr:col>
      <xdr:colOff>335160</xdr:colOff>
      <xdr:row>22</xdr:row>
      <xdr:rowOff>104400</xdr:rowOff>
    </xdr:from>
    <xdr:to>
      <xdr:col>12</xdr:col>
      <xdr:colOff>403920</xdr:colOff>
      <xdr:row>26</xdr:row>
      <xdr:rowOff>121320</xdr:rowOff>
    </xdr:to>
    <xdr:pic>
      <xdr:nvPicPr>
        <xdr:cNvPr id="13" name="Imagen 39" descr="">
          <a:hlinkClick r:id="rId25"/>
        </xdr:cNvPr>
        <xdr:cNvPicPr/>
      </xdr:nvPicPr>
      <xdr:blipFill>
        <a:blip r:embed="rId26"/>
        <a:stretch/>
      </xdr:blipFill>
      <xdr:spPr>
        <a:xfrm>
          <a:off x="11159280" y="5615280"/>
          <a:ext cx="2283480" cy="77904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106920</xdr:colOff>
      <xdr:row>63</xdr:row>
      <xdr:rowOff>1800</xdr:rowOff>
    </xdr:to>
    <xdr:pic>
      <xdr:nvPicPr>
        <xdr:cNvPr id="14" name="Imagen 1" descr=""/>
        <xdr:cNvPicPr/>
      </xdr:nvPicPr>
      <xdr:blipFill>
        <a:blip r:embed="rId1"/>
        <a:stretch/>
      </xdr:blipFill>
      <xdr:spPr>
        <a:xfrm>
          <a:off x="411480" y="15940800"/>
          <a:ext cx="695520" cy="2573640"/>
        </a:xfrm>
        <a:prstGeom prst="rect">
          <a:avLst/>
        </a:prstGeom>
        <a:ln>
          <a:noFill/>
        </a:ln>
      </xdr:spPr>
    </xdr:pic>
    <xdr:clientData/>
  </xdr:twoCellAnchor>
  <xdr:twoCellAnchor editAs="oneCell">
    <xdr:from>
      <xdr:col>0</xdr:col>
      <xdr:colOff>0</xdr:colOff>
      <xdr:row>0</xdr:row>
      <xdr:rowOff>0</xdr:rowOff>
    </xdr:from>
    <xdr:to>
      <xdr:col>0</xdr:col>
      <xdr:colOff>484200</xdr:colOff>
      <xdr:row>1</xdr:row>
      <xdr:rowOff>162360</xdr:rowOff>
    </xdr:to>
    <xdr:pic>
      <xdr:nvPicPr>
        <xdr:cNvPr id="15" name="Imagen 7" descr="">
          <a:hlinkClick r:id="rId2"/>
        </xdr:cNvPr>
        <xdr:cNvPicPr/>
      </xdr:nvPicPr>
      <xdr:blipFill>
        <a:blip r:embed="rId3"/>
        <a:srcRect l="5774" t="0" r="7262" b="19460"/>
        <a:stretch/>
      </xdr:blipFill>
      <xdr:spPr>
        <a:xfrm>
          <a:off x="0" y="0"/>
          <a:ext cx="484200" cy="35280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509040</xdr:colOff>
      <xdr:row>9</xdr:row>
      <xdr:rowOff>158400</xdr:rowOff>
    </xdr:to>
    <xdr:sp>
      <xdr:nvSpPr>
        <xdr:cNvPr id="16" name="CustomShape 1"/>
        <xdr:cNvSpPr/>
      </xdr:nvSpPr>
      <xdr:spPr>
        <a:xfrm>
          <a:off x="8587080" y="1531440"/>
          <a:ext cx="6120" cy="34128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684360</xdr:colOff>
      <xdr:row>9</xdr:row>
      <xdr:rowOff>15120</xdr:rowOff>
    </xdr:from>
    <xdr:to>
      <xdr:col>6</xdr:col>
      <xdr:colOff>187560</xdr:colOff>
      <xdr:row>9</xdr:row>
      <xdr:rowOff>158400</xdr:rowOff>
    </xdr:to>
    <xdr:sp>
      <xdr:nvSpPr>
        <xdr:cNvPr id="17" name="CustomShape 1"/>
        <xdr:cNvSpPr/>
      </xdr:nvSpPr>
      <xdr:spPr>
        <a:xfrm flipH="1">
          <a:off x="9714600" y="1729440"/>
          <a:ext cx="642240" cy="14328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522360</xdr:colOff>
      <xdr:row>2</xdr:row>
      <xdr:rowOff>18360</xdr:rowOff>
    </xdr:to>
    <xdr:pic>
      <xdr:nvPicPr>
        <xdr:cNvPr id="18" name="Imagen 8" descr="">
          <a:hlinkClick r:id="rId1"/>
        </xdr:cNvPr>
        <xdr:cNvPicPr/>
      </xdr:nvPicPr>
      <xdr:blipFill>
        <a:blip r:embed="rId2"/>
        <a:srcRect l="5774" t="0" r="7262" b="19460"/>
        <a:stretch/>
      </xdr:blipFill>
      <xdr:spPr>
        <a:xfrm>
          <a:off x="38160" y="42480"/>
          <a:ext cx="484200" cy="3567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118800</xdr:rowOff>
    </xdr:from>
    <xdr:to>
      <xdr:col>84</xdr:col>
      <xdr:colOff>646560</xdr:colOff>
      <xdr:row>6</xdr:row>
      <xdr:rowOff>78480</xdr:rowOff>
    </xdr:to>
    <xdr:sp>
      <xdr:nvSpPr>
        <xdr:cNvPr id="19" name="CustomShape 1"/>
        <xdr:cNvSpPr/>
      </xdr:nvSpPr>
      <xdr:spPr>
        <a:xfrm>
          <a:off x="62778240" y="1431000"/>
          <a:ext cx="3764520" cy="32688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127080</xdr:rowOff>
    </xdr:from>
    <xdr:to>
      <xdr:col>79</xdr:col>
      <xdr:colOff>580320</xdr:colOff>
      <xdr:row>6</xdr:row>
      <xdr:rowOff>78480</xdr:rowOff>
    </xdr:to>
    <xdr:sp>
      <xdr:nvSpPr>
        <xdr:cNvPr id="20" name="CustomShape 1"/>
        <xdr:cNvSpPr/>
      </xdr:nvSpPr>
      <xdr:spPr>
        <a:xfrm>
          <a:off x="58777200" y="1439280"/>
          <a:ext cx="3670200" cy="31860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236520</xdr:colOff>
      <xdr:row>0</xdr:row>
      <xdr:rowOff>345240</xdr:rowOff>
    </xdr:to>
    <xdr:pic>
      <xdr:nvPicPr>
        <xdr:cNvPr id="21" name="Imagen 5" descr="">
          <a:hlinkClick r:id="rId1"/>
        </xdr:cNvPr>
        <xdr:cNvPicPr/>
      </xdr:nvPicPr>
      <xdr:blipFill>
        <a:blip r:embed="rId2"/>
        <a:srcRect l="5774" t="0" r="7262" b="19460"/>
        <a:stretch/>
      </xdr:blipFill>
      <xdr:spPr>
        <a:xfrm>
          <a:off x="0" y="0"/>
          <a:ext cx="537840" cy="34524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0</xdr:rowOff>
    </xdr:from>
    <xdr:to>
      <xdr:col>0</xdr:col>
      <xdr:colOff>592920</xdr:colOff>
      <xdr:row>99</xdr:row>
      <xdr:rowOff>135720</xdr:rowOff>
    </xdr:to>
    <xdr:sp>
      <xdr:nvSpPr>
        <xdr:cNvPr id="22" name="CustomShape 1">
          <a:hlinkClick r:id="rId1"/>
        </xdr:cNvPr>
        <xdr:cNvSpPr/>
      </xdr:nvSpPr>
      <xdr:spPr>
        <a:xfrm>
          <a:off x="0" y="19014840"/>
          <a:ext cx="592920" cy="37404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76320</xdr:colOff>
      <xdr:row>2</xdr:row>
      <xdr:rowOff>38160</xdr:rowOff>
    </xdr:from>
    <xdr:to>
      <xdr:col>5</xdr:col>
      <xdr:colOff>111600</xdr:colOff>
      <xdr:row>5</xdr:row>
      <xdr:rowOff>152640</xdr:rowOff>
    </xdr:to>
    <xdr:pic>
      <xdr:nvPicPr>
        <xdr:cNvPr id="23" name="Imagen 1" descr="">
          <a:hlinkClick r:id="rId2"/>
        </xdr:cNvPr>
        <xdr:cNvPicPr/>
      </xdr:nvPicPr>
      <xdr:blipFill>
        <a:blip r:embed="rId3"/>
        <a:stretch/>
      </xdr:blipFill>
      <xdr:spPr>
        <a:xfrm>
          <a:off x="1555560" y="502920"/>
          <a:ext cx="2828160" cy="685800"/>
        </a:xfrm>
        <a:prstGeom prst="rect">
          <a:avLst/>
        </a:prstGeom>
        <a:ln>
          <a:noFill/>
        </a:ln>
      </xdr:spPr>
    </xdr:pic>
    <xdr:clientData/>
  </xdr:twoCellAnchor>
  <xdr:twoCellAnchor editAs="oneCell">
    <xdr:from>
      <xdr:col>11</xdr:col>
      <xdr:colOff>221040</xdr:colOff>
      <xdr:row>2</xdr:row>
      <xdr:rowOff>91440</xdr:rowOff>
    </xdr:from>
    <xdr:to>
      <xdr:col>16</xdr:col>
      <xdr:colOff>376920</xdr:colOff>
      <xdr:row>6</xdr:row>
      <xdr:rowOff>16920</xdr:rowOff>
    </xdr:to>
    <xdr:pic>
      <xdr:nvPicPr>
        <xdr:cNvPr id="24" name="Imagen 7" descr="">
          <a:hlinkClick r:id="rId4"/>
        </xdr:cNvPr>
        <xdr:cNvPicPr/>
      </xdr:nvPicPr>
      <xdr:blipFill>
        <a:blip r:embed="rId5"/>
        <a:stretch/>
      </xdr:blipFill>
      <xdr:spPr>
        <a:xfrm>
          <a:off x="9004320" y="556200"/>
          <a:ext cx="3915000" cy="687240"/>
        </a:xfrm>
        <a:prstGeom prst="rect">
          <a:avLst/>
        </a:prstGeom>
        <a:ln>
          <a:noFill/>
        </a:ln>
      </xdr:spPr>
    </xdr:pic>
    <xdr:clientData/>
  </xdr:twoCellAnchor>
  <xdr:twoCellAnchor editAs="oneCell">
    <xdr:from>
      <xdr:col>0</xdr:col>
      <xdr:colOff>0</xdr:colOff>
      <xdr:row>0</xdr:row>
      <xdr:rowOff>0</xdr:rowOff>
    </xdr:from>
    <xdr:to>
      <xdr:col>0</xdr:col>
      <xdr:colOff>484200</xdr:colOff>
      <xdr:row>1</xdr:row>
      <xdr:rowOff>162360</xdr:rowOff>
    </xdr:to>
    <xdr:pic>
      <xdr:nvPicPr>
        <xdr:cNvPr id="25" name="Imagen 5" descr="">
          <a:hlinkClick r:id="rId6"/>
        </xdr:cNvPr>
        <xdr:cNvPicPr/>
      </xdr:nvPicPr>
      <xdr:blipFill>
        <a:blip r:embed="rId7"/>
        <a:srcRect l="5774" t="0" r="7262" b="19460"/>
        <a:stretch/>
      </xdr:blipFill>
      <xdr:spPr>
        <a:xfrm>
          <a:off x="0" y="0"/>
          <a:ext cx="484200" cy="35280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484200</xdr:colOff>
      <xdr:row>1</xdr:row>
      <xdr:rowOff>164880</xdr:rowOff>
    </xdr:to>
    <xdr:pic>
      <xdr:nvPicPr>
        <xdr:cNvPr id="26" name="Imagen 2" descr="">
          <a:hlinkClick r:id="rId1"/>
        </xdr:cNvPr>
        <xdr:cNvPicPr/>
      </xdr:nvPicPr>
      <xdr:blipFill>
        <a:blip r:embed="rId2"/>
        <a:srcRect l="5774" t="0" r="7262" b="19460"/>
        <a:stretch/>
      </xdr:blipFill>
      <xdr:spPr>
        <a:xfrm>
          <a:off x="0" y="0"/>
          <a:ext cx="484200" cy="35532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497160</xdr:colOff>
      <xdr:row>6</xdr:row>
      <xdr:rowOff>9360</xdr:rowOff>
    </xdr:to>
    <xdr:pic>
      <xdr:nvPicPr>
        <xdr:cNvPr id="27" name="Imagen 5" descr=""/>
        <xdr:cNvPicPr/>
      </xdr:nvPicPr>
      <xdr:blipFill>
        <a:blip r:embed="rId1"/>
        <a:stretch/>
      </xdr:blipFill>
      <xdr:spPr>
        <a:xfrm>
          <a:off x="281880" y="708480"/>
          <a:ext cx="2212920" cy="724320"/>
        </a:xfrm>
        <a:prstGeom prst="rect">
          <a:avLst/>
        </a:prstGeom>
        <a:ln>
          <a:noFill/>
        </a:ln>
      </xdr:spPr>
    </xdr:pic>
    <xdr:clientData/>
  </xdr:twoCellAnchor>
  <xdr:twoCellAnchor editAs="oneCell">
    <xdr:from>
      <xdr:col>43</xdr:col>
      <xdr:colOff>0</xdr:colOff>
      <xdr:row>1</xdr:row>
      <xdr:rowOff>0</xdr:rowOff>
    </xdr:from>
    <xdr:to>
      <xdr:col>43</xdr:col>
      <xdr:colOff>484200</xdr:colOff>
      <xdr:row>2</xdr:row>
      <xdr:rowOff>169920</xdr:rowOff>
    </xdr:to>
    <xdr:pic>
      <xdr:nvPicPr>
        <xdr:cNvPr id="28" name="Imagen 7" descr="">
          <a:hlinkClick r:id="rId2"/>
        </xdr:cNvPr>
        <xdr:cNvPicPr/>
      </xdr:nvPicPr>
      <xdr:blipFill>
        <a:blip r:embed="rId3"/>
        <a:srcRect l="5774" t="0" r="7262" b="19460"/>
        <a:stretch/>
      </xdr:blipFill>
      <xdr:spPr>
        <a:xfrm>
          <a:off x="11335320" y="540720"/>
          <a:ext cx="484200" cy="346680"/>
        </a:xfrm>
        <a:prstGeom prst="rect">
          <a:avLst/>
        </a:prstGeom>
        <a:ln>
          <a:noFill/>
        </a:ln>
      </xdr:spPr>
    </xdr:pic>
    <xdr:clientData/>
  </xdr:twoCellAnchor>
  <xdr:twoCellAnchor editAs="oneCell">
    <xdr:from>
      <xdr:col>12</xdr:col>
      <xdr:colOff>0</xdr:colOff>
      <xdr:row>2</xdr:row>
      <xdr:rowOff>0</xdr:rowOff>
    </xdr:from>
    <xdr:to>
      <xdr:col>37</xdr:col>
      <xdr:colOff>151200</xdr:colOff>
      <xdr:row>6</xdr:row>
      <xdr:rowOff>132840</xdr:rowOff>
    </xdr:to>
    <xdr:pic>
      <xdr:nvPicPr>
        <xdr:cNvPr id="29" name="Imagen 15" descr=""/>
        <xdr:cNvPicPr/>
      </xdr:nvPicPr>
      <xdr:blipFill>
        <a:blip r:embed="rId4"/>
        <a:stretch/>
      </xdr:blipFill>
      <xdr:spPr>
        <a:xfrm>
          <a:off x="7468200" y="717480"/>
          <a:ext cx="2729160" cy="83880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480600</xdr:colOff>
      <xdr:row>6</xdr:row>
      <xdr:rowOff>1800</xdr:rowOff>
    </xdr:to>
    <xdr:pic>
      <xdr:nvPicPr>
        <xdr:cNvPr id="30" name="Imagen 5" descr=""/>
        <xdr:cNvPicPr/>
      </xdr:nvPicPr>
      <xdr:blipFill>
        <a:blip r:embed="rId1"/>
        <a:stretch/>
      </xdr:blipFill>
      <xdr:spPr>
        <a:xfrm>
          <a:off x="259200" y="700920"/>
          <a:ext cx="2219040" cy="724320"/>
        </a:xfrm>
        <a:prstGeom prst="rect">
          <a:avLst/>
        </a:prstGeom>
        <a:ln>
          <a:noFill/>
        </a:ln>
      </xdr:spPr>
    </xdr:pic>
    <xdr:clientData/>
  </xdr:twoCellAnchor>
  <xdr:twoCellAnchor editAs="oneCell">
    <xdr:from>
      <xdr:col>43</xdr:col>
      <xdr:colOff>0</xdr:colOff>
      <xdr:row>1</xdr:row>
      <xdr:rowOff>0</xdr:rowOff>
    </xdr:from>
    <xdr:to>
      <xdr:col>43</xdr:col>
      <xdr:colOff>484200</xdr:colOff>
      <xdr:row>2</xdr:row>
      <xdr:rowOff>169920</xdr:rowOff>
    </xdr:to>
    <xdr:pic>
      <xdr:nvPicPr>
        <xdr:cNvPr id="31" name="Imagen 7" descr="">
          <a:hlinkClick r:id="rId2"/>
        </xdr:cNvPr>
        <xdr:cNvPicPr/>
      </xdr:nvPicPr>
      <xdr:blipFill>
        <a:blip r:embed="rId3"/>
        <a:srcRect l="5774" t="0" r="7262" b="19460"/>
        <a:stretch/>
      </xdr:blipFill>
      <xdr:spPr>
        <a:xfrm>
          <a:off x="11335320" y="540720"/>
          <a:ext cx="484200" cy="346680"/>
        </a:xfrm>
        <a:prstGeom prst="rect">
          <a:avLst/>
        </a:prstGeom>
        <a:ln>
          <a:noFill/>
        </a:ln>
      </xdr:spPr>
    </xdr:pic>
    <xdr:clientData/>
  </xdr:twoCellAnchor>
  <xdr:twoCellAnchor editAs="oneCell">
    <xdr:from>
      <xdr:col>12</xdr:col>
      <xdr:colOff>0</xdr:colOff>
      <xdr:row>2</xdr:row>
      <xdr:rowOff>0</xdr:rowOff>
    </xdr:from>
    <xdr:to>
      <xdr:col>37</xdr:col>
      <xdr:colOff>157320</xdr:colOff>
      <xdr:row>6</xdr:row>
      <xdr:rowOff>132840</xdr:rowOff>
    </xdr:to>
    <xdr:pic>
      <xdr:nvPicPr>
        <xdr:cNvPr id="32" name="Imagen 9" descr=""/>
        <xdr:cNvPicPr/>
      </xdr:nvPicPr>
      <xdr:blipFill>
        <a:blip r:embed="rId4"/>
        <a:stretch/>
      </xdr:blipFill>
      <xdr:spPr>
        <a:xfrm>
          <a:off x="7468200" y="717480"/>
          <a:ext cx="2735280" cy="83880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327960</xdr:colOff>
      <xdr:row>6</xdr:row>
      <xdr:rowOff>16920</xdr:rowOff>
    </xdr:to>
    <xdr:pic>
      <xdr:nvPicPr>
        <xdr:cNvPr id="33" name="Imagen 6" descr=""/>
        <xdr:cNvPicPr/>
      </xdr:nvPicPr>
      <xdr:blipFill>
        <a:blip r:embed="rId1"/>
        <a:stretch/>
      </xdr:blipFill>
      <xdr:spPr>
        <a:xfrm>
          <a:off x="708480" y="717480"/>
          <a:ext cx="2197440" cy="722880"/>
        </a:xfrm>
        <a:prstGeom prst="rect">
          <a:avLst/>
        </a:prstGeom>
        <a:ln>
          <a:noFill/>
        </a:ln>
      </xdr:spPr>
    </xdr:pic>
    <xdr:clientData/>
  </xdr:twoCellAnchor>
  <xdr:twoCellAnchor editAs="oneCell">
    <xdr:from>
      <xdr:col>47</xdr:col>
      <xdr:colOff>0</xdr:colOff>
      <xdr:row>1</xdr:row>
      <xdr:rowOff>0</xdr:rowOff>
    </xdr:from>
    <xdr:to>
      <xdr:col>47</xdr:col>
      <xdr:colOff>484200</xdr:colOff>
      <xdr:row>2</xdr:row>
      <xdr:rowOff>169920</xdr:rowOff>
    </xdr:to>
    <xdr:pic>
      <xdr:nvPicPr>
        <xdr:cNvPr id="34" name="Imagen 8" descr="">
          <a:hlinkClick r:id="rId2"/>
        </xdr:cNvPr>
        <xdr:cNvPicPr/>
      </xdr:nvPicPr>
      <xdr:blipFill>
        <a:blip r:embed="rId3"/>
        <a:srcRect l="5774" t="0" r="7262" b="19460"/>
        <a:stretch/>
      </xdr:blipFill>
      <xdr:spPr>
        <a:xfrm>
          <a:off x="13785120" y="540720"/>
          <a:ext cx="484200" cy="346680"/>
        </a:xfrm>
        <a:prstGeom prst="rect">
          <a:avLst/>
        </a:prstGeom>
        <a:ln>
          <a:noFill/>
        </a:ln>
      </xdr:spPr>
    </xdr:pic>
    <xdr:clientData/>
  </xdr:twoCellAnchor>
  <xdr:twoCellAnchor editAs="oneCell">
    <xdr:from>
      <xdr:col>15</xdr:col>
      <xdr:colOff>0</xdr:colOff>
      <xdr:row>2</xdr:row>
      <xdr:rowOff>0</xdr:rowOff>
    </xdr:from>
    <xdr:to>
      <xdr:col>40</xdr:col>
      <xdr:colOff>225720</xdr:colOff>
      <xdr:row>6</xdr:row>
      <xdr:rowOff>132840</xdr:rowOff>
    </xdr:to>
    <xdr:pic>
      <xdr:nvPicPr>
        <xdr:cNvPr id="35" name="Imagen 9" descr=""/>
        <xdr:cNvPicPr/>
      </xdr:nvPicPr>
      <xdr:blipFill>
        <a:blip r:embed="rId4"/>
        <a:stretch/>
      </xdr:blipFill>
      <xdr:spPr>
        <a:xfrm>
          <a:off x="9273240" y="717480"/>
          <a:ext cx="2729160" cy="83880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327960</xdr:colOff>
      <xdr:row>6</xdr:row>
      <xdr:rowOff>16920</xdr:rowOff>
    </xdr:to>
    <xdr:pic>
      <xdr:nvPicPr>
        <xdr:cNvPr id="36" name="Imagen 6" descr=""/>
        <xdr:cNvPicPr/>
      </xdr:nvPicPr>
      <xdr:blipFill>
        <a:blip r:embed="rId1"/>
        <a:stretch/>
      </xdr:blipFill>
      <xdr:spPr>
        <a:xfrm>
          <a:off x="708480" y="717480"/>
          <a:ext cx="2197440" cy="722880"/>
        </a:xfrm>
        <a:prstGeom prst="rect">
          <a:avLst/>
        </a:prstGeom>
        <a:ln>
          <a:noFill/>
        </a:ln>
      </xdr:spPr>
    </xdr:pic>
    <xdr:clientData/>
  </xdr:twoCellAnchor>
  <xdr:twoCellAnchor editAs="oneCell">
    <xdr:from>
      <xdr:col>47</xdr:col>
      <xdr:colOff>0</xdr:colOff>
      <xdr:row>1</xdr:row>
      <xdr:rowOff>0</xdr:rowOff>
    </xdr:from>
    <xdr:to>
      <xdr:col>47</xdr:col>
      <xdr:colOff>484200</xdr:colOff>
      <xdr:row>2</xdr:row>
      <xdr:rowOff>169920</xdr:rowOff>
    </xdr:to>
    <xdr:pic>
      <xdr:nvPicPr>
        <xdr:cNvPr id="37" name="Imagen 8" descr="">
          <a:hlinkClick r:id="rId2"/>
        </xdr:cNvPr>
        <xdr:cNvPicPr/>
      </xdr:nvPicPr>
      <xdr:blipFill>
        <a:blip r:embed="rId3"/>
        <a:srcRect l="5774" t="0" r="7262" b="19460"/>
        <a:stretch/>
      </xdr:blipFill>
      <xdr:spPr>
        <a:xfrm>
          <a:off x="13850280" y="540720"/>
          <a:ext cx="484200" cy="346680"/>
        </a:xfrm>
        <a:prstGeom prst="rect">
          <a:avLst/>
        </a:prstGeom>
        <a:ln>
          <a:noFill/>
        </a:ln>
      </xdr:spPr>
    </xdr:pic>
    <xdr:clientData/>
  </xdr:twoCellAnchor>
  <xdr:twoCellAnchor editAs="oneCell">
    <xdr:from>
      <xdr:col>15</xdr:col>
      <xdr:colOff>0</xdr:colOff>
      <xdr:row>2</xdr:row>
      <xdr:rowOff>0</xdr:rowOff>
    </xdr:from>
    <xdr:to>
      <xdr:col>40</xdr:col>
      <xdr:colOff>263880</xdr:colOff>
      <xdr:row>6</xdr:row>
      <xdr:rowOff>132840</xdr:rowOff>
    </xdr:to>
    <xdr:pic>
      <xdr:nvPicPr>
        <xdr:cNvPr id="38" name="Imagen 9" descr=""/>
        <xdr:cNvPicPr/>
      </xdr:nvPicPr>
      <xdr:blipFill>
        <a:blip r:embed="rId4"/>
        <a:stretch/>
      </xdr:blipFill>
      <xdr:spPr>
        <a:xfrm>
          <a:off x="9263160" y="717480"/>
          <a:ext cx="2713680" cy="83880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462240</xdr:colOff>
      <xdr:row>6</xdr:row>
      <xdr:rowOff>42840</xdr:rowOff>
    </xdr:to>
    <xdr:pic>
      <xdr:nvPicPr>
        <xdr:cNvPr id="39" name="Imagen 6" descr=""/>
        <xdr:cNvPicPr/>
      </xdr:nvPicPr>
      <xdr:blipFill>
        <a:blip r:embed="rId1"/>
        <a:stretch/>
      </xdr:blipFill>
      <xdr:spPr>
        <a:xfrm>
          <a:off x="350640" y="725040"/>
          <a:ext cx="2260440" cy="741240"/>
        </a:xfrm>
        <a:prstGeom prst="rect">
          <a:avLst/>
        </a:prstGeom>
        <a:ln>
          <a:noFill/>
        </a:ln>
      </xdr:spPr>
    </xdr:pic>
    <xdr:clientData/>
  </xdr:twoCellAnchor>
  <xdr:twoCellAnchor editAs="oneCell">
    <xdr:from>
      <xdr:col>43</xdr:col>
      <xdr:colOff>0</xdr:colOff>
      <xdr:row>1</xdr:row>
      <xdr:rowOff>0</xdr:rowOff>
    </xdr:from>
    <xdr:to>
      <xdr:col>43</xdr:col>
      <xdr:colOff>484200</xdr:colOff>
      <xdr:row>2</xdr:row>
      <xdr:rowOff>169920</xdr:rowOff>
    </xdr:to>
    <xdr:pic>
      <xdr:nvPicPr>
        <xdr:cNvPr id="40" name="Imagen 7" descr="">
          <a:hlinkClick r:id="rId2"/>
        </xdr:cNvPr>
        <xdr:cNvPicPr/>
      </xdr:nvPicPr>
      <xdr:blipFill>
        <a:blip r:embed="rId3"/>
        <a:srcRect l="5774" t="0" r="7262" b="19460"/>
        <a:stretch/>
      </xdr:blipFill>
      <xdr:spPr>
        <a:xfrm>
          <a:off x="11486160" y="540720"/>
          <a:ext cx="484200" cy="346680"/>
        </a:xfrm>
        <a:prstGeom prst="rect">
          <a:avLst/>
        </a:prstGeom>
        <a:ln>
          <a:noFill/>
        </a:ln>
      </xdr:spPr>
    </xdr:pic>
    <xdr:clientData/>
  </xdr:twoCellAnchor>
  <xdr:twoCellAnchor editAs="oneCell">
    <xdr:from>
      <xdr:col>12</xdr:col>
      <xdr:colOff>0</xdr:colOff>
      <xdr:row>2</xdr:row>
      <xdr:rowOff>0</xdr:rowOff>
    </xdr:from>
    <xdr:to>
      <xdr:col>37</xdr:col>
      <xdr:colOff>151200</xdr:colOff>
      <xdr:row>6</xdr:row>
      <xdr:rowOff>132840</xdr:rowOff>
    </xdr:to>
    <xdr:pic>
      <xdr:nvPicPr>
        <xdr:cNvPr id="41" name="Imagen 9" descr=""/>
        <xdr:cNvPicPr/>
      </xdr:nvPicPr>
      <xdr:blipFill>
        <a:blip r:embed="rId4"/>
        <a:stretch/>
      </xdr:blipFill>
      <xdr:spPr>
        <a:xfrm>
          <a:off x="7619040" y="717480"/>
          <a:ext cx="2729520" cy="83880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480600</xdr:colOff>
      <xdr:row>6</xdr:row>
      <xdr:rowOff>47520</xdr:rowOff>
    </xdr:to>
    <xdr:pic>
      <xdr:nvPicPr>
        <xdr:cNvPr id="42" name="Imagen 5" descr=""/>
        <xdr:cNvPicPr/>
      </xdr:nvPicPr>
      <xdr:blipFill>
        <a:blip r:embed="rId1"/>
        <a:stretch/>
      </xdr:blipFill>
      <xdr:spPr>
        <a:xfrm>
          <a:off x="350640" y="717480"/>
          <a:ext cx="2278800" cy="753480"/>
        </a:xfrm>
        <a:prstGeom prst="rect">
          <a:avLst/>
        </a:prstGeom>
        <a:ln>
          <a:noFill/>
        </a:ln>
      </xdr:spPr>
    </xdr:pic>
    <xdr:clientData/>
  </xdr:twoCellAnchor>
  <xdr:twoCellAnchor editAs="oneCell">
    <xdr:from>
      <xdr:col>43</xdr:col>
      <xdr:colOff>0</xdr:colOff>
      <xdr:row>1</xdr:row>
      <xdr:rowOff>0</xdr:rowOff>
    </xdr:from>
    <xdr:to>
      <xdr:col>43</xdr:col>
      <xdr:colOff>484200</xdr:colOff>
      <xdr:row>2</xdr:row>
      <xdr:rowOff>169920</xdr:rowOff>
    </xdr:to>
    <xdr:pic>
      <xdr:nvPicPr>
        <xdr:cNvPr id="43" name="Imagen 6" descr="">
          <a:hlinkClick r:id="rId2"/>
        </xdr:cNvPr>
        <xdr:cNvPicPr/>
      </xdr:nvPicPr>
      <xdr:blipFill>
        <a:blip r:embed="rId3"/>
        <a:srcRect l="5774" t="0" r="7262" b="19460"/>
        <a:stretch/>
      </xdr:blipFill>
      <xdr:spPr>
        <a:xfrm>
          <a:off x="11486160" y="540720"/>
          <a:ext cx="484200" cy="346680"/>
        </a:xfrm>
        <a:prstGeom prst="rect">
          <a:avLst/>
        </a:prstGeom>
        <a:ln>
          <a:noFill/>
        </a:ln>
      </xdr:spPr>
    </xdr:pic>
    <xdr:clientData/>
  </xdr:twoCellAnchor>
  <xdr:twoCellAnchor editAs="oneCell">
    <xdr:from>
      <xdr:col>12</xdr:col>
      <xdr:colOff>0</xdr:colOff>
      <xdr:row>2</xdr:row>
      <xdr:rowOff>0</xdr:rowOff>
    </xdr:from>
    <xdr:to>
      <xdr:col>37</xdr:col>
      <xdr:colOff>157320</xdr:colOff>
      <xdr:row>6</xdr:row>
      <xdr:rowOff>132840</xdr:rowOff>
    </xdr:to>
    <xdr:pic>
      <xdr:nvPicPr>
        <xdr:cNvPr id="44" name="Imagen 8" descr=""/>
        <xdr:cNvPicPr/>
      </xdr:nvPicPr>
      <xdr:blipFill>
        <a:blip r:embed="rId4"/>
        <a:stretch/>
      </xdr:blipFill>
      <xdr:spPr>
        <a:xfrm>
          <a:off x="7619040" y="717480"/>
          <a:ext cx="2735640" cy="83880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205200</xdr:colOff>
      <xdr:row>6</xdr:row>
      <xdr:rowOff>17640</xdr:rowOff>
    </xdr:to>
    <xdr:sp>
      <xdr:nvSpPr>
        <xdr:cNvPr id="45" name="CustomShape 1"/>
        <xdr:cNvSpPr/>
      </xdr:nvSpPr>
      <xdr:spPr>
        <a:xfrm>
          <a:off x="708480" y="717480"/>
          <a:ext cx="2225880" cy="72360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484200</xdr:colOff>
      <xdr:row>2</xdr:row>
      <xdr:rowOff>169920</xdr:rowOff>
    </xdr:to>
    <xdr:pic>
      <xdr:nvPicPr>
        <xdr:cNvPr id="46" name="Imagen 5" descr="">
          <a:hlinkClick r:id="rId1"/>
        </xdr:cNvPr>
        <xdr:cNvPicPr/>
      </xdr:nvPicPr>
      <xdr:blipFill>
        <a:blip r:embed="rId2"/>
        <a:srcRect l="5774" t="0" r="7262" b="19460"/>
        <a:stretch/>
      </xdr:blipFill>
      <xdr:spPr>
        <a:xfrm>
          <a:off x="13936320" y="540720"/>
          <a:ext cx="484200" cy="346680"/>
        </a:xfrm>
        <a:prstGeom prst="rect">
          <a:avLst/>
        </a:prstGeom>
        <a:ln>
          <a:noFill/>
        </a:ln>
      </xdr:spPr>
    </xdr:pic>
    <xdr:clientData/>
  </xdr:twoCellAnchor>
  <xdr:twoCellAnchor editAs="oneCell">
    <xdr:from>
      <xdr:col>16</xdr:col>
      <xdr:colOff>0</xdr:colOff>
      <xdr:row>2</xdr:row>
      <xdr:rowOff>0</xdr:rowOff>
    </xdr:from>
    <xdr:to>
      <xdr:col>41</xdr:col>
      <xdr:colOff>142200</xdr:colOff>
      <xdr:row>6</xdr:row>
      <xdr:rowOff>132840</xdr:rowOff>
    </xdr:to>
    <xdr:pic>
      <xdr:nvPicPr>
        <xdr:cNvPr id="47" name="Imagen 7" descr=""/>
        <xdr:cNvPicPr/>
      </xdr:nvPicPr>
      <xdr:blipFill>
        <a:blip r:embed="rId3"/>
        <a:stretch/>
      </xdr:blipFill>
      <xdr:spPr>
        <a:xfrm>
          <a:off x="10036800" y="717480"/>
          <a:ext cx="2741760" cy="83880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236520</xdr:colOff>
      <xdr:row>6</xdr:row>
      <xdr:rowOff>47520</xdr:rowOff>
    </xdr:to>
    <xdr:pic>
      <xdr:nvPicPr>
        <xdr:cNvPr id="48" name="Imagen 7" descr=""/>
        <xdr:cNvPicPr/>
      </xdr:nvPicPr>
      <xdr:blipFill>
        <a:blip r:embed="rId1"/>
        <a:stretch/>
      </xdr:blipFill>
      <xdr:spPr>
        <a:xfrm>
          <a:off x="708480" y="717480"/>
          <a:ext cx="2257200" cy="753480"/>
        </a:xfrm>
        <a:prstGeom prst="rect">
          <a:avLst/>
        </a:prstGeom>
        <a:ln>
          <a:noFill/>
        </a:ln>
      </xdr:spPr>
    </xdr:pic>
    <xdr:clientData/>
  </xdr:twoCellAnchor>
  <xdr:twoCellAnchor editAs="oneCell">
    <xdr:from>
      <xdr:col>47</xdr:col>
      <xdr:colOff>0</xdr:colOff>
      <xdr:row>1</xdr:row>
      <xdr:rowOff>0</xdr:rowOff>
    </xdr:from>
    <xdr:to>
      <xdr:col>47</xdr:col>
      <xdr:colOff>484200</xdr:colOff>
      <xdr:row>2</xdr:row>
      <xdr:rowOff>169920</xdr:rowOff>
    </xdr:to>
    <xdr:pic>
      <xdr:nvPicPr>
        <xdr:cNvPr id="49" name="Imagen 8" descr="">
          <a:hlinkClick r:id="rId2"/>
        </xdr:cNvPr>
        <xdr:cNvPicPr/>
      </xdr:nvPicPr>
      <xdr:blipFill>
        <a:blip r:embed="rId3"/>
        <a:srcRect l="5774" t="0" r="7262" b="19460"/>
        <a:stretch/>
      </xdr:blipFill>
      <xdr:spPr>
        <a:xfrm>
          <a:off x="14001480" y="540720"/>
          <a:ext cx="484200" cy="346680"/>
        </a:xfrm>
        <a:prstGeom prst="rect">
          <a:avLst/>
        </a:prstGeom>
        <a:ln>
          <a:noFill/>
        </a:ln>
      </xdr:spPr>
    </xdr:pic>
    <xdr:clientData/>
  </xdr:twoCellAnchor>
  <xdr:twoCellAnchor editAs="oneCell">
    <xdr:from>
      <xdr:col>16</xdr:col>
      <xdr:colOff>0</xdr:colOff>
      <xdr:row>2</xdr:row>
      <xdr:rowOff>0</xdr:rowOff>
    </xdr:from>
    <xdr:to>
      <xdr:col>41</xdr:col>
      <xdr:colOff>157320</xdr:colOff>
      <xdr:row>6</xdr:row>
      <xdr:rowOff>132840</xdr:rowOff>
    </xdr:to>
    <xdr:pic>
      <xdr:nvPicPr>
        <xdr:cNvPr id="50" name="Imagen 9" descr=""/>
        <xdr:cNvPicPr/>
      </xdr:nvPicPr>
      <xdr:blipFill>
        <a:blip r:embed="rId4"/>
        <a:stretch/>
      </xdr:blipFill>
      <xdr:spPr>
        <a:xfrm>
          <a:off x="9994680" y="717480"/>
          <a:ext cx="2735640" cy="838800"/>
        </a:xfrm>
        <a:prstGeom prst="rect">
          <a:avLst/>
        </a:prstGeom>
        <a:ln>
          <a:noFill/>
        </a:ln>
      </xdr:spPr>
    </xdr:pic>
    <xdr:clientData/>
  </xdr:twoCellAnchor>
</xdr:wsDr>
</file>

<file path=xl/tables/table1.xml><?xml version="1.0" encoding="utf-8"?>
<table xmlns="http://schemas.openxmlformats.org/spreadsheetml/2006/main" id="1" name="DATOS_" displayName="DATOS_" ref="B8:CO1508" headerRowCount="1" totalsRowCount="0" totalsRowShown="0">
  <autoFilter ref="B8:CO15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M1" activeCellId="0" sqref="M1"/>
    </sheetView>
  </sheetViews>
  <sheetFormatPr defaultColWidth="10.7148437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104857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T1509" activeCellId="0" sqref="AT1509"/>
    </sheetView>
  </sheetViews>
  <sheetFormatPr defaultColWidth="6.8359375" defaultRowHeight="15"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0" min="76" style="0" width="10.08"/>
    <col collapsed="false" customWidth="true" hidden="false" outlineLevel="0" max="85" min="81" style="74" width="10.08"/>
    <col collapsed="false" customWidth="true" hidden="true" outlineLevel="0" max="86" min="86" style="75"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6"/>
    </row>
    <row r="2" customFormat="false" ht="15" hidden="false" customHeight="false" outlineLevel="0" collapsed="false">
      <c r="C2" s="8" t="s">
        <v>2</v>
      </c>
      <c r="BX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4"/>
      <c r="AA9" s="75"/>
      <c r="AB9" s="75"/>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4"/>
      <c r="AA10" s="75"/>
      <c r="AB10" s="75"/>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4"/>
      <c r="AA11" s="75"/>
      <c r="AB11" s="75"/>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4"/>
      <c r="AA12" s="75"/>
      <c r="AB12" s="75"/>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4"/>
      <c r="AA13" s="75"/>
      <c r="AB13" s="75"/>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4"/>
      <c r="AA14" s="75"/>
      <c r="AB14" s="75"/>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4"/>
      <c r="AA15" s="75"/>
      <c r="AB15" s="75"/>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4"/>
      <c r="AA16" s="75"/>
      <c r="AB16" s="75"/>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4"/>
      <c r="AA17" s="75"/>
      <c r="AB17" s="75"/>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4"/>
      <c r="AA18" s="75"/>
      <c r="AB18" s="75"/>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4"/>
      <c r="AA19" s="75"/>
      <c r="AB19" s="75"/>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4"/>
      <c r="AA20" s="75"/>
      <c r="AB20" s="75"/>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4"/>
      <c r="AA21" s="75"/>
      <c r="AB21" s="75"/>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4"/>
      <c r="AA22" s="75"/>
      <c r="AB22" s="75"/>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4"/>
      <c r="AA23" s="75"/>
      <c r="AB23" s="75"/>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4"/>
      <c r="AA24" s="75"/>
      <c r="AB24" s="75"/>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4"/>
      <c r="AA25" s="75"/>
      <c r="AB25" s="75"/>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4"/>
      <c r="AA26" s="75"/>
      <c r="AB26" s="75"/>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4"/>
      <c r="AA27" s="75"/>
      <c r="AB27" s="75"/>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4"/>
      <c r="AA28" s="75"/>
      <c r="AB28" s="75"/>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4"/>
      <c r="AA29" s="75"/>
      <c r="AB29" s="75"/>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4"/>
      <c r="AA30" s="75"/>
      <c r="AB30" s="75"/>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4"/>
      <c r="AA31" s="75"/>
      <c r="AB31" s="75"/>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4"/>
      <c r="AA32" s="75"/>
      <c r="AB32" s="75"/>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4"/>
      <c r="AA33" s="75"/>
      <c r="AB33" s="75"/>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4"/>
      <c r="AA34" s="75"/>
      <c r="AB34" s="75"/>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4"/>
      <c r="AA35" s="75"/>
      <c r="AB35" s="75"/>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4"/>
      <c r="AA36" s="75"/>
      <c r="AB36" s="75"/>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4"/>
      <c r="AA37" s="75"/>
      <c r="AB37" s="75"/>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4"/>
      <c r="AA38" s="75"/>
      <c r="AB38" s="75"/>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4"/>
      <c r="AA39" s="75"/>
      <c r="AB39" s="75"/>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4"/>
      <c r="AA40" s="75"/>
      <c r="AB40" s="75"/>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4"/>
      <c r="AA41" s="75"/>
      <c r="AB41" s="75"/>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4"/>
      <c r="AA42" s="75"/>
      <c r="AB42" s="75"/>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4"/>
      <c r="AA43" s="75"/>
      <c r="AB43" s="75"/>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4"/>
      <c r="AA44" s="75"/>
      <c r="AB44" s="75"/>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4"/>
      <c r="AA45" s="75"/>
      <c r="AB45" s="75"/>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4"/>
      <c r="AA46" s="75"/>
      <c r="AB46" s="75"/>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4"/>
      <c r="AA47" s="75"/>
      <c r="AB47" s="75"/>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4"/>
      <c r="AA48" s="75"/>
      <c r="AB48" s="75"/>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4"/>
      <c r="AA49" s="75"/>
      <c r="AB49" s="75"/>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4"/>
      <c r="AA50" s="75"/>
      <c r="AB50" s="75"/>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4"/>
      <c r="AA51" s="75"/>
      <c r="AB51" s="75"/>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4"/>
      <c r="AA52" s="75"/>
      <c r="AB52" s="75"/>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4"/>
      <c r="AA53" s="75"/>
      <c r="AB53" s="75"/>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4"/>
      <c r="AA54" s="75"/>
      <c r="AB54" s="75"/>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4"/>
      <c r="AA55" s="75"/>
      <c r="AB55" s="75"/>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4"/>
      <c r="AA56" s="75"/>
      <c r="AB56" s="75"/>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4"/>
      <c r="AA57" s="75"/>
      <c r="AB57" s="75"/>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4"/>
      <c r="AA58" s="75"/>
      <c r="AB58" s="75"/>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4"/>
      <c r="AA59" s="75"/>
      <c r="AB59" s="75"/>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4"/>
      <c r="AA60" s="75"/>
      <c r="AB60" s="75"/>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4"/>
      <c r="AA61" s="75"/>
      <c r="AB61" s="75"/>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4"/>
      <c r="AA62" s="75"/>
      <c r="AB62" s="75"/>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4"/>
      <c r="AA63" s="75"/>
      <c r="AB63" s="75"/>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4"/>
      <c r="AA64" s="75"/>
      <c r="AB64" s="75"/>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4"/>
      <c r="AA65" s="75"/>
      <c r="AB65" s="75"/>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4"/>
      <c r="AA66" s="75"/>
      <c r="AB66" s="75"/>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4"/>
      <c r="AA67" s="75"/>
      <c r="AB67" s="75"/>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4"/>
      <c r="AA68" s="75"/>
      <c r="AB68" s="75"/>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4"/>
      <c r="AA69" s="75"/>
      <c r="AB69" s="75"/>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4"/>
      <c r="AA70" s="75"/>
      <c r="AB70" s="75"/>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4"/>
      <c r="AA71" s="75"/>
      <c r="AB71" s="75"/>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4"/>
      <c r="AA72" s="75"/>
      <c r="AB72" s="75"/>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4"/>
      <c r="AA73" s="75"/>
      <c r="AB73" s="75"/>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4"/>
      <c r="AA74" s="75"/>
      <c r="AB74" s="75"/>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4"/>
      <c r="AA75" s="75"/>
      <c r="AB75" s="75"/>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4"/>
      <c r="AA76" s="75"/>
      <c r="AB76" s="75"/>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4"/>
      <c r="AA77" s="75"/>
      <c r="AB77" s="75"/>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4"/>
      <c r="AA78" s="75"/>
      <c r="AB78" s="75"/>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4"/>
      <c r="AA79" s="75"/>
      <c r="AB79" s="75"/>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4"/>
      <c r="AA80" s="75"/>
      <c r="AB80" s="75"/>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4"/>
      <c r="AA81" s="75"/>
      <c r="AB81" s="75"/>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4"/>
      <c r="AA82" s="75"/>
      <c r="AB82" s="75"/>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4"/>
      <c r="AA83" s="75"/>
      <c r="AB83" s="75"/>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4"/>
      <c r="AA84" s="75"/>
      <c r="AB84" s="75"/>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4"/>
      <c r="AA85" s="75"/>
      <c r="AB85" s="75"/>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4"/>
      <c r="AA86" s="75"/>
      <c r="AB86" s="75"/>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4"/>
      <c r="AA87" s="75"/>
      <c r="AB87" s="75"/>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4"/>
      <c r="AA88" s="75"/>
      <c r="AB88" s="75"/>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4"/>
      <c r="AA89" s="75"/>
      <c r="AB89" s="75"/>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4"/>
      <c r="AA90" s="75"/>
      <c r="AB90" s="75"/>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4"/>
      <c r="AA91" s="75"/>
      <c r="AB91" s="75"/>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4"/>
      <c r="AA92" s="75"/>
      <c r="AB92" s="75"/>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4"/>
      <c r="AA93" s="75"/>
      <c r="AB93" s="75"/>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4"/>
      <c r="AA94" s="75"/>
      <c r="AB94" s="75"/>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4"/>
      <c r="AA95" s="75"/>
      <c r="AB95" s="75"/>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4"/>
      <c r="AA96" s="75"/>
      <c r="AB96" s="75"/>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4"/>
      <c r="AA97" s="75"/>
      <c r="AB97" s="75"/>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4"/>
      <c r="AA98" s="75"/>
      <c r="AB98" s="75"/>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4"/>
      <c r="AA99" s="75"/>
      <c r="AB99" s="75"/>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4"/>
      <c r="AA100" s="75"/>
      <c r="AB100" s="75"/>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4"/>
      <c r="AA101" s="75"/>
      <c r="AB101" s="75"/>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4"/>
      <c r="AA102" s="75"/>
      <c r="AB102" s="75"/>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4"/>
      <c r="AA103" s="75"/>
      <c r="AB103" s="75"/>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4"/>
      <c r="AA104" s="75"/>
      <c r="AB104" s="75"/>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4"/>
      <c r="AA105" s="75"/>
      <c r="AB105" s="75"/>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4"/>
      <c r="AA106" s="75"/>
      <c r="AB106" s="75"/>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4"/>
      <c r="AA107" s="75"/>
      <c r="AB107" s="75"/>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4"/>
      <c r="AA108" s="75"/>
      <c r="AB108" s="75"/>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4"/>
      <c r="AA109" s="75"/>
      <c r="AB109" s="75"/>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4"/>
      <c r="AA110" s="75"/>
      <c r="AB110" s="75"/>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4"/>
      <c r="AA111" s="75"/>
      <c r="AB111" s="75"/>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4"/>
      <c r="AA112" s="75"/>
      <c r="AB112" s="75"/>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4"/>
      <c r="AA113" s="75"/>
      <c r="AB113" s="75"/>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4"/>
      <c r="AA114" s="75"/>
      <c r="AB114" s="75"/>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4"/>
      <c r="AA115" s="75"/>
      <c r="AB115" s="75"/>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4"/>
      <c r="AA116" s="75"/>
      <c r="AB116" s="75"/>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4"/>
      <c r="AA117" s="75"/>
      <c r="AB117" s="75"/>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4"/>
      <c r="AA118" s="75"/>
      <c r="AB118" s="75"/>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4"/>
      <c r="AA119" s="75"/>
      <c r="AB119" s="75"/>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4"/>
      <c r="AA120" s="75"/>
      <c r="AB120" s="75"/>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4"/>
      <c r="AA121" s="75"/>
      <c r="AB121" s="75"/>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4"/>
      <c r="AA122" s="75"/>
      <c r="AB122" s="75"/>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4"/>
      <c r="AA123" s="75"/>
      <c r="AB123" s="75"/>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4"/>
      <c r="AA124" s="75"/>
      <c r="AB124" s="75"/>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4"/>
      <c r="AA125" s="75"/>
      <c r="AB125" s="75"/>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4"/>
      <c r="AA126" s="75"/>
      <c r="AB126" s="75"/>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4"/>
      <c r="AA127" s="75"/>
      <c r="AB127" s="75"/>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4"/>
      <c r="AA128" s="75"/>
      <c r="AB128" s="75"/>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4"/>
      <c r="AA129" s="75"/>
      <c r="AB129" s="75"/>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4"/>
      <c r="AA130" s="75"/>
      <c r="AB130" s="75"/>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4"/>
      <c r="AA131" s="75"/>
      <c r="AB131" s="75"/>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4"/>
      <c r="AA132" s="75"/>
      <c r="AB132" s="75"/>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4"/>
      <c r="AA133" s="75"/>
      <c r="AB133" s="75"/>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4"/>
      <c r="AA134" s="75"/>
      <c r="AB134" s="75"/>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4"/>
      <c r="AA135" s="75"/>
      <c r="AB135" s="75"/>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4"/>
      <c r="AA136" s="75"/>
      <c r="AB136" s="75"/>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4"/>
      <c r="AA137" s="75"/>
      <c r="AB137" s="75"/>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4"/>
      <c r="AA138" s="75"/>
      <c r="AB138" s="75"/>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4"/>
      <c r="AA139" s="75"/>
      <c r="AB139" s="75"/>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4"/>
      <c r="AA140" s="75"/>
      <c r="AB140" s="75"/>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4"/>
      <c r="AA141" s="75"/>
      <c r="AB141" s="75"/>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4"/>
      <c r="AA142" s="75"/>
      <c r="AB142" s="75"/>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4"/>
      <c r="AA143" s="75"/>
      <c r="AB143" s="75"/>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4"/>
      <c r="AA144" s="75"/>
      <c r="AB144" s="75"/>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4"/>
      <c r="AA145" s="75"/>
      <c r="AB145" s="75"/>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4"/>
      <c r="AA146" s="75"/>
      <c r="AB146" s="75"/>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4"/>
      <c r="AA147" s="75"/>
      <c r="AB147" s="75"/>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4"/>
      <c r="AA148" s="75"/>
      <c r="AB148" s="75"/>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4"/>
      <c r="AA149" s="75"/>
      <c r="AB149" s="75"/>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4"/>
      <c r="AA150" s="75"/>
      <c r="AB150" s="75"/>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4"/>
      <c r="AA151" s="75"/>
      <c r="AB151" s="75"/>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4"/>
      <c r="AA152" s="75"/>
      <c r="AB152" s="75"/>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4"/>
      <c r="AA153" s="75"/>
      <c r="AB153" s="75"/>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4"/>
      <c r="AA154" s="75"/>
      <c r="AB154" s="75"/>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4"/>
      <c r="AA155" s="75"/>
      <c r="AB155" s="75"/>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4"/>
      <c r="AA156" s="75"/>
      <c r="AB156" s="75"/>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4"/>
      <c r="AA157" s="75"/>
      <c r="AB157" s="75"/>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4"/>
      <c r="AA158" s="75"/>
      <c r="AB158" s="75"/>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4"/>
      <c r="AA159" s="75"/>
      <c r="AB159" s="75"/>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4"/>
      <c r="AA160" s="75"/>
      <c r="AB160" s="75"/>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4"/>
      <c r="AA161" s="75"/>
      <c r="AB161" s="75"/>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4"/>
      <c r="AA162" s="75"/>
      <c r="AB162" s="75"/>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4"/>
      <c r="AA163" s="75"/>
      <c r="AB163" s="75"/>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4"/>
      <c r="AA164" s="75"/>
      <c r="AB164" s="75"/>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4"/>
      <c r="AA165" s="75"/>
      <c r="AB165" s="75"/>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4"/>
      <c r="AA166" s="75"/>
      <c r="AB166" s="75"/>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4"/>
      <c r="AA167" s="75"/>
      <c r="AB167" s="75"/>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4"/>
      <c r="AA168" s="75"/>
      <c r="AB168" s="75"/>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4"/>
      <c r="AA169" s="75"/>
      <c r="AB169" s="75"/>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4"/>
      <c r="AA170" s="75"/>
      <c r="AB170" s="75"/>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4"/>
      <c r="AA171" s="75"/>
      <c r="AB171" s="75"/>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4"/>
      <c r="AA172" s="75"/>
      <c r="AB172" s="75"/>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4"/>
      <c r="AA173" s="75"/>
      <c r="AB173" s="75"/>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4"/>
      <c r="AA174" s="75"/>
      <c r="AB174" s="75"/>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4"/>
      <c r="AA175" s="75"/>
      <c r="AB175" s="75"/>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4"/>
      <c r="AA176" s="75"/>
      <c r="AB176" s="75"/>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4"/>
      <c r="AA177" s="75"/>
      <c r="AB177" s="75"/>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4"/>
      <c r="AA178" s="75"/>
      <c r="AB178" s="75"/>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4"/>
      <c r="AA179" s="75"/>
      <c r="AB179" s="75"/>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4"/>
      <c r="AA180" s="75"/>
      <c r="AB180" s="75"/>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4"/>
      <c r="AA181" s="75"/>
      <c r="AB181" s="75"/>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4"/>
      <c r="AA182" s="75"/>
      <c r="AB182" s="75"/>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4"/>
      <c r="AA183" s="75"/>
      <c r="AB183" s="75"/>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4"/>
      <c r="AA184" s="75"/>
      <c r="AB184" s="75"/>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4"/>
      <c r="AA185" s="75"/>
      <c r="AB185" s="75"/>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4"/>
      <c r="AA186" s="75"/>
      <c r="AB186" s="75"/>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4"/>
      <c r="AA187" s="75"/>
      <c r="AB187" s="75"/>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4"/>
      <c r="AA188" s="75"/>
      <c r="AB188" s="75"/>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4"/>
      <c r="AA189" s="75"/>
      <c r="AB189" s="75"/>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4"/>
      <c r="AA190" s="75"/>
      <c r="AB190" s="75"/>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4"/>
      <c r="AA191" s="75"/>
      <c r="AB191" s="75"/>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4"/>
      <c r="AA192" s="75"/>
      <c r="AB192" s="75"/>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4"/>
      <c r="AA193" s="75"/>
      <c r="AB193" s="75"/>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4"/>
      <c r="AA194" s="75"/>
      <c r="AB194" s="75"/>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4"/>
      <c r="AA195" s="75"/>
      <c r="AB195" s="75"/>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4"/>
      <c r="AA196" s="75"/>
      <c r="AB196" s="75"/>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4"/>
      <c r="AA197" s="75"/>
      <c r="AB197" s="75"/>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4"/>
      <c r="AA198" s="75"/>
      <c r="AB198" s="75"/>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4"/>
      <c r="AA199" s="75"/>
      <c r="AB199" s="75"/>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4"/>
      <c r="AA200" s="75"/>
      <c r="AB200" s="75"/>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4"/>
      <c r="AA201" s="75"/>
      <c r="AB201" s="75"/>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4"/>
      <c r="AA202" s="75"/>
      <c r="AB202" s="75"/>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4"/>
      <c r="AA203" s="75"/>
      <c r="AB203" s="75"/>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4"/>
      <c r="AA204" s="75"/>
      <c r="AB204" s="75"/>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4"/>
      <c r="AA205" s="75"/>
      <c r="AB205" s="75"/>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4"/>
      <c r="AA206" s="75"/>
      <c r="AB206" s="75"/>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4"/>
      <c r="AA207" s="75"/>
      <c r="AB207" s="75"/>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4"/>
      <c r="AA208" s="75"/>
      <c r="AB208" s="75"/>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row r="209" customFormat="false" ht="13.8" hidden="false" customHeight="false" outlineLevel="0" collapsed="false">
      <c r="D209" s="128"/>
      <c r="E209" s="129"/>
      <c r="F209" s="129"/>
      <c r="G209" s="129"/>
      <c r="H209" s="130"/>
      <c r="I209" s="131"/>
      <c r="J209" s="128"/>
      <c r="K209" s="132"/>
      <c r="L209" s="132"/>
      <c r="M209" s="133"/>
      <c r="N209" s="133"/>
      <c r="O209" s="133"/>
      <c r="P209" s="129"/>
      <c r="Z209" s="74"/>
      <c r="AA209" s="75"/>
      <c r="AB209" s="75"/>
      <c r="AC209" s="129"/>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134"/>
      <c r="BK209" s="134"/>
      <c r="BL209" s="134"/>
      <c r="BM209" s="135"/>
      <c r="BN209" s="136" t="n">
        <f aca="false">+MAX($D$3,DATOS_[[#This Row],[Fecha Inicio Sit. Contract.]])</f>
        <v>0</v>
      </c>
      <c r="BO209" s="136" t="n">
        <f aca="false">+MIN($D$4,DATOS_[[#This Row],[Fecha Fin Sit. Contract.]])</f>
        <v>0</v>
      </c>
      <c r="BP209" s="137" t="n">
        <f aca="false">+DATOS_[[#This Row],[% de jornada]]*IF(DATOS_[[#This Row],[% jornada reducida]]="",1,DATOS_[[#This Row],[% jornada reducida]])</f>
        <v>0</v>
      </c>
      <c r="BQ209" s="137" t="n">
        <f aca="false">+(DATOS_[[#This Row],[F.fin.cal]]-DATOS_[[#This Row],[F.ini.cal]]+1)/($D$4-$D$3+1)</f>
        <v>1</v>
      </c>
      <c r="BR209" s="137" t="str">
        <f aca="false">IF(OR(AND(DATOS_[[#This Row],[Fecha Fin Contrato]]&lt;$D$3,DATOS_[[#This Row],[Fecha Fin Contrato]]&lt;&gt;""),DATOS_[[#This Row],[Fecha de Contratación]]&gt;$D$4),"Fuera","Dentro")</f>
        <v>Dentro</v>
      </c>
      <c r="BS209" s="137" t="str">
        <f aca="false" t="array" ref="BS209:BS209">IF(MAX(IF(DATOS_[id]=DATOS_[[#This Row],[id]],DATOS_[F.fin.cal]))=DATOS_[[#This Row],[F.fin.cal]],"Sí","NO")</f>
        <v>Sí</v>
      </c>
      <c r="BT209" s="137" t="str">
        <f aca="false">IF(AND(DATOS_[[#This Row],[% normaliz]]&lt;&gt;1,DATOS_[[#This Row],[% anualiz]]=1),"Sí","NO")</f>
        <v>Sí</v>
      </c>
      <c r="BU209" s="137" t="str">
        <f aca="false">IF(AND(DATOS_[[#This Row],[% normaliz]]=1,DATOS_[[#This Row],[% anualiz]]&lt;&gt;1),"Sí","NO")</f>
        <v>NO</v>
      </c>
      <c r="BV209" s="137" t="str">
        <f aca="false">IF(AND(DATOS_[[#This Row],[% normaliz]]&lt;&gt;1,DATOS_[[#This Row],[% anualiz]]&lt;&gt;1),"Sí","NO")</f>
        <v>NO</v>
      </c>
      <c r="BW209" s="137" t="str">
        <f aca="false">+IF(DATOS_[[#This Row],[% normaliz]]*DATOS_[[#This Row],[% anualiz]]=1,"NO","Sí")</f>
        <v>Sí</v>
      </c>
      <c r="BX209" s="138" t="e">
        <f aca="false">(DATOS_[[#This Row],[S.BASE]]*(1/DATOS_[[#This Row],[% normaliz]])*(1/DATOS_[[#This Row],[% anualiz]]))*IF(DATOS_[[#This Row],[Check Equiparado]]="Sí",1,0)</f>
        <v>#DIV/0!</v>
      </c>
      <c r="BY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9" s="138" t="e">
        <f aca="false">+DATOS_[[#This Row],[SALARIO BASE Eq]]+DATOS_[[#This Row],[Tot COMPL.SAL Eq]]</f>
        <v>#DIV/0!</v>
      </c>
      <c r="CA209" s="138" t="e">
        <f aca="false" t="array" ref="CA209:CA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9" s="138" t="e">
        <f aca="false">+DATOS_[[#This Row],[TOTAL SALARIO Eq]]+DATOS_[[#This Row],[Tot Extrasalarial Eq]]</f>
        <v>#DIV/0!</v>
      </c>
      <c r="CC209" s="139" t="n">
        <f aca="false">DATOS_[[#This Row],[S.BASE]]</f>
        <v>0</v>
      </c>
      <c r="CD209" s="139" t="n">
        <f aca="false">+SUM(DATOS_[[#This Row],[Conc.Sal.01]:[Conc.Sal.30]])</f>
        <v>0</v>
      </c>
      <c r="CE209" s="139" t="n">
        <f aca="false">+DATOS_[[#This Row],[SALARIO BASE Ef]]+DATOS_[[#This Row],[Tot COMPL.SAL Ef]]</f>
        <v>0</v>
      </c>
      <c r="CF209" s="139" t="n">
        <f aca="false">+SUM(DATOS_[[#This Row],[C.Extra.01]:[C.Extra.05]])</f>
        <v>0</v>
      </c>
      <c r="CG209" s="139" t="n">
        <f aca="false">+DATOS_[[#This Row],[TOTAL SALARIO Ef]]+DATOS_[[#This Row],[Tot Extrasalarial Ef]]</f>
        <v>0</v>
      </c>
      <c r="CH209" s="140" t="n">
        <f aca="false">MIN(IF(DATOS_[[#This Row],[Fecha Fin Contrato]]="",$D$4,DATOS_[[#This Row],[Fecha Fin Contrato]]),$D$4)-MAX(DATOS_[[#This Row],[Fecha de Contratación]],$D$3)+1</f>
        <v>1</v>
      </c>
      <c r="CI209" s="141" t="str">
        <f aca="false">IF(COUNTIFS(DATOS_[id],DATOS_[[#This Row],[id]])&gt;1,DATOS_[[#This Row],[id]],"")</f>
        <v/>
      </c>
      <c r="CJ209" s="141" t="n">
        <f aca="false">(Inicio!$G$10-DATOS_[[#This Row],[Fecha Nacimiento]])/365.25</f>
        <v>0</v>
      </c>
      <c r="CK209" s="141" t="n">
        <f aca="false">(Inicio!$G$10-DATOS_[[#This Row],[Fecha de Antigüedad]])/365.25</f>
        <v>0</v>
      </c>
      <c r="CL209" s="141" t="e">
        <f aca="false">+VLOOKUP(DATOS_[[#This Row],[Clave de Contrato]],TblTiposContrato13[],3,0)</f>
        <v>#N/A</v>
      </c>
      <c r="CM209" s="141" t="e">
        <f aca="false">+VLOOKUP(DATOS_[[#This Row],[Clave de Contrato]],TblTiposContrato13[],4,0)</f>
        <v>#N/A</v>
      </c>
      <c r="CN209" s="141" t="str">
        <f aca="false">VLOOKUP(DATOS_[[#This Row],[Edad]],CONTRATOS!TblRngEdad,2,1)</f>
        <v>20  o menos</v>
      </c>
      <c r="CO209" s="141" t="str">
        <f aca="false">VLOOKUP(DATOS_[[#This Row],[Antigüedad]],TblRngAntg14[],2,1)</f>
        <v>0 a 1 años</v>
      </c>
    </row>
    <row r="210" customFormat="false" ht="13.8" hidden="false" customHeight="false" outlineLevel="0" collapsed="false">
      <c r="D210" s="128"/>
      <c r="E210" s="129"/>
      <c r="F210" s="129"/>
      <c r="G210" s="129"/>
      <c r="H210" s="130"/>
      <c r="I210" s="131"/>
      <c r="J210" s="128"/>
      <c r="K210" s="132"/>
      <c r="L210" s="132"/>
      <c r="M210" s="133"/>
      <c r="N210" s="133"/>
      <c r="O210" s="133"/>
      <c r="P210" s="129"/>
      <c r="Z210" s="74"/>
      <c r="AA210" s="75"/>
      <c r="AB210" s="75"/>
      <c r="AC210" s="129"/>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134"/>
      <c r="BK210" s="134"/>
      <c r="BL210" s="134"/>
      <c r="BM210" s="135"/>
      <c r="BN210" s="136" t="n">
        <f aca="false">+MAX($D$3,DATOS_[[#This Row],[Fecha Inicio Sit. Contract.]])</f>
        <v>0</v>
      </c>
      <c r="BO210" s="136" t="n">
        <f aca="false">+MIN($D$4,DATOS_[[#This Row],[Fecha Fin Sit. Contract.]])</f>
        <v>0</v>
      </c>
      <c r="BP210" s="137" t="n">
        <f aca="false">+DATOS_[[#This Row],[% de jornada]]*IF(DATOS_[[#This Row],[% jornada reducida]]="",1,DATOS_[[#This Row],[% jornada reducida]])</f>
        <v>0</v>
      </c>
      <c r="BQ210" s="137" t="n">
        <f aca="false">+(DATOS_[[#This Row],[F.fin.cal]]-DATOS_[[#This Row],[F.ini.cal]]+1)/($D$4-$D$3+1)</f>
        <v>1</v>
      </c>
      <c r="BR210" s="137" t="str">
        <f aca="false">IF(OR(AND(DATOS_[[#This Row],[Fecha Fin Contrato]]&lt;$D$3,DATOS_[[#This Row],[Fecha Fin Contrato]]&lt;&gt;""),DATOS_[[#This Row],[Fecha de Contratación]]&gt;$D$4),"Fuera","Dentro")</f>
        <v>Dentro</v>
      </c>
      <c r="BS210" s="137" t="str">
        <f aca="false" t="array" ref="BS210:BS210">IF(MAX(IF(DATOS_[id]=DATOS_[[#This Row],[id]],DATOS_[F.fin.cal]))=DATOS_[[#This Row],[F.fin.cal]],"Sí","NO")</f>
        <v>Sí</v>
      </c>
      <c r="BT210" s="137" t="str">
        <f aca="false">IF(AND(DATOS_[[#This Row],[% normaliz]]&lt;&gt;1,DATOS_[[#This Row],[% anualiz]]=1),"Sí","NO")</f>
        <v>Sí</v>
      </c>
      <c r="BU210" s="137" t="str">
        <f aca="false">IF(AND(DATOS_[[#This Row],[% normaliz]]=1,DATOS_[[#This Row],[% anualiz]]&lt;&gt;1),"Sí","NO")</f>
        <v>NO</v>
      </c>
      <c r="BV210" s="137" t="str">
        <f aca="false">IF(AND(DATOS_[[#This Row],[% normaliz]]&lt;&gt;1,DATOS_[[#This Row],[% anualiz]]&lt;&gt;1),"Sí","NO")</f>
        <v>NO</v>
      </c>
      <c r="BW210" s="137" t="str">
        <f aca="false">+IF(DATOS_[[#This Row],[% normaliz]]*DATOS_[[#This Row],[% anualiz]]=1,"NO","Sí")</f>
        <v>Sí</v>
      </c>
      <c r="BX210" s="138" t="e">
        <f aca="false">(DATOS_[[#This Row],[S.BASE]]*(1/DATOS_[[#This Row],[% normaliz]])*(1/DATOS_[[#This Row],[% anualiz]]))*IF(DATOS_[[#This Row],[Check Equiparado]]="Sí",1,0)</f>
        <v>#DIV/0!</v>
      </c>
      <c r="BY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0" s="138" t="e">
        <f aca="false">+DATOS_[[#This Row],[SALARIO BASE Eq]]+DATOS_[[#This Row],[Tot COMPL.SAL Eq]]</f>
        <v>#DIV/0!</v>
      </c>
      <c r="CA210" s="138" t="e">
        <f aca="false" t="array" ref="CA210:CA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0" s="138" t="e">
        <f aca="false">+DATOS_[[#This Row],[TOTAL SALARIO Eq]]+DATOS_[[#This Row],[Tot Extrasalarial Eq]]</f>
        <v>#DIV/0!</v>
      </c>
      <c r="CC210" s="139" t="n">
        <f aca="false">DATOS_[[#This Row],[S.BASE]]</f>
        <v>0</v>
      </c>
      <c r="CD210" s="139" t="n">
        <f aca="false">+SUM(DATOS_[[#This Row],[Conc.Sal.01]:[Conc.Sal.30]])</f>
        <v>0</v>
      </c>
      <c r="CE210" s="139" t="n">
        <f aca="false">+DATOS_[[#This Row],[SALARIO BASE Ef]]+DATOS_[[#This Row],[Tot COMPL.SAL Ef]]</f>
        <v>0</v>
      </c>
      <c r="CF210" s="139" t="n">
        <f aca="false">+SUM(DATOS_[[#This Row],[C.Extra.01]:[C.Extra.05]])</f>
        <v>0</v>
      </c>
      <c r="CG210" s="139" t="n">
        <f aca="false">+DATOS_[[#This Row],[TOTAL SALARIO Ef]]+DATOS_[[#This Row],[Tot Extrasalarial Ef]]</f>
        <v>0</v>
      </c>
      <c r="CH210" s="140" t="n">
        <f aca="false">MIN(IF(DATOS_[[#This Row],[Fecha Fin Contrato]]="",$D$4,DATOS_[[#This Row],[Fecha Fin Contrato]]),$D$4)-MAX(DATOS_[[#This Row],[Fecha de Contratación]],$D$3)+1</f>
        <v>1</v>
      </c>
      <c r="CI210" s="141" t="str">
        <f aca="false">IF(COUNTIFS(DATOS_[id],DATOS_[[#This Row],[id]])&gt;1,DATOS_[[#This Row],[id]],"")</f>
        <v/>
      </c>
      <c r="CJ210" s="141" t="n">
        <f aca="false">(Inicio!$G$10-DATOS_[[#This Row],[Fecha Nacimiento]])/365.25</f>
        <v>0</v>
      </c>
      <c r="CK210" s="141" t="n">
        <f aca="false">(Inicio!$G$10-DATOS_[[#This Row],[Fecha de Antigüedad]])/365.25</f>
        <v>0</v>
      </c>
      <c r="CL210" s="141" t="e">
        <f aca="false">+VLOOKUP(DATOS_[[#This Row],[Clave de Contrato]],TblTiposContrato13[],3,0)</f>
        <v>#N/A</v>
      </c>
      <c r="CM210" s="141" t="e">
        <f aca="false">+VLOOKUP(DATOS_[[#This Row],[Clave de Contrato]],TblTiposContrato13[],4,0)</f>
        <v>#N/A</v>
      </c>
      <c r="CN210" s="141" t="str">
        <f aca="false">VLOOKUP(DATOS_[[#This Row],[Edad]],CONTRATOS!TblRngEdad,2,1)</f>
        <v>20  o menos</v>
      </c>
      <c r="CO210" s="141" t="str">
        <f aca="false">VLOOKUP(DATOS_[[#This Row],[Antigüedad]],TblRngAntg14[],2,1)</f>
        <v>0 a 1 años</v>
      </c>
    </row>
    <row r="211" customFormat="false" ht="13.8" hidden="false" customHeight="false" outlineLevel="0" collapsed="false">
      <c r="D211" s="128"/>
      <c r="E211" s="129"/>
      <c r="F211" s="129"/>
      <c r="G211" s="129"/>
      <c r="H211" s="130"/>
      <c r="I211" s="131"/>
      <c r="J211" s="128"/>
      <c r="K211" s="132"/>
      <c r="L211" s="132"/>
      <c r="M211" s="133"/>
      <c r="N211" s="133"/>
      <c r="O211" s="133"/>
      <c r="P211" s="129"/>
      <c r="Z211" s="74"/>
      <c r="AA211" s="75"/>
      <c r="AB211" s="75"/>
      <c r="AC211" s="129"/>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134"/>
      <c r="BK211" s="134"/>
      <c r="BL211" s="134"/>
      <c r="BM211" s="135"/>
      <c r="BN211" s="136" t="n">
        <f aca="false">+MAX($D$3,DATOS_[[#This Row],[Fecha Inicio Sit. Contract.]])</f>
        <v>0</v>
      </c>
      <c r="BO211" s="136" t="n">
        <f aca="false">+MIN($D$4,DATOS_[[#This Row],[Fecha Fin Sit. Contract.]])</f>
        <v>0</v>
      </c>
      <c r="BP211" s="137" t="n">
        <f aca="false">+DATOS_[[#This Row],[% de jornada]]*IF(DATOS_[[#This Row],[% jornada reducida]]="",1,DATOS_[[#This Row],[% jornada reducida]])</f>
        <v>0</v>
      </c>
      <c r="BQ211" s="137" t="n">
        <f aca="false">+(DATOS_[[#This Row],[F.fin.cal]]-DATOS_[[#This Row],[F.ini.cal]]+1)/($D$4-$D$3+1)</f>
        <v>1</v>
      </c>
      <c r="BR211" s="137" t="str">
        <f aca="false">IF(OR(AND(DATOS_[[#This Row],[Fecha Fin Contrato]]&lt;$D$3,DATOS_[[#This Row],[Fecha Fin Contrato]]&lt;&gt;""),DATOS_[[#This Row],[Fecha de Contratación]]&gt;$D$4),"Fuera","Dentro")</f>
        <v>Dentro</v>
      </c>
      <c r="BS211" s="137" t="str">
        <f aca="false" t="array" ref="BS211:BS211">IF(MAX(IF(DATOS_[id]=DATOS_[[#This Row],[id]],DATOS_[F.fin.cal]))=DATOS_[[#This Row],[F.fin.cal]],"Sí","NO")</f>
        <v>Sí</v>
      </c>
      <c r="BT211" s="137" t="str">
        <f aca="false">IF(AND(DATOS_[[#This Row],[% normaliz]]&lt;&gt;1,DATOS_[[#This Row],[% anualiz]]=1),"Sí","NO")</f>
        <v>Sí</v>
      </c>
      <c r="BU211" s="137" t="str">
        <f aca="false">IF(AND(DATOS_[[#This Row],[% normaliz]]=1,DATOS_[[#This Row],[% anualiz]]&lt;&gt;1),"Sí","NO")</f>
        <v>NO</v>
      </c>
      <c r="BV211" s="137" t="str">
        <f aca="false">IF(AND(DATOS_[[#This Row],[% normaliz]]&lt;&gt;1,DATOS_[[#This Row],[% anualiz]]&lt;&gt;1),"Sí","NO")</f>
        <v>NO</v>
      </c>
      <c r="BW211" s="137" t="str">
        <f aca="false">+IF(DATOS_[[#This Row],[% normaliz]]*DATOS_[[#This Row],[% anualiz]]=1,"NO","Sí")</f>
        <v>Sí</v>
      </c>
      <c r="BX211" s="138" t="e">
        <f aca="false">(DATOS_[[#This Row],[S.BASE]]*(1/DATOS_[[#This Row],[% normaliz]])*(1/DATOS_[[#This Row],[% anualiz]]))*IF(DATOS_[[#This Row],[Check Equiparado]]="Sí",1,0)</f>
        <v>#DIV/0!</v>
      </c>
      <c r="BY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1" s="138" t="e">
        <f aca="false">+DATOS_[[#This Row],[SALARIO BASE Eq]]+DATOS_[[#This Row],[Tot COMPL.SAL Eq]]</f>
        <v>#DIV/0!</v>
      </c>
      <c r="CA211" s="138" t="e">
        <f aca="false" t="array" ref="CA211:CA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1" s="138" t="e">
        <f aca="false">+DATOS_[[#This Row],[TOTAL SALARIO Eq]]+DATOS_[[#This Row],[Tot Extrasalarial Eq]]</f>
        <v>#DIV/0!</v>
      </c>
      <c r="CC211" s="139" t="n">
        <f aca="false">DATOS_[[#This Row],[S.BASE]]</f>
        <v>0</v>
      </c>
      <c r="CD211" s="139" t="n">
        <f aca="false">+SUM(DATOS_[[#This Row],[Conc.Sal.01]:[Conc.Sal.30]])</f>
        <v>0</v>
      </c>
      <c r="CE211" s="139" t="n">
        <f aca="false">+DATOS_[[#This Row],[SALARIO BASE Ef]]+DATOS_[[#This Row],[Tot COMPL.SAL Ef]]</f>
        <v>0</v>
      </c>
      <c r="CF211" s="139" t="n">
        <f aca="false">+SUM(DATOS_[[#This Row],[C.Extra.01]:[C.Extra.05]])</f>
        <v>0</v>
      </c>
      <c r="CG211" s="139" t="n">
        <f aca="false">+DATOS_[[#This Row],[TOTAL SALARIO Ef]]+DATOS_[[#This Row],[Tot Extrasalarial Ef]]</f>
        <v>0</v>
      </c>
      <c r="CH211" s="140" t="n">
        <f aca="false">MIN(IF(DATOS_[[#This Row],[Fecha Fin Contrato]]="",$D$4,DATOS_[[#This Row],[Fecha Fin Contrato]]),$D$4)-MAX(DATOS_[[#This Row],[Fecha de Contratación]],$D$3)+1</f>
        <v>1</v>
      </c>
      <c r="CI211" s="141" t="str">
        <f aca="false">IF(COUNTIFS(DATOS_[id],DATOS_[[#This Row],[id]])&gt;1,DATOS_[[#This Row],[id]],"")</f>
        <v/>
      </c>
      <c r="CJ211" s="141" t="n">
        <f aca="false">(Inicio!$G$10-DATOS_[[#This Row],[Fecha Nacimiento]])/365.25</f>
        <v>0</v>
      </c>
      <c r="CK211" s="141" t="n">
        <f aca="false">(Inicio!$G$10-DATOS_[[#This Row],[Fecha de Antigüedad]])/365.25</f>
        <v>0</v>
      </c>
      <c r="CL211" s="141" t="e">
        <f aca="false">+VLOOKUP(DATOS_[[#This Row],[Clave de Contrato]],TblTiposContrato13[],3,0)</f>
        <v>#N/A</v>
      </c>
      <c r="CM211" s="141" t="e">
        <f aca="false">+VLOOKUP(DATOS_[[#This Row],[Clave de Contrato]],TblTiposContrato13[],4,0)</f>
        <v>#N/A</v>
      </c>
      <c r="CN211" s="141" t="str">
        <f aca="false">VLOOKUP(DATOS_[[#This Row],[Edad]],CONTRATOS!TblRngEdad,2,1)</f>
        <v>20  o menos</v>
      </c>
      <c r="CO211" s="141" t="str">
        <f aca="false">VLOOKUP(DATOS_[[#This Row],[Antigüedad]],TblRngAntg14[],2,1)</f>
        <v>0 a 1 años</v>
      </c>
    </row>
    <row r="212" customFormat="false" ht="13.8" hidden="false" customHeight="false" outlineLevel="0" collapsed="false">
      <c r="D212" s="128"/>
      <c r="E212" s="129"/>
      <c r="F212" s="129"/>
      <c r="G212" s="129"/>
      <c r="H212" s="130"/>
      <c r="I212" s="131"/>
      <c r="J212" s="128"/>
      <c r="K212" s="132"/>
      <c r="L212" s="132"/>
      <c r="M212" s="133"/>
      <c r="N212" s="133"/>
      <c r="O212" s="133"/>
      <c r="P212" s="129"/>
      <c r="Z212" s="74"/>
      <c r="AA212" s="75"/>
      <c r="AB212" s="75"/>
      <c r="AC212" s="129"/>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134"/>
      <c r="BK212" s="134"/>
      <c r="BL212" s="134"/>
      <c r="BM212" s="135"/>
      <c r="BN212" s="136" t="n">
        <f aca="false">+MAX($D$3,DATOS_[[#This Row],[Fecha Inicio Sit. Contract.]])</f>
        <v>0</v>
      </c>
      <c r="BO212" s="136" t="n">
        <f aca="false">+MIN($D$4,DATOS_[[#This Row],[Fecha Fin Sit. Contract.]])</f>
        <v>0</v>
      </c>
      <c r="BP212" s="137" t="n">
        <f aca="false">+DATOS_[[#This Row],[% de jornada]]*IF(DATOS_[[#This Row],[% jornada reducida]]="",1,DATOS_[[#This Row],[% jornada reducida]])</f>
        <v>0</v>
      </c>
      <c r="BQ212" s="137" t="n">
        <f aca="false">+(DATOS_[[#This Row],[F.fin.cal]]-DATOS_[[#This Row],[F.ini.cal]]+1)/($D$4-$D$3+1)</f>
        <v>1</v>
      </c>
      <c r="BR212" s="137" t="str">
        <f aca="false">IF(OR(AND(DATOS_[[#This Row],[Fecha Fin Contrato]]&lt;$D$3,DATOS_[[#This Row],[Fecha Fin Contrato]]&lt;&gt;""),DATOS_[[#This Row],[Fecha de Contratación]]&gt;$D$4),"Fuera","Dentro")</f>
        <v>Dentro</v>
      </c>
      <c r="BS212" s="137" t="str">
        <f aca="false" t="array" ref="BS212:BS212">IF(MAX(IF(DATOS_[id]=DATOS_[[#This Row],[id]],DATOS_[F.fin.cal]))=DATOS_[[#This Row],[F.fin.cal]],"Sí","NO")</f>
        <v>Sí</v>
      </c>
      <c r="BT212" s="137" t="str">
        <f aca="false">IF(AND(DATOS_[[#This Row],[% normaliz]]&lt;&gt;1,DATOS_[[#This Row],[% anualiz]]=1),"Sí","NO")</f>
        <v>Sí</v>
      </c>
      <c r="BU212" s="137" t="str">
        <f aca="false">IF(AND(DATOS_[[#This Row],[% normaliz]]=1,DATOS_[[#This Row],[% anualiz]]&lt;&gt;1),"Sí","NO")</f>
        <v>NO</v>
      </c>
      <c r="BV212" s="137" t="str">
        <f aca="false">IF(AND(DATOS_[[#This Row],[% normaliz]]&lt;&gt;1,DATOS_[[#This Row],[% anualiz]]&lt;&gt;1),"Sí","NO")</f>
        <v>NO</v>
      </c>
      <c r="BW212" s="137" t="str">
        <f aca="false">+IF(DATOS_[[#This Row],[% normaliz]]*DATOS_[[#This Row],[% anualiz]]=1,"NO","Sí")</f>
        <v>Sí</v>
      </c>
      <c r="BX212" s="138" t="e">
        <f aca="false">(DATOS_[[#This Row],[S.BASE]]*(1/DATOS_[[#This Row],[% normaliz]])*(1/DATOS_[[#This Row],[% anualiz]]))*IF(DATOS_[[#This Row],[Check Equiparado]]="Sí",1,0)</f>
        <v>#DIV/0!</v>
      </c>
      <c r="BY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2" s="138" t="e">
        <f aca="false">+DATOS_[[#This Row],[SALARIO BASE Eq]]+DATOS_[[#This Row],[Tot COMPL.SAL Eq]]</f>
        <v>#DIV/0!</v>
      </c>
      <c r="CA212" s="138" t="e">
        <f aca="false" t="array" ref="CA212:CA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2" s="138" t="e">
        <f aca="false">+DATOS_[[#This Row],[TOTAL SALARIO Eq]]+DATOS_[[#This Row],[Tot Extrasalarial Eq]]</f>
        <v>#DIV/0!</v>
      </c>
      <c r="CC212" s="139" t="n">
        <f aca="false">DATOS_[[#This Row],[S.BASE]]</f>
        <v>0</v>
      </c>
      <c r="CD212" s="139" t="n">
        <f aca="false">+SUM(DATOS_[[#This Row],[Conc.Sal.01]:[Conc.Sal.30]])</f>
        <v>0</v>
      </c>
      <c r="CE212" s="139" t="n">
        <f aca="false">+DATOS_[[#This Row],[SALARIO BASE Ef]]+DATOS_[[#This Row],[Tot COMPL.SAL Ef]]</f>
        <v>0</v>
      </c>
      <c r="CF212" s="139" t="n">
        <f aca="false">+SUM(DATOS_[[#This Row],[C.Extra.01]:[C.Extra.05]])</f>
        <v>0</v>
      </c>
      <c r="CG212" s="139" t="n">
        <f aca="false">+DATOS_[[#This Row],[TOTAL SALARIO Ef]]+DATOS_[[#This Row],[Tot Extrasalarial Ef]]</f>
        <v>0</v>
      </c>
      <c r="CH212" s="140" t="n">
        <f aca="false">MIN(IF(DATOS_[[#This Row],[Fecha Fin Contrato]]="",$D$4,DATOS_[[#This Row],[Fecha Fin Contrato]]),$D$4)-MAX(DATOS_[[#This Row],[Fecha de Contratación]],$D$3)+1</f>
        <v>1</v>
      </c>
      <c r="CI212" s="141" t="str">
        <f aca="false">IF(COUNTIFS(DATOS_[id],DATOS_[[#This Row],[id]])&gt;1,DATOS_[[#This Row],[id]],"")</f>
        <v/>
      </c>
      <c r="CJ212" s="141" t="n">
        <f aca="false">(Inicio!$G$10-DATOS_[[#This Row],[Fecha Nacimiento]])/365.25</f>
        <v>0</v>
      </c>
      <c r="CK212" s="141" t="n">
        <f aca="false">(Inicio!$G$10-DATOS_[[#This Row],[Fecha de Antigüedad]])/365.25</f>
        <v>0</v>
      </c>
      <c r="CL212" s="141" t="e">
        <f aca="false">+VLOOKUP(DATOS_[[#This Row],[Clave de Contrato]],TblTiposContrato13[],3,0)</f>
        <v>#N/A</v>
      </c>
      <c r="CM212" s="141" t="e">
        <f aca="false">+VLOOKUP(DATOS_[[#This Row],[Clave de Contrato]],TblTiposContrato13[],4,0)</f>
        <v>#N/A</v>
      </c>
      <c r="CN212" s="141" t="str">
        <f aca="false">VLOOKUP(DATOS_[[#This Row],[Edad]],CONTRATOS!TblRngEdad,2,1)</f>
        <v>20  o menos</v>
      </c>
      <c r="CO212" s="141" t="str">
        <f aca="false">VLOOKUP(DATOS_[[#This Row],[Antigüedad]],TblRngAntg14[],2,1)</f>
        <v>0 a 1 años</v>
      </c>
    </row>
    <row r="213" customFormat="false" ht="13.8" hidden="false" customHeight="false" outlineLevel="0" collapsed="false">
      <c r="D213" s="128"/>
      <c r="E213" s="129"/>
      <c r="F213" s="129"/>
      <c r="G213" s="129"/>
      <c r="H213" s="130"/>
      <c r="I213" s="131"/>
      <c r="J213" s="128"/>
      <c r="K213" s="132"/>
      <c r="L213" s="132"/>
      <c r="M213" s="133"/>
      <c r="N213" s="133"/>
      <c r="O213" s="133"/>
      <c r="P213" s="129"/>
      <c r="Z213" s="74"/>
      <c r="AA213" s="75"/>
      <c r="AB213" s="75"/>
      <c r="AC213" s="129"/>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134"/>
      <c r="BK213" s="134"/>
      <c r="BL213" s="134"/>
      <c r="BM213" s="135"/>
      <c r="BN213" s="136" t="n">
        <f aca="false">+MAX($D$3,DATOS_[[#This Row],[Fecha Inicio Sit. Contract.]])</f>
        <v>0</v>
      </c>
      <c r="BO213" s="136" t="n">
        <f aca="false">+MIN($D$4,DATOS_[[#This Row],[Fecha Fin Sit. Contract.]])</f>
        <v>0</v>
      </c>
      <c r="BP213" s="137" t="n">
        <f aca="false">+DATOS_[[#This Row],[% de jornada]]*IF(DATOS_[[#This Row],[% jornada reducida]]="",1,DATOS_[[#This Row],[% jornada reducida]])</f>
        <v>0</v>
      </c>
      <c r="BQ213" s="137" t="n">
        <f aca="false">+(DATOS_[[#This Row],[F.fin.cal]]-DATOS_[[#This Row],[F.ini.cal]]+1)/($D$4-$D$3+1)</f>
        <v>1</v>
      </c>
      <c r="BR213" s="137" t="str">
        <f aca="false">IF(OR(AND(DATOS_[[#This Row],[Fecha Fin Contrato]]&lt;$D$3,DATOS_[[#This Row],[Fecha Fin Contrato]]&lt;&gt;""),DATOS_[[#This Row],[Fecha de Contratación]]&gt;$D$4),"Fuera","Dentro")</f>
        <v>Dentro</v>
      </c>
      <c r="BS213" s="137" t="str">
        <f aca="false" t="array" ref="BS213:BS213">IF(MAX(IF(DATOS_[id]=DATOS_[[#This Row],[id]],DATOS_[F.fin.cal]))=DATOS_[[#This Row],[F.fin.cal]],"Sí","NO")</f>
        <v>Sí</v>
      </c>
      <c r="BT213" s="137" t="str">
        <f aca="false">IF(AND(DATOS_[[#This Row],[% normaliz]]&lt;&gt;1,DATOS_[[#This Row],[% anualiz]]=1),"Sí","NO")</f>
        <v>Sí</v>
      </c>
      <c r="BU213" s="137" t="str">
        <f aca="false">IF(AND(DATOS_[[#This Row],[% normaliz]]=1,DATOS_[[#This Row],[% anualiz]]&lt;&gt;1),"Sí","NO")</f>
        <v>NO</v>
      </c>
      <c r="BV213" s="137" t="str">
        <f aca="false">IF(AND(DATOS_[[#This Row],[% normaliz]]&lt;&gt;1,DATOS_[[#This Row],[% anualiz]]&lt;&gt;1),"Sí","NO")</f>
        <v>NO</v>
      </c>
      <c r="BW213" s="137" t="str">
        <f aca="false">+IF(DATOS_[[#This Row],[% normaliz]]*DATOS_[[#This Row],[% anualiz]]=1,"NO","Sí")</f>
        <v>Sí</v>
      </c>
      <c r="BX213" s="138" t="e">
        <f aca="false">(DATOS_[[#This Row],[S.BASE]]*(1/DATOS_[[#This Row],[% normaliz]])*(1/DATOS_[[#This Row],[% anualiz]]))*IF(DATOS_[[#This Row],[Check Equiparado]]="Sí",1,0)</f>
        <v>#DIV/0!</v>
      </c>
      <c r="BY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3" s="138" t="e">
        <f aca="false">+DATOS_[[#This Row],[SALARIO BASE Eq]]+DATOS_[[#This Row],[Tot COMPL.SAL Eq]]</f>
        <v>#DIV/0!</v>
      </c>
      <c r="CA213" s="138" t="e">
        <f aca="false" t="array" ref="CA213:CA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3" s="138" t="e">
        <f aca="false">+DATOS_[[#This Row],[TOTAL SALARIO Eq]]+DATOS_[[#This Row],[Tot Extrasalarial Eq]]</f>
        <v>#DIV/0!</v>
      </c>
      <c r="CC213" s="139" t="n">
        <f aca="false">DATOS_[[#This Row],[S.BASE]]</f>
        <v>0</v>
      </c>
      <c r="CD213" s="139" t="n">
        <f aca="false">+SUM(DATOS_[[#This Row],[Conc.Sal.01]:[Conc.Sal.30]])</f>
        <v>0</v>
      </c>
      <c r="CE213" s="139" t="n">
        <f aca="false">+DATOS_[[#This Row],[SALARIO BASE Ef]]+DATOS_[[#This Row],[Tot COMPL.SAL Ef]]</f>
        <v>0</v>
      </c>
      <c r="CF213" s="139" t="n">
        <f aca="false">+SUM(DATOS_[[#This Row],[C.Extra.01]:[C.Extra.05]])</f>
        <v>0</v>
      </c>
      <c r="CG213" s="139" t="n">
        <f aca="false">+DATOS_[[#This Row],[TOTAL SALARIO Ef]]+DATOS_[[#This Row],[Tot Extrasalarial Ef]]</f>
        <v>0</v>
      </c>
      <c r="CH213" s="140" t="n">
        <f aca="false">MIN(IF(DATOS_[[#This Row],[Fecha Fin Contrato]]="",$D$4,DATOS_[[#This Row],[Fecha Fin Contrato]]),$D$4)-MAX(DATOS_[[#This Row],[Fecha de Contratación]],$D$3)+1</f>
        <v>1</v>
      </c>
      <c r="CI213" s="141" t="str">
        <f aca="false">IF(COUNTIFS(DATOS_[id],DATOS_[[#This Row],[id]])&gt;1,DATOS_[[#This Row],[id]],"")</f>
        <v/>
      </c>
      <c r="CJ213" s="141" t="n">
        <f aca="false">(Inicio!$G$10-DATOS_[[#This Row],[Fecha Nacimiento]])/365.25</f>
        <v>0</v>
      </c>
      <c r="CK213" s="141" t="n">
        <f aca="false">(Inicio!$G$10-DATOS_[[#This Row],[Fecha de Antigüedad]])/365.25</f>
        <v>0</v>
      </c>
      <c r="CL213" s="141" t="e">
        <f aca="false">+VLOOKUP(DATOS_[[#This Row],[Clave de Contrato]],TblTiposContrato13[],3,0)</f>
        <v>#N/A</v>
      </c>
      <c r="CM213" s="141" t="e">
        <f aca="false">+VLOOKUP(DATOS_[[#This Row],[Clave de Contrato]],TblTiposContrato13[],4,0)</f>
        <v>#N/A</v>
      </c>
      <c r="CN213" s="141" t="str">
        <f aca="false">VLOOKUP(DATOS_[[#This Row],[Edad]],CONTRATOS!TblRngEdad,2,1)</f>
        <v>20  o menos</v>
      </c>
      <c r="CO213" s="141" t="str">
        <f aca="false">VLOOKUP(DATOS_[[#This Row],[Antigüedad]],TblRngAntg14[],2,1)</f>
        <v>0 a 1 años</v>
      </c>
    </row>
    <row r="214" customFormat="false" ht="13.8" hidden="false" customHeight="false" outlineLevel="0" collapsed="false">
      <c r="D214" s="128"/>
      <c r="E214" s="129"/>
      <c r="F214" s="129"/>
      <c r="G214" s="129"/>
      <c r="H214" s="130"/>
      <c r="I214" s="131"/>
      <c r="J214" s="128"/>
      <c r="K214" s="132"/>
      <c r="L214" s="132"/>
      <c r="M214" s="133"/>
      <c r="N214" s="133"/>
      <c r="O214" s="133"/>
      <c r="P214" s="129"/>
      <c r="Z214" s="74"/>
      <c r="AA214" s="75"/>
      <c r="AB214" s="75"/>
      <c r="AC214" s="129"/>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134"/>
      <c r="BK214" s="134"/>
      <c r="BL214" s="134"/>
      <c r="BM214" s="135"/>
      <c r="BN214" s="136" t="n">
        <f aca="false">+MAX($D$3,DATOS_[[#This Row],[Fecha Inicio Sit. Contract.]])</f>
        <v>0</v>
      </c>
      <c r="BO214" s="136" t="n">
        <f aca="false">+MIN($D$4,DATOS_[[#This Row],[Fecha Fin Sit. Contract.]])</f>
        <v>0</v>
      </c>
      <c r="BP214" s="137" t="n">
        <f aca="false">+DATOS_[[#This Row],[% de jornada]]*IF(DATOS_[[#This Row],[% jornada reducida]]="",1,DATOS_[[#This Row],[% jornada reducida]])</f>
        <v>0</v>
      </c>
      <c r="BQ214" s="137" t="n">
        <f aca="false">+(DATOS_[[#This Row],[F.fin.cal]]-DATOS_[[#This Row],[F.ini.cal]]+1)/($D$4-$D$3+1)</f>
        <v>1</v>
      </c>
      <c r="BR214" s="137" t="str">
        <f aca="false">IF(OR(AND(DATOS_[[#This Row],[Fecha Fin Contrato]]&lt;$D$3,DATOS_[[#This Row],[Fecha Fin Contrato]]&lt;&gt;""),DATOS_[[#This Row],[Fecha de Contratación]]&gt;$D$4),"Fuera","Dentro")</f>
        <v>Dentro</v>
      </c>
      <c r="BS214" s="137" t="str">
        <f aca="false" t="array" ref="BS214:BS214">IF(MAX(IF(DATOS_[id]=DATOS_[[#This Row],[id]],DATOS_[F.fin.cal]))=DATOS_[[#This Row],[F.fin.cal]],"Sí","NO")</f>
        <v>Sí</v>
      </c>
      <c r="BT214" s="137" t="str">
        <f aca="false">IF(AND(DATOS_[[#This Row],[% normaliz]]&lt;&gt;1,DATOS_[[#This Row],[% anualiz]]=1),"Sí","NO")</f>
        <v>Sí</v>
      </c>
      <c r="BU214" s="137" t="str">
        <f aca="false">IF(AND(DATOS_[[#This Row],[% normaliz]]=1,DATOS_[[#This Row],[% anualiz]]&lt;&gt;1),"Sí","NO")</f>
        <v>NO</v>
      </c>
      <c r="BV214" s="137" t="str">
        <f aca="false">IF(AND(DATOS_[[#This Row],[% normaliz]]&lt;&gt;1,DATOS_[[#This Row],[% anualiz]]&lt;&gt;1),"Sí","NO")</f>
        <v>NO</v>
      </c>
      <c r="BW214" s="137" t="str">
        <f aca="false">+IF(DATOS_[[#This Row],[% normaliz]]*DATOS_[[#This Row],[% anualiz]]=1,"NO","Sí")</f>
        <v>Sí</v>
      </c>
      <c r="BX214" s="138" t="e">
        <f aca="false">(DATOS_[[#This Row],[S.BASE]]*(1/DATOS_[[#This Row],[% normaliz]])*(1/DATOS_[[#This Row],[% anualiz]]))*IF(DATOS_[[#This Row],[Check Equiparado]]="Sí",1,0)</f>
        <v>#DIV/0!</v>
      </c>
      <c r="BY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4" s="138" t="e">
        <f aca="false">+DATOS_[[#This Row],[SALARIO BASE Eq]]+DATOS_[[#This Row],[Tot COMPL.SAL Eq]]</f>
        <v>#DIV/0!</v>
      </c>
      <c r="CA214" s="138" t="e">
        <f aca="false" t="array" ref="CA214:CA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4" s="138" t="e">
        <f aca="false">+DATOS_[[#This Row],[TOTAL SALARIO Eq]]+DATOS_[[#This Row],[Tot Extrasalarial Eq]]</f>
        <v>#DIV/0!</v>
      </c>
      <c r="CC214" s="139" t="n">
        <f aca="false">DATOS_[[#This Row],[S.BASE]]</f>
        <v>0</v>
      </c>
      <c r="CD214" s="139" t="n">
        <f aca="false">+SUM(DATOS_[[#This Row],[Conc.Sal.01]:[Conc.Sal.30]])</f>
        <v>0</v>
      </c>
      <c r="CE214" s="139" t="n">
        <f aca="false">+DATOS_[[#This Row],[SALARIO BASE Ef]]+DATOS_[[#This Row],[Tot COMPL.SAL Ef]]</f>
        <v>0</v>
      </c>
      <c r="CF214" s="139" t="n">
        <f aca="false">+SUM(DATOS_[[#This Row],[C.Extra.01]:[C.Extra.05]])</f>
        <v>0</v>
      </c>
      <c r="CG214" s="139" t="n">
        <f aca="false">+DATOS_[[#This Row],[TOTAL SALARIO Ef]]+DATOS_[[#This Row],[Tot Extrasalarial Ef]]</f>
        <v>0</v>
      </c>
      <c r="CH214" s="140" t="n">
        <f aca="false">MIN(IF(DATOS_[[#This Row],[Fecha Fin Contrato]]="",$D$4,DATOS_[[#This Row],[Fecha Fin Contrato]]),$D$4)-MAX(DATOS_[[#This Row],[Fecha de Contratación]],$D$3)+1</f>
        <v>1</v>
      </c>
      <c r="CI214" s="141" t="str">
        <f aca="false">IF(COUNTIFS(DATOS_[id],DATOS_[[#This Row],[id]])&gt;1,DATOS_[[#This Row],[id]],"")</f>
        <v/>
      </c>
      <c r="CJ214" s="141" t="n">
        <f aca="false">(Inicio!$G$10-DATOS_[[#This Row],[Fecha Nacimiento]])/365.25</f>
        <v>0</v>
      </c>
      <c r="CK214" s="141" t="n">
        <f aca="false">(Inicio!$G$10-DATOS_[[#This Row],[Fecha de Antigüedad]])/365.25</f>
        <v>0</v>
      </c>
      <c r="CL214" s="141" t="e">
        <f aca="false">+VLOOKUP(DATOS_[[#This Row],[Clave de Contrato]],TblTiposContrato13[],3,0)</f>
        <v>#N/A</v>
      </c>
      <c r="CM214" s="141" t="e">
        <f aca="false">+VLOOKUP(DATOS_[[#This Row],[Clave de Contrato]],TblTiposContrato13[],4,0)</f>
        <v>#N/A</v>
      </c>
      <c r="CN214" s="141" t="str">
        <f aca="false">VLOOKUP(DATOS_[[#This Row],[Edad]],CONTRATOS!TblRngEdad,2,1)</f>
        <v>20  o menos</v>
      </c>
      <c r="CO214" s="141" t="str">
        <f aca="false">VLOOKUP(DATOS_[[#This Row],[Antigüedad]],TblRngAntg14[],2,1)</f>
        <v>0 a 1 años</v>
      </c>
    </row>
    <row r="215" customFormat="false" ht="13.8" hidden="false" customHeight="false" outlineLevel="0" collapsed="false">
      <c r="D215" s="128"/>
      <c r="E215" s="129"/>
      <c r="F215" s="129"/>
      <c r="G215" s="129"/>
      <c r="H215" s="130"/>
      <c r="I215" s="131"/>
      <c r="J215" s="128"/>
      <c r="K215" s="132"/>
      <c r="L215" s="132"/>
      <c r="M215" s="133"/>
      <c r="N215" s="133"/>
      <c r="O215" s="133"/>
      <c r="P215" s="129"/>
      <c r="Z215" s="74"/>
      <c r="AA215" s="75"/>
      <c r="AB215" s="75"/>
      <c r="AC215" s="129"/>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134"/>
      <c r="BK215" s="134"/>
      <c r="BL215" s="134"/>
      <c r="BM215" s="135"/>
      <c r="BN215" s="136" t="n">
        <f aca="false">+MAX($D$3,DATOS_[[#This Row],[Fecha Inicio Sit. Contract.]])</f>
        <v>0</v>
      </c>
      <c r="BO215" s="136" t="n">
        <f aca="false">+MIN($D$4,DATOS_[[#This Row],[Fecha Fin Sit. Contract.]])</f>
        <v>0</v>
      </c>
      <c r="BP215" s="137" t="n">
        <f aca="false">+DATOS_[[#This Row],[% de jornada]]*IF(DATOS_[[#This Row],[% jornada reducida]]="",1,DATOS_[[#This Row],[% jornada reducida]])</f>
        <v>0</v>
      </c>
      <c r="BQ215" s="137" t="n">
        <f aca="false">+(DATOS_[[#This Row],[F.fin.cal]]-DATOS_[[#This Row],[F.ini.cal]]+1)/($D$4-$D$3+1)</f>
        <v>1</v>
      </c>
      <c r="BR215" s="137" t="str">
        <f aca="false">IF(OR(AND(DATOS_[[#This Row],[Fecha Fin Contrato]]&lt;$D$3,DATOS_[[#This Row],[Fecha Fin Contrato]]&lt;&gt;""),DATOS_[[#This Row],[Fecha de Contratación]]&gt;$D$4),"Fuera","Dentro")</f>
        <v>Dentro</v>
      </c>
      <c r="BS215" s="137" t="str">
        <f aca="false" t="array" ref="BS215:BS215">IF(MAX(IF(DATOS_[id]=DATOS_[[#This Row],[id]],DATOS_[F.fin.cal]))=DATOS_[[#This Row],[F.fin.cal]],"Sí","NO")</f>
        <v>Sí</v>
      </c>
      <c r="BT215" s="137" t="str">
        <f aca="false">IF(AND(DATOS_[[#This Row],[% normaliz]]&lt;&gt;1,DATOS_[[#This Row],[% anualiz]]=1),"Sí","NO")</f>
        <v>Sí</v>
      </c>
      <c r="BU215" s="137" t="str">
        <f aca="false">IF(AND(DATOS_[[#This Row],[% normaliz]]=1,DATOS_[[#This Row],[% anualiz]]&lt;&gt;1),"Sí","NO")</f>
        <v>NO</v>
      </c>
      <c r="BV215" s="137" t="str">
        <f aca="false">IF(AND(DATOS_[[#This Row],[% normaliz]]&lt;&gt;1,DATOS_[[#This Row],[% anualiz]]&lt;&gt;1),"Sí","NO")</f>
        <v>NO</v>
      </c>
      <c r="BW215" s="137" t="str">
        <f aca="false">+IF(DATOS_[[#This Row],[% normaliz]]*DATOS_[[#This Row],[% anualiz]]=1,"NO","Sí")</f>
        <v>Sí</v>
      </c>
      <c r="BX215" s="138" t="e">
        <f aca="false">(DATOS_[[#This Row],[S.BASE]]*(1/DATOS_[[#This Row],[% normaliz]])*(1/DATOS_[[#This Row],[% anualiz]]))*IF(DATOS_[[#This Row],[Check Equiparado]]="Sí",1,0)</f>
        <v>#DIV/0!</v>
      </c>
      <c r="BY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5" s="138" t="e">
        <f aca="false">+DATOS_[[#This Row],[SALARIO BASE Eq]]+DATOS_[[#This Row],[Tot COMPL.SAL Eq]]</f>
        <v>#DIV/0!</v>
      </c>
      <c r="CA215" s="138" t="e">
        <f aca="false" t="array" ref="CA215:CA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5" s="138" t="e">
        <f aca="false">+DATOS_[[#This Row],[TOTAL SALARIO Eq]]+DATOS_[[#This Row],[Tot Extrasalarial Eq]]</f>
        <v>#DIV/0!</v>
      </c>
      <c r="CC215" s="139" t="n">
        <f aca="false">DATOS_[[#This Row],[S.BASE]]</f>
        <v>0</v>
      </c>
      <c r="CD215" s="139" t="n">
        <f aca="false">+SUM(DATOS_[[#This Row],[Conc.Sal.01]:[Conc.Sal.30]])</f>
        <v>0</v>
      </c>
      <c r="CE215" s="139" t="n">
        <f aca="false">+DATOS_[[#This Row],[SALARIO BASE Ef]]+DATOS_[[#This Row],[Tot COMPL.SAL Ef]]</f>
        <v>0</v>
      </c>
      <c r="CF215" s="139" t="n">
        <f aca="false">+SUM(DATOS_[[#This Row],[C.Extra.01]:[C.Extra.05]])</f>
        <v>0</v>
      </c>
      <c r="CG215" s="139" t="n">
        <f aca="false">+DATOS_[[#This Row],[TOTAL SALARIO Ef]]+DATOS_[[#This Row],[Tot Extrasalarial Ef]]</f>
        <v>0</v>
      </c>
      <c r="CH215" s="140" t="n">
        <f aca="false">MIN(IF(DATOS_[[#This Row],[Fecha Fin Contrato]]="",$D$4,DATOS_[[#This Row],[Fecha Fin Contrato]]),$D$4)-MAX(DATOS_[[#This Row],[Fecha de Contratación]],$D$3)+1</f>
        <v>1</v>
      </c>
      <c r="CI215" s="141" t="str">
        <f aca="false">IF(COUNTIFS(DATOS_[id],DATOS_[[#This Row],[id]])&gt;1,DATOS_[[#This Row],[id]],"")</f>
        <v/>
      </c>
      <c r="CJ215" s="141" t="n">
        <f aca="false">(Inicio!$G$10-DATOS_[[#This Row],[Fecha Nacimiento]])/365.25</f>
        <v>0</v>
      </c>
      <c r="CK215" s="141" t="n">
        <f aca="false">(Inicio!$G$10-DATOS_[[#This Row],[Fecha de Antigüedad]])/365.25</f>
        <v>0</v>
      </c>
      <c r="CL215" s="141" t="e">
        <f aca="false">+VLOOKUP(DATOS_[[#This Row],[Clave de Contrato]],TblTiposContrato13[],3,0)</f>
        <v>#N/A</v>
      </c>
      <c r="CM215" s="141" t="e">
        <f aca="false">+VLOOKUP(DATOS_[[#This Row],[Clave de Contrato]],TblTiposContrato13[],4,0)</f>
        <v>#N/A</v>
      </c>
      <c r="CN215" s="141" t="str">
        <f aca="false">VLOOKUP(DATOS_[[#This Row],[Edad]],CONTRATOS!TblRngEdad,2,1)</f>
        <v>20  o menos</v>
      </c>
      <c r="CO215" s="141" t="str">
        <f aca="false">VLOOKUP(DATOS_[[#This Row],[Antigüedad]],TblRngAntg14[],2,1)</f>
        <v>0 a 1 años</v>
      </c>
    </row>
    <row r="216" customFormat="false" ht="13.8" hidden="false" customHeight="false" outlineLevel="0" collapsed="false">
      <c r="D216" s="128"/>
      <c r="E216" s="129"/>
      <c r="F216" s="129"/>
      <c r="G216" s="129"/>
      <c r="H216" s="130"/>
      <c r="I216" s="131"/>
      <c r="J216" s="128"/>
      <c r="K216" s="132"/>
      <c r="L216" s="132"/>
      <c r="M216" s="133"/>
      <c r="N216" s="133"/>
      <c r="O216" s="133"/>
      <c r="P216" s="129"/>
      <c r="Z216" s="74"/>
      <c r="AA216" s="75"/>
      <c r="AB216" s="75"/>
      <c r="AC216" s="129"/>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134"/>
      <c r="BK216" s="134"/>
      <c r="BL216" s="134"/>
      <c r="BM216" s="135"/>
      <c r="BN216" s="136" t="n">
        <f aca="false">+MAX($D$3,DATOS_[[#This Row],[Fecha Inicio Sit. Contract.]])</f>
        <v>0</v>
      </c>
      <c r="BO216" s="136" t="n">
        <f aca="false">+MIN($D$4,DATOS_[[#This Row],[Fecha Fin Sit. Contract.]])</f>
        <v>0</v>
      </c>
      <c r="BP216" s="137" t="n">
        <f aca="false">+DATOS_[[#This Row],[% de jornada]]*IF(DATOS_[[#This Row],[% jornada reducida]]="",1,DATOS_[[#This Row],[% jornada reducida]])</f>
        <v>0</v>
      </c>
      <c r="BQ216" s="137" t="n">
        <f aca="false">+(DATOS_[[#This Row],[F.fin.cal]]-DATOS_[[#This Row],[F.ini.cal]]+1)/($D$4-$D$3+1)</f>
        <v>1</v>
      </c>
      <c r="BR216" s="137" t="str">
        <f aca="false">IF(OR(AND(DATOS_[[#This Row],[Fecha Fin Contrato]]&lt;$D$3,DATOS_[[#This Row],[Fecha Fin Contrato]]&lt;&gt;""),DATOS_[[#This Row],[Fecha de Contratación]]&gt;$D$4),"Fuera","Dentro")</f>
        <v>Dentro</v>
      </c>
      <c r="BS216" s="137" t="str">
        <f aca="false" t="array" ref="BS216:BS216">IF(MAX(IF(DATOS_[id]=DATOS_[[#This Row],[id]],DATOS_[F.fin.cal]))=DATOS_[[#This Row],[F.fin.cal]],"Sí","NO")</f>
        <v>Sí</v>
      </c>
      <c r="BT216" s="137" t="str">
        <f aca="false">IF(AND(DATOS_[[#This Row],[% normaliz]]&lt;&gt;1,DATOS_[[#This Row],[% anualiz]]=1),"Sí","NO")</f>
        <v>Sí</v>
      </c>
      <c r="BU216" s="137" t="str">
        <f aca="false">IF(AND(DATOS_[[#This Row],[% normaliz]]=1,DATOS_[[#This Row],[% anualiz]]&lt;&gt;1),"Sí","NO")</f>
        <v>NO</v>
      </c>
      <c r="BV216" s="137" t="str">
        <f aca="false">IF(AND(DATOS_[[#This Row],[% normaliz]]&lt;&gt;1,DATOS_[[#This Row],[% anualiz]]&lt;&gt;1),"Sí","NO")</f>
        <v>NO</v>
      </c>
      <c r="BW216" s="137" t="str">
        <f aca="false">+IF(DATOS_[[#This Row],[% normaliz]]*DATOS_[[#This Row],[% anualiz]]=1,"NO","Sí")</f>
        <v>Sí</v>
      </c>
      <c r="BX216" s="138" t="e">
        <f aca="false">(DATOS_[[#This Row],[S.BASE]]*(1/DATOS_[[#This Row],[% normaliz]])*(1/DATOS_[[#This Row],[% anualiz]]))*IF(DATOS_[[#This Row],[Check Equiparado]]="Sí",1,0)</f>
        <v>#DIV/0!</v>
      </c>
      <c r="BY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6" s="138" t="e">
        <f aca="false">+DATOS_[[#This Row],[SALARIO BASE Eq]]+DATOS_[[#This Row],[Tot COMPL.SAL Eq]]</f>
        <v>#DIV/0!</v>
      </c>
      <c r="CA216" s="138" t="e">
        <f aca="false" t="array" ref="CA216:CA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6" s="138" t="e">
        <f aca="false">+DATOS_[[#This Row],[TOTAL SALARIO Eq]]+DATOS_[[#This Row],[Tot Extrasalarial Eq]]</f>
        <v>#DIV/0!</v>
      </c>
      <c r="CC216" s="139" t="n">
        <f aca="false">DATOS_[[#This Row],[S.BASE]]</f>
        <v>0</v>
      </c>
      <c r="CD216" s="139" t="n">
        <f aca="false">+SUM(DATOS_[[#This Row],[Conc.Sal.01]:[Conc.Sal.30]])</f>
        <v>0</v>
      </c>
      <c r="CE216" s="139" t="n">
        <f aca="false">+DATOS_[[#This Row],[SALARIO BASE Ef]]+DATOS_[[#This Row],[Tot COMPL.SAL Ef]]</f>
        <v>0</v>
      </c>
      <c r="CF216" s="139" t="n">
        <f aca="false">+SUM(DATOS_[[#This Row],[C.Extra.01]:[C.Extra.05]])</f>
        <v>0</v>
      </c>
      <c r="CG216" s="139" t="n">
        <f aca="false">+DATOS_[[#This Row],[TOTAL SALARIO Ef]]+DATOS_[[#This Row],[Tot Extrasalarial Ef]]</f>
        <v>0</v>
      </c>
      <c r="CH216" s="140" t="n">
        <f aca="false">MIN(IF(DATOS_[[#This Row],[Fecha Fin Contrato]]="",$D$4,DATOS_[[#This Row],[Fecha Fin Contrato]]),$D$4)-MAX(DATOS_[[#This Row],[Fecha de Contratación]],$D$3)+1</f>
        <v>1</v>
      </c>
      <c r="CI216" s="141" t="str">
        <f aca="false">IF(COUNTIFS(DATOS_[id],DATOS_[[#This Row],[id]])&gt;1,DATOS_[[#This Row],[id]],"")</f>
        <v/>
      </c>
      <c r="CJ216" s="141" t="n">
        <f aca="false">(Inicio!$G$10-DATOS_[[#This Row],[Fecha Nacimiento]])/365.25</f>
        <v>0</v>
      </c>
      <c r="CK216" s="141" t="n">
        <f aca="false">(Inicio!$G$10-DATOS_[[#This Row],[Fecha de Antigüedad]])/365.25</f>
        <v>0</v>
      </c>
      <c r="CL216" s="141" t="e">
        <f aca="false">+VLOOKUP(DATOS_[[#This Row],[Clave de Contrato]],TblTiposContrato13[],3,0)</f>
        <v>#N/A</v>
      </c>
      <c r="CM216" s="141" t="e">
        <f aca="false">+VLOOKUP(DATOS_[[#This Row],[Clave de Contrato]],TblTiposContrato13[],4,0)</f>
        <v>#N/A</v>
      </c>
      <c r="CN216" s="141" t="str">
        <f aca="false">VLOOKUP(DATOS_[[#This Row],[Edad]],CONTRATOS!TblRngEdad,2,1)</f>
        <v>20  o menos</v>
      </c>
      <c r="CO216" s="141" t="str">
        <f aca="false">VLOOKUP(DATOS_[[#This Row],[Antigüedad]],TblRngAntg14[],2,1)</f>
        <v>0 a 1 años</v>
      </c>
    </row>
    <row r="217" customFormat="false" ht="13.8" hidden="false" customHeight="false" outlineLevel="0" collapsed="false">
      <c r="D217" s="128"/>
      <c r="E217" s="129"/>
      <c r="F217" s="129"/>
      <c r="G217" s="129"/>
      <c r="H217" s="130"/>
      <c r="I217" s="131"/>
      <c r="J217" s="128"/>
      <c r="K217" s="132"/>
      <c r="L217" s="132"/>
      <c r="M217" s="133"/>
      <c r="N217" s="133"/>
      <c r="O217" s="133"/>
      <c r="P217" s="129"/>
      <c r="Z217" s="74"/>
      <c r="AA217" s="75"/>
      <c r="AB217" s="75"/>
      <c r="AC217" s="129"/>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134"/>
      <c r="BK217" s="134"/>
      <c r="BL217" s="134"/>
      <c r="BM217" s="135"/>
      <c r="BN217" s="136" t="n">
        <f aca="false">+MAX($D$3,DATOS_[[#This Row],[Fecha Inicio Sit. Contract.]])</f>
        <v>0</v>
      </c>
      <c r="BO217" s="136" t="n">
        <f aca="false">+MIN($D$4,DATOS_[[#This Row],[Fecha Fin Sit. Contract.]])</f>
        <v>0</v>
      </c>
      <c r="BP217" s="137" t="n">
        <f aca="false">+DATOS_[[#This Row],[% de jornada]]*IF(DATOS_[[#This Row],[% jornada reducida]]="",1,DATOS_[[#This Row],[% jornada reducida]])</f>
        <v>0</v>
      </c>
      <c r="BQ217" s="137" t="n">
        <f aca="false">+(DATOS_[[#This Row],[F.fin.cal]]-DATOS_[[#This Row],[F.ini.cal]]+1)/($D$4-$D$3+1)</f>
        <v>1</v>
      </c>
      <c r="BR217" s="137" t="str">
        <f aca="false">IF(OR(AND(DATOS_[[#This Row],[Fecha Fin Contrato]]&lt;$D$3,DATOS_[[#This Row],[Fecha Fin Contrato]]&lt;&gt;""),DATOS_[[#This Row],[Fecha de Contratación]]&gt;$D$4),"Fuera","Dentro")</f>
        <v>Dentro</v>
      </c>
      <c r="BS217" s="137" t="str">
        <f aca="false" t="array" ref="BS217:BS217">IF(MAX(IF(DATOS_[id]=DATOS_[[#This Row],[id]],DATOS_[F.fin.cal]))=DATOS_[[#This Row],[F.fin.cal]],"Sí","NO")</f>
        <v>Sí</v>
      </c>
      <c r="BT217" s="137" t="str">
        <f aca="false">IF(AND(DATOS_[[#This Row],[% normaliz]]&lt;&gt;1,DATOS_[[#This Row],[% anualiz]]=1),"Sí","NO")</f>
        <v>Sí</v>
      </c>
      <c r="BU217" s="137" t="str">
        <f aca="false">IF(AND(DATOS_[[#This Row],[% normaliz]]=1,DATOS_[[#This Row],[% anualiz]]&lt;&gt;1),"Sí","NO")</f>
        <v>NO</v>
      </c>
      <c r="BV217" s="137" t="str">
        <f aca="false">IF(AND(DATOS_[[#This Row],[% normaliz]]&lt;&gt;1,DATOS_[[#This Row],[% anualiz]]&lt;&gt;1),"Sí","NO")</f>
        <v>NO</v>
      </c>
      <c r="BW217" s="137" t="str">
        <f aca="false">+IF(DATOS_[[#This Row],[% normaliz]]*DATOS_[[#This Row],[% anualiz]]=1,"NO","Sí")</f>
        <v>Sí</v>
      </c>
      <c r="BX217" s="138" t="e">
        <f aca="false">(DATOS_[[#This Row],[S.BASE]]*(1/DATOS_[[#This Row],[% normaliz]])*(1/DATOS_[[#This Row],[% anualiz]]))*IF(DATOS_[[#This Row],[Check Equiparado]]="Sí",1,0)</f>
        <v>#DIV/0!</v>
      </c>
      <c r="BY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7" s="138" t="e">
        <f aca="false">+DATOS_[[#This Row],[SALARIO BASE Eq]]+DATOS_[[#This Row],[Tot COMPL.SAL Eq]]</f>
        <v>#DIV/0!</v>
      </c>
      <c r="CA217" s="138" t="e">
        <f aca="false" t="array" ref="CA217:CA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7" s="138" t="e">
        <f aca="false">+DATOS_[[#This Row],[TOTAL SALARIO Eq]]+DATOS_[[#This Row],[Tot Extrasalarial Eq]]</f>
        <v>#DIV/0!</v>
      </c>
      <c r="CC217" s="139" t="n">
        <f aca="false">DATOS_[[#This Row],[S.BASE]]</f>
        <v>0</v>
      </c>
      <c r="CD217" s="139" t="n">
        <f aca="false">+SUM(DATOS_[[#This Row],[Conc.Sal.01]:[Conc.Sal.30]])</f>
        <v>0</v>
      </c>
      <c r="CE217" s="139" t="n">
        <f aca="false">+DATOS_[[#This Row],[SALARIO BASE Ef]]+DATOS_[[#This Row],[Tot COMPL.SAL Ef]]</f>
        <v>0</v>
      </c>
      <c r="CF217" s="139" t="n">
        <f aca="false">+SUM(DATOS_[[#This Row],[C.Extra.01]:[C.Extra.05]])</f>
        <v>0</v>
      </c>
      <c r="CG217" s="139" t="n">
        <f aca="false">+DATOS_[[#This Row],[TOTAL SALARIO Ef]]+DATOS_[[#This Row],[Tot Extrasalarial Ef]]</f>
        <v>0</v>
      </c>
      <c r="CH217" s="140" t="n">
        <f aca="false">MIN(IF(DATOS_[[#This Row],[Fecha Fin Contrato]]="",$D$4,DATOS_[[#This Row],[Fecha Fin Contrato]]),$D$4)-MAX(DATOS_[[#This Row],[Fecha de Contratación]],$D$3)+1</f>
        <v>1</v>
      </c>
      <c r="CI217" s="141" t="str">
        <f aca="false">IF(COUNTIFS(DATOS_[id],DATOS_[[#This Row],[id]])&gt;1,DATOS_[[#This Row],[id]],"")</f>
        <v/>
      </c>
      <c r="CJ217" s="141" t="n">
        <f aca="false">(Inicio!$G$10-DATOS_[[#This Row],[Fecha Nacimiento]])/365.25</f>
        <v>0</v>
      </c>
      <c r="CK217" s="141" t="n">
        <f aca="false">(Inicio!$G$10-DATOS_[[#This Row],[Fecha de Antigüedad]])/365.25</f>
        <v>0</v>
      </c>
      <c r="CL217" s="141" t="e">
        <f aca="false">+VLOOKUP(DATOS_[[#This Row],[Clave de Contrato]],TblTiposContrato13[],3,0)</f>
        <v>#N/A</v>
      </c>
      <c r="CM217" s="141" t="e">
        <f aca="false">+VLOOKUP(DATOS_[[#This Row],[Clave de Contrato]],TblTiposContrato13[],4,0)</f>
        <v>#N/A</v>
      </c>
      <c r="CN217" s="141" t="str">
        <f aca="false">VLOOKUP(DATOS_[[#This Row],[Edad]],CONTRATOS!TblRngEdad,2,1)</f>
        <v>20  o menos</v>
      </c>
      <c r="CO217" s="141" t="str">
        <f aca="false">VLOOKUP(DATOS_[[#This Row],[Antigüedad]],TblRngAntg14[],2,1)</f>
        <v>0 a 1 años</v>
      </c>
    </row>
    <row r="218" customFormat="false" ht="13.8" hidden="false" customHeight="false" outlineLevel="0" collapsed="false">
      <c r="D218" s="128"/>
      <c r="E218" s="129"/>
      <c r="F218" s="129"/>
      <c r="G218" s="129"/>
      <c r="H218" s="130"/>
      <c r="I218" s="131"/>
      <c r="J218" s="128"/>
      <c r="K218" s="132"/>
      <c r="L218" s="132"/>
      <c r="M218" s="133"/>
      <c r="N218" s="133"/>
      <c r="O218" s="133"/>
      <c r="P218" s="129"/>
      <c r="Z218" s="74"/>
      <c r="AA218" s="75"/>
      <c r="AB218" s="75"/>
      <c r="AC218" s="129"/>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134"/>
      <c r="BK218" s="134"/>
      <c r="BL218" s="134"/>
      <c r="BM218" s="135"/>
      <c r="BN218" s="136" t="n">
        <f aca="false">+MAX($D$3,DATOS_[[#This Row],[Fecha Inicio Sit. Contract.]])</f>
        <v>0</v>
      </c>
      <c r="BO218" s="136" t="n">
        <f aca="false">+MIN($D$4,DATOS_[[#This Row],[Fecha Fin Sit. Contract.]])</f>
        <v>0</v>
      </c>
      <c r="BP218" s="137" t="n">
        <f aca="false">+DATOS_[[#This Row],[% de jornada]]*IF(DATOS_[[#This Row],[% jornada reducida]]="",1,DATOS_[[#This Row],[% jornada reducida]])</f>
        <v>0</v>
      </c>
      <c r="BQ218" s="137" t="n">
        <f aca="false">+(DATOS_[[#This Row],[F.fin.cal]]-DATOS_[[#This Row],[F.ini.cal]]+1)/($D$4-$D$3+1)</f>
        <v>1</v>
      </c>
      <c r="BR218" s="137" t="str">
        <f aca="false">IF(OR(AND(DATOS_[[#This Row],[Fecha Fin Contrato]]&lt;$D$3,DATOS_[[#This Row],[Fecha Fin Contrato]]&lt;&gt;""),DATOS_[[#This Row],[Fecha de Contratación]]&gt;$D$4),"Fuera","Dentro")</f>
        <v>Dentro</v>
      </c>
      <c r="BS218" s="137" t="str">
        <f aca="false" t="array" ref="BS218:BS218">IF(MAX(IF(DATOS_[id]=DATOS_[[#This Row],[id]],DATOS_[F.fin.cal]))=DATOS_[[#This Row],[F.fin.cal]],"Sí","NO")</f>
        <v>Sí</v>
      </c>
      <c r="BT218" s="137" t="str">
        <f aca="false">IF(AND(DATOS_[[#This Row],[% normaliz]]&lt;&gt;1,DATOS_[[#This Row],[% anualiz]]=1),"Sí","NO")</f>
        <v>Sí</v>
      </c>
      <c r="BU218" s="137" t="str">
        <f aca="false">IF(AND(DATOS_[[#This Row],[% normaliz]]=1,DATOS_[[#This Row],[% anualiz]]&lt;&gt;1),"Sí","NO")</f>
        <v>NO</v>
      </c>
      <c r="BV218" s="137" t="str">
        <f aca="false">IF(AND(DATOS_[[#This Row],[% normaliz]]&lt;&gt;1,DATOS_[[#This Row],[% anualiz]]&lt;&gt;1),"Sí","NO")</f>
        <v>NO</v>
      </c>
      <c r="BW218" s="137" t="str">
        <f aca="false">+IF(DATOS_[[#This Row],[% normaliz]]*DATOS_[[#This Row],[% anualiz]]=1,"NO","Sí")</f>
        <v>Sí</v>
      </c>
      <c r="BX218" s="138" t="e">
        <f aca="false">(DATOS_[[#This Row],[S.BASE]]*(1/DATOS_[[#This Row],[% normaliz]])*(1/DATOS_[[#This Row],[% anualiz]]))*IF(DATOS_[[#This Row],[Check Equiparado]]="Sí",1,0)</f>
        <v>#DIV/0!</v>
      </c>
      <c r="BY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8" s="138" t="e">
        <f aca="false">+DATOS_[[#This Row],[SALARIO BASE Eq]]+DATOS_[[#This Row],[Tot COMPL.SAL Eq]]</f>
        <v>#DIV/0!</v>
      </c>
      <c r="CA218" s="138" t="e">
        <f aca="false" t="array" ref="CA218:CA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8" s="138" t="e">
        <f aca="false">+DATOS_[[#This Row],[TOTAL SALARIO Eq]]+DATOS_[[#This Row],[Tot Extrasalarial Eq]]</f>
        <v>#DIV/0!</v>
      </c>
      <c r="CC218" s="139" t="n">
        <f aca="false">DATOS_[[#This Row],[S.BASE]]</f>
        <v>0</v>
      </c>
      <c r="CD218" s="139" t="n">
        <f aca="false">+SUM(DATOS_[[#This Row],[Conc.Sal.01]:[Conc.Sal.30]])</f>
        <v>0</v>
      </c>
      <c r="CE218" s="139" t="n">
        <f aca="false">+DATOS_[[#This Row],[SALARIO BASE Ef]]+DATOS_[[#This Row],[Tot COMPL.SAL Ef]]</f>
        <v>0</v>
      </c>
      <c r="CF218" s="139" t="n">
        <f aca="false">+SUM(DATOS_[[#This Row],[C.Extra.01]:[C.Extra.05]])</f>
        <v>0</v>
      </c>
      <c r="CG218" s="139" t="n">
        <f aca="false">+DATOS_[[#This Row],[TOTAL SALARIO Ef]]+DATOS_[[#This Row],[Tot Extrasalarial Ef]]</f>
        <v>0</v>
      </c>
      <c r="CH218" s="140" t="n">
        <f aca="false">MIN(IF(DATOS_[[#This Row],[Fecha Fin Contrato]]="",$D$4,DATOS_[[#This Row],[Fecha Fin Contrato]]),$D$4)-MAX(DATOS_[[#This Row],[Fecha de Contratación]],$D$3)+1</f>
        <v>1</v>
      </c>
      <c r="CI218" s="141" t="str">
        <f aca="false">IF(COUNTIFS(DATOS_[id],DATOS_[[#This Row],[id]])&gt;1,DATOS_[[#This Row],[id]],"")</f>
        <v/>
      </c>
      <c r="CJ218" s="141" t="n">
        <f aca="false">(Inicio!$G$10-DATOS_[[#This Row],[Fecha Nacimiento]])/365.25</f>
        <v>0</v>
      </c>
      <c r="CK218" s="141" t="n">
        <f aca="false">(Inicio!$G$10-DATOS_[[#This Row],[Fecha de Antigüedad]])/365.25</f>
        <v>0</v>
      </c>
      <c r="CL218" s="141" t="e">
        <f aca="false">+VLOOKUP(DATOS_[[#This Row],[Clave de Contrato]],TblTiposContrato13[],3,0)</f>
        <v>#N/A</v>
      </c>
      <c r="CM218" s="141" t="e">
        <f aca="false">+VLOOKUP(DATOS_[[#This Row],[Clave de Contrato]],TblTiposContrato13[],4,0)</f>
        <v>#N/A</v>
      </c>
      <c r="CN218" s="141" t="str">
        <f aca="false">VLOOKUP(DATOS_[[#This Row],[Edad]],CONTRATOS!TblRngEdad,2,1)</f>
        <v>20  o menos</v>
      </c>
      <c r="CO218" s="141" t="str">
        <f aca="false">VLOOKUP(DATOS_[[#This Row],[Antigüedad]],TblRngAntg14[],2,1)</f>
        <v>0 a 1 años</v>
      </c>
    </row>
    <row r="219" customFormat="false" ht="13.8" hidden="false" customHeight="false" outlineLevel="0" collapsed="false">
      <c r="D219" s="128"/>
      <c r="E219" s="129"/>
      <c r="F219" s="129"/>
      <c r="G219" s="129"/>
      <c r="H219" s="130"/>
      <c r="I219" s="131"/>
      <c r="J219" s="128"/>
      <c r="K219" s="132"/>
      <c r="L219" s="132"/>
      <c r="M219" s="133"/>
      <c r="N219" s="133"/>
      <c r="O219" s="133"/>
      <c r="P219" s="129"/>
      <c r="Z219" s="74"/>
      <c r="AA219" s="75"/>
      <c r="AB219" s="75"/>
      <c r="AC219" s="129"/>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134"/>
      <c r="BK219" s="134"/>
      <c r="BL219" s="134"/>
      <c r="BM219" s="135"/>
      <c r="BN219" s="136" t="n">
        <f aca="false">+MAX($D$3,DATOS_[[#This Row],[Fecha Inicio Sit. Contract.]])</f>
        <v>0</v>
      </c>
      <c r="BO219" s="136" t="n">
        <f aca="false">+MIN($D$4,DATOS_[[#This Row],[Fecha Fin Sit. Contract.]])</f>
        <v>0</v>
      </c>
      <c r="BP219" s="137" t="n">
        <f aca="false">+DATOS_[[#This Row],[% de jornada]]*IF(DATOS_[[#This Row],[% jornada reducida]]="",1,DATOS_[[#This Row],[% jornada reducida]])</f>
        <v>0</v>
      </c>
      <c r="BQ219" s="137" t="n">
        <f aca="false">+(DATOS_[[#This Row],[F.fin.cal]]-DATOS_[[#This Row],[F.ini.cal]]+1)/($D$4-$D$3+1)</f>
        <v>1</v>
      </c>
      <c r="BR219" s="137" t="str">
        <f aca="false">IF(OR(AND(DATOS_[[#This Row],[Fecha Fin Contrato]]&lt;$D$3,DATOS_[[#This Row],[Fecha Fin Contrato]]&lt;&gt;""),DATOS_[[#This Row],[Fecha de Contratación]]&gt;$D$4),"Fuera","Dentro")</f>
        <v>Dentro</v>
      </c>
      <c r="BS219" s="137" t="str">
        <f aca="false" t="array" ref="BS219:BS219">IF(MAX(IF(DATOS_[id]=DATOS_[[#This Row],[id]],DATOS_[F.fin.cal]))=DATOS_[[#This Row],[F.fin.cal]],"Sí","NO")</f>
        <v>Sí</v>
      </c>
      <c r="BT219" s="137" t="str">
        <f aca="false">IF(AND(DATOS_[[#This Row],[% normaliz]]&lt;&gt;1,DATOS_[[#This Row],[% anualiz]]=1),"Sí","NO")</f>
        <v>Sí</v>
      </c>
      <c r="BU219" s="137" t="str">
        <f aca="false">IF(AND(DATOS_[[#This Row],[% normaliz]]=1,DATOS_[[#This Row],[% anualiz]]&lt;&gt;1),"Sí","NO")</f>
        <v>NO</v>
      </c>
      <c r="BV219" s="137" t="str">
        <f aca="false">IF(AND(DATOS_[[#This Row],[% normaliz]]&lt;&gt;1,DATOS_[[#This Row],[% anualiz]]&lt;&gt;1),"Sí","NO")</f>
        <v>NO</v>
      </c>
      <c r="BW219" s="137" t="str">
        <f aca="false">+IF(DATOS_[[#This Row],[% normaliz]]*DATOS_[[#This Row],[% anualiz]]=1,"NO","Sí")</f>
        <v>Sí</v>
      </c>
      <c r="BX219" s="138" t="e">
        <f aca="false">(DATOS_[[#This Row],[S.BASE]]*(1/DATOS_[[#This Row],[% normaliz]])*(1/DATOS_[[#This Row],[% anualiz]]))*IF(DATOS_[[#This Row],[Check Equiparado]]="Sí",1,0)</f>
        <v>#DIV/0!</v>
      </c>
      <c r="BY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9" s="138" t="e">
        <f aca="false">+DATOS_[[#This Row],[SALARIO BASE Eq]]+DATOS_[[#This Row],[Tot COMPL.SAL Eq]]</f>
        <v>#DIV/0!</v>
      </c>
      <c r="CA219" s="138" t="e">
        <f aca="false" t="array" ref="CA219:CA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9" s="138" t="e">
        <f aca="false">+DATOS_[[#This Row],[TOTAL SALARIO Eq]]+DATOS_[[#This Row],[Tot Extrasalarial Eq]]</f>
        <v>#DIV/0!</v>
      </c>
      <c r="CC219" s="139" t="n">
        <f aca="false">DATOS_[[#This Row],[S.BASE]]</f>
        <v>0</v>
      </c>
      <c r="CD219" s="139" t="n">
        <f aca="false">+SUM(DATOS_[[#This Row],[Conc.Sal.01]:[Conc.Sal.30]])</f>
        <v>0</v>
      </c>
      <c r="CE219" s="139" t="n">
        <f aca="false">+DATOS_[[#This Row],[SALARIO BASE Ef]]+DATOS_[[#This Row],[Tot COMPL.SAL Ef]]</f>
        <v>0</v>
      </c>
      <c r="CF219" s="139" t="n">
        <f aca="false">+SUM(DATOS_[[#This Row],[C.Extra.01]:[C.Extra.05]])</f>
        <v>0</v>
      </c>
      <c r="CG219" s="139" t="n">
        <f aca="false">+DATOS_[[#This Row],[TOTAL SALARIO Ef]]+DATOS_[[#This Row],[Tot Extrasalarial Ef]]</f>
        <v>0</v>
      </c>
      <c r="CH219" s="140" t="n">
        <f aca="false">MIN(IF(DATOS_[[#This Row],[Fecha Fin Contrato]]="",$D$4,DATOS_[[#This Row],[Fecha Fin Contrato]]),$D$4)-MAX(DATOS_[[#This Row],[Fecha de Contratación]],$D$3)+1</f>
        <v>1</v>
      </c>
      <c r="CI219" s="141" t="str">
        <f aca="false">IF(COUNTIFS(DATOS_[id],DATOS_[[#This Row],[id]])&gt;1,DATOS_[[#This Row],[id]],"")</f>
        <v/>
      </c>
      <c r="CJ219" s="141" t="n">
        <f aca="false">(Inicio!$G$10-DATOS_[[#This Row],[Fecha Nacimiento]])/365.25</f>
        <v>0</v>
      </c>
      <c r="CK219" s="141" t="n">
        <f aca="false">(Inicio!$G$10-DATOS_[[#This Row],[Fecha de Antigüedad]])/365.25</f>
        <v>0</v>
      </c>
      <c r="CL219" s="141" t="e">
        <f aca="false">+VLOOKUP(DATOS_[[#This Row],[Clave de Contrato]],TblTiposContrato13[],3,0)</f>
        <v>#N/A</v>
      </c>
      <c r="CM219" s="141" t="e">
        <f aca="false">+VLOOKUP(DATOS_[[#This Row],[Clave de Contrato]],TblTiposContrato13[],4,0)</f>
        <v>#N/A</v>
      </c>
      <c r="CN219" s="141" t="str">
        <f aca="false">VLOOKUP(DATOS_[[#This Row],[Edad]],CONTRATOS!TblRngEdad,2,1)</f>
        <v>20  o menos</v>
      </c>
      <c r="CO219" s="141" t="str">
        <f aca="false">VLOOKUP(DATOS_[[#This Row],[Antigüedad]],TblRngAntg14[],2,1)</f>
        <v>0 a 1 años</v>
      </c>
    </row>
    <row r="220" customFormat="false" ht="13.8" hidden="false" customHeight="false" outlineLevel="0" collapsed="false">
      <c r="D220" s="128"/>
      <c r="E220" s="129"/>
      <c r="F220" s="129"/>
      <c r="G220" s="129"/>
      <c r="H220" s="130"/>
      <c r="I220" s="131"/>
      <c r="J220" s="128"/>
      <c r="K220" s="132"/>
      <c r="L220" s="132"/>
      <c r="M220" s="133"/>
      <c r="N220" s="133"/>
      <c r="O220" s="133"/>
      <c r="P220" s="129"/>
      <c r="Z220" s="74"/>
      <c r="AA220" s="75"/>
      <c r="AB220" s="75"/>
      <c r="AC220" s="129"/>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134"/>
      <c r="BK220" s="134"/>
      <c r="BL220" s="134"/>
      <c r="BM220" s="135"/>
      <c r="BN220" s="136" t="n">
        <f aca="false">+MAX($D$3,DATOS_[[#This Row],[Fecha Inicio Sit. Contract.]])</f>
        <v>0</v>
      </c>
      <c r="BO220" s="136" t="n">
        <f aca="false">+MIN($D$4,DATOS_[[#This Row],[Fecha Fin Sit. Contract.]])</f>
        <v>0</v>
      </c>
      <c r="BP220" s="137" t="n">
        <f aca="false">+DATOS_[[#This Row],[% de jornada]]*IF(DATOS_[[#This Row],[% jornada reducida]]="",1,DATOS_[[#This Row],[% jornada reducida]])</f>
        <v>0</v>
      </c>
      <c r="BQ220" s="137" t="n">
        <f aca="false">+(DATOS_[[#This Row],[F.fin.cal]]-DATOS_[[#This Row],[F.ini.cal]]+1)/($D$4-$D$3+1)</f>
        <v>1</v>
      </c>
      <c r="BR220" s="137" t="str">
        <f aca="false">IF(OR(AND(DATOS_[[#This Row],[Fecha Fin Contrato]]&lt;$D$3,DATOS_[[#This Row],[Fecha Fin Contrato]]&lt;&gt;""),DATOS_[[#This Row],[Fecha de Contratación]]&gt;$D$4),"Fuera","Dentro")</f>
        <v>Dentro</v>
      </c>
      <c r="BS220" s="137" t="str">
        <f aca="false" t="array" ref="BS220:BS220">IF(MAX(IF(DATOS_[id]=DATOS_[[#This Row],[id]],DATOS_[F.fin.cal]))=DATOS_[[#This Row],[F.fin.cal]],"Sí","NO")</f>
        <v>Sí</v>
      </c>
      <c r="BT220" s="137" t="str">
        <f aca="false">IF(AND(DATOS_[[#This Row],[% normaliz]]&lt;&gt;1,DATOS_[[#This Row],[% anualiz]]=1),"Sí","NO")</f>
        <v>Sí</v>
      </c>
      <c r="BU220" s="137" t="str">
        <f aca="false">IF(AND(DATOS_[[#This Row],[% normaliz]]=1,DATOS_[[#This Row],[% anualiz]]&lt;&gt;1),"Sí","NO")</f>
        <v>NO</v>
      </c>
      <c r="BV220" s="137" t="str">
        <f aca="false">IF(AND(DATOS_[[#This Row],[% normaliz]]&lt;&gt;1,DATOS_[[#This Row],[% anualiz]]&lt;&gt;1),"Sí","NO")</f>
        <v>NO</v>
      </c>
      <c r="BW220" s="137" t="str">
        <f aca="false">+IF(DATOS_[[#This Row],[% normaliz]]*DATOS_[[#This Row],[% anualiz]]=1,"NO","Sí")</f>
        <v>Sí</v>
      </c>
      <c r="BX220" s="138" t="e">
        <f aca="false">(DATOS_[[#This Row],[S.BASE]]*(1/DATOS_[[#This Row],[% normaliz]])*(1/DATOS_[[#This Row],[% anualiz]]))*IF(DATOS_[[#This Row],[Check Equiparado]]="Sí",1,0)</f>
        <v>#DIV/0!</v>
      </c>
      <c r="BY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0" s="138" t="e">
        <f aca="false">+DATOS_[[#This Row],[SALARIO BASE Eq]]+DATOS_[[#This Row],[Tot COMPL.SAL Eq]]</f>
        <v>#DIV/0!</v>
      </c>
      <c r="CA220" s="138" t="e">
        <f aca="false" t="array" ref="CA220:CA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0" s="138" t="e">
        <f aca="false">+DATOS_[[#This Row],[TOTAL SALARIO Eq]]+DATOS_[[#This Row],[Tot Extrasalarial Eq]]</f>
        <v>#DIV/0!</v>
      </c>
      <c r="CC220" s="139" t="n">
        <f aca="false">DATOS_[[#This Row],[S.BASE]]</f>
        <v>0</v>
      </c>
      <c r="CD220" s="139" t="n">
        <f aca="false">+SUM(DATOS_[[#This Row],[Conc.Sal.01]:[Conc.Sal.30]])</f>
        <v>0</v>
      </c>
      <c r="CE220" s="139" t="n">
        <f aca="false">+DATOS_[[#This Row],[SALARIO BASE Ef]]+DATOS_[[#This Row],[Tot COMPL.SAL Ef]]</f>
        <v>0</v>
      </c>
      <c r="CF220" s="139" t="n">
        <f aca="false">+SUM(DATOS_[[#This Row],[C.Extra.01]:[C.Extra.05]])</f>
        <v>0</v>
      </c>
      <c r="CG220" s="139" t="n">
        <f aca="false">+DATOS_[[#This Row],[TOTAL SALARIO Ef]]+DATOS_[[#This Row],[Tot Extrasalarial Ef]]</f>
        <v>0</v>
      </c>
      <c r="CH220" s="140" t="n">
        <f aca="false">MIN(IF(DATOS_[[#This Row],[Fecha Fin Contrato]]="",$D$4,DATOS_[[#This Row],[Fecha Fin Contrato]]),$D$4)-MAX(DATOS_[[#This Row],[Fecha de Contratación]],$D$3)+1</f>
        <v>1</v>
      </c>
      <c r="CI220" s="141" t="str">
        <f aca="false">IF(COUNTIFS(DATOS_[id],DATOS_[[#This Row],[id]])&gt;1,DATOS_[[#This Row],[id]],"")</f>
        <v/>
      </c>
      <c r="CJ220" s="141" t="n">
        <f aca="false">(Inicio!$G$10-DATOS_[[#This Row],[Fecha Nacimiento]])/365.25</f>
        <v>0</v>
      </c>
      <c r="CK220" s="141" t="n">
        <f aca="false">(Inicio!$G$10-DATOS_[[#This Row],[Fecha de Antigüedad]])/365.25</f>
        <v>0</v>
      </c>
      <c r="CL220" s="141" t="e">
        <f aca="false">+VLOOKUP(DATOS_[[#This Row],[Clave de Contrato]],TblTiposContrato13[],3,0)</f>
        <v>#N/A</v>
      </c>
      <c r="CM220" s="141" t="e">
        <f aca="false">+VLOOKUP(DATOS_[[#This Row],[Clave de Contrato]],TblTiposContrato13[],4,0)</f>
        <v>#N/A</v>
      </c>
      <c r="CN220" s="141" t="str">
        <f aca="false">VLOOKUP(DATOS_[[#This Row],[Edad]],CONTRATOS!TblRngEdad,2,1)</f>
        <v>20  o menos</v>
      </c>
      <c r="CO220" s="141" t="str">
        <f aca="false">VLOOKUP(DATOS_[[#This Row],[Antigüedad]],TblRngAntg14[],2,1)</f>
        <v>0 a 1 años</v>
      </c>
    </row>
    <row r="221" customFormat="false" ht="13.8" hidden="false" customHeight="false" outlineLevel="0" collapsed="false">
      <c r="D221" s="128"/>
      <c r="E221" s="129"/>
      <c r="F221" s="129"/>
      <c r="G221" s="129"/>
      <c r="H221" s="130"/>
      <c r="I221" s="131"/>
      <c r="J221" s="128"/>
      <c r="K221" s="132"/>
      <c r="L221" s="132"/>
      <c r="M221" s="133"/>
      <c r="N221" s="133"/>
      <c r="O221" s="133"/>
      <c r="P221" s="129"/>
      <c r="Z221" s="74"/>
      <c r="AA221" s="75"/>
      <c r="AB221" s="75"/>
      <c r="AC221" s="129"/>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134"/>
      <c r="BK221" s="134"/>
      <c r="BL221" s="134"/>
      <c r="BM221" s="135"/>
      <c r="BN221" s="136" t="n">
        <f aca="false">+MAX($D$3,DATOS_[[#This Row],[Fecha Inicio Sit. Contract.]])</f>
        <v>0</v>
      </c>
      <c r="BO221" s="136" t="n">
        <f aca="false">+MIN($D$4,DATOS_[[#This Row],[Fecha Fin Sit. Contract.]])</f>
        <v>0</v>
      </c>
      <c r="BP221" s="137" t="n">
        <f aca="false">+DATOS_[[#This Row],[% de jornada]]*IF(DATOS_[[#This Row],[% jornada reducida]]="",1,DATOS_[[#This Row],[% jornada reducida]])</f>
        <v>0</v>
      </c>
      <c r="BQ221" s="137" t="n">
        <f aca="false">+(DATOS_[[#This Row],[F.fin.cal]]-DATOS_[[#This Row],[F.ini.cal]]+1)/($D$4-$D$3+1)</f>
        <v>1</v>
      </c>
      <c r="BR221" s="137" t="str">
        <f aca="false">IF(OR(AND(DATOS_[[#This Row],[Fecha Fin Contrato]]&lt;$D$3,DATOS_[[#This Row],[Fecha Fin Contrato]]&lt;&gt;""),DATOS_[[#This Row],[Fecha de Contratación]]&gt;$D$4),"Fuera","Dentro")</f>
        <v>Dentro</v>
      </c>
      <c r="BS221" s="137" t="str">
        <f aca="false" t="array" ref="BS221:BS221">IF(MAX(IF(DATOS_[id]=DATOS_[[#This Row],[id]],DATOS_[F.fin.cal]))=DATOS_[[#This Row],[F.fin.cal]],"Sí","NO")</f>
        <v>Sí</v>
      </c>
      <c r="BT221" s="137" t="str">
        <f aca="false">IF(AND(DATOS_[[#This Row],[% normaliz]]&lt;&gt;1,DATOS_[[#This Row],[% anualiz]]=1),"Sí","NO")</f>
        <v>Sí</v>
      </c>
      <c r="BU221" s="137" t="str">
        <f aca="false">IF(AND(DATOS_[[#This Row],[% normaliz]]=1,DATOS_[[#This Row],[% anualiz]]&lt;&gt;1),"Sí","NO")</f>
        <v>NO</v>
      </c>
      <c r="BV221" s="137" t="str">
        <f aca="false">IF(AND(DATOS_[[#This Row],[% normaliz]]&lt;&gt;1,DATOS_[[#This Row],[% anualiz]]&lt;&gt;1),"Sí","NO")</f>
        <v>NO</v>
      </c>
      <c r="BW221" s="137" t="str">
        <f aca="false">+IF(DATOS_[[#This Row],[% normaliz]]*DATOS_[[#This Row],[% anualiz]]=1,"NO","Sí")</f>
        <v>Sí</v>
      </c>
      <c r="BX221" s="138" t="e">
        <f aca="false">(DATOS_[[#This Row],[S.BASE]]*(1/DATOS_[[#This Row],[% normaliz]])*(1/DATOS_[[#This Row],[% anualiz]]))*IF(DATOS_[[#This Row],[Check Equiparado]]="Sí",1,0)</f>
        <v>#DIV/0!</v>
      </c>
      <c r="BY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1" s="138" t="e">
        <f aca="false">+DATOS_[[#This Row],[SALARIO BASE Eq]]+DATOS_[[#This Row],[Tot COMPL.SAL Eq]]</f>
        <v>#DIV/0!</v>
      </c>
      <c r="CA221" s="138" t="e">
        <f aca="false" t="array" ref="CA221:CA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1" s="138" t="e">
        <f aca="false">+DATOS_[[#This Row],[TOTAL SALARIO Eq]]+DATOS_[[#This Row],[Tot Extrasalarial Eq]]</f>
        <v>#DIV/0!</v>
      </c>
      <c r="CC221" s="139" t="n">
        <f aca="false">DATOS_[[#This Row],[S.BASE]]</f>
        <v>0</v>
      </c>
      <c r="CD221" s="139" t="n">
        <f aca="false">+SUM(DATOS_[[#This Row],[Conc.Sal.01]:[Conc.Sal.30]])</f>
        <v>0</v>
      </c>
      <c r="CE221" s="139" t="n">
        <f aca="false">+DATOS_[[#This Row],[SALARIO BASE Ef]]+DATOS_[[#This Row],[Tot COMPL.SAL Ef]]</f>
        <v>0</v>
      </c>
      <c r="CF221" s="139" t="n">
        <f aca="false">+SUM(DATOS_[[#This Row],[C.Extra.01]:[C.Extra.05]])</f>
        <v>0</v>
      </c>
      <c r="CG221" s="139" t="n">
        <f aca="false">+DATOS_[[#This Row],[TOTAL SALARIO Ef]]+DATOS_[[#This Row],[Tot Extrasalarial Ef]]</f>
        <v>0</v>
      </c>
      <c r="CH221" s="140" t="n">
        <f aca="false">MIN(IF(DATOS_[[#This Row],[Fecha Fin Contrato]]="",$D$4,DATOS_[[#This Row],[Fecha Fin Contrato]]),$D$4)-MAX(DATOS_[[#This Row],[Fecha de Contratación]],$D$3)+1</f>
        <v>1</v>
      </c>
      <c r="CI221" s="141" t="str">
        <f aca="false">IF(COUNTIFS(DATOS_[id],DATOS_[[#This Row],[id]])&gt;1,DATOS_[[#This Row],[id]],"")</f>
        <v/>
      </c>
      <c r="CJ221" s="141" t="n">
        <f aca="false">(Inicio!$G$10-DATOS_[[#This Row],[Fecha Nacimiento]])/365.25</f>
        <v>0</v>
      </c>
      <c r="CK221" s="141" t="n">
        <f aca="false">(Inicio!$G$10-DATOS_[[#This Row],[Fecha de Antigüedad]])/365.25</f>
        <v>0</v>
      </c>
      <c r="CL221" s="141" t="e">
        <f aca="false">+VLOOKUP(DATOS_[[#This Row],[Clave de Contrato]],TblTiposContrato13[],3,0)</f>
        <v>#N/A</v>
      </c>
      <c r="CM221" s="141" t="e">
        <f aca="false">+VLOOKUP(DATOS_[[#This Row],[Clave de Contrato]],TblTiposContrato13[],4,0)</f>
        <v>#N/A</v>
      </c>
      <c r="CN221" s="141" t="str">
        <f aca="false">VLOOKUP(DATOS_[[#This Row],[Edad]],CONTRATOS!TblRngEdad,2,1)</f>
        <v>20  o menos</v>
      </c>
      <c r="CO221" s="141" t="str">
        <f aca="false">VLOOKUP(DATOS_[[#This Row],[Antigüedad]],TblRngAntg14[],2,1)</f>
        <v>0 a 1 años</v>
      </c>
    </row>
    <row r="222" customFormat="false" ht="13.8" hidden="false" customHeight="false" outlineLevel="0" collapsed="false">
      <c r="D222" s="128"/>
      <c r="E222" s="129"/>
      <c r="F222" s="129"/>
      <c r="G222" s="129"/>
      <c r="H222" s="130"/>
      <c r="I222" s="131"/>
      <c r="J222" s="128"/>
      <c r="K222" s="132"/>
      <c r="L222" s="132"/>
      <c r="M222" s="133"/>
      <c r="N222" s="133"/>
      <c r="O222" s="133"/>
      <c r="P222" s="129"/>
      <c r="Z222" s="74"/>
      <c r="AA222" s="75"/>
      <c r="AB222" s="75"/>
      <c r="AC222" s="129"/>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134"/>
      <c r="BK222" s="134"/>
      <c r="BL222" s="134"/>
      <c r="BM222" s="135"/>
      <c r="BN222" s="136" t="n">
        <f aca="false">+MAX($D$3,DATOS_[[#This Row],[Fecha Inicio Sit. Contract.]])</f>
        <v>0</v>
      </c>
      <c r="BO222" s="136" t="n">
        <f aca="false">+MIN($D$4,DATOS_[[#This Row],[Fecha Fin Sit. Contract.]])</f>
        <v>0</v>
      </c>
      <c r="BP222" s="137" t="n">
        <f aca="false">+DATOS_[[#This Row],[% de jornada]]*IF(DATOS_[[#This Row],[% jornada reducida]]="",1,DATOS_[[#This Row],[% jornada reducida]])</f>
        <v>0</v>
      </c>
      <c r="BQ222" s="137" t="n">
        <f aca="false">+(DATOS_[[#This Row],[F.fin.cal]]-DATOS_[[#This Row],[F.ini.cal]]+1)/($D$4-$D$3+1)</f>
        <v>1</v>
      </c>
      <c r="BR222" s="137" t="str">
        <f aca="false">IF(OR(AND(DATOS_[[#This Row],[Fecha Fin Contrato]]&lt;$D$3,DATOS_[[#This Row],[Fecha Fin Contrato]]&lt;&gt;""),DATOS_[[#This Row],[Fecha de Contratación]]&gt;$D$4),"Fuera","Dentro")</f>
        <v>Dentro</v>
      </c>
      <c r="BS222" s="137" t="str">
        <f aca="false" t="array" ref="BS222:BS222">IF(MAX(IF(DATOS_[id]=DATOS_[[#This Row],[id]],DATOS_[F.fin.cal]))=DATOS_[[#This Row],[F.fin.cal]],"Sí","NO")</f>
        <v>Sí</v>
      </c>
      <c r="BT222" s="137" t="str">
        <f aca="false">IF(AND(DATOS_[[#This Row],[% normaliz]]&lt;&gt;1,DATOS_[[#This Row],[% anualiz]]=1),"Sí","NO")</f>
        <v>Sí</v>
      </c>
      <c r="BU222" s="137" t="str">
        <f aca="false">IF(AND(DATOS_[[#This Row],[% normaliz]]=1,DATOS_[[#This Row],[% anualiz]]&lt;&gt;1),"Sí","NO")</f>
        <v>NO</v>
      </c>
      <c r="BV222" s="137" t="str">
        <f aca="false">IF(AND(DATOS_[[#This Row],[% normaliz]]&lt;&gt;1,DATOS_[[#This Row],[% anualiz]]&lt;&gt;1),"Sí","NO")</f>
        <v>NO</v>
      </c>
      <c r="BW222" s="137" t="str">
        <f aca="false">+IF(DATOS_[[#This Row],[% normaliz]]*DATOS_[[#This Row],[% anualiz]]=1,"NO","Sí")</f>
        <v>Sí</v>
      </c>
      <c r="BX222" s="138" t="e">
        <f aca="false">(DATOS_[[#This Row],[S.BASE]]*(1/DATOS_[[#This Row],[% normaliz]])*(1/DATOS_[[#This Row],[% anualiz]]))*IF(DATOS_[[#This Row],[Check Equiparado]]="Sí",1,0)</f>
        <v>#DIV/0!</v>
      </c>
      <c r="BY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2" s="138" t="e">
        <f aca="false">+DATOS_[[#This Row],[SALARIO BASE Eq]]+DATOS_[[#This Row],[Tot COMPL.SAL Eq]]</f>
        <v>#DIV/0!</v>
      </c>
      <c r="CA222" s="138" t="e">
        <f aca="false" t="array" ref="CA222:CA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2" s="138" t="e">
        <f aca="false">+DATOS_[[#This Row],[TOTAL SALARIO Eq]]+DATOS_[[#This Row],[Tot Extrasalarial Eq]]</f>
        <v>#DIV/0!</v>
      </c>
      <c r="CC222" s="139" t="n">
        <f aca="false">DATOS_[[#This Row],[S.BASE]]</f>
        <v>0</v>
      </c>
      <c r="CD222" s="139" t="n">
        <f aca="false">+SUM(DATOS_[[#This Row],[Conc.Sal.01]:[Conc.Sal.30]])</f>
        <v>0</v>
      </c>
      <c r="CE222" s="139" t="n">
        <f aca="false">+DATOS_[[#This Row],[SALARIO BASE Ef]]+DATOS_[[#This Row],[Tot COMPL.SAL Ef]]</f>
        <v>0</v>
      </c>
      <c r="CF222" s="139" t="n">
        <f aca="false">+SUM(DATOS_[[#This Row],[C.Extra.01]:[C.Extra.05]])</f>
        <v>0</v>
      </c>
      <c r="CG222" s="139" t="n">
        <f aca="false">+DATOS_[[#This Row],[TOTAL SALARIO Ef]]+DATOS_[[#This Row],[Tot Extrasalarial Ef]]</f>
        <v>0</v>
      </c>
      <c r="CH222" s="140" t="n">
        <f aca="false">MIN(IF(DATOS_[[#This Row],[Fecha Fin Contrato]]="",$D$4,DATOS_[[#This Row],[Fecha Fin Contrato]]),$D$4)-MAX(DATOS_[[#This Row],[Fecha de Contratación]],$D$3)+1</f>
        <v>1</v>
      </c>
      <c r="CI222" s="141" t="str">
        <f aca="false">IF(COUNTIFS(DATOS_[id],DATOS_[[#This Row],[id]])&gt;1,DATOS_[[#This Row],[id]],"")</f>
        <v/>
      </c>
      <c r="CJ222" s="141" t="n">
        <f aca="false">(Inicio!$G$10-DATOS_[[#This Row],[Fecha Nacimiento]])/365.25</f>
        <v>0</v>
      </c>
      <c r="CK222" s="141" t="n">
        <f aca="false">(Inicio!$G$10-DATOS_[[#This Row],[Fecha de Antigüedad]])/365.25</f>
        <v>0</v>
      </c>
      <c r="CL222" s="141" t="e">
        <f aca="false">+VLOOKUP(DATOS_[[#This Row],[Clave de Contrato]],TblTiposContrato13[],3,0)</f>
        <v>#N/A</v>
      </c>
      <c r="CM222" s="141" t="e">
        <f aca="false">+VLOOKUP(DATOS_[[#This Row],[Clave de Contrato]],TblTiposContrato13[],4,0)</f>
        <v>#N/A</v>
      </c>
      <c r="CN222" s="141" t="str">
        <f aca="false">VLOOKUP(DATOS_[[#This Row],[Edad]],CONTRATOS!TblRngEdad,2,1)</f>
        <v>20  o menos</v>
      </c>
      <c r="CO222" s="141" t="str">
        <f aca="false">VLOOKUP(DATOS_[[#This Row],[Antigüedad]],TblRngAntg14[],2,1)</f>
        <v>0 a 1 años</v>
      </c>
    </row>
    <row r="223" customFormat="false" ht="13.8" hidden="false" customHeight="false" outlineLevel="0" collapsed="false">
      <c r="D223" s="128"/>
      <c r="E223" s="129"/>
      <c r="F223" s="129"/>
      <c r="G223" s="129"/>
      <c r="H223" s="130"/>
      <c r="I223" s="131"/>
      <c r="J223" s="128"/>
      <c r="K223" s="132"/>
      <c r="L223" s="132"/>
      <c r="M223" s="133"/>
      <c r="N223" s="133"/>
      <c r="O223" s="133"/>
      <c r="P223" s="129"/>
      <c r="Z223" s="74"/>
      <c r="AA223" s="75"/>
      <c r="AB223" s="75"/>
      <c r="AC223" s="129"/>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134"/>
      <c r="BK223" s="134"/>
      <c r="BL223" s="134"/>
      <c r="BM223" s="135"/>
      <c r="BN223" s="136" t="n">
        <f aca="false">+MAX($D$3,DATOS_[[#This Row],[Fecha Inicio Sit. Contract.]])</f>
        <v>0</v>
      </c>
      <c r="BO223" s="136" t="n">
        <f aca="false">+MIN($D$4,DATOS_[[#This Row],[Fecha Fin Sit. Contract.]])</f>
        <v>0</v>
      </c>
      <c r="BP223" s="137" t="n">
        <f aca="false">+DATOS_[[#This Row],[% de jornada]]*IF(DATOS_[[#This Row],[% jornada reducida]]="",1,DATOS_[[#This Row],[% jornada reducida]])</f>
        <v>0</v>
      </c>
      <c r="BQ223" s="137" t="n">
        <f aca="false">+(DATOS_[[#This Row],[F.fin.cal]]-DATOS_[[#This Row],[F.ini.cal]]+1)/($D$4-$D$3+1)</f>
        <v>1</v>
      </c>
      <c r="BR223" s="137" t="str">
        <f aca="false">IF(OR(AND(DATOS_[[#This Row],[Fecha Fin Contrato]]&lt;$D$3,DATOS_[[#This Row],[Fecha Fin Contrato]]&lt;&gt;""),DATOS_[[#This Row],[Fecha de Contratación]]&gt;$D$4),"Fuera","Dentro")</f>
        <v>Dentro</v>
      </c>
      <c r="BS223" s="137" t="str">
        <f aca="false" t="array" ref="BS223:BS223">IF(MAX(IF(DATOS_[id]=DATOS_[[#This Row],[id]],DATOS_[F.fin.cal]))=DATOS_[[#This Row],[F.fin.cal]],"Sí","NO")</f>
        <v>Sí</v>
      </c>
      <c r="BT223" s="137" t="str">
        <f aca="false">IF(AND(DATOS_[[#This Row],[% normaliz]]&lt;&gt;1,DATOS_[[#This Row],[% anualiz]]=1),"Sí","NO")</f>
        <v>Sí</v>
      </c>
      <c r="BU223" s="137" t="str">
        <f aca="false">IF(AND(DATOS_[[#This Row],[% normaliz]]=1,DATOS_[[#This Row],[% anualiz]]&lt;&gt;1),"Sí","NO")</f>
        <v>NO</v>
      </c>
      <c r="BV223" s="137" t="str">
        <f aca="false">IF(AND(DATOS_[[#This Row],[% normaliz]]&lt;&gt;1,DATOS_[[#This Row],[% anualiz]]&lt;&gt;1),"Sí","NO")</f>
        <v>NO</v>
      </c>
      <c r="BW223" s="137" t="str">
        <f aca="false">+IF(DATOS_[[#This Row],[% normaliz]]*DATOS_[[#This Row],[% anualiz]]=1,"NO","Sí")</f>
        <v>Sí</v>
      </c>
      <c r="BX223" s="138" t="e">
        <f aca="false">(DATOS_[[#This Row],[S.BASE]]*(1/DATOS_[[#This Row],[% normaliz]])*(1/DATOS_[[#This Row],[% anualiz]]))*IF(DATOS_[[#This Row],[Check Equiparado]]="Sí",1,0)</f>
        <v>#DIV/0!</v>
      </c>
      <c r="BY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3" s="138" t="e">
        <f aca="false">+DATOS_[[#This Row],[SALARIO BASE Eq]]+DATOS_[[#This Row],[Tot COMPL.SAL Eq]]</f>
        <v>#DIV/0!</v>
      </c>
      <c r="CA223" s="138" t="e">
        <f aca="false" t="array" ref="CA223:CA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3" s="138" t="e">
        <f aca="false">+DATOS_[[#This Row],[TOTAL SALARIO Eq]]+DATOS_[[#This Row],[Tot Extrasalarial Eq]]</f>
        <v>#DIV/0!</v>
      </c>
      <c r="CC223" s="139" t="n">
        <f aca="false">DATOS_[[#This Row],[S.BASE]]</f>
        <v>0</v>
      </c>
      <c r="CD223" s="139" t="n">
        <f aca="false">+SUM(DATOS_[[#This Row],[Conc.Sal.01]:[Conc.Sal.30]])</f>
        <v>0</v>
      </c>
      <c r="CE223" s="139" t="n">
        <f aca="false">+DATOS_[[#This Row],[SALARIO BASE Ef]]+DATOS_[[#This Row],[Tot COMPL.SAL Ef]]</f>
        <v>0</v>
      </c>
      <c r="CF223" s="139" t="n">
        <f aca="false">+SUM(DATOS_[[#This Row],[C.Extra.01]:[C.Extra.05]])</f>
        <v>0</v>
      </c>
      <c r="CG223" s="139" t="n">
        <f aca="false">+DATOS_[[#This Row],[TOTAL SALARIO Ef]]+DATOS_[[#This Row],[Tot Extrasalarial Ef]]</f>
        <v>0</v>
      </c>
      <c r="CH223" s="140" t="n">
        <f aca="false">MIN(IF(DATOS_[[#This Row],[Fecha Fin Contrato]]="",$D$4,DATOS_[[#This Row],[Fecha Fin Contrato]]),$D$4)-MAX(DATOS_[[#This Row],[Fecha de Contratación]],$D$3)+1</f>
        <v>1</v>
      </c>
      <c r="CI223" s="141" t="str">
        <f aca="false">IF(COUNTIFS(DATOS_[id],DATOS_[[#This Row],[id]])&gt;1,DATOS_[[#This Row],[id]],"")</f>
        <v/>
      </c>
      <c r="CJ223" s="141" t="n">
        <f aca="false">(Inicio!$G$10-DATOS_[[#This Row],[Fecha Nacimiento]])/365.25</f>
        <v>0</v>
      </c>
      <c r="CK223" s="141" t="n">
        <f aca="false">(Inicio!$G$10-DATOS_[[#This Row],[Fecha de Antigüedad]])/365.25</f>
        <v>0</v>
      </c>
      <c r="CL223" s="141" t="e">
        <f aca="false">+VLOOKUP(DATOS_[[#This Row],[Clave de Contrato]],TblTiposContrato13[],3,0)</f>
        <v>#N/A</v>
      </c>
      <c r="CM223" s="141" t="e">
        <f aca="false">+VLOOKUP(DATOS_[[#This Row],[Clave de Contrato]],TblTiposContrato13[],4,0)</f>
        <v>#N/A</v>
      </c>
      <c r="CN223" s="141" t="str">
        <f aca="false">VLOOKUP(DATOS_[[#This Row],[Edad]],CONTRATOS!TblRngEdad,2,1)</f>
        <v>20  o menos</v>
      </c>
      <c r="CO223" s="141" t="str">
        <f aca="false">VLOOKUP(DATOS_[[#This Row],[Antigüedad]],TblRngAntg14[],2,1)</f>
        <v>0 a 1 años</v>
      </c>
    </row>
    <row r="224" customFormat="false" ht="13.8" hidden="false" customHeight="false" outlineLevel="0" collapsed="false">
      <c r="D224" s="128"/>
      <c r="E224" s="129"/>
      <c r="F224" s="129"/>
      <c r="G224" s="129"/>
      <c r="H224" s="130"/>
      <c r="I224" s="131"/>
      <c r="J224" s="128"/>
      <c r="K224" s="132"/>
      <c r="L224" s="132"/>
      <c r="M224" s="133"/>
      <c r="N224" s="133"/>
      <c r="O224" s="133"/>
      <c r="P224" s="129"/>
      <c r="Z224" s="74"/>
      <c r="AA224" s="75"/>
      <c r="AB224" s="75"/>
      <c r="AC224" s="129"/>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134"/>
      <c r="BK224" s="134"/>
      <c r="BL224" s="134"/>
      <c r="BM224" s="135"/>
      <c r="BN224" s="136" t="n">
        <f aca="false">+MAX($D$3,DATOS_[[#This Row],[Fecha Inicio Sit. Contract.]])</f>
        <v>0</v>
      </c>
      <c r="BO224" s="136" t="n">
        <f aca="false">+MIN($D$4,DATOS_[[#This Row],[Fecha Fin Sit. Contract.]])</f>
        <v>0</v>
      </c>
      <c r="BP224" s="137" t="n">
        <f aca="false">+DATOS_[[#This Row],[% de jornada]]*IF(DATOS_[[#This Row],[% jornada reducida]]="",1,DATOS_[[#This Row],[% jornada reducida]])</f>
        <v>0</v>
      </c>
      <c r="BQ224" s="137" t="n">
        <f aca="false">+(DATOS_[[#This Row],[F.fin.cal]]-DATOS_[[#This Row],[F.ini.cal]]+1)/($D$4-$D$3+1)</f>
        <v>1</v>
      </c>
      <c r="BR224" s="137" t="str">
        <f aca="false">IF(OR(AND(DATOS_[[#This Row],[Fecha Fin Contrato]]&lt;$D$3,DATOS_[[#This Row],[Fecha Fin Contrato]]&lt;&gt;""),DATOS_[[#This Row],[Fecha de Contratación]]&gt;$D$4),"Fuera","Dentro")</f>
        <v>Dentro</v>
      </c>
      <c r="BS224" s="137" t="str">
        <f aca="false" t="array" ref="BS224:BS224">IF(MAX(IF(DATOS_[id]=DATOS_[[#This Row],[id]],DATOS_[F.fin.cal]))=DATOS_[[#This Row],[F.fin.cal]],"Sí","NO")</f>
        <v>Sí</v>
      </c>
      <c r="BT224" s="137" t="str">
        <f aca="false">IF(AND(DATOS_[[#This Row],[% normaliz]]&lt;&gt;1,DATOS_[[#This Row],[% anualiz]]=1),"Sí","NO")</f>
        <v>Sí</v>
      </c>
      <c r="BU224" s="137" t="str">
        <f aca="false">IF(AND(DATOS_[[#This Row],[% normaliz]]=1,DATOS_[[#This Row],[% anualiz]]&lt;&gt;1),"Sí","NO")</f>
        <v>NO</v>
      </c>
      <c r="BV224" s="137" t="str">
        <f aca="false">IF(AND(DATOS_[[#This Row],[% normaliz]]&lt;&gt;1,DATOS_[[#This Row],[% anualiz]]&lt;&gt;1),"Sí","NO")</f>
        <v>NO</v>
      </c>
      <c r="BW224" s="137" t="str">
        <f aca="false">+IF(DATOS_[[#This Row],[% normaliz]]*DATOS_[[#This Row],[% anualiz]]=1,"NO","Sí")</f>
        <v>Sí</v>
      </c>
      <c r="BX224" s="138" t="e">
        <f aca="false">(DATOS_[[#This Row],[S.BASE]]*(1/DATOS_[[#This Row],[% normaliz]])*(1/DATOS_[[#This Row],[% anualiz]]))*IF(DATOS_[[#This Row],[Check Equiparado]]="Sí",1,0)</f>
        <v>#DIV/0!</v>
      </c>
      <c r="BY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4" s="138" t="e">
        <f aca="false">+DATOS_[[#This Row],[SALARIO BASE Eq]]+DATOS_[[#This Row],[Tot COMPL.SAL Eq]]</f>
        <v>#DIV/0!</v>
      </c>
      <c r="CA224" s="138" t="e">
        <f aca="false" t="array" ref="CA224:CA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4" s="138" t="e">
        <f aca="false">+DATOS_[[#This Row],[TOTAL SALARIO Eq]]+DATOS_[[#This Row],[Tot Extrasalarial Eq]]</f>
        <v>#DIV/0!</v>
      </c>
      <c r="CC224" s="139" t="n">
        <f aca="false">DATOS_[[#This Row],[S.BASE]]</f>
        <v>0</v>
      </c>
      <c r="CD224" s="139" t="n">
        <f aca="false">+SUM(DATOS_[[#This Row],[Conc.Sal.01]:[Conc.Sal.30]])</f>
        <v>0</v>
      </c>
      <c r="CE224" s="139" t="n">
        <f aca="false">+DATOS_[[#This Row],[SALARIO BASE Ef]]+DATOS_[[#This Row],[Tot COMPL.SAL Ef]]</f>
        <v>0</v>
      </c>
      <c r="CF224" s="139" t="n">
        <f aca="false">+SUM(DATOS_[[#This Row],[C.Extra.01]:[C.Extra.05]])</f>
        <v>0</v>
      </c>
      <c r="CG224" s="139" t="n">
        <f aca="false">+DATOS_[[#This Row],[TOTAL SALARIO Ef]]+DATOS_[[#This Row],[Tot Extrasalarial Ef]]</f>
        <v>0</v>
      </c>
      <c r="CH224" s="140" t="n">
        <f aca="false">MIN(IF(DATOS_[[#This Row],[Fecha Fin Contrato]]="",$D$4,DATOS_[[#This Row],[Fecha Fin Contrato]]),$D$4)-MAX(DATOS_[[#This Row],[Fecha de Contratación]],$D$3)+1</f>
        <v>1</v>
      </c>
      <c r="CI224" s="141" t="str">
        <f aca="false">IF(COUNTIFS(DATOS_[id],DATOS_[[#This Row],[id]])&gt;1,DATOS_[[#This Row],[id]],"")</f>
        <v/>
      </c>
      <c r="CJ224" s="141" t="n">
        <f aca="false">(Inicio!$G$10-DATOS_[[#This Row],[Fecha Nacimiento]])/365.25</f>
        <v>0</v>
      </c>
      <c r="CK224" s="141" t="n">
        <f aca="false">(Inicio!$G$10-DATOS_[[#This Row],[Fecha de Antigüedad]])/365.25</f>
        <v>0</v>
      </c>
      <c r="CL224" s="141" t="e">
        <f aca="false">+VLOOKUP(DATOS_[[#This Row],[Clave de Contrato]],TblTiposContrato13[],3,0)</f>
        <v>#N/A</v>
      </c>
      <c r="CM224" s="141" t="e">
        <f aca="false">+VLOOKUP(DATOS_[[#This Row],[Clave de Contrato]],TblTiposContrato13[],4,0)</f>
        <v>#N/A</v>
      </c>
      <c r="CN224" s="141" t="str">
        <f aca="false">VLOOKUP(DATOS_[[#This Row],[Edad]],CONTRATOS!TblRngEdad,2,1)</f>
        <v>20  o menos</v>
      </c>
      <c r="CO224" s="141" t="str">
        <f aca="false">VLOOKUP(DATOS_[[#This Row],[Antigüedad]],TblRngAntg14[],2,1)</f>
        <v>0 a 1 años</v>
      </c>
    </row>
    <row r="225" customFormat="false" ht="13.8" hidden="false" customHeight="false" outlineLevel="0" collapsed="false">
      <c r="D225" s="128"/>
      <c r="E225" s="129"/>
      <c r="F225" s="129"/>
      <c r="G225" s="129"/>
      <c r="H225" s="130"/>
      <c r="I225" s="131"/>
      <c r="J225" s="128"/>
      <c r="K225" s="132"/>
      <c r="L225" s="132"/>
      <c r="M225" s="133"/>
      <c r="N225" s="133"/>
      <c r="O225" s="133"/>
      <c r="P225" s="129"/>
      <c r="Z225" s="74"/>
      <c r="AA225" s="75"/>
      <c r="AB225" s="75"/>
      <c r="AC225" s="129"/>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134"/>
      <c r="BK225" s="134"/>
      <c r="BL225" s="134"/>
      <c r="BM225" s="135"/>
      <c r="BN225" s="136" t="n">
        <f aca="false">+MAX($D$3,DATOS_[[#This Row],[Fecha Inicio Sit. Contract.]])</f>
        <v>0</v>
      </c>
      <c r="BO225" s="136" t="n">
        <f aca="false">+MIN($D$4,DATOS_[[#This Row],[Fecha Fin Sit. Contract.]])</f>
        <v>0</v>
      </c>
      <c r="BP225" s="137" t="n">
        <f aca="false">+DATOS_[[#This Row],[% de jornada]]*IF(DATOS_[[#This Row],[% jornada reducida]]="",1,DATOS_[[#This Row],[% jornada reducida]])</f>
        <v>0</v>
      </c>
      <c r="BQ225" s="137" t="n">
        <f aca="false">+(DATOS_[[#This Row],[F.fin.cal]]-DATOS_[[#This Row],[F.ini.cal]]+1)/($D$4-$D$3+1)</f>
        <v>1</v>
      </c>
      <c r="BR225" s="137" t="str">
        <f aca="false">IF(OR(AND(DATOS_[[#This Row],[Fecha Fin Contrato]]&lt;$D$3,DATOS_[[#This Row],[Fecha Fin Contrato]]&lt;&gt;""),DATOS_[[#This Row],[Fecha de Contratación]]&gt;$D$4),"Fuera","Dentro")</f>
        <v>Dentro</v>
      </c>
      <c r="BS225" s="137" t="str">
        <f aca="false" t="array" ref="BS225:BS225">IF(MAX(IF(DATOS_[id]=DATOS_[[#This Row],[id]],DATOS_[F.fin.cal]))=DATOS_[[#This Row],[F.fin.cal]],"Sí","NO")</f>
        <v>Sí</v>
      </c>
      <c r="BT225" s="137" t="str">
        <f aca="false">IF(AND(DATOS_[[#This Row],[% normaliz]]&lt;&gt;1,DATOS_[[#This Row],[% anualiz]]=1),"Sí","NO")</f>
        <v>Sí</v>
      </c>
      <c r="BU225" s="137" t="str">
        <f aca="false">IF(AND(DATOS_[[#This Row],[% normaliz]]=1,DATOS_[[#This Row],[% anualiz]]&lt;&gt;1),"Sí","NO")</f>
        <v>NO</v>
      </c>
      <c r="BV225" s="137" t="str">
        <f aca="false">IF(AND(DATOS_[[#This Row],[% normaliz]]&lt;&gt;1,DATOS_[[#This Row],[% anualiz]]&lt;&gt;1),"Sí","NO")</f>
        <v>NO</v>
      </c>
      <c r="BW225" s="137" t="str">
        <f aca="false">+IF(DATOS_[[#This Row],[% normaliz]]*DATOS_[[#This Row],[% anualiz]]=1,"NO","Sí")</f>
        <v>Sí</v>
      </c>
      <c r="BX225" s="138" t="e">
        <f aca="false">(DATOS_[[#This Row],[S.BASE]]*(1/DATOS_[[#This Row],[% normaliz]])*(1/DATOS_[[#This Row],[% anualiz]]))*IF(DATOS_[[#This Row],[Check Equiparado]]="Sí",1,0)</f>
        <v>#DIV/0!</v>
      </c>
      <c r="BY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5" s="138" t="e">
        <f aca="false">+DATOS_[[#This Row],[SALARIO BASE Eq]]+DATOS_[[#This Row],[Tot COMPL.SAL Eq]]</f>
        <v>#DIV/0!</v>
      </c>
      <c r="CA225" s="138" t="e">
        <f aca="false" t="array" ref="CA225:CA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5" s="138" t="e">
        <f aca="false">+DATOS_[[#This Row],[TOTAL SALARIO Eq]]+DATOS_[[#This Row],[Tot Extrasalarial Eq]]</f>
        <v>#DIV/0!</v>
      </c>
      <c r="CC225" s="139" t="n">
        <f aca="false">DATOS_[[#This Row],[S.BASE]]</f>
        <v>0</v>
      </c>
      <c r="CD225" s="139" t="n">
        <f aca="false">+SUM(DATOS_[[#This Row],[Conc.Sal.01]:[Conc.Sal.30]])</f>
        <v>0</v>
      </c>
      <c r="CE225" s="139" t="n">
        <f aca="false">+DATOS_[[#This Row],[SALARIO BASE Ef]]+DATOS_[[#This Row],[Tot COMPL.SAL Ef]]</f>
        <v>0</v>
      </c>
      <c r="CF225" s="139" t="n">
        <f aca="false">+SUM(DATOS_[[#This Row],[C.Extra.01]:[C.Extra.05]])</f>
        <v>0</v>
      </c>
      <c r="CG225" s="139" t="n">
        <f aca="false">+DATOS_[[#This Row],[TOTAL SALARIO Ef]]+DATOS_[[#This Row],[Tot Extrasalarial Ef]]</f>
        <v>0</v>
      </c>
      <c r="CH225" s="140" t="n">
        <f aca="false">MIN(IF(DATOS_[[#This Row],[Fecha Fin Contrato]]="",$D$4,DATOS_[[#This Row],[Fecha Fin Contrato]]),$D$4)-MAX(DATOS_[[#This Row],[Fecha de Contratación]],$D$3)+1</f>
        <v>1</v>
      </c>
      <c r="CI225" s="141" t="str">
        <f aca="false">IF(COUNTIFS(DATOS_[id],DATOS_[[#This Row],[id]])&gt;1,DATOS_[[#This Row],[id]],"")</f>
        <v/>
      </c>
      <c r="CJ225" s="141" t="n">
        <f aca="false">(Inicio!$G$10-DATOS_[[#This Row],[Fecha Nacimiento]])/365.25</f>
        <v>0</v>
      </c>
      <c r="CK225" s="141" t="n">
        <f aca="false">(Inicio!$G$10-DATOS_[[#This Row],[Fecha de Antigüedad]])/365.25</f>
        <v>0</v>
      </c>
      <c r="CL225" s="141" t="e">
        <f aca="false">+VLOOKUP(DATOS_[[#This Row],[Clave de Contrato]],TblTiposContrato13[],3,0)</f>
        <v>#N/A</v>
      </c>
      <c r="CM225" s="141" t="e">
        <f aca="false">+VLOOKUP(DATOS_[[#This Row],[Clave de Contrato]],TblTiposContrato13[],4,0)</f>
        <v>#N/A</v>
      </c>
      <c r="CN225" s="141" t="str">
        <f aca="false">VLOOKUP(DATOS_[[#This Row],[Edad]],CONTRATOS!TblRngEdad,2,1)</f>
        <v>20  o menos</v>
      </c>
      <c r="CO225" s="141" t="str">
        <f aca="false">VLOOKUP(DATOS_[[#This Row],[Antigüedad]],TblRngAntg14[],2,1)</f>
        <v>0 a 1 años</v>
      </c>
    </row>
    <row r="226" customFormat="false" ht="13.8" hidden="false" customHeight="false" outlineLevel="0" collapsed="false">
      <c r="D226" s="128"/>
      <c r="E226" s="129"/>
      <c r="F226" s="129"/>
      <c r="G226" s="129"/>
      <c r="H226" s="130"/>
      <c r="I226" s="131"/>
      <c r="J226" s="128"/>
      <c r="K226" s="132"/>
      <c r="L226" s="132"/>
      <c r="M226" s="133"/>
      <c r="N226" s="133"/>
      <c r="O226" s="133"/>
      <c r="P226" s="129"/>
      <c r="Z226" s="74"/>
      <c r="AA226" s="75"/>
      <c r="AB226" s="75"/>
      <c r="AC226" s="129"/>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134"/>
      <c r="BK226" s="134"/>
      <c r="BL226" s="134"/>
      <c r="BM226" s="135"/>
      <c r="BN226" s="136" t="n">
        <f aca="false">+MAX($D$3,DATOS_[[#This Row],[Fecha Inicio Sit. Contract.]])</f>
        <v>0</v>
      </c>
      <c r="BO226" s="136" t="n">
        <f aca="false">+MIN($D$4,DATOS_[[#This Row],[Fecha Fin Sit. Contract.]])</f>
        <v>0</v>
      </c>
      <c r="BP226" s="137" t="n">
        <f aca="false">+DATOS_[[#This Row],[% de jornada]]*IF(DATOS_[[#This Row],[% jornada reducida]]="",1,DATOS_[[#This Row],[% jornada reducida]])</f>
        <v>0</v>
      </c>
      <c r="BQ226" s="137" t="n">
        <f aca="false">+(DATOS_[[#This Row],[F.fin.cal]]-DATOS_[[#This Row],[F.ini.cal]]+1)/($D$4-$D$3+1)</f>
        <v>1</v>
      </c>
      <c r="BR226" s="137" t="str">
        <f aca="false">IF(OR(AND(DATOS_[[#This Row],[Fecha Fin Contrato]]&lt;$D$3,DATOS_[[#This Row],[Fecha Fin Contrato]]&lt;&gt;""),DATOS_[[#This Row],[Fecha de Contratación]]&gt;$D$4),"Fuera","Dentro")</f>
        <v>Dentro</v>
      </c>
      <c r="BS226" s="137" t="str">
        <f aca="false" t="array" ref="BS226:BS226">IF(MAX(IF(DATOS_[id]=DATOS_[[#This Row],[id]],DATOS_[F.fin.cal]))=DATOS_[[#This Row],[F.fin.cal]],"Sí","NO")</f>
        <v>Sí</v>
      </c>
      <c r="BT226" s="137" t="str">
        <f aca="false">IF(AND(DATOS_[[#This Row],[% normaliz]]&lt;&gt;1,DATOS_[[#This Row],[% anualiz]]=1),"Sí","NO")</f>
        <v>Sí</v>
      </c>
      <c r="BU226" s="137" t="str">
        <f aca="false">IF(AND(DATOS_[[#This Row],[% normaliz]]=1,DATOS_[[#This Row],[% anualiz]]&lt;&gt;1),"Sí","NO")</f>
        <v>NO</v>
      </c>
      <c r="BV226" s="137" t="str">
        <f aca="false">IF(AND(DATOS_[[#This Row],[% normaliz]]&lt;&gt;1,DATOS_[[#This Row],[% anualiz]]&lt;&gt;1),"Sí","NO")</f>
        <v>NO</v>
      </c>
      <c r="BW226" s="137" t="str">
        <f aca="false">+IF(DATOS_[[#This Row],[% normaliz]]*DATOS_[[#This Row],[% anualiz]]=1,"NO","Sí")</f>
        <v>Sí</v>
      </c>
      <c r="BX226" s="138" t="e">
        <f aca="false">(DATOS_[[#This Row],[S.BASE]]*(1/DATOS_[[#This Row],[% normaliz]])*(1/DATOS_[[#This Row],[% anualiz]]))*IF(DATOS_[[#This Row],[Check Equiparado]]="Sí",1,0)</f>
        <v>#DIV/0!</v>
      </c>
      <c r="BY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6" s="138" t="e">
        <f aca="false">+DATOS_[[#This Row],[SALARIO BASE Eq]]+DATOS_[[#This Row],[Tot COMPL.SAL Eq]]</f>
        <v>#DIV/0!</v>
      </c>
      <c r="CA226" s="138" t="e">
        <f aca="false" t="array" ref="CA226:CA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6" s="138" t="e">
        <f aca="false">+DATOS_[[#This Row],[TOTAL SALARIO Eq]]+DATOS_[[#This Row],[Tot Extrasalarial Eq]]</f>
        <v>#DIV/0!</v>
      </c>
      <c r="CC226" s="139" t="n">
        <f aca="false">DATOS_[[#This Row],[S.BASE]]</f>
        <v>0</v>
      </c>
      <c r="CD226" s="139" t="n">
        <f aca="false">+SUM(DATOS_[[#This Row],[Conc.Sal.01]:[Conc.Sal.30]])</f>
        <v>0</v>
      </c>
      <c r="CE226" s="139" t="n">
        <f aca="false">+DATOS_[[#This Row],[SALARIO BASE Ef]]+DATOS_[[#This Row],[Tot COMPL.SAL Ef]]</f>
        <v>0</v>
      </c>
      <c r="CF226" s="139" t="n">
        <f aca="false">+SUM(DATOS_[[#This Row],[C.Extra.01]:[C.Extra.05]])</f>
        <v>0</v>
      </c>
      <c r="CG226" s="139" t="n">
        <f aca="false">+DATOS_[[#This Row],[TOTAL SALARIO Ef]]+DATOS_[[#This Row],[Tot Extrasalarial Ef]]</f>
        <v>0</v>
      </c>
      <c r="CH226" s="140" t="n">
        <f aca="false">MIN(IF(DATOS_[[#This Row],[Fecha Fin Contrato]]="",$D$4,DATOS_[[#This Row],[Fecha Fin Contrato]]),$D$4)-MAX(DATOS_[[#This Row],[Fecha de Contratación]],$D$3)+1</f>
        <v>1</v>
      </c>
      <c r="CI226" s="141" t="str">
        <f aca="false">IF(COUNTIFS(DATOS_[id],DATOS_[[#This Row],[id]])&gt;1,DATOS_[[#This Row],[id]],"")</f>
        <v/>
      </c>
      <c r="CJ226" s="141" t="n">
        <f aca="false">(Inicio!$G$10-DATOS_[[#This Row],[Fecha Nacimiento]])/365.25</f>
        <v>0</v>
      </c>
      <c r="CK226" s="141" t="n">
        <f aca="false">(Inicio!$G$10-DATOS_[[#This Row],[Fecha de Antigüedad]])/365.25</f>
        <v>0</v>
      </c>
      <c r="CL226" s="141" t="e">
        <f aca="false">+VLOOKUP(DATOS_[[#This Row],[Clave de Contrato]],TblTiposContrato13[],3,0)</f>
        <v>#N/A</v>
      </c>
      <c r="CM226" s="141" t="e">
        <f aca="false">+VLOOKUP(DATOS_[[#This Row],[Clave de Contrato]],TblTiposContrato13[],4,0)</f>
        <v>#N/A</v>
      </c>
      <c r="CN226" s="141" t="str">
        <f aca="false">VLOOKUP(DATOS_[[#This Row],[Edad]],CONTRATOS!TblRngEdad,2,1)</f>
        <v>20  o menos</v>
      </c>
      <c r="CO226" s="141" t="str">
        <f aca="false">VLOOKUP(DATOS_[[#This Row],[Antigüedad]],TblRngAntg14[],2,1)</f>
        <v>0 a 1 años</v>
      </c>
    </row>
    <row r="227" customFormat="false" ht="13.8" hidden="false" customHeight="false" outlineLevel="0" collapsed="false">
      <c r="D227" s="128"/>
      <c r="E227" s="129"/>
      <c r="F227" s="129"/>
      <c r="G227" s="129"/>
      <c r="H227" s="130"/>
      <c r="I227" s="131"/>
      <c r="J227" s="128"/>
      <c r="K227" s="132"/>
      <c r="L227" s="132"/>
      <c r="M227" s="133"/>
      <c r="N227" s="133"/>
      <c r="O227" s="133"/>
      <c r="P227" s="129"/>
      <c r="Z227" s="74"/>
      <c r="AA227" s="75"/>
      <c r="AB227" s="75"/>
      <c r="AC227" s="129"/>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134"/>
      <c r="BK227" s="134"/>
      <c r="BL227" s="134"/>
      <c r="BM227" s="135"/>
      <c r="BN227" s="136" t="n">
        <f aca="false">+MAX($D$3,DATOS_[[#This Row],[Fecha Inicio Sit. Contract.]])</f>
        <v>0</v>
      </c>
      <c r="BO227" s="136" t="n">
        <f aca="false">+MIN($D$4,DATOS_[[#This Row],[Fecha Fin Sit. Contract.]])</f>
        <v>0</v>
      </c>
      <c r="BP227" s="137" t="n">
        <f aca="false">+DATOS_[[#This Row],[% de jornada]]*IF(DATOS_[[#This Row],[% jornada reducida]]="",1,DATOS_[[#This Row],[% jornada reducida]])</f>
        <v>0</v>
      </c>
      <c r="BQ227" s="137" t="n">
        <f aca="false">+(DATOS_[[#This Row],[F.fin.cal]]-DATOS_[[#This Row],[F.ini.cal]]+1)/($D$4-$D$3+1)</f>
        <v>1</v>
      </c>
      <c r="BR227" s="137" t="str">
        <f aca="false">IF(OR(AND(DATOS_[[#This Row],[Fecha Fin Contrato]]&lt;$D$3,DATOS_[[#This Row],[Fecha Fin Contrato]]&lt;&gt;""),DATOS_[[#This Row],[Fecha de Contratación]]&gt;$D$4),"Fuera","Dentro")</f>
        <v>Dentro</v>
      </c>
      <c r="BS227" s="137" t="str">
        <f aca="false" t="array" ref="BS227:BS227">IF(MAX(IF(DATOS_[id]=DATOS_[[#This Row],[id]],DATOS_[F.fin.cal]))=DATOS_[[#This Row],[F.fin.cal]],"Sí","NO")</f>
        <v>Sí</v>
      </c>
      <c r="BT227" s="137" t="str">
        <f aca="false">IF(AND(DATOS_[[#This Row],[% normaliz]]&lt;&gt;1,DATOS_[[#This Row],[% anualiz]]=1),"Sí","NO")</f>
        <v>Sí</v>
      </c>
      <c r="BU227" s="137" t="str">
        <f aca="false">IF(AND(DATOS_[[#This Row],[% normaliz]]=1,DATOS_[[#This Row],[% anualiz]]&lt;&gt;1),"Sí","NO")</f>
        <v>NO</v>
      </c>
      <c r="BV227" s="137" t="str">
        <f aca="false">IF(AND(DATOS_[[#This Row],[% normaliz]]&lt;&gt;1,DATOS_[[#This Row],[% anualiz]]&lt;&gt;1),"Sí","NO")</f>
        <v>NO</v>
      </c>
      <c r="BW227" s="137" t="str">
        <f aca="false">+IF(DATOS_[[#This Row],[% normaliz]]*DATOS_[[#This Row],[% anualiz]]=1,"NO","Sí")</f>
        <v>Sí</v>
      </c>
      <c r="BX227" s="138" t="e">
        <f aca="false">(DATOS_[[#This Row],[S.BASE]]*(1/DATOS_[[#This Row],[% normaliz]])*(1/DATOS_[[#This Row],[% anualiz]]))*IF(DATOS_[[#This Row],[Check Equiparado]]="Sí",1,0)</f>
        <v>#DIV/0!</v>
      </c>
      <c r="BY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7" s="138" t="e">
        <f aca="false">+DATOS_[[#This Row],[SALARIO BASE Eq]]+DATOS_[[#This Row],[Tot COMPL.SAL Eq]]</f>
        <v>#DIV/0!</v>
      </c>
      <c r="CA227" s="138" t="e">
        <f aca="false" t="array" ref="CA227:CA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7" s="138" t="e">
        <f aca="false">+DATOS_[[#This Row],[TOTAL SALARIO Eq]]+DATOS_[[#This Row],[Tot Extrasalarial Eq]]</f>
        <v>#DIV/0!</v>
      </c>
      <c r="CC227" s="139" t="n">
        <f aca="false">DATOS_[[#This Row],[S.BASE]]</f>
        <v>0</v>
      </c>
      <c r="CD227" s="139" t="n">
        <f aca="false">+SUM(DATOS_[[#This Row],[Conc.Sal.01]:[Conc.Sal.30]])</f>
        <v>0</v>
      </c>
      <c r="CE227" s="139" t="n">
        <f aca="false">+DATOS_[[#This Row],[SALARIO BASE Ef]]+DATOS_[[#This Row],[Tot COMPL.SAL Ef]]</f>
        <v>0</v>
      </c>
      <c r="CF227" s="139" t="n">
        <f aca="false">+SUM(DATOS_[[#This Row],[C.Extra.01]:[C.Extra.05]])</f>
        <v>0</v>
      </c>
      <c r="CG227" s="139" t="n">
        <f aca="false">+DATOS_[[#This Row],[TOTAL SALARIO Ef]]+DATOS_[[#This Row],[Tot Extrasalarial Ef]]</f>
        <v>0</v>
      </c>
      <c r="CH227" s="140" t="n">
        <f aca="false">MIN(IF(DATOS_[[#This Row],[Fecha Fin Contrato]]="",$D$4,DATOS_[[#This Row],[Fecha Fin Contrato]]),$D$4)-MAX(DATOS_[[#This Row],[Fecha de Contratación]],$D$3)+1</f>
        <v>1</v>
      </c>
      <c r="CI227" s="141" t="str">
        <f aca="false">IF(COUNTIFS(DATOS_[id],DATOS_[[#This Row],[id]])&gt;1,DATOS_[[#This Row],[id]],"")</f>
        <v/>
      </c>
      <c r="CJ227" s="141" t="n">
        <f aca="false">(Inicio!$G$10-DATOS_[[#This Row],[Fecha Nacimiento]])/365.25</f>
        <v>0</v>
      </c>
      <c r="CK227" s="141" t="n">
        <f aca="false">(Inicio!$G$10-DATOS_[[#This Row],[Fecha de Antigüedad]])/365.25</f>
        <v>0</v>
      </c>
      <c r="CL227" s="141" t="e">
        <f aca="false">+VLOOKUP(DATOS_[[#This Row],[Clave de Contrato]],TblTiposContrato13[],3,0)</f>
        <v>#N/A</v>
      </c>
      <c r="CM227" s="141" t="e">
        <f aca="false">+VLOOKUP(DATOS_[[#This Row],[Clave de Contrato]],TblTiposContrato13[],4,0)</f>
        <v>#N/A</v>
      </c>
      <c r="CN227" s="141" t="str">
        <f aca="false">VLOOKUP(DATOS_[[#This Row],[Edad]],CONTRATOS!TblRngEdad,2,1)</f>
        <v>20  o menos</v>
      </c>
      <c r="CO227" s="141" t="str">
        <f aca="false">VLOOKUP(DATOS_[[#This Row],[Antigüedad]],TblRngAntg14[],2,1)</f>
        <v>0 a 1 años</v>
      </c>
    </row>
    <row r="228" customFormat="false" ht="13.8" hidden="false" customHeight="false" outlineLevel="0" collapsed="false">
      <c r="D228" s="128"/>
      <c r="E228" s="129"/>
      <c r="F228" s="129"/>
      <c r="G228" s="129"/>
      <c r="H228" s="130"/>
      <c r="I228" s="131"/>
      <c r="J228" s="128"/>
      <c r="K228" s="132"/>
      <c r="L228" s="132"/>
      <c r="M228" s="133"/>
      <c r="N228" s="133"/>
      <c r="O228" s="133"/>
      <c r="P228" s="129"/>
      <c r="Z228" s="74"/>
      <c r="AA228" s="75"/>
      <c r="AB228" s="75"/>
      <c r="AC228" s="129"/>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134"/>
      <c r="BK228" s="134"/>
      <c r="BL228" s="134"/>
      <c r="BM228" s="135"/>
      <c r="BN228" s="136" t="n">
        <f aca="false">+MAX($D$3,DATOS_[[#This Row],[Fecha Inicio Sit. Contract.]])</f>
        <v>0</v>
      </c>
      <c r="BO228" s="136" t="n">
        <f aca="false">+MIN($D$4,DATOS_[[#This Row],[Fecha Fin Sit. Contract.]])</f>
        <v>0</v>
      </c>
      <c r="BP228" s="137" t="n">
        <f aca="false">+DATOS_[[#This Row],[% de jornada]]*IF(DATOS_[[#This Row],[% jornada reducida]]="",1,DATOS_[[#This Row],[% jornada reducida]])</f>
        <v>0</v>
      </c>
      <c r="BQ228" s="137" t="n">
        <f aca="false">+(DATOS_[[#This Row],[F.fin.cal]]-DATOS_[[#This Row],[F.ini.cal]]+1)/($D$4-$D$3+1)</f>
        <v>1</v>
      </c>
      <c r="BR228" s="137" t="str">
        <f aca="false">IF(OR(AND(DATOS_[[#This Row],[Fecha Fin Contrato]]&lt;$D$3,DATOS_[[#This Row],[Fecha Fin Contrato]]&lt;&gt;""),DATOS_[[#This Row],[Fecha de Contratación]]&gt;$D$4),"Fuera","Dentro")</f>
        <v>Dentro</v>
      </c>
      <c r="BS228" s="137" t="str">
        <f aca="false" t="array" ref="BS228:BS228">IF(MAX(IF(DATOS_[id]=DATOS_[[#This Row],[id]],DATOS_[F.fin.cal]))=DATOS_[[#This Row],[F.fin.cal]],"Sí","NO")</f>
        <v>Sí</v>
      </c>
      <c r="BT228" s="137" t="str">
        <f aca="false">IF(AND(DATOS_[[#This Row],[% normaliz]]&lt;&gt;1,DATOS_[[#This Row],[% anualiz]]=1),"Sí","NO")</f>
        <v>Sí</v>
      </c>
      <c r="BU228" s="137" t="str">
        <f aca="false">IF(AND(DATOS_[[#This Row],[% normaliz]]=1,DATOS_[[#This Row],[% anualiz]]&lt;&gt;1),"Sí","NO")</f>
        <v>NO</v>
      </c>
      <c r="BV228" s="137" t="str">
        <f aca="false">IF(AND(DATOS_[[#This Row],[% normaliz]]&lt;&gt;1,DATOS_[[#This Row],[% anualiz]]&lt;&gt;1),"Sí","NO")</f>
        <v>NO</v>
      </c>
      <c r="BW228" s="137" t="str">
        <f aca="false">+IF(DATOS_[[#This Row],[% normaliz]]*DATOS_[[#This Row],[% anualiz]]=1,"NO","Sí")</f>
        <v>Sí</v>
      </c>
      <c r="BX228" s="138" t="e">
        <f aca="false">(DATOS_[[#This Row],[S.BASE]]*(1/DATOS_[[#This Row],[% normaliz]])*(1/DATOS_[[#This Row],[% anualiz]]))*IF(DATOS_[[#This Row],[Check Equiparado]]="Sí",1,0)</f>
        <v>#DIV/0!</v>
      </c>
      <c r="BY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8" s="138" t="e">
        <f aca="false">+DATOS_[[#This Row],[SALARIO BASE Eq]]+DATOS_[[#This Row],[Tot COMPL.SAL Eq]]</f>
        <v>#DIV/0!</v>
      </c>
      <c r="CA228" s="138" t="e">
        <f aca="false" t="array" ref="CA228:CA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8" s="138" t="e">
        <f aca="false">+DATOS_[[#This Row],[TOTAL SALARIO Eq]]+DATOS_[[#This Row],[Tot Extrasalarial Eq]]</f>
        <v>#DIV/0!</v>
      </c>
      <c r="CC228" s="139" t="n">
        <f aca="false">DATOS_[[#This Row],[S.BASE]]</f>
        <v>0</v>
      </c>
      <c r="CD228" s="139" t="n">
        <f aca="false">+SUM(DATOS_[[#This Row],[Conc.Sal.01]:[Conc.Sal.30]])</f>
        <v>0</v>
      </c>
      <c r="CE228" s="139" t="n">
        <f aca="false">+DATOS_[[#This Row],[SALARIO BASE Ef]]+DATOS_[[#This Row],[Tot COMPL.SAL Ef]]</f>
        <v>0</v>
      </c>
      <c r="CF228" s="139" t="n">
        <f aca="false">+SUM(DATOS_[[#This Row],[C.Extra.01]:[C.Extra.05]])</f>
        <v>0</v>
      </c>
      <c r="CG228" s="139" t="n">
        <f aca="false">+DATOS_[[#This Row],[TOTAL SALARIO Ef]]+DATOS_[[#This Row],[Tot Extrasalarial Ef]]</f>
        <v>0</v>
      </c>
      <c r="CH228" s="140" t="n">
        <f aca="false">MIN(IF(DATOS_[[#This Row],[Fecha Fin Contrato]]="",$D$4,DATOS_[[#This Row],[Fecha Fin Contrato]]),$D$4)-MAX(DATOS_[[#This Row],[Fecha de Contratación]],$D$3)+1</f>
        <v>1</v>
      </c>
      <c r="CI228" s="141" t="str">
        <f aca="false">IF(COUNTIFS(DATOS_[id],DATOS_[[#This Row],[id]])&gt;1,DATOS_[[#This Row],[id]],"")</f>
        <v/>
      </c>
      <c r="CJ228" s="141" t="n">
        <f aca="false">(Inicio!$G$10-DATOS_[[#This Row],[Fecha Nacimiento]])/365.25</f>
        <v>0</v>
      </c>
      <c r="CK228" s="141" t="n">
        <f aca="false">(Inicio!$G$10-DATOS_[[#This Row],[Fecha de Antigüedad]])/365.25</f>
        <v>0</v>
      </c>
      <c r="CL228" s="141" t="e">
        <f aca="false">+VLOOKUP(DATOS_[[#This Row],[Clave de Contrato]],TblTiposContrato13[],3,0)</f>
        <v>#N/A</v>
      </c>
      <c r="CM228" s="141" t="e">
        <f aca="false">+VLOOKUP(DATOS_[[#This Row],[Clave de Contrato]],TblTiposContrato13[],4,0)</f>
        <v>#N/A</v>
      </c>
      <c r="CN228" s="141" t="str">
        <f aca="false">VLOOKUP(DATOS_[[#This Row],[Edad]],CONTRATOS!TblRngEdad,2,1)</f>
        <v>20  o menos</v>
      </c>
      <c r="CO228" s="141" t="str">
        <f aca="false">VLOOKUP(DATOS_[[#This Row],[Antigüedad]],TblRngAntg14[],2,1)</f>
        <v>0 a 1 años</v>
      </c>
    </row>
    <row r="229" customFormat="false" ht="13.8" hidden="false" customHeight="false" outlineLevel="0" collapsed="false">
      <c r="D229" s="128"/>
      <c r="E229" s="129"/>
      <c r="F229" s="129"/>
      <c r="G229" s="129"/>
      <c r="H229" s="130"/>
      <c r="I229" s="131"/>
      <c r="J229" s="128"/>
      <c r="K229" s="132"/>
      <c r="L229" s="132"/>
      <c r="M229" s="133"/>
      <c r="N229" s="133"/>
      <c r="O229" s="133"/>
      <c r="P229" s="129"/>
      <c r="Z229" s="74"/>
      <c r="AA229" s="75"/>
      <c r="AB229" s="75"/>
      <c r="AC229" s="129"/>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134"/>
      <c r="BK229" s="134"/>
      <c r="BL229" s="134"/>
      <c r="BM229" s="135"/>
      <c r="BN229" s="136" t="n">
        <f aca="false">+MAX($D$3,DATOS_[[#This Row],[Fecha Inicio Sit. Contract.]])</f>
        <v>0</v>
      </c>
      <c r="BO229" s="136" t="n">
        <f aca="false">+MIN($D$4,DATOS_[[#This Row],[Fecha Fin Sit. Contract.]])</f>
        <v>0</v>
      </c>
      <c r="BP229" s="137" t="n">
        <f aca="false">+DATOS_[[#This Row],[% de jornada]]*IF(DATOS_[[#This Row],[% jornada reducida]]="",1,DATOS_[[#This Row],[% jornada reducida]])</f>
        <v>0</v>
      </c>
      <c r="BQ229" s="137" t="n">
        <f aca="false">+(DATOS_[[#This Row],[F.fin.cal]]-DATOS_[[#This Row],[F.ini.cal]]+1)/($D$4-$D$3+1)</f>
        <v>1</v>
      </c>
      <c r="BR229" s="137" t="str">
        <f aca="false">IF(OR(AND(DATOS_[[#This Row],[Fecha Fin Contrato]]&lt;$D$3,DATOS_[[#This Row],[Fecha Fin Contrato]]&lt;&gt;""),DATOS_[[#This Row],[Fecha de Contratación]]&gt;$D$4),"Fuera","Dentro")</f>
        <v>Dentro</v>
      </c>
      <c r="BS229" s="137" t="str">
        <f aca="false" t="array" ref="BS229:BS229">IF(MAX(IF(DATOS_[id]=DATOS_[[#This Row],[id]],DATOS_[F.fin.cal]))=DATOS_[[#This Row],[F.fin.cal]],"Sí","NO")</f>
        <v>Sí</v>
      </c>
      <c r="BT229" s="137" t="str">
        <f aca="false">IF(AND(DATOS_[[#This Row],[% normaliz]]&lt;&gt;1,DATOS_[[#This Row],[% anualiz]]=1),"Sí","NO")</f>
        <v>Sí</v>
      </c>
      <c r="BU229" s="137" t="str">
        <f aca="false">IF(AND(DATOS_[[#This Row],[% normaliz]]=1,DATOS_[[#This Row],[% anualiz]]&lt;&gt;1),"Sí","NO")</f>
        <v>NO</v>
      </c>
      <c r="BV229" s="137" t="str">
        <f aca="false">IF(AND(DATOS_[[#This Row],[% normaliz]]&lt;&gt;1,DATOS_[[#This Row],[% anualiz]]&lt;&gt;1),"Sí","NO")</f>
        <v>NO</v>
      </c>
      <c r="BW229" s="137" t="str">
        <f aca="false">+IF(DATOS_[[#This Row],[% normaliz]]*DATOS_[[#This Row],[% anualiz]]=1,"NO","Sí")</f>
        <v>Sí</v>
      </c>
      <c r="BX229" s="138" t="e">
        <f aca="false">(DATOS_[[#This Row],[S.BASE]]*(1/DATOS_[[#This Row],[% normaliz]])*(1/DATOS_[[#This Row],[% anualiz]]))*IF(DATOS_[[#This Row],[Check Equiparado]]="Sí",1,0)</f>
        <v>#DIV/0!</v>
      </c>
      <c r="BY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9" s="138" t="e">
        <f aca="false">+DATOS_[[#This Row],[SALARIO BASE Eq]]+DATOS_[[#This Row],[Tot COMPL.SAL Eq]]</f>
        <v>#DIV/0!</v>
      </c>
      <c r="CA229" s="138" t="e">
        <f aca="false" t="array" ref="CA229:CA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9" s="138" t="e">
        <f aca="false">+DATOS_[[#This Row],[TOTAL SALARIO Eq]]+DATOS_[[#This Row],[Tot Extrasalarial Eq]]</f>
        <v>#DIV/0!</v>
      </c>
      <c r="CC229" s="139" t="n">
        <f aca="false">DATOS_[[#This Row],[S.BASE]]</f>
        <v>0</v>
      </c>
      <c r="CD229" s="139" t="n">
        <f aca="false">+SUM(DATOS_[[#This Row],[Conc.Sal.01]:[Conc.Sal.30]])</f>
        <v>0</v>
      </c>
      <c r="CE229" s="139" t="n">
        <f aca="false">+DATOS_[[#This Row],[SALARIO BASE Ef]]+DATOS_[[#This Row],[Tot COMPL.SAL Ef]]</f>
        <v>0</v>
      </c>
      <c r="CF229" s="139" t="n">
        <f aca="false">+SUM(DATOS_[[#This Row],[C.Extra.01]:[C.Extra.05]])</f>
        <v>0</v>
      </c>
      <c r="CG229" s="139" t="n">
        <f aca="false">+DATOS_[[#This Row],[TOTAL SALARIO Ef]]+DATOS_[[#This Row],[Tot Extrasalarial Ef]]</f>
        <v>0</v>
      </c>
      <c r="CH229" s="140" t="n">
        <f aca="false">MIN(IF(DATOS_[[#This Row],[Fecha Fin Contrato]]="",$D$4,DATOS_[[#This Row],[Fecha Fin Contrato]]),$D$4)-MAX(DATOS_[[#This Row],[Fecha de Contratación]],$D$3)+1</f>
        <v>1</v>
      </c>
      <c r="CI229" s="141" t="str">
        <f aca="false">IF(COUNTIFS(DATOS_[id],DATOS_[[#This Row],[id]])&gt;1,DATOS_[[#This Row],[id]],"")</f>
        <v/>
      </c>
      <c r="CJ229" s="141" t="n">
        <f aca="false">(Inicio!$G$10-DATOS_[[#This Row],[Fecha Nacimiento]])/365.25</f>
        <v>0</v>
      </c>
      <c r="CK229" s="141" t="n">
        <f aca="false">(Inicio!$G$10-DATOS_[[#This Row],[Fecha de Antigüedad]])/365.25</f>
        <v>0</v>
      </c>
      <c r="CL229" s="141" t="e">
        <f aca="false">+VLOOKUP(DATOS_[[#This Row],[Clave de Contrato]],TblTiposContrato13[],3,0)</f>
        <v>#N/A</v>
      </c>
      <c r="CM229" s="141" t="e">
        <f aca="false">+VLOOKUP(DATOS_[[#This Row],[Clave de Contrato]],TblTiposContrato13[],4,0)</f>
        <v>#N/A</v>
      </c>
      <c r="CN229" s="141" t="str">
        <f aca="false">VLOOKUP(DATOS_[[#This Row],[Edad]],CONTRATOS!TblRngEdad,2,1)</f>
        <v>20  o menos</v>
      </c>
      <c r="CO229" s="141" t="str">
        <f aca="false">VLOOKUP(DATOS_[[#This Row],[Antigüedad]],TblRngAntg14[],2,1)</f>
        <v>0 a 1 años</v>
      </c>
    </row>
    <row r="230" customFormat="false" ht="13.8" hidden="false" customHeight="false" outlineLevel="0" collapsed="false">
      <c r="D230" s="128"/>
      <c r="E230" s="129"/>
      <c r="F230" s="129"/>
      <c r="G230" s="129"/>
      <c r="H230" s="130"/>
      <c r="I230" s="131"/>
      <c r="J230" s="128"/>
      <c r="K230" s="132"/>
      <c r="L230" s="132"/>
      <c r="M230" s="133"/>
      <c r="N230" s="133"/>
      <c r="O230" s="133"/>
      <c r="P230" s="129"/>
      <c r="Z230" s="74"/>
      <c r="AA230" s="75"/>
      <c r="AB230" s="75"/>
      <c r="AC230" s="129"/>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134"/>
      <c r="BK230" s="134"/>
      <c r="BL230" s="134"/>
      <c r="BM230" s="135"/>
      <c r="BN230" s="136" t="n">
        <f aca="false">+MAX($D$3,DATOS_[[#This Row],[Fecha Inicio Sit. Contract.]])</f>
        <v>0</v>
      </c>
      <c r="BO230" s="136" t="n">
        <f aca="false">+MIN($D$4,DATOS_[[#This Row],[Fecha Fin Sit. Contract.]])</f>
        <v>0</v>
      </c>
      <c r="BP230" s="137" t="n">
        <f aca="false">+DATOS_[[#This Row],[% de jornada]]*IF(DATOS_[[#This Row],[% jornada reducida]]="",1,DATOS_[[#This Row],[% jornada reducida]])</f>
        <v>0</v>
      </c>
      <c r="BQ230" s="137" t="n">
        <f aca="false">+(DATOS_[[#This Row],[F.fin.cal]]-DATOS_[[#This Row],[F.ini.cal]]+1)/($D$4-$D$3+1)</f>
        <v>1</v>
      </c>
      <c r="BR230" s="137" t="str">
        <f aca="false">IF(OR(AND(DATOS_[[#This Row],[Fecha Fin Contrato]]&lt;$D$3,DATOS_[[#This Row],[Fecha Fin Contrato]]&lt;&gt;""),DATOS_[[#This Row],[Fecha de Contratación]]&gt;$D$4),"Fuera","Dentro")</f>
        <v>Dentro</v>
      </c>
      <c r="BS230" s="137" t="str">
        <f aca="false" t="array" ref="BS230:BS230">IF(MAX(IF(DATOS_[id]=DATOS_[[#This Row],[id]],DATOS_[F.fin.cal]))=DATOS_[[#This Row],[F.fin.cal]],"Sí","NO")</f>
        <v>Sí</v>
      </c>
      <c r="BT230" s="137" t="str">
        <f aca="false">IF(AND(DATOS_[[#This Row],[% normaliz]]&lt;&gt;1,DATOS_[[#This Row],[% anualiz]]=1),"Sí","NO")</f>
        <v>Sí</v>
      </c>
      <c r="BU230" s="137" t="str">
        <f aca="false">IF(AND(DATOS_[[#This Row],[% normaliz]]=1,DATOS_[[#This Row],[% anualiz]]&lt;&gt;1),"Sí","NO")</f>
        <v>NO</v>
      </c>
      <c r="BV230" s="137" t="str">
        <f aca="false">IF(AND(DATOS_[[#This Row],[% normaliz]]&lt;&gt;1,DATOS_[[#This Row],[% anualiz]]&lt;&gt;1),"Sí","NO")</f>
        <v>NO</v>
      </c>
      <c r="BW230" s="137" t="str">
        <f aca="false">+IF(DATOS_[[#This Row],[% normaliz]]*DATOS_[[#This Row],[% anualiz]]=1,"NO","Sí")</f>
        <v>Sí</v>
      </c>
      <c r="BX230" s="138" t="e">
        <f aca="false">(DATOS_[[#This Row],[S.BASE]]*(1/DATOS_[[#This Row],[% normaliz]])*(1/DATOS_[[#This Row],[% anualiz]]))*IF(DATOS_[[#This Row],[Check Equiparado]]="Sí",1,0)</f>
        <v>#DIV/0!</v>
      </c>
      <c r="BY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0" s="138" t="e">
        <f aca="false">+DATOS_[[#This Row],[SALARIO BASE Eq]]+DATOS_[[#This Row],[Tot COMPL.SAL Eq]]</f>
        <v>#DIV/0!</v>
      </c>
      <c r="CA230" s="138" t="e">
        <f aca="false" t="array" ref="CA230:CA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0" s="138" t="e">
        <f aca="false">+DATOS_[[#This Row],[TOTAL SALARIO Eq]]+DATOS_[[#This Row],[Tot Extrasalarial Eq]]</f>
        <v>#DIV/0!</v>
      </c>
      <c r="CC230" s="139" t="n">
        <f aca="false">DATOS_[[#This Row],[S.BASE]]</f>
        <v>0</v>
      </c>
      <c r="CD230" s="139" t="n">
        <f aca="false">+SUM(DATOS_[[#This Row],[Conc.Sal.01]:[Conc.Sal.30]])</f>
        <v>0</v>
      </c>
      <c r="CE230" s="139" t="n">
        <f aca="false">+DATOS_[[#This Row],[SALARIO BASE Ef]]+DATOS_[[#This Row],[Tot COMPL.SAL Ef]]</f>
        <v>0</v>
      </c>
      <c r="CF230" s="139" t="n">
        <f aca="false">+SUM(DATOS_[[#This Row],[C.Extra.01]:[C.Extra.05]])</f>
        <v>0</v>
      </c>
      <c r="CG230" s="139" t="n">
        <f aca="false">+DATOS_[[#This Row],[TOTAL SALARIO Ef]]+DATOS_[[#This Row],[Tot Extrasalarial Ef]]</f>
        <v>0</v>
      </c>
      <c r="CH230" s="140" t="n">
        <f aca="false">MIN(IF(DATOS_[[#This Row],[Fecha Fin Contrato]]="",$D$4,DATOS_[[#This Row],[Fecha Fin Contrato]]),$D$4)-MAX(DATOS_[[#This Row],[Fecha de Contratación]],$D$3)+1</f>
        <v>1</v>
      </c>
      <c r="CI230" s="141" t="str">
        <f aca="false">IF(COUNTIFS(DATOS_[id],DATOS_[[#This Row],[id]])&gt;1,DATOS_[[#This Row],[id]],"")</f>
        <v/>
      </c>
      <c r="CJ230" s="141" t="n">
        <f aca="false">(Inicio!$G$10-DATOS_[[#This Row],[Fecha Nacimiento]])/365.25</f>
        <v>0</v>
      </c>
      <c r="CK230" s="141" t="n">
        <f aca="false">(Inicio!$G$10-DATOS_[[#This Row],[Fecha de Antigüedad]])/365.25</f>
        <v>0</v>
      </c>
      <c r="CL230" s="141" t="e">
        <f aca="false">+VLOOKUP(DATOS_[[#This Row],[Clave de Contrato]],TblTiposContrato13[],3,0)</f>
        <v>#N/A</v>
      </c>
      <c r="CM230" s="141" t="e">
        <f aca="false">+VLOOKUP(DATOS_[[#This Row],[Clave de Contrato]],TblTiposContrato13[],4,0)</f>
        <v>#N/A</v>
      </c>
      <c r="CN230" s="141" t="str">
        <f aca="false">VLOOKUP(DATOS_[[#This Row],[Edad]],CONTRATOS!TblRngEdad,2,1)</f>
        <v>20  o menos</v>
      </c>
      <c r="CO230" s="141" t="str">
        <f aca="false">VLOOKUP(DATOS_[[#This Row],[Antigüedad]],TblRngAntg14[],2,1)</f>
        <v>0 a 1 años</v>
      </c>
    </row>
    <row r="231" customFormat="false" ht="13.8" hidden="false" customHeight="false" outlineLevel="0" collapsed="false">
      <c r="D231" s="128"/>
      <c r="E231" s="129"/>
      <c r="F231" s="129"/>
      <c r="G231" s="129"/>
      <c r="H231" s="130"/>
      <c r="I231" s="131"/>
      <c r="J231" s="128"/>
      <c r="K231" s="132"/>
      <c r="L231" s="132"/>
      <c r="M231" s="133"/>
      <c r="N231" s="133"/>
      <c r="O231" s="133"/>
      <c r="P231" s="129"/>
      <c r="Z231" s="74"/>
      <c r="AA231" s="75"/>
      <c r="AB231" s="75"/>
      <c r="AC231" s="129"/>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134"/>
      <c r="BK231" s="134"/>
      <c r="BL231" s="134"/>
      <c r="BM231" s="135"/>
      <c r="BN231" s="136" t="n">
        <f aca="false">+MAX($D$3,DATOS_[[#This Row],[Fecha Inicio Sit. Contract.]])</f>
        <v>0</v>
      </c>
      <c r="BO231" s="136" t="n">
        <f aca="false">+MIN($D$4,DATOS_[[#This Row],[Fecha Fin Sit. Contract.]])</f>
        <v>0</v>
      </c>
      <c r="BP231" s="137" t="n">
        <f aca="false">+DATOS_[[#This Row],[% de jornada]]*IF(DATOS_[[#This Row],[% jornada reducida]]="",1,DATOS_[[#This Row],[% jornada reducida]])</f>
        <v>0</v>
      </c>
      <c r="BQ231" s="137" t="n">
        <f aca="false">+(DATOS_[[#This Row],[F.fin.cal]]-DATOS_[[#This Row],[F.ini.cal]]+1)/($D$4-$D$3+1)</f>
        <v>1</v>
      </c>
      <c r="BR231" s="137" t="str">
        <f aca="false">IF(OR(AND(DATOS_[[#This Row],[Fecha Fin Contrato]]&lt;$D$3,DATOS_[[#This Row],[Fecha Fin Contrato]]&lt;&gt;""),DATOS_[[#This Row],[Fecha de Contratación]]&gt;$D$4),"Fuera","Dentro")</f>
        <v>Dentro</v>
      </c>
      <c r="BS231" s="137" t="str">
        <f aca="false" t="array" ref="BS231:BS231">IF(MAX(IF(DATOS_[id]=DATOS_[[#This Row],[id]],DATOS_[F.fin.cal]))=DATOS_[[#This Row],[F.fin.cal]],"Sí","NO")</f>
        <v>Sí</v>
      </c>
      <c r="BT231" s="137" t="str">
        <f aca="false">IF(AND(DATOS_[[#This Row],[% normaliz]]&lt;&gt;1,DATOS_[[#This Row],[% anualiz]]=1),"Sí","NO")</f>
        <v>Sí</v>
      </c>
      <c r="BU231" s="137" t="str">
        <f aca="false">IF(AND(DATOS_[[#This Row],[% normaliz]]=1,DATOS_[[#This Row],[% anualiz]]&lt;&gt;1),"Sí","NO")</f>
        <v>NO</v>
      </c>
      <c r="BV231" s="137" t="str">
        <f aca="false">IF(AND(DATOS_[[#This Row],[% normaliz]]&lt;&gt;1,DATOS_[[#This Row],[% anualiz]]&lt;&gt;1),"Sí","NO")</f>
        <v>NO</v>
      </c>
      <c r="BW231" s="137" t="str">
        <f aca="false">+IF(DATOS_[[#This Row],[% normaliz]]*DATOS_[[#This Row],[% anualiz]]=1,"NO","Sí")</f>
        <v>Sí</v>
      </c>
      <c r="BX231" s="138" t="e">
        <f aca="false">(DATOS_[[#This Row],[S.BASE]]*(1/DATOS_[[#This Row],[% normaliz]])*(1/DATOS_[[#This Row],[% anualiz]]))*IF(DATOS_[[#This Row],[Check Equiparado]]="Sí",1,0)</f>
        <v>#DIV/0!</v>
      </c>
      <c r="BY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1" s="138" t="e">
        <f aca="false">+DATOS_[[#This Row],[SALARIO BASE Eq]]+DATOS_[[#This Row],[Tot COMPL.SAL Eq]]</f>
        <v>#DIV/0!</v>
      </c>
      <c r="CA231" s="138" t="e">
        <f aca="false" t="array" ref="CA231:CA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1" s="138" t="e">
        <f aca="false">+DATOS_[[#This Row],[TOTAL SALARIO Eq]]+DATOS_[[#This Row],[Tot Extrasalarial Eq]]</f>
        <v>#DIV/0!</v>
      </c>
      <c r="CC231" s="139" t="n">
        <f aca="false">DATOS_[[#This Row],[S.BASE]]</f>
        <v>0</v>
      </c>
      <c r="CD231" s="139" t="n">
        <f aca="false">+SUM(DATOS_[[#This Row],[Conc.Sal.01]:[Conc.Sal.30]])</f>
        <v>0</v>
      </c>
      <c r="CE231" s="139" t="n">
        <f aca="false">+DATOS_[[#This Row],[SALARIO BASE Ef]]+DATOS_[[#This Row],[Tot COMPL.SAL Ef]]</f>
        <v>0</v>
      </c>
      <c r="CF231" s="139" t="n">
        <f aca="false">+SUM(DATOS_[[#This Row],[C.Extra.01]:[C.Extra.05]])</f>
        <v>0</v>
      </c>
      <c r="CG231" s="139" t="n">
        <f aca="false">+DATOS_[[#This Row],[TOTAL SALARIO Ef]]+DATOS_[[#This Row],[Tot Extrasalarial Ef]]</f>
        <v>0</v>
      </c>
      <c r="CH231" s="140" t="n">
        <f aca="false">MIN(IF(DATOS_[[#This Row],[Fecha Fin Contrato]]="",$D$4,DATOS_[[#This Row],[Fecha Fin Contrato]]),$D$4)-MAX(DATOS_[[#This Row],[Fecha de Contratación]],$D$3)+1</f>
        <v>1</v>
      </c>
      <c r="CI231" s="141" t="str">
        <f aca="false">IF(COUNTIFS(DATOS_[id],DATOS_[[#This Row],[id]])&gt;1,DATOS_[[#This Row],[id]],"")</f>
        <v/>
      </c>
      <c r="CJ231" s="141" t="n">
        <f aca="false">(Inicio!$G$10-DATOS_[[#This Row],[Fecha Nacimiento]])/365.25</f>
        <v>0</v>
      </c>
      <c r="CK231" s="141" t="n">
        <f aca="false">(Inicio!$G$10-DATOS_[[#This Row],[Fecha de Antigüedad]])/365.25</f>
        <v>0</v>
      </c>
      <c r="CL231" s="141" t="e">
        <f aca="false">+VLOOKUP(DATOS_[[#This Row],[Clave de Contrato]],TblTiposContrato13[],3,0)</f>
        <v>#N/A</v>
      </c>
      <c r="CM231" s="141" t="e">
        <f aca="false">+VLOOKUP(DATOS_[[#This Row],[Clave de Contrato]],TblTiposContrato13[],4,0)</f>
        <v>#N/A</v>
      </c>
      <c r="CN231" s="141" t="str">
        <f aca="false">VLOOKUP(DATOS_[[#This Row],[Edad]],CONTRATOS!TblRngEdad,2,1)</f>
        <v>20  o menos</v>
      </c>
      <c r="CO231" s="141" t="str">
        <f aca="false">VLOOKUP(DATOS_[[#This Row],[Antigüedad]],TblRngAntg14[],2,1)</f>
        <v>0 a 1 años</v>
      </c>
    </row>
    <row r="232" customFormat="false" ht="13.8" hidden="false" customHeight="false" outlineLevel="0" collapsed="false">
      <c r="D232" s="128"/>
      <c r="E232" s="129"/>
      <c r="F232" s="129"/>
      <c r="G232" s="129"/>
      <c r="H232" s="130"/>
      <c r="I232" s="131"/>
      <c r="J232" s="128"/>
      <c r="K232" s="132"/>
      <c r="L232" s="132"/>
      <c r="M232" s="133"/>
      <c r="N232" s="133"/>
      <c r="O232" s="133"/>
      <c r="P232" s="129"/>
      <c r="Z232" s="74"/>
      <c r="AA232" s="75"/>
      <c r="AB232" s="75"/>
      <c r="AC232" s="129"/>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134"/>
      <c r="BK232" s="134"/>
      <c r="BL232" s="134"/>
      <c r="BM232" s="135"/>
      <c r="BN232" s="136" t="n">
        <f aca="false">+MAX($D$3,DATOS_[[#This Row],[Fecha Inicio Sit. Contract.]])</f>
        <v>0</v>
      </c>
      <c r="BO232" s="136" t="n">
        <f aca="false">+MIN($D$4,DATOS_[[#This Row],[Fecha Fin Sit. Contract.]])</f>
        <v>0</v>
      </c>
      <c r="BP232" s="137" t="n">
        <f aca="false">+DATOS_[[#This Row],[% de jornada]]*IF(DATOS_[[#This Row],[% jornada reducida]]="",1,DATOS_[[#This Row],[% jornada reducida]])</f>
        <v>0</v>
      </c>
      <c r="BQ232" s="137" t="n">
        <f aca="false">+(DATOS_[[#This Row],[F.fin.cal]]-DATOS_[[#This Row],[F.ini.cal]]+1)/($D$4-$D$3+1)</f>
        <v>1</v>
      </c>
      <c r="BR232" s="137" t="str">
        <f aca="false">IF(OR(AND(DATOS_[[#This Row],[Fecha Fin Contrato]]&lt;$D$3,DATOS_[[#This Row],[Fecha Fin Contrato]]&lt;&gt;""),DATOS_[[#This Row],[Fecha de Contratación]]&gt;$D$4),"Fuera","Dentro")</f>
        <v>Dentro</v>
      </c>
      <c r="BS232" s="137" t="str">
        <f aca="false" t="array" ref="BS232:BS232">IF(MAX(IF(DATOS_[id]=DATOS_[[#This Row],[id]],DATOS_[F.fin.cal]))=DATOS_[[#This Row],[F.fin.cal]],"Sí","NO")</f>
        <v>Sí</v>
      </c>
      <c r="BT232" s="137" t="str">
        <f aca="false">IF(AND(DATOS_[[#This Row],[% normaliz]]&lt;&gt;1,DATOS_[[#This Row],[% anualiz]]=1),"Sí","NO")</f>
        <v>Sí</v>
      </c>
      <c r="BU232" s="137" t="str">
        <f aca="false">IF(AND(DATOS_[[#This Row],[% normaliz]]=1,DATOS_[[#This Row],[% anualiz]]&lt;&gt;1),"Sí","NO")</f>
        <v>NO</v>
      </c>
      <c r="BV232" s="137" t="str">
        <f aca="false">IF(AND(DATOS_[[#This Row],[% normaliz]]&lt;&gt;1,DATOS_[[#This Row],[% anualiz]]&lt;&gt;1),"Sí","NO")</f>
        <v>NO</v>
      </c>
      <c r="BW232" s="137" t="str">
        <f aca="false">+IF(DATOS_[[#This Row],[% normaliz]]*DATOS_[[#This Row],[% anualiz]]=1,"NO","Sí")</f>
        <v>Sí</v>
      </c>
      <c r="BX232" s="138" t="e">
        <f aca="false">(DATOS_[[#This Row],[S.BASE]]*(1/DATOS_[[#This Row],[% normaliz]])*(1/DATOS_[[#This Row],[% anualiz]]))*IF(DATOS_[[#This Row],[Check Equiparado]]="Sí",1,0)</f>
        <v>#DIV/0!</v>
      </c>
      <c r="BY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2" s="138" t="e">
        <f aca="false">+DATOS_[[#This Row],[SALARIO BASE Eq]]+DATOS_[[#This Row],[Tot COMPL.SAL Eq]]</f>
        <v>#DIV/0!</v>
      </c>
      <c r="CA232" s="138" t="e">
        <f aca="false" t="array" ref="CA232:CA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2" s="138" t="e">
        <f aca="false">+DATOS_[[#This Row],[TOTAL SALARIO Eq]]+DATOS_[[#This Row],[Tot Extrasalarial Eq]]</f>
        <v>#DIV/0!</v>
      </c>
      <c r="CC232" s="139" t="n">
        <f aca="false">DATOS_[[#This Row],[S.BASE]]</f>
        <v>0</v>
      </c>
      <c r="CD232" s="139" t="n">
        <f aca="false">+SUM(DATOS_[[#This Row],[Conc.Sal.01]:[Conc.Sal.30]])</f>
        <v>0</v>
      </c>
      <c r="CE232" s="139" t="n">
        <f aca="false">+DATOS_[[#This Row],[SALARIO BASE Ef]]+DATOS_[[#This Row],[Tot COMPL.SAL Ef]]</f>
        <v>0</v>
      </c>
      <c r="CF232" s="139" t="n">
        <f aca="false">+SUM(DATOS_[[#This Row],[C.Extra.01]:[C.Extra.05]])</f>
        <v>0</v>
      </c>
      <c r="CG232" s="139" t="n">
        <f aca="false">+DATOS_[[#This Row],[TOTAL SALARIO Ef]]+DATOS_[[#This Row],[Tot Extrasalarial Ef]]</f>
        <v>0</v>
      </c>
      <c r="CH232" s="140" t="n">
        <f aca="false">MIN(IF(DATOS_[[#This Row],[Fecha Fin Contrato]]="",$D$4,DATOS_[[#This Row],[Fecha Fin Contrato]]),$D$4)-MAX(DATOS_[[#This Row],[Fecha de Contratación]],$D$3)+1</f>
        <v>1</v>
      </c>
      <c r="CI232" s="141" t="str">
        <f aca="false">IF(COUNTIFS(DATOS_[id],DATOS_[[#This Row],[id]])&gt;1,DATOS_[[#This Row],[id]],"")</f>
        <v/>
      </c>
      <c r="CJ232" s="141" t="n">
        <f aca="false">(Inicio!$G$10-DATOS_[[#This Row],[Fecha Nacimiento]])/365.25</f>
        <v>0</v>
      </c>
      <c r="CK232" s="141" t="n">
        <f aca="false">(Inicio!$G$10-DATOS_[[#This Row],[Fecha de Antigüedad]])/365.25</f>
        <v>0</v>
      </c>
      <c r="CL232" s="141" t="e">
        <f aca="false">+VLOOKUP(DATOS_[[#This Row],[Clave de Contrato]],TblTiposContrato13[],3,0)</f>
        <v>#N/A</v>
      </c>
      <c r="CM232" s="141" t="e">
        <f aca="false">+VLOOKUP(DATOS_[[#This Row],[Clave de Contrato]],TblTiposContrato13[],4,0)</f>
        <v>#N/A</v>
      </c>
      <c r="CN232" s="141" t="str">
        <f aca="false">VLOOKUP(DATOS_[[#This Row],[Edad]],CONTRATOS!TblRngEdad,2,1)</f>
        <v>20  o menos</v>
      </c>
      <c r="CO232" s="141" t="str">
        <f aca="false">VLOOKUP(DATOS_[[#This Row],[Antigüedad]],TblRngAntg14[],2,1)</f>
        <v>0 a 1 años</v>
      </c>
    </row>
    <row r="233" customFormat="false" ht="13.8" hidden="false" customHeight="false" outlineLevel="0" collapsed="false">
      <c r="D233" s="128"/>
      <c r="E233" s="129"/>
      <c r="F233" s="129"/>
      <c r="G233" s="129"/>
      <c r="H233" s="130"/>
      <c r="I233" s="131"/>
      <c r="J233" s="128"/>
      <c r="K233" s="132"/>
      <c r="L233" s="132"/>
      <c r="M233" s="133"/>
      <c r="N233" s="133"/>
      <c r="O233" s="133"/>
      <c r="P233" s="129"/>
      <c r="Z233" s="74"/>
      <c r="AA233" s="75"/>
      <c r="AB233" s="75"/>
      <c r="AC233" s="129"/>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134"/>
      <c r="BK233" s="134"/>
      <c r="BL233" s="134"/>
      <c r="BM233" s="135"/>
      <c r="BN233" s="136" t="n">
        <f aca="false">+MAX($D$3,DATOS_[[#This Row],[Fecha Inicio Sit. Contract.]])</f>
        <v>0</v>
      </c>
      <c r="BO233" s="136" t="n">
        <f aca="false">+MIN($D$4,DATOS_[[#This Row],[Fecha Fin Sit. Contract.]])</f>
        <v>0</v>
      </c>
      <c r="BP233" s="137" t="n">
        <f aca="false">+DATOS_[[#This Row],[% de jornada]]*IF(DATOS_[[#This Row],[% jornada reducida]]="",1,DATOS_[[#This Row],[% jornada reducida]])</f>
        <v>0</v>
      </c>
      <c r="BQ233" s="137" t="n">
        <f aca="false">+(DATOS_[[#This Row],[F.fin.cal]]-DATOS_[[#This Row],[F.ini.cal]]+1)/($D$4-$D$3+1)</f>
        <v>1</v>
      </c>
      <c r="BR233" s="137" t="str">
        <f aca="false">IF(OR(AND(DATOS_[[#This Row],[Fecha Fin Contrato]]&lt;$D$3,DATOS_[[#This Row],[Fecha Fin Contrato]]&lt;&gt;""),DATOS_[[#This Row],[Fecha de Contratación]]&gt;$D$4),"Fuera","Dentro")</f>
        <v>Dentro</v>
      </c>
      <c r="BS233" s="137" t="str">
        <f aca="false" t="array" ref="BS233:BS233">IF(MAX(IF(DATOS_[id]=DATOS_[[#This Row],[id]],DATOS_[F.fin.cal]))=DATOS_[[#This Row],[F.fin.cal]],"Sí","NO")</f>
        <v>Sí</v>
      </c>
      <c r="BT233" s="137" t="str">
        <f aca="false">IF(AND(DATOS_[[#This Row],[% normaliz]]&lt;&gt;1,DATOS_[[#This Row],[% anualiz]]=1),"Sí","NO")</f>
        <v>Sí</v>
      </c>
      <c r="BU233" s="137" t="str">
        <f aca="false">IF(AND(DATOS_[[#This Row],[% normaliz]]=1,DATOS_[[#This Row],[% anualiz]]&lt;&gt;1),"Sí","NO")</f>
        <v>NO</v>
      </c>
      <c r="BV233" s="137" t="str">
        <f aca="false">IF(AND(DATOS_[[#This Row],[% normaliz]]&lt;&gt;1,DATOS_[[#This Row],[% anualiz]]&lt;&gt;1),"Sí","NO")</f>
        <v>NO</v>
      </c>
      <c r="BW233" s="137" t="str">
        <f aca="false">+IF(DATOS_[[#This Row],[% normaliz]]*DATOS_[[#This Row],[% anualiz]]=1,"NO","Sí")</f>
        <v>Sí</v>
      </c>
      <c r="BX233" s="138" t="e">
        <f aca="false">(DATOS_[[#This Row],[S.BASE]]*(1/DATOS_[[#This Row],[% normaliz]])*(1/DATOS_[[#This Row],[% anualiz]]))*IF(DATOS_[[#This Row],[Check Equiparado]]="Sí",1,0)</f>
        <v>#DIV/0!</v>
      </c>
      <c r="BY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3" s="138" t="e">
        <f aca="false">+DATOS_[[#This Row],[SALARIO BASE Eq]]+DATOS_[[#This Row],[Tot COMPL.SAL Eq]]</f>
        <v>#DIV/0!</v>
      </c>
      <c r="CA233" s="138" t="e">
        <f aca="false" t="array" ref="CA233:CA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3" s="138" t="e">
        <f aca="false">+DATOS_[[#This Row],[TOTAL SALARIO Eq]]+DATOS_[[#This Row],[Tot Extrasalarial Eq]]</f>
        <v>#DIV/0!</v>
      </c>
      <c r="CC233" s="139" t="n">
        <f aca="false">DATOS_[[#This Row],[S.BASE]]</f>
        <v>0</v>
      </c>
      <c r="CD233" s="139" t="n">
        <f aca="false">+SUM(DATOS_[[#This Row],[Conc.Sal.01]:[Conc.Sal.30]])</f>
        <v>0</v>
      </c>
      <c r="CE233" s="139" t="n">
        <f aca="false">+DATOS_[[#This Row],[SALARIO BASE Ef]]+DATOS_[[#This Row],[Tot COMPL.SAL Ef]]</f>
        <v>0</v>
      </c>
      <c r="CF233" s="139" t="n">
        <f aca="false">+SUM(DATOS_[[#This Row],[C.Extra.01]:[C.Extra.05]])</f>
        <v>0</v>
      </c>
      <c r="CG233" s="139" t="n">
        <f aca="false">+DATOS_[[#This Row],[TOTAL SALARIO Ef]]+DATOS_[[#This Row],[Tot Extrasalarial Ef]]</f>
        <v>0</v>
      </c>
      <c r="CH233" s="140" t="n">
        <f aca="false">MIN(IF(DATOS_[[#This Row],[Fecha Fin Contrato]]="",$D$4,DATOS_[[#This Row],[Fecha Fin Contrato]]),$D$4)-MAX(DATOS_[[#This Row],[Fecha de Contratación]],$D$3)+1</f>
        <v>1</v>
      </c>
      <c r="CI233" s="141" t="str">
        <f aca="false">IF(COUNTIFS(DATOS_[id],DATOS_[[#This Row],[id]])&gt;1,DATOS_[[#This Row],[id]],"")</f>
        <v/>
      </c>
      <c r="CJ233" s="141" t="n">
        <f aca="false">(Inicio!$G$10-DATOS_[[#This Row],[Fecha Nacimiento]])/365.25</f>
        <v>0</v>
      </c>
      <c r="CK233" s="141" t="n">
        <f aca="false">(Inicio!$G$10-DATOS_[[#This Row],[Fecha de Antigüedad]])/365.25</f>
        <v>0</v>
      </c>
      <c r="CL233" s="141" t="e">
        <f aca="false">+VLOOKUP(DATOS_[[#This Row],[Clave de Contrato]],TblTiposContrato13[],3,0)</f>
        <v>#N/A</v>
      </c>
      <c r="CM233" s="141" t="e">
        <f aca="false">+VLOOKUP(DATOS_[[#This Row],[Clave de Contrato]],TblTiposContrato13[],4,0)</f>
        <v>#N/A</v>
      </c>
      <c r="CN233" s="141" t="str">
        <f aca="false">VLOOKUP(DATOS_[[#This Row],[Edad]],CONTRATOS!TblRngEdad,2,1)</f>
        <v>20  o menos</v>
      </c>
      <c r="CO233" s="141" t="str">
        <f aca="false">VLOOKUP(DATOS_[[#This Row],[Antigüedad]],TblRngAntg14[],2,1)</f>
        <v>0 a 1 años</v>
      </c>
    </row>
    <row r="234" customFormat="false" ht="13.8" hidden="false" customHeight="false" outlineLevel="0" collapsed="false">
      <c r="D234" s="128"/>
      <c r="E234" s="129"/>
      <c r="F234" s="129"/>
      <c r="G234" s="129"/>
      <c r="H234" s="130"/>
      <c r="I234" s="131"/>
      <c r="J234" s="128"/>
      <c r="K234" s="132"/>
      <c r="L234" s="132"/>
      <c r="M234" s="133"/>
      <c r="N234" s="133"/>
      <c r="O234" s="133"/>
      <c r="P234" s="129"/>
      <c r="Z234" s="74"/>
      <c r="AA234" s="75"/>
      <c r="AB234" s="75"/>
      <c r="AC234" s="129"/>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134"/>
      <c r="BK234" s="134"/>
      <c r="BL234" s="134"/>
      <c r="BM234" s="135"/>
      <c r="BN234" s="136" t="n">
        <f aca="false">+MAX($D$3,DATOS_[[#This Row],[Fecha Inicio Sit. Contract.]])</f>
        <v>0</v>
      </c>
      <c r="BO234" s="136" t="n">
        <f aca="false">+MIN($D$4,DATOS_[[#This Row],[Fecha Fin Sit. Contract.]])</f>
        <v>0</v>
      </c>
      <c r="BP234" s="137" t="n">
        <f aca="false">+DATOS_[[#This Row],[% de jornada]]*IF(DATOS_[[#This Row],[% jornada reducida]]="",1,DATOS_[[#This Row],[% jornada reducida]])</f>
        <v>0</v>
      </c>
      <c r="BQ234" s="137" t="n">
        <f aca="false">+(DATOS_[[#This Row],[F.fin.cal]]-DATOS_[[#This Row],[F.ini.cal]]+1)/($D$4-$D$3+1)</f>
        <v>1</v>
      </c>
      <c r="BR234" s="137" t="str">
        <f aca="false">IF(OR(AND(DATOS_[[#This Row],[Fecha Fin Contrato]]&lt;$D$3,DATOS_[[#This Row],[Fecha Fin Contrato]]&lt;&gt;""),DATOS_[[#This Row],[Fecha de Contratación]]&gt;$D$4),"Fuera","Dentro")</f>
        <v>Dentro</v>
      </c>
      <c r="BS234" s="137" t="str">
        <f aca="false" t="array" ref="BS234:BS234">IF(MAX(IF(DATOS_[id]=DATOS_[[#This Row],[id]],DATOS_[F.fin.cal]))=DATOS_[[#This Row],[F.fin.cal]],"Sí","NO")</f>
        <v>Sí</v>
      </c>
      <c r="BT234" s="137" t="str">
        <f aca="false">IF(AND(DATOS_[[#This Row],[% normaliz]]&lt;&gt;1,DATOS_[[#This Row],[% anualiz]]=1),"Sí","NO")</f>
        <v>Sí</v>
      </c>
      <c r="BU234" s="137" t="str">
        <f aca="false">IF(AND(DATOS_[[#This Row],[% normaliz]]=1,DATOS_[[#This Row],[% anualiz]]&lt;&gt;1),"Sí","NO")</f>
        <v>NO</v>
      </c>
      <c r="BV234" s="137" t="str">
        <f aca="false">IF(AND(DATOS_[[#This Row],[% normaliz]]&lt;&gt;1,DATOS_[[#This Row],[% anualiz]]&lt;&gt;1),"Sí","NO")</f>
        <v>NO</v>
      </c>
      <c r="BW234" s="137" t="str">
        <f aca="false">+IF(DATOS_[[#This Row],[% normaliz]]*DATOS_[[#This Row],[% anualiz]]=1,"NO","Sí")</f>
        <v>Sí</v>
      </c>
      <c r="BX234" s="138" t="e">
        <f aca="false">(DATOS_[[#This Row],[S.BASE]]*(1/DATOS_[[#This Row],[% normaliz]])*(1/DATOS_[[#This Row],[% anualiz]]))*IF(DATOS_[[#This Row],[Check Equiparado]]="Sí",1,0)</f>
        <v>#DIV/0!</v>
      </c>
      <c r="BY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4" s="138" t="e">
        <f aca="false">+DATOS_[[#This Row],[SALARIO BASE Eq]]+DATOS_[[#This Row],[Tot COMPL.SAL Eq]]</f>
        <v>#DIV/0!</v>
      </c>
      <c r="CA234" s="138" t="e">
        <f aca="false" t="array" ref="CA234:CA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4" s="138" t="e">
        <f aca="false">+DATOS_[[#This Row],[TOTAL SALARIO Eq]]+DATOS_[[#This Row],[Tot Extrasalarial Eq]]</f>
        <v>#DIV/0!</v>
      </c>
      <c r="CC234" s="139" t="n">
        <f aca="false">DATOS_[[#This Row],[S.BASE]]</f>
        <v>0</v>
      </c>
      <c r="CD234" s="139" t="n">
        <f aca="false">+SUM(DATOS_[[#This Row],[Conc.Sal.01]:[Conc.Sal.30]])</f>
        <v>0</v>
      </c>
      <c r="CE234" s="139" t="n">
        <f aca="false">+DATOS_[[#This Row],[SALARIO BASE Ef]]+DATOS_[[#This Row],[Tot COMPL.SAL Ef]]</f>
        <v>0</v>
      </c>
      <c r="CF234" s="139" t="n">
        <f aca="false">+SUM(DATOS_[[#This Row],[C.Extra.01]:[C.Extra.05]])</f>
        <v>0</v>
      </c>
      <c r="CG234" s="139" t="n">
        <f aca="false">+DATOS_[[#This Row],[TOTAL SALARIO Ef]]+DATOS_[[#This Row],[Tot Extrasalarial Ef]]</f>
        <v>0</v>
      </c>
      <c r="CH234" s="140" t="n">
        <f aca="false">MIN(IF(DATOS_[[#This Row],[Fecha Fin Contrato]]="",$D$4,DATOS_[[#This Row],[Fecha Fin Contrato]]),$D$4)-MAX(DATOS_[[#This Row],[Fecha de Contratación]],$D$3)+1</f>
        <v>1</v>
      </c>
      <c r="CI234" s="141" t="str">
        <f aca="false">IF(COUNTIFS(DATOS_[id],DATOS_[[#This Row],[id]])&gt;1,DATOS_[[#This Row],[id]],"")</f>
        <v/>
      </c>
      <c r="CJ234" s="141" t="n">
        <f aca="false">(Inicio!$G$10-DATOS_[[#This Row],[Fecha Nacimiento]])/365.25</f>
        <v>0</v>
      </c>
      <c r="CK234" s="141" t="n">
        <f aca="false">(Inicio!$G$10-DATOS_[[#This Row],[Fecha de Antigüedad]])/365.25</f>
        <v>0</v>
      </c>
      <c r="CL234" s="141" t="e">
        <f aca="false">+VLOOKUP(DATOS_[[#This Row],[Clave de Contrato]],TblTiposContrato13[],3,0)</f>
        <v>#N/A</v>
      </c>
      <c r="CM234" s="141" t="e">
        <f aca="false">+VLOOKUP(DATOS_[[#This Row],[Clave de Contrato]],TblTiposContrato13[],4,0)</f>
        <v>#N/A</v>
      </c>
      <c r="CN234" s="141" t="str">
        <f aca="false">VLOOKUP(DATOS_[[#This Row],[Edad]],CONTRATOS!TblRngEdad,2,1)</f>
        <v>20  o menos</v>
      </c>
      <c r="CO234" s="141" t="str">
        <f aca="false">VLOOKUP(DATOS_[[#This Row],[Antigüedad]],TblRngAntg14[],2,1)</f>
        <v>0 a 1 años</v>
      </c>
    </row>
    <row r="235" customFormat="false" ht="13.8" hidden="false" customHeight="false" outlineLevel="0" collapsed="false">
      <c r="D235" s="128"/>
      <c r="E235" s="129"/>
      <c r="F235" s="129"/>
      <c r="G235" s="129"/>
      <c r="H235" s="130"/>
      <c r="I235" s="131"/>
      <c r="J235" s="128"/>
      <c r="K235" s="132"/>
      <c r="L235" s="132"/>
      <c r="M235" s="133"/>
      <c r="N235" s="133"/>
      <c r="O235" s="133"/>
      <c r="P235" s="129"/>
      <c r="Z235" s="74"/>
      <c r="AA235" s="75"/>
      <c r="AB235" s="75"/>
      <c r="AC235" s="129"/>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134"/>
      <c r="BK235" s="134"/>
      <c r="BL235" s="134"/>
      <c r="BM235" s="135"/>
      <c r="BN235" s="136" t="n">
        <f aca="false">+MAX($D$3,DATOS_[[#This Row],[Fecha Inicio Sit. Contract.]])</f>
        <v>0</v>
      </c>
      <c r="BO235" s="136" t="n">
        <f aca="false">+MIN($D$4,DATOS_[[#This Row],[Fecha Fin Sit. Contract.]])</f>
        <v>0</v>
      </c>
      <c r="BP235" s="137" t="n">
        <f aca="false">+DATOS_[[#This Row],[% de jornada]]*IF(DATOS_[[#This Row],[% jornada reducida]]="",1,DATOS_[[#This Row],[% jornada reducida]])</f>
        <v>0</v>
      </c>
      <c r="BQ235" s="137" t="n">
        <f aca="false">+(DATOS_[[#This Row],[F.fin.cal]]-DATOS_[[#This Row],[F.ini.cal]]+1)/($D$4-$D$3+1)</f>
        <v>1</v>
      </c>
      <c r="BR235" s="137" t="str">
        <f aca="false">IF(OR(AND(DATOS_[[#This Row],[Fecha Fin Contrato]]&lt;$D$3,DATOS_[[#This Row],[Fecha Fin Contrato]]&lt;&gt;""),DATOS_[[#This Row],[Fecha de Contratación]]&gt;$D$4),"Fuera","Dentro")</f>
        <v>Dentro</v>
      </c>
      <c r="BS235" s="137" t="str">
        <f aca="false" t="array" ref="BS235:BS235">IF(MAX(IF(DATOS_[id]=DATOS_[[#This Row],[id]],DATOS_[F.fin.cal]))=DATOS_[[#This Row],[F.fin.cal]],"Sí","NO")</f>
        <v>Sí</v>
      </c>
      <c r="BT235" s="137" t="str">
        <f aca="false">IF(AND(DATOS_[[#This Row],[% normaliz]]&lt;&gt;1,DATOS_[[#This Row],[% anualiz]]=1),"Sí","NO")</f>
        <v>Sí</v>
      </c>
      <c r="BU235" s="137" t="str">
        <f aca="false">IF(AND(DATOS_[[#This Row],[% normaliz]]=1,DATOS_[[#This Row],[% anualiz]]&lt;&gt;1),"Sí","NO")</f>
        <v>NO</v>
      </c>
      <c r="BV235" s="137" t="str">
        <f aca="false">IF(AND(DATOS_[[#This Row],[% normaliz]]&lt;&gt;1,DATOS_[[#This Row],[% anualiz]]&lt;&gt;1),"Sí","NO")</f>
        <v>NO</v>
      </c>
      <c r="BW235" s="137" t="str">
        <f aca="false">+IF(DATOS_[[#This Row],[% normaliz]]*DATOS_[[#This Row],[% anualiz]]=1,"NO","Sí")</f>
        <v>Sí</v>
      </c>
      <c r="BX235" s="138" t="e">
        <f aca="false">(DATOS_[[#This Row],[S.BASE]]*(1/DATOS_[[#This Row],[% normaliz]])*(1/DATOS_[[#This Row],[% anualiz]]))*IF(DATOS_[[#This Row],[Check Equiparado]]="Sí",1,0)</f>
        <v>#DIV/0!</v>
      </c>
      <c r="BY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5" s="138" t="e">
        <f aca="false">+DATOS_[[#This Row],[SALARIO BASE Eq]]+DATOS_[[#This Row],[Tot COMPL.SAL Eq]]</f>
        <v>#DIV/0!</v>
      </c>
      <c r="CA235" s="138" t="e">
        <f aca="false" t="array" ref="CA235:CA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5" s="138" t="e">
        <f aca="false">+DATOS_[[#This Row],[TOTAL SALARIO Eq]]+DATOS_[[#This Row],[Tot Extrasalarial Eq]]</f>
        <v>#DIV/0!</v>
      </c>
      <c r="CC235" s="139" t="n">
        <f aca="false">DATOS_[[#This Row],[S.BASE]]</f>
        <v>0</v>
      </c>
      <c r="CD235" s="139" t="n">
        <f aca="false">+SUM(DATOS_[[#This Row],[Conc.Sal.01]:[Conc.Sal.30]])</f>
        <v>0</v>
      </c>
      <c r="CE235" s="139" t="n">
        <f aca="false">+DATOS_[[#This Row],[SALARIO BASE Ef]]+DATOS_[[#This Row],[Tot COMPL.SAL Ef]]</f>
        <v>0</v>
      </c>
      <c r="CF235" s="139" t="n">
        <f aca="false">+SUM(DATOS_[[#This Row],[C.Extra.01]:[C.Extra.05]])</f>
        <v>0</v>
      </c>
      <c r="CG235" s="139" t="n">
        <f aca="false">+DATOS_[[#This Row],[TOTAL SALARIO Ef]]+DATOS_[[#This Row],[Tot Extrasalarial Ef]]</f>
        <v>0</v>
      </c>
      <c r="CH235" s="140" t="n">
        <f aca="false">MIN(IF(DATOS_[[#This Row],[Fecha Fin Contrato]]="",$D$4,DATOS_[[#This Row],[Fecha Fin Contrato]]),$D$4)-MAX(DATOS_[[#This Row],[Fecha de Contratación]],$D$3)+1</f>
        <v>1</v>
      </c>
      <c r="CI235" s="141" t="str">
        <f aca="false">IF(COUNTIFS(DATOS_[id],DATOS_[[#This Row],[id]])&gt;1,DATOS_[[#This Row],[id]],"")</f>
        <v/>
      </c>
      <c r="CJ235" s="141" t="n">
        <f aca="false">(Inicio!$G$10-DATOS_[[#This Row],[Fecha Nacimiento]])/365.25</f>
        <v>0</v>
      </c>
      <c r="CK235" s="141" t="n">
        <f aca="false">(Inicio!$G$10-DATOS_[[#This Row],[Fecha de Antigüedad]])/365.25</f>
        <v>0</v>
      </c>
      <c r="CL235" s="141" t="e">
        <f aca="false">+VLOOKUP(DATOS_[[#This Row],[Clave de Contrato]],TblTiposContrato13[],3,0)</f>
        <v>#N/A</v>
      </c>
      <c r="CM235" s="141" t="e">
        <f aca="false">+VLOOKUP(DATOS_[[#This Row],[Clave de Contrato]],TblTiposContrato13[],4,0)</f>
        <v>#N/A</v>
      </c>
      <c r="CN235" s="141" t="str">
        <f aca="false">VLOOKUP(DATOS_[[#This Row],[Edad]],CONTRATOS!TblRngEdad,2,1)</f>
        <v>20  o menos</v>
      </c>
      <c r="CO235" s="141" t="str">
        <f aca="false">VLOOKUP(DATOS_[[#This Row],[Antigüedad]],TblRngAntg14[],2,1)</f>
        <v>0 a 1 años</v>
      </c>
    </row>
    <row r="236" customFormat="false" ht="13.8" hidden="false" customHeight="false" outlineLevel="0" collapsed="false">
      <c r="D236" s="128"/>
      <c r="E236" s="129"/>
      <c r="F236" s="129"/>
      <c r="G236" s="129"/>
      <c r="H236" s="130"/>
      <c r="I236" s="131"/>
      <c r="J236" s="128"/>
      <c r="K236" s="132"/>
      <c r="L236" s="132"/>
      <c r="M236" s="133"/>
      <c r="N236" s="133"/>
      <c r="O236" s="133"/>
      <c r="P236" s="129"/>
      <c r="Z236" s="74"/>
      <c r="AA236" s="75"/>
      <c r="AB236" s="75"/>
      <c r="AC236" s="129"/>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134"/>
      <c r="BK236" s="134"/>
      <c r="BL236" s="134"/>
      <c r="BM236" s="135"/>
      <c r="BN236" s="136" t="n">
        <f aca="false">+MAX($D$3,DATOS_[[#This Row],[Fecha Inicio Sit. Contract.]])</f>
        <v>0</v>
      </c>
      <c r="BO236" s="136" t="n">
        <f aca="false">+MIN($D$4,DATOS_[[#This Row],[Fecha Fin Sit. Contract.]])</f>
        <v>0</v>
      </c>
      <c r="BP236" s="137" t="n">
        <f aca="false">+DATOS_[[#This Row],[% de jornada]]*IF(DATOS_[[#This Row],[% jornada reducida]]="",1,DATOS_[[#This Row],[% jornada reducida]])</f>
        <v>0</v>
      </c>
      <c r="BQ236" s="137" t="n">
        <f aca="false">+(DATOS_[[#This Row],[F.fin.cal]]-DATOS_[[#This Row],[F.ini.cal]]+1)/($D$4-$D$3+1)</f>
        <v>1</v>
      </c>
      <c r="BR236" s="137" t="str">
        <f aca="false">IF(OR(AND(DATOS_[[#This Row],[Fecha Fin Contrato]]&lt;$D$3,DATOS_[[#This Row],[Fecha Fin Contrato]]&lt;&gt;""),DATOS_[[#This Row],[Fecha de Contratación]]&gt;$D$4),"Fuera","Dentro")</f>
        <v>Dentro</v>
      </c>
      <c r="BS236" s="137" t="str">
        <f aca="false" t="array" ref="BS236:BS236">IF(MAX(IF(DATOS_[id]=DATOS_[[#This Row],[id]],DATOS_[F.fin.cal]))=DATOS_[[#This Row],[F.fin.cal]],"Sí","NO")</f>
        <v>Sí</v>
      </c>
      <c r="BT236" s="137" t="str">
        <f aca="false">IF(AND(DATOS_[[#This Row],[% normaliz]]&lt;&gt;1,DATOS_[[#This Row],[% anualiz]]=1),"Sí","NO")</f>
        <v>Sí</v>
      </c>
      <c r="BU236" s="137" t="str">
        <f aca="false">IF(AND(DATOS_[[#This Row],[% normaliz]]=1,DATOS_[[#This Row],[% anualiz]]&lt;&gt;1),"Sí","NO")</f>
        <v>NO</v>
      </c>
      <c r="BV236" s="137" t="str">
        <f aca="false">IF(AND(DATOS_[[#This Row],[% normaliz]]&lt;&gt;1,DATOS_[[#This Row],[% anualiz]]&lt;&gt;1),"Sí","NO")</f>
        <v>NO</v>
      </c>
      <c r="BW236" s="137" t="str">
        <f aca="false">+IF(DATOS_[[#This Row],[% normaliz]]*DATOS_[[#This Row],[% anualiz]]=1,"NO","Sí")</f>
        <v>Sí</v>
      </c>
      <c r="BX236" s="138" t="e">
        <f aca="false">(DATOS_[[#This Row],[S.BASE]]*(1/DATOS_[[#This Row],[% normaliz]])*(1/DATOS_[[#This Row],[% anualiz]]))*IF(DATOS_[[#This Row],[Check Equiparado]]="Sí",1,0)</f>
        <v>#DIV/0!</v>
      </c>
      <c r="BY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6" s="138" t="e">
        <f aca="false">+DATOS_[[#This Row],[SALARIO BASE Eq]]+DATOS_[[#This Row],[Tot COMPL.SAL Eq]]</f>
        <v>#DIV/0!</v>
      </c>
      <c r="CA236" s="138" t="e">
        <f aca="false" t="array" ref="CA236:CA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6" s="138" t="e">
        <f aca="false">+DATOS_[[#This Row],[TOTAL SALARIO Eq]]+DATOS_[[#This Row],[Tot Extrasalarial Eq]]</f>
        <v>#DIV/0!</v>
      </c>
      <c r="CC236" s="139" t="n">
        <f aca="false">DATOS_[[#This Row],[S.BASE]]</f>
        <v>0</v>
      </c>
      <c r="CD236" s="139" t="n">
        <f aca="false">+SUM(DATOS_[[#This Row],[Conc.Sal.01]:[Conc.Sal.30]])</f>
        <v>0</v>
      </c>
      <c r="CE236" s="139" t="n">
        <f aca="false">+DATOS_[[#This Row],[SALARIO BASE Ef]]+DATOS_[[#This Row],[Tot COMPL.SAL Ef]]</f>
        <v>0</v>
      </c>
      <c r="CF236" s="139" t="n">
        <f aca="false">+SUM(DATOS_[[#This Row],[C.Extra.01]:[C.Extra.05]])</f>
        <v>0</v>
      </c>
      <c r="CG236" s="139" t="n">
        <f aca="false">+DATOS_[[#This Row],[TOTAL SALARIO Ef]]+DATOS_[[#This Row],[Tot Extrasalarial Ef]]</f>
        <v>0</v>
      </c>
      <c r="CH236" s="140" t="n">
        <f aca="false">MIN(IF(DATOS_[[#This Row],[Fecha Fin Contrato]]="",$D$4,DATOS_[[#This Row],[Fecha Fin Contrato]]),$D$4)-MAX(DATOS_[[#This Row],[Fecha de Contratación]],$D$3)+1</f>
        <v>1</v>
      </c>
      <c r="CI236" s="141" t="str">
        <f aca="false">IF(COUNTIFS(DATOS_[id],DATOS_[[#This Row],[id]])&gt;1,DATOS_[[#This Row],[id]],"")</f>
        <v/>
      </c>
      <c r="CJ236" s="141" t="n">
        <f aca="false">(Inicio!$G$10-DATOS_[[#This Row],[Fecha Nacimiento]])/365.25</f>
        <v>0</v>
      </c>
      <c r="CK236" s="141" t="n">
        <f aca="false">(Inicio!$G$10-DATOS_[[#This Row],[Fecha de Antigüedad]])/365.25</f>
        <v>0</v>
      </c>
      <c r="CL236" s="141" t="e">
        <f aca="false">+VLOOKUP(DATOS_[[#This Row],[Clave de Contrato]],TblTiposContrato13[],3,0)</f>
        <v>#N/A</v>
      </c>
      <c r="CM236" s="141" t="e">
        <f aca="false">+VLOOKUP(DATOS_[[#This Row],[Clave de Contrato]],TblTiposContrato13[],4,0)</f>
        <v>#N/A</v>
      </c>
      <c r="CN236" s="141" t="str">
        <f aca="false">VLOOKUP(DATOS_[[#This Row],[Edad]],CONTRATOS!TblRngEdad,2,1)</f>
        <v>20  o menos</v>
      </c>
      <c r="CO236" s="141" t="str">
        <f aca="false">VLOOKUP(DATOS_[[#This Row],[Antigüedad]],TblRngAntg14[],2,1)</f>
        <v>0 a 1 años</v>
      </c>
    </row>
    <row r="237" customFormat="false" ht="13.8" hidden="false" customHeight="false" outlineLevel="0" collapsed="false">
      <c r="D237" s="128"/>
      <c r="E237" s="129"/>
      <c r="F237" s="129"/>
      <c r="G237" s="129"/>
      <c r="H237" s="130"/>
      <c r="I237" s="131"/>
      <c r="J237" s="128"/>
      <c r="K237" s="132"/>
      <c r="L237" s="132"/>
      <c r="M237" s="133"/>
      <c r="N237" s="133"/>
      <c r="O237" s="133"/>
      <c r="P237" s="129"/>
      <c r="Z237" s="74"/>
      <c r="AA237" s="75"/>
      <c r="AB237" s="75"/>
      <c r="AC237" s="129"/>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134"/>
      <c r="BK237" s="134"/>
      <c r="BL237" s="134"/>
      <c r="BM237" s="135"/>
      <c r="BN237" s="136" t="n">
        <f aca="false">+MAX($D$3,DATOS_[[#This Row],[Fecha Inicio Sit. Contract.]])</f>
        <v>0</v>
      </c>
      <c r="BO237" s="136" t="n">
        <f aca="false">+MIN($D$4,DATOS_[[#This Row],[Fecha Fin Sit. Contract.]])</f>
        <v>0</v>
      </c>
      <c r="BP237" s="137" t="n">
        <f aca="false">+DATOS_[[#This Row],[% de jornada]]*IF(DATOS_[[#This Row],[% jornada reducida]]="",1,DATOS_[[#This Row],[% jornada reducida]])</f>
        <v>0</v>
      </c>
      <c r="BQ237" s="137" t="n">
        <f aca="false">+(DATOS_[[#This Row],[F.fin.cal]]-DATOS_[[#This Row],[F.ini.cal]]+1)/($D$4-$D$3+1)</f>
        <v>1</v>
      </c>
      <c r="BR237" s="137" t="str">
        <f aca="false">IF(OR(AND(DATOS_[[#This Row],[Fecha Fin Contrato]]&lt;$D$3,DATOS_[[#This Row],[Fecha Fin Contrato]]&lt;&gt;""),DATOS_[[#This Row],[Fecha de Contratación]]&gt;$D$4),"Fuera","Dentro")</f>
        <v>Dentro</v>
      </c>
      <c r="BS237" s="137" t="str">
        <f aca="false" t="array" ref="BS237:BS237">IF(MAX(IF(DATOS_[id]=DATOS_[[#This Row],[id]],DATOS_[F.fin.cal]))=DATOS_[[#This Row],[F.fin.cal]],"Sí","NO")</f>
        <v>Sí</v>
      </c>
      <c r="BT237" s="137" t="str">
        <f aca="false">IF(AND(DATOS_[[#This Row],[% normaliz]]&lt;&gt;1,DATOS_[[#This Row],[% anualiz]]=1),"Sí","NO")</f>
        <v>Sí</v>
      </c>
      <c r="BU237" s="137" t="str">
        <f aca="false">IF(AND(DATOS_[[#This Row],[% normaliz]]=1,DATOS_[[#This Row],[% anualiz]]&lt;&gt;1),"Sí","NO")</f>
        <v>NO</v>
      </c>
      <c r="BV237" s="137" t="str">
        <f aca="false">IF(AND(DATOS_[[#This Row],[% normaliz]]&lt;&gt;1,DATOS_[[#This Row],[% anualiz]]&lt;&gt;1),"Sí","NO")</f>
        <v>NO</v>
      </c>
      <c r="BW237" s="137" t="str">
        <f aca="false">+IF(DATOS_[[#This Row],[% normaliz]]*DATOS_[[#This Row],[% anualiz]]=1,"NO","Sí")</f>
        <v>Sí</v>
      </c>
      <c r="BX237" s="138" t="e">
        <f aca="false">(DATOS_[[#This Row],[S.BASE]]*(1/DATOS_[[#This Row],[% normaliz]])*(1/DATOS_[[#This Row],[% anualiz]]))*IF(DATOS_[[#This Row],[Check Equiparado]]="Sí",1,0)</f>
        <v>#DIV/0!</v>
      </c>
      <c r="BY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7" s="138" t="e">
        <f aca="false">+DATOS_[[#This Row],[SALARIO BASE Eq]]+DATOS_[[#This Row],[Tot COMPL.SAL Eq]]</f>
        <v>#DIV/0!</v>
      </c>
      <c r="CA237" s="138" t="e">
        <f aca="false" t="array" ref="CA237:CA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7" s="138" t="e">
        <f aca="false">+DATOS_[[#This Row],[TOTAL SALARIO Eq]]+DATOS_[[#This Row],[Tot Extrasalarial Eq]]</f>
        <v>#DIV/0!</v>
      </c>
      <c r="CC237" s="139" t="n">
        <f aca="false">DATOS_[[#This Row],[S.BASE]]</f>
        <v>0</v>
      </c>
      <c r="CD237" s="139" t="n">
        <f aca="false">+SUM(DATOS_[[#This Row],[Conc.Sal.01]:[Conc.Sal.30]])</f>
        <v>0</v>
      </c>
      <c r="CE237" s="139" t="n">
        <f aca="false">+DATOS_[[#This Row],[SALARIO BASE Ef]]+DATOS_[[#This Row],[Tot COMPL.SAL Ef]]</f>
        <v>0</v>
      </c>
      <c r="CF237" s="139" t="n">
        <f aca="false">+SUM(DATOS_[[#This Row],[C.Extra.01]:[C.Extra.05]])</f>
        <v>0</v>
      </c>
      <c r="CG237" s="139" t="n">
        <f aca="false">+DATOS_[[#This Row],[TOTAL SALARIO Ef]]+DATOS_[[#This Row],[Tot Extrasalarial Ef]]</f>
        <v>0</v>
      </c>
      <c r="CH237" s="140" t="n">
        <f aca="false">MIN(IF(DATOS_[[#This Row],[Fecha Fin Contrato]]="",$D$4,DATOS_[[#This Row],[Fecha Fin Contrato]]),$D$4)-MAX(DATOS_[[#This Row],[Fecha de Contratación]],$D$3)+1</f>
        <v>1</v>
      </c>
      <c r="CI237" s="141" t="str">
        <f aca="false">IF(COUNTIFS(DATOS_[id],DATOS_[[#This Row],[id]])&gt;1,DATOS_[[#This Row],[id]],"")</f>
        <v/>
      </c>
      <c r="CJ237" s="141" t="n">
        <f aca="false">(Inicio!$G$10-DATOS_[[#This Row],[Fecha Nacimiento]])/365.25</f>
        <v>0</v>
      </c>
      <c r="CK237" s="141" t="n">
        <f aca="false">(Inicio!$G$10-DATOS_[[#This Row],[Fecha de Antigüedad]])/365.25</f>
        <v>0</v>
      </c>
      <c r="CL237" s="141" t="e">
        <f aca="false">+VLOOKUP(DATOS_[[#This Row],[Clave de Contrato]],TblTiposContrato13[],3,0)</f>
        <v>#N/A</v>
      </c>
      <c r="CM237" s="141" t="e">
        <f aca="false">+VLOOKUP(DATOS_[[#This Row],[Clave de Contrato]],TblTiposContrato13[],4,0)</f>
        <v>#N/A</v>
      </c>
      <c r="CN237" s="141" t="str">
        <f aca="false">VLOOKUP(DATOS_[[#This Row],[Edad]],CONTRATOS!TblRngEdad,2,1)</f>
        <v>20  o menos</v>
      </c>
      <c r="CO237" s="141" t="str">
        <f aca="false">VLOOKUP(DATOS_[[#This Row],[Antigüedad]],TblRngAntg14[],2,1)</f>
        <v>0 a 1 años</v>
      </c>
    </row>
    <row r="238" customFormat="false" ht="13.8" hidden="false" customHeight="false" outlineLevel="0" collapsed="false">
      <c r="D238" s="128"/>
      <c r="E238" s="129"/>
      <c r="F238" s="129"/>
      <c r="G238" s="129"/>
      <c r="H238" s="130"/>
      <c r="I238" s="131"/>
      <c r="J238" s="128"/>
      <c r="K238" s="132"/>
      <c r="L238" s="132"/>
      <c r="M238" s="133"/>
      <c r="N238" s="133"/>
      <c r="O238" s="133"/>
      <c r="P238" s="129"/>
      <c r="Z238" s="74"/>
      <c r="AA238" s="75"/>
      <c r="AB238" s="75"/>
      <c r="AC238" s="129"/>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134"/>
      <c r="BK238" s="134"/>
      <c r="BL238" s="134"/>
      <c r="BM238" s="135"/>
      <c r="BN238" s="136" t="n">
        <f aca="false">+MAX($D$3,DATOS_[[#This Row],[Fecha Inicio Sit. Contract.]])</f>
        <v>0</v>
      </c>
      <c r="BO238" s="136" t="n">
        <f aca="false">+MIN($D$4,DATOS_[[#This Row],[Fecha Fin Sit. Contract.]])</f>
        <v>0</v>
      </c>
      <c r="BP238" s="137" t="n">
        <f aca="false">+DATOS_[[#This Row],[% de jornada]]*IF(DATOS_[[#This Row],[% jornada reducida]]="",1,DATOS_[[#This Row],[% jornada reducida]])</f>
        <v>0</v>
      </c>
      <c r="BQ238" s="137" t="n">
        <f aca="false">+(DATOS_[[#This Row],[F.fin.cal]]-DATOS_[[#This Row],[F.ini.cal]]+1)/($D$4-$D$3+1)</f>
        <v>1</v>
      </c>
      <c r="BR238" s="137" t="str">
        <f aca="false">IF(OR(AND(DATOS_[[#This Row],[Fecha Fin Contrato]]&lt;$D$3,DATOS_[[#This Row],[Fecha Fin Contrato]]&lt;&gt;""),DATOS_[[#This Row],[Fecha de Contratación]]&gt;$D$4),"Fuera","Dentro")</f>
        <v>Dentro</v>
      </c>
      <c r="BS238" s="137" t="str">
        <f aca="false" t="array" ref="BS238:BS238">IF(MAX(IF(DATOS_[id]=DATOS_[[#This Row],[id]],DATOS_[F.fin.cal]))=DATOS_[[#This Row],[F.fin.cal]],"Sí","NO")</f>
        <v>Sí</v>
      </c>
      <c r="BT238" s="137" t="str">
        <f aca="false">IF(AND(DATOS_[[#This Row],[% normaliz]]&lt;&gt;1,DATOS_[[#This Row],[% anualiz]]=1),"Sí","NO")</f>
        <v>Sí</v>
      </c>
      <c r="BU238" s="137" t="str">
        <f aca="false">IF(AND(DATOS_[[#This Row],[% normaliz]]=1,DATOS_[[#This Row],[% anualiz]]&lt;&gt;1),"Sí","NO")</f>
        <v>NO</v>
      </c>
      <c r="BV238" s="137" t="str">
        <f aca="false">IF(AND(DATOS_[[#This Row],[% normaliz]]&lt;&gt;1,DATOS_[[#This Row],[% anualiz]]&lt;&gt;1),"Sí","NO")</f>
        <v>NO</v>
      </c>
      <c r="BW238" s="137" t="str">
        <f aca="false">+IF(DATOS_[[#This Row],[% normaliz]]*DATOS_[[#This Row],[% anualiz]]=1,"NO","Sí")</f>
        <v>Sí</v>
      </c>
      <c r="BX238" s="138" t="e">
        <f aca="false">(DATOS_[[#This Row],[S.BASE]]*(1/DATOS_[[#This Row],[% normaliz]])*(1/DATOS_[[#This Row],[% anualiz]]))*IF(DATOS_[[#This Row],[Check Equiparado]]="Sí",1,0)</f>
        <v>#DIV/0!</v>
      </c>
      <c r="BY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8" s="138" t="e">
        <f aca="false">+DATOS_[[#This Row],[SALARIO BASE Eq]]+DATOS_[[#This Row],[Tot COMPL.SAL Eq]]</f>
        <v>#DIV/0!</v>
      </c>
      <c r="CA238" s="138" t="e">
        <f aca="false" t="array" ref="CA238:CA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8" s="138" t="e">
        <f aca="false">+DATOS_[[#This Row],[TOTAL SALARIO Eq]]+DATOS_[[#This Row],[Tot Extrasalarial Eq]]</f>
        <v>#DIV/0!</v>
      </c>
      <c r="CC238" s="139" t="n">
        <f aca="false">DATOS_[[#This Row],[S.BASE]]</f>
        <v>0</v>
      </c>
      <c r="CD238" s="139" t="n">
        <f aca="false">+SUM(DATOS_[[#This Row],[Conc.Sal.01]:[Conc.Sal.30]])</f>
        <v>0</v>
      </c>
      <c r="CE238" s="139" t="n">
        <f aca="false">+DATOS_[[#This Row],[SALARIO BASE Ef]]+DATOS_[[#This Row],[Tot COMPL.SAL Ef]]</f>
        <v>0</v>
      </c>
      <c r="CF238" s="139" t="n">
        <f aca="false">+SUM(DATOS_[[#This Row],[C.Extra.01]:[C.Extra.05]])</f>
        <v>0</v>
      </c>
      <c r="CG238" s="139" t="n">
        <f aca="false">+DATOS_[[#This Row],[TOTAL SALARIO Ef]]+DATOS_[[#This Row],[Tot Extrasalarial Ef]]</f>
        <v>0</v>
      </c>
      <c r="CH238" s="140" t="n">
        <f aca="false">MIN(IF(DATOS_[[#This Row],[Fecha Fin Contrato]]="",$D$4,DATOS_[[#This Row],[Fecha Fin Contrato]]),$D$4)-MAX(DATOS_[[#This Row],[Fecha de Contratación]],$D$3)+1</f>
        <v>1</v>
      </c>
      <c r="CI238" s="141" t="str">
        <f aca="false">IF(COUNTIFS(DATOS_[id],DATOS_[[#This Row],[id]])&gt;1,DATOS_[[#This Row],[id]],"")</f>
        <v/>
      </c>
      <c r="CJ238" s="141" t="n">
        <f aca="false">(Inicio!$G$10-DATOS_[[#This Row],[Fecha Nacimiento]])/365.25</f>
        <v>0</v>
      </c>
      <c r="CK238" s="141" t="n">
        <f aca="false">(Inicio!$G$10-DATOS_[[#This Row],[Fecha de Antigüedad]])/365.25</f>
        <v>0</v>
      </c>
      <c r="CL238" s="141" t="e">
        <f aca="false">+VLOOKUP(DATOS_[[#This Row],[Clave de Contrato]],TblTiposContrato13[],3,0)</f>
        <v>#N/A</v>
      </c>
      <c r="CM238" s="141" t="e">
        <f aca="false">+VLOOKUP(DATOS_[[#This Row],[Clave de Contrato]],TblTiposContrato13[],4,0)</f>
        <v>#N/A</v>
      </c>
      <c r="CN238" s="141" t="str">
        <f aca="false">VLOOKUP(DATOS_[[#This Row],[Edad]],CONTRATOS!TblRngEdad,2,1)</f>
        <v>20  o menos</v>
      </c>
      <c r="CO238" s="141" t="str">
        <f aca="false">VLOOKUP(DATOS_[[#This Row],[Antigüedad]],TblRngAntg14[],2,1)</f>
        <v>0 a 1 años</v>
      </c>
    </row>
    <row r="239" customFormat="false" ht="13.8" hidden="false" customHeight="false" outlineLevel="0" collapsed="false">
      <c r="D239" s="128"/>
      <c r="E239" s="129"/>
      <c r="F239" s="129"/>
      <c r="G239" s="129"/>
      <c r="H239" s="130"/>
      <c r="I239" s="131"/>
      <c r="J239" s="128"/>
      <c r="K239" s="132"/>
      <c r="L239" s="132"/>
      <c r="M239" s="133"/>
      <c r="N239" s="133"/>
      <c r="O239" s="133"/>
      <c r="P239" s="129"/>
      <c r="Z239" s="74"/>
      <c r="AA239" s="75"/>
      <c r="AB239" s="75"/>
      <c r="AC239" s="129"/>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134"/>
      <c r="BK239" s="134"/>
      <c r="BL239" s="134"/>
      <c r="BM239" s="135"/>
      <c r="BN239" s="136" t="n">
        <f aca="false">+MAX($D$3,DATOS_[[#This Row],[Fecha Inicio Sit. Contract.]])</f>
        <v>0</v>
      </c>
      <c r="BO239" s="136" t="n">
        <f aca="false">+MIN($D$4,DATOS_[[#This Row],[Fecha Fin Sit. Contract.]])</f>
        <v>0</v>
      </c>
      <c r="BP239" s="137" t="n">
        <f aca="false">+DATOS_[[#This Row],[% de jornada]]*IF(DATOS_[[#This Row],[% jornada reducida]]="",1,DATOS_[[#This Row],[% jornada reducida]])</f>
        <v>0</v>
      </c>
      <c r="BQ239" s="137" t="n">
        <f aca="false">+(DATOS_[[#This Row],[F.fin.cal]]-DATOS_[[#This Row],[F.ini.cal]]+1)/($D$4-$D$3+1)</f>
        <v>1</v>
      </c>
      <c r="BR239" s="137" t="str">
        <f aca="false">IF(OR(AND(DATOS_[[#This Row],[Fecha Fin Contrato]]&lt;$D$3,DATOS_[[#This Row],[Fecha Fin Contrato]]&lt;&gt;""),DATOS_[[#This Row],[Fecha de Contratación]]&gt;$D$4),"Fuera","Dentro")</f>
        <v>Dentro</v>
      </c>
      <c r="BS239" s="137" t="str">
        <f aca="false" t="array" ref="BS239:BS239">IF(MAX(IF(DATOS_[id]=DATOS_[[#This Row],[id]],DATOS_[F.fin.cal]))=DATOS_[[#This Row],[F.fin.cal]],"Sí","NO")</f>
        <v>Sí</v>
      </c>
      <c r="BT239" s="137" t="str">
        <f aca="false">IF(AND(DATOS_[[#This Row],[% normaliz]]&lt;&gt;1,DATOS_[[#This Row],[% anualiz]]=1),"Sí","NO")</f>
        <v>Sí</v>
      </c>
      <c r="BU239" s="137" t="str">
        <f aca="false">IF(AND(DATOS_[[#This Row],[% normaliz]]=1,DATOS_[[#This Row],[% anualiz]]&lt;&gt;1),"Sí","NO")</f>
        <v>NO</v>
      </c>
      <c r="BV239" s="137" t="str">
        <f aca="false">IF(AND(DATOS_[[#This Row],[% normaliz]]&lt;&gt;1,DATOS_[[#This Row],[% anualiz]]&lt;&gt;1),"Sí","NO")</f>
        <v>NO</v>
      </c>
      <c r="BW239" s="137" t="str">
        <f aca="false">+IF(DATOS_[[#This Row],[% normaliz]]*DATOS_[[#This Row],[% anualiz]]=1,"NO","Sí")</f>
        <v>Sí</v>
      </c>
      <c r="BX239" s="138" t="e">
        <f aca="false">(DATOS_[[#This Row],[S.BASE]]*(1/DATOS_[[#This Row],[% normaliz]])*(1/DATOS_[[#This Row],[% anualiz]]))*IF(DATOS_[[#This Row],[Check Equiparado]]="Sí",1,0)</f>
        <v>#DIV/0!</v>
      </c>
      <c r="BY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9" s="138" t="e">
        <f aca="false">+DATOS_[[#This Row],[SALARIO BASE Eq]]+DATOS_[[#This Row],[Tot COMPL.SAL Eq]]</f>
        <v>#DIV/0!</v>
      </c>
      <c r="CA239" s="138" t="e">
        <f aca="false" t="array" ref="CA239:CA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9" s="138" t="e">
        <f aca="false">+DATOS_[[#This Row],[TOTAL SALARIO Eq]]+DATOS_[[#This Row],[Tot Extrasalarial Eq]]</f>
        <v>#DIV/0!</v>
      </c>
      <c r="CC239" s="139" t="n">
        <f aca="false">DATOS_[[#This Row],[S.BASE]]</f>
        <v>0</v>
      </c>
      <c r="CD239" s="139" t="n">
        <f aca="false">+SUM(DATOS_[[#This Row],[Conc.Sal.01]:[Conc.Sal.30]])</f>
        <v>0</v>
      </c>
      <c r="CE239" s="139" t="n">
        <f aca="false">+DATOS_[[#This Row],[SALARIO BASE Ef]]+DATOS_[[#This Row],[Tot COMPL.SAL Ef]]</f>
        <v>0</v>
      </c>
      <c r="CF239" s="139" t="n">
        <f aca="false">+SUM(DATOS_[[#This Row],[C.Extra.01]:[C.Extra.05]])</f>
        <v>0</v>
      </c>
      <c r="CG239" s="139" t="n">
        <f aca="false">+DATOS_[[#This Row],[TOTAL SALARIO Ef]]+DATOS_[[#This Row],[Tot Extrasalarial Ef]]</f>
        <v>0</v>
      </c>
      <c r="CH239" s="140" t="n">
        <f aca="false">MIN(IF(DATOS_[[#This Row],[Fecha Fin Contrato]]="",$D$4,DATOS_[[#This Row],[Fecha Fin Contrato]]),$D$4)-MAX(DATOS_[[#This Row],[Fecha de Contratación]],$D$3)+1</f>
        <v>1</v>
      </c>
      <c r="CI239" s="141" t="str">
        <f aca="false">IF(COUNTIFS(DATOS_[id],DATOS_[[#This Row],[id]])&gt;1,DATOS_[[#This Row],[id]],"")</f>
        <v/>
      </c>
      <c r="CJ239" s="141" t="n">
        <f aca="false">(Inicio!$G$10-DATOS_[[#This Row],[Fecha Nacimiento]])/365.25</f>
        <v>0</v>
      </c>
      <c r="CK239" s="141" t="n">
        <f aca="false">(Inicio!$G$10-DATOS_[[#This Row],[Fecha de Antigüedad]])/365.25</f>
        <v>0</v>
      </c>
      <c r="CL239" s="141" t="e">
        <f aca="false">+VLOOKUP(DATOS_[[#This Row],[Clave de Contrato]],TblTiposContrato13[],3,0)</f>
        <v>#N/A</v>
      </c>
      <c r="CM239" s="141" t="e">
        <f aca="false">+VLOOKUP(DATOS_[[#This Row],[Clave de Contrato]],TblTiposContrato13[],4,0)</f>
        <v>#N/A</v>
      </c>
      <c r="CN239" s="141" t="str">
        <f aca="false">VLOOKUP(DATOS_[[#This Row],[Edad]],CONTRATOS!TblRngEdad,2,1)</f>
        <v>20  o menos</v>
      </c>
      <c r="CO239" s="141" t="str">
        <f aca="false">VLOOKUP(DATOS_[[#This Row],[Antigüedad]],TblRngAntg14[],2,1)</f>
        <v>0 a 1 años</v>
      </c>
    </row>
    <row r="240" customFormat="false" ht="13.8" hidden="false" customHeight="false" outlineLevel="0" collapsed="false">
      <c r="D240" s="128"/>
      <c r="E240" s="129"/>
      <c r="F240" s="129"/>
      <c r="G240" s="129"/>
      <c r="H240" s="130"/>
      <c r="I240" s="131"/>
      <c r="J240" s="128"/>
      <c r="K240" s="132"/>
      <c r="L240" s="132"/>
      <c r="M240" s="133"/>
      <c r="N240" s="133"/>
      <c r="O240" s="133"/>
      <c r="P240" s="129"/>
      <c r="Z240" s="74"/>
      <c r="AA240" s="75"/>
      <c r="AB240" s="75"/>
      <c r="AC240" s="129"/>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134"/>
      <c r="BK240" s="134"/>
      <c r="BL240" s="134"/>
      <c r="BM240" s="135"/>
      <c r="BN240" s="136" t="n">
        <f aca="false">+MAX($D$3,DATOS_[[#This Row],[Fecha Inicio Sit. Contract.]])</f>
        <v>0</v>
      </c>
      <c r="BO240" s="136" t="n">
        <f aca="false">+MIN($D$4,DATOS_[[#This Row],[Fecha Fin Sit. Contract.]])</f>
        <v>0</v>
      </c>
      <c r="BP240" s="137" t="n">
        <f aca="false">+DATOS_[[#This Row],[% de jornada]]*IF(DATOS_[[#This Row],[% jornada reducida]]="",1,DATOS_[[#This Row],[% jornada reducida]])</f>
        <v>0</v>
      </c>
      <c r="BQ240" s="137" t="n">
        <f aca="false">+(DATOS_[[#This Row],[F.fin.cal]]-DATOS_[[#This Row],[F.ini.cal]]+1)/($D$4-$D$3+1)</f>
        <v>1</v>
      </c>
      <c r="BR240" s="137" t="str">
        <f aca="false">IF(OR(AND(DATOS_[[#This Row],[Fecha Fin Contrato]]&lt;$D$3,DATOS_[[#This Row],[Fecha Fin Contrato]]&lt;&gt;""),DATOS_[[#This Row],[Fecha de Contratación]]&gt;$D$4),"Fuera","Dentro")</f>
        <v>Dentro</v>
      </c>
      <c r="BS240" s="137" t="str">
        <f aca="false" t="array" ref="BS240:BS240">IF(MAX(IF(DATOS_[id]=DATOS_[[#This Row],[id]],DATOS_[F.fin.cal]))=DATOS_[[#This Row],[F.fin.cal]],"Sí","NO")</f>
        <v>Sí</v>
      </c>
      <c r="BT240" s="137" t="str">
        <f aca="false">IF(AND(DATOS_[[#This Row],[% normaliz]]&lt;&gt;1,DATOS_[[#This Row],[% anualiz]]=1),"Sí","NO")</f>
        <v>Sí</v>
      </c>
      <c r="BU240" s="137" t="str">
        <f aca="false">IF(AND(DATOS_[[#This Row],[% normaliz]]=1,DATOS_[[#This Row],[% anualiz]]&lt;&gt;1),"Sí","NO")</f>
        <v>NO</v>
      </c>
      <c r="BV240" s="137" t="str">
        <f aca="false">IF(AND(DATOS_[[#This Row],[% normaliz]]&lt;&gt;1,DATOS_[[#This Row],[% anualiz]]&lt;&gt;1),"Sí","NO")</f>
        <v>NO</v>
      </c>
      <c r="BW240" s="137" t="str">
        <f aca="false">+IF(DATOS_[[#This Row],[% normaliz]]*DATOS_[[#This Row],[% anualiz]]=1,"NO","Sí")</f>
        <v>Sí</v>
      </c>
      <c r="BX240" s="138" t="e">
        <f aca="false">(DATOS_[[#This Row],[S.BASE]]*(1/DATOS_[[#This Row],[% normaliz]])*(1/DATOS_[[#This Row],[% anualiz]]))*IF(DATOS_[[#This Row],[Check Equiparado]]="Sí",1,0)</f>
        <v>#DIV/0!</v>
      </c>
      <c r="BY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0" s="138" t="e">
        <f aca="false">+DATOS_[[#This Row],[SALARIO BASE Eq]]+DATOS_[[#This Row],[Tot COMPL.SAL Eq]]</f>
        <v>#DIV/0!</v>
      </c>
      <c r="CA240" s="138" t="e">
        <f aca="false" t="array" ref="CA240:CA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0" s="138" t="e">
        <f aca="false">+DATOS_[[#This Row],[TOTAL SALARIO Eq]]+DATOS_[[#This Row],[Tot Extrasalarial Eq]]</f>
        <v>#DIV/0!</v>
      </c>
      <c r="CC240" s="139" t="n">
        <f aca="false">DATOS_[[#This Row],[S.BASE]]</f>
        <v>0</v>
      </c>
      <c r="CD240" s="139" t="n">
        <f aca="false">+SUM(DATOS_[[#This Row],[Conc.Sal.01]:[Conc.Sal.30]])</f>
        <v>0</v>
      </c>
      <c r="CE240" s="139" t="n">
        <f aca="false">+DATOS_[[#This Row],[SALARIO BASE Ef]]+DATOS_[[#This Row],[Tot COMPL.SAL Ef]]</f>
        <v>0</v>
      </c>
      <c r="CF240" s="139" t="n">
        <f aca="false">+SUM(DATOS_[[#This Row],[C.Extra.01]:[C.Extra.05]])</f>
        <v>0</v>
      </c>
      <c r="CG240" s="139" t="n">
        <f aca="false">+DATOS_[[#This Row],[TOTAL SALARIO Ef]]+DATOS_[[#This Row],[Tot Extrasalarial Ef]]</f>
        <v>0</v>
      </c>
      <c r="CH240" s="140" t="n">
        <f aca="false">MIN(IF(DATOS_[[#This Row],[Fecha Fin Contrato]]="",$D$4,DATOS_[[#This Row],[Fecha Fin Contrato]]),$D$4)-MAX(DATOS_[[#This Row],[Fecha de Contratación]],$D$3)+1</f>
        <v>1</v>
      </c>
      <c r="CI240" s="141" t="str">
        <f aca="false">IF(COUNTIFS(DATOS_[id],DATOS_[[#This Row],[id]])&gt;1,DATOS_[[#This Row],[id]],"")</f>
        <v/>
      </c>
      <c r="CJ240" s="141" t="n">
        <f aca="false">(Inicio!$G$10-DATOS_[[#This Row],[Fecha Nacimiento]])/365.25</f>
        <v>0</v>
      </c>
      <c r="CK240" s="141" t="n">
        <f aca="false">(Inicio!$G$10-DATOS_[[#This Row],[Fecha de Antigüedad]])/365.25</f>
        <v>0</v>
      </c>
      <c r="CL240" s="141" t="e">
        <f aca="false">+VLOOKUP(DATOS_[[#This Row],[Clave de Contrato]],TblTiposContrato13[],3,0)</f>
        <v>#N/A</v>
      </c>
      <c r="CM240" s="141" t="e">
        <f aca="false">+VLOOKUP(DATOS_[[#This Row],[Clave de Contrato]],TblTiposContrato13[],4,0)</f>
        <v>#N/A</v>
      </c>
      <c r="CN240" s="141" t="str">
        <f aca="false">VLOOKUP(DATOS_[[#This Row],[Edad]],CONTRATOS!TblRngEdad,2,1)</f>
        <v>20  o menos</v>
      </c>
      <c r="CO240" s="141" t="str">
        <f aca="false">VLOOKUP(DATOS_[[#This Row],[Antigüedad]],TblRngAntg14[],2,1)</f>
        <v>0 a 1 años</v>
      </c>
    </row>
    <row r="241" customFormat="false" ht="13.8" hidden="false" customHeight="false" outlineLevel="0" collapsed="false">
      <c r="D241" s="128"/>
      <c r="E241" s="129"/>
      <c r="F241" s="129"/>
      <c r="G241" s="129"/>
      <c r="H241" s="130"/>
      <c r="I241" s="131"/>
      <c r="J241" s="128"/>
      <c r="K241" s="132"/>
      <c r="L241" s="132"/>
      <c r="M241" s="133"/>
      <c r="N241" s="133"/>
      <c r="O241" s="133"/>
      <c r="P241" s="129"/>
      <c r="Z241" s="74"/>
      <c r="AA241" s="75"/>
      <c r="AB241" s="75"/>
      <c r="AC241" s="129"/>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134"/>
      <c r="BK241" s="134"/>
      <c r="BL241" s="134"/>
      <c r="BM241" s="135"/>
      <c r="BN241" s="136" t="n">
        <f aca="false">+MAX($D$3,DATOS_[[#This Row],[Fecha Inicio Sit. Contract.]])</f>
        <v>0</v>
      </c>
      <c r="BO241" s="136" t="n">
        <f aca="false">+MIN($D$4,DATOS_[[#This Row],[Fecha Fin Sit. Contract.]])</f>
        <v>0</v>
      </c>
      <c r="BP241" s="137" t="n">
        <f aca="false">+DATOS_[[#This Row],[% de jornada]]*IF(DATOS_[[#This Row],[% jornada reducida]]="",1,DATOS_[[#This Row],[% jornada reducida]])</f>
        <v>0</v>
      </c>
      <c r="BQ241" s="137" t="n">
        <f aca="false">+(DATOS_[[#This Row],[F.fin.cal]]-DATOS_[[#This Row],[F.ini.cal]]+1)/($D$4-$D$3+1)</f>
        <v>1</v>
      </c>
      <c r="BR241" s="137" t="str">
        <f aca="false">IF(OR(AND(DATOS_[[#This Row],[Fecha Fin Contrato]]&lt;$D$3,DATOS_[[#This Row],[Fecha Fin Contrato]]&lt;&gt;""),DATOS_[[#This Row],[Fecha de Contratación]]&gt;$D$4),"Fuera","Dentro")</f>
        <v>Dentro</v>
      </c>
      <c r="BS241" s="137" t="str">
        <f aca="false" t="array" ref="BS241:BS241">IF(MAX(IF(DATOS_[id]=DATOS_[[#This Row],[id]],DATOS_[F.fin.cal]))=DATOS_[[#This Row],[F.fin.cal]],"Sí","NO")</f>
        <v>Sí</v>
      </c>
      <c r="BT241" s="137" t="str">
        <f aca="false">IF(AND(DATOS_[[#This Row],[% normaliz]]&lt;&gt;1,DATOS_[[#This Row],[% anualiz]]=1),"Sí","NO")</f>
        <v>Sí</v>
      </c>
      <c r="BU241" s="137" t="str">
        <f aca="false">IF(AND(DATOS_[[#This Row],[% normaliz]]=1,DATOS_[[#This Row],[% anualiz]]&lt;&gt;1),"Sí","NO")</f>
        <v>NO</v>
      </c>
      <c r="BV241" s="137" t="str">
        <f aca="false">IF(AND(DATOS_[[#This Row],[% normaliz]]&lt;&gt;1,DATOS_[[#This Row],[% anualiz]]&lt;&gt;1),"Sí","NO")</f>
        <v>NO</v>
      </c>
      <c r="BW241" s="137" t="str">
        <f aca="false">+IF(DATOS_[[#This Row],[% normaliz]]*DATOS_[[#This Row],[% anualiz]]=1,"NO","Sí")</f>
        <v>Sí</v>
      </c>
      <c r="BX241" s="138" t="e">
        <f aca="false">(DATOS_[[#This Row],[S.BASE]]*(1/DATOS_[[#This Row],[% normaliz]])*(1/DATOS_[[#This Row],[% anualiz]]))*IF(DATOS_[[#This Row],[Check Equiparado]]="Sí",1,0)</f>
        <v>#DIV/0!</v>
      </c>
      <c r="BY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1" s="138" t="e">
        <f aca="false">+DATOS_[[#This Row],[SALARIO BASE Eq]]+DATOS_[[#This Row],[Tot COMPL.SAL Eq]]</f>
        <v>#DIV/0!</v>
      </c>
      <c r="CA241" s="138" t="e">
        <f aca="false" t="array" ref="CA241:CA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1" s="138" t="e">
        <f aca="false">+DATOS_[[#This Row],[TOTAL SALARIO Eq]]+DATOS_[[#This Row],[Tot Extrasalarial Eq]]</f>
        <v>#DIV/0!</v>
      </c>
      <c r="CC241" s="139" t="n">
        <f aca="false">DATOS_[[#This Row],[S.BASE]]</f>
        <v>0</v>
      </c>
      <c r="CD241" s="139" t="n">
        <f aca="false">+SUM(DATOS_[[#This Row],[Conc.Sal.01]:[Conc.Sal.30]])</f>
        <v>0</v>
      </c>
      <c r="CE241" s="139" t="n">
        <f aca="false">+DATOS_[[#This Row],[SALARIO BASE Ef]]+DATOS_[[#This Row],[Tot COMPL.SAL Ef]]</f>
        <v>0</v>
      </c>
      <c r="CF241" s="139" t="n">
        <f aca="false">+SUM(DATOS_[[#This Row],[C.Extra.01]:[C.Extra.05]])</f>
        <v>0</v>
      </c>
      <c r="CG241" s="139" t="n">
        <f aca="false">+DATOS_[[#This Row],[TOTAL SALARIO Ef]]+DATOS_[[#This Row],[Tot Extrasalarial Ef]]</f>
        <v>0</v>
      </c>
      <c r="CH241" s="140" t="n">
        <f aca="false">MIN(IF(DATOS_[[#This Row],[Fecha Fin Contrato]]="",$D$4,DATOS_[[#This Row],[Fecha Fin Contrato]]),$D$4)-MAX(DATOS_[[#This Row],[Fecha de Contratación]],$D$3)+1</f>
        <v>1</v>
      </c>
      <c r="CI241" s="141" t="str">
        <f aca="false">IF(COUNTIFS(DATOS_[id],DATOS_[[#This Row],[id]])&gt;1,DATOS_[[#This Row],[id]],"")</f>
        <v/>
      </c>
      <c r="CJ241" s="141" t="n">
        <f aca="false">(Inicio!$G$10-DATOS_[[#This Row],[Fecha Nacimiento]])/365.25</f>
        <v>0</v>
      </c>
      <c r="CK241" s="141" t="n">
        <f aca="false">(Inicio!$G$10-DATOS_[[#This Row],[Fecha de Antigüedad]])/365.25</f>
        <v>0</v>
      </c>
      <c r="CL241" s="141" t="e">
        <f aca="false">+VLOOKUP(DATOS_[[#This Row],[Clave de Contrato]],TblTiposContrato13[],3,0)</f>
        <v>#N/A</v>
      </c>
      <c r="CM241" s="141" t="e">
        <f aca="false">+VLOOKUP(DATOS_[[#This Row],[Clave de Contrato]],TblTiposContrato13[],4,0)</f>
        <v>#N/A</v>
      </c>
      <c r="CN241" s="141" t="str">
        <f aca="false">VLOOKUP(DATOS_[[#This Row],[Edad]],CONTRATOS!TblRngEdad,2,1)</f>
        <v>20  o menos</v>
      </c>
      <c r="CO241" s="141" t="str">
        <f aca="false">VLOOKUP(DATOS_[[#This Row],[Antigüedad]],TblRngAntg14[],2,1)</f>
        <v>0 a 1 años</v>
      </c>
    </row>
    <row r="242" customFormat="false" ht="13.8" hidden="false" customHeight="false" outlineLevel="0" collapsed="false">
      <c r="D242" s="128"/>
      <c r="E242" s="129"/>
      <c r="F242" s="129"/>
      <c r="G242" s="129"/>
      <c r="H242" s="130"/>
      <c r="I242" s="131"/>
      <c r="J242" s="128"/>
      <c r="K242" s="132"/>
      <c r="L242" s="132"/>
      <c r="M242" s="133"/>
      <c r="N242" s="133"/>
      <c r="O242" s="133"/>
      <c r="P242" s="129"/>
      <c r="Z242" s="74"/>
      <c r="AA242" s="75"/>
      <c r="AB242" s="75"/>
      <c r="AC242" s="129"/>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134"/>
      <c r="BK242" s="134"/>
      <c r="BL242" s="134"/>
      <c r="BM242" s="135"/>
      <c r="BN242" s="136" t="n">
        <f aca="false">+MAX($D$3,DATOS_[[#This Row],[Fecha Inicio Sit. Contract.]])</f>
        <v>0</v>
      </c>
      <c r="BO242" s="136" t="n">
        <f aca="false">+MIN($D$4,DATOS_[[#This Row],[Fecha Fin Sit. Contract.]])</f>
        <v>0</v>
      </c>
      <c r="BP242" s="137" t="n">
        <f aca="false">+DATOS_[[#This Row],[% de jornada]]*IF(DATOS_[[#This Row],[% jornada reducida]]="",1,DATOS_[[#This Row],[% jornada reducida]])</f>
        <v>0</v>
      </c>
      <c r="BQ242" s="137" t="n">
        <f aca="false">+(DATOS_[[#This Row],[F.fin.cal]]-DATOS_[[#This Row],[F.ini.cal]]+1)/($D$4-$D$3+1)</f>
        <v>1</v>
      </c>
      <c r="BR242" s="137" t="str">
        <f aca="false">IF(OR(AND(DATOS_[[#This Row],[Fecha Fin Contrato]]&lt;$D$3,DATOS_[[#This Row],[Fecha Fin Contrato]]&lt;&gt;""),DATOS_[[#This Row],[Fecha de Contratación]]&gt;$D$4),"Fuera","Dentro")</f>
        <v>Dentro</v>
      </c>
      <c r="BS242" s="137" t="str">
        <f aca="false" t="array" ref="BS242:BS242">IF(MAX(IF(DATOS_[id]=DATOS_[[#This Row],[id]],DATOS_[F.fin.cal]))=DATOS_[[#This Row],[F.fin.cal]],"Sí","NO")</f>
        <v>Sí</v>
      </c>
      <c r="BT242" s="137" t="str">
        <f aca="false">IF(AND(DATOS_[[#This Row],[% normaliz]]&lt;&gt;1,DATOS_[[#This Row],[% anualiz]]=1),"Sí","NO")</f>
        <v>Sí</v>
      </c>
      <c r="BU242" s="137" t="str">
        <f aca="false">IF(AND(DATOS_[[#This Row],[% normaliz]]=1,DATOS_[[#This Row],[% anualiz]]&lt;&gt;1),"Sí","NO")</f>
        <v>NO</v>
      </c>
      <c r="BV242" s="137" t="str">
        <f aca="false">IF(AND(DATOS_[[#This Row],[% normaliz]]&lt;&gt;1,DATOS_[[#This Row],[% anualiz]]&lt;&gt;1),"Sí","NO")</f>
        <v>NO</v>
      </c>
      <c r="BW242" s="137" t="str">
        <f aca="false">+IF(DATOS_[[#This Row],[% normaliz]]*DATOS_[[#This Row],[% anualiz]]=1,"NO","Sí")</f>
        <v>Sí</v>
      </c>
      <c r="BX242" s="138" t="e">
        <f aca="false">(DATOS_[[#This Row],[S.BASE]]*(1/DATOS_[[#This Row],[% normaliz]])*(1/DATOS_[[#This Row],[% anualiz]]))*IF(DATOS_[[#This Row],[Check Equiparado]]="Sí",1,0)</f>
        <v>#DIV/0!</v>
      </c>
      <c r="BY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2" s="138" t="e">
        <f aca="false">+DATOS_[[#This Row],[SALARIO BASE Eq]]+DATOS_[[#This Row],[Tot COMPL.SAL Eq]]</f>
        <v>#DIV/0!</v>
      </c>
      <c r="CA242" s="138" t="e">
        <f aca="false" t="array" ref="CA242:CA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2" s="138" t="e">
        <f aca="false">+DATOS_[[#This Row],[TOTAL SALARIO Eq]]+DATOS_[[#This Row],[Tot Extrasalarial Eq]]</f>
        <v>#DIV/0!</v>
      </c>
      <c r="CC242" s="139" t="n">
        <f aca="false">DATOS_[[#This Row],[S.BASE]]</f>
        <v>0</v>
      </c>
      <c r="CD242" s="139" t="n">
        <f aca="false">+SUM(DATOS_[[#This Row],[Conc.Sal.01]:[Conc.Sal.30]])</f>
        <v>0</v>
      </c>
      <c r="CE242" s="139" t="n">
        <f aca="false">+DATOS_[[#This Row],[SALARIO BASE Ef]]+DATOS_[[#This Row],[Tot COMPL.SAL Ef]]</f>
        <v>0</v>
      </c>
      <c r="CF242" s="139" t="n">
        <f aca="false">+SUM(DATOS_[[#This Row],[C.Extra.01]:[C.Extra.05]])</f>
        <v>0</v>
      </c>
      <c r="CG242" s="139" t="n">
        <f aca="false">+DATOS_[[#This Row],[TOTAL SALARIO Ef]]+DATOS_[[#This Row],[Tot Extrasalarial Ef]]</f>
        <v>0</v>
      </c>
      <c r="CH242" s="140" t="n">
        <f aca="false">MIN(IF(DATOS_[[#This Row],[Fecha Fin Contrato]]="",$D$4,DATOS_[[#This Row],[Fecha Fin Contrato]]),$D$4)-MAX(DATOS_[[#This Row],[Fecha de Contratación]],$D$3)+1</f>
        <v>1</v>
      </c>
      <c r="CI242" s="141" t="str">
        <f aca="false">IF(COUNTIFS(DATOS_[id],DATOS_[[#This Row],[id]])&gt;1,DATOS_[[#This Row],[id]],"")</f>
        <v/>
      </c>
      <c r="CJ242" s="141" t="n">
        <f aca="false">(Inicio!$G$10-DATOS_[[#This Row],[Fecha Nacimiento]])/365.25</f>
        <v>0</v>
      </c>
      <c r="CK242" s="141" t="n">
        <f aca="false">(Inicio!$G$10-DATOS_[[#This Row],[Fecha de Antigüedad]])/365.25</f>
        <v>0</v>
      </c>
      <c r="CL242" s="141" t="e">
        <f aca="false">+VLOOKUP(DATOS_[[#This Row],[Clave de Contrato]],TblTiposContrato13[],3,0)</f>
        <v>#N/A</v>
      </c>
      <c r="CM242" s="141" t="e">
        <f aca="false">+VLOOKUP(DATOS_[[#This Row],[Clave de Contrato]],TblTiposContrato13[],4,0)</f>
        <v>#N/A</v>
      </c>
      <c r="CN242" s="141" t="str">
        <f aca="false">VLOOKUP(DATOS_[[#This Row],[Edad]],CONTRATOS!TblRngEdad,2,1)</f>
        <v>20  o menos</v>
      </c>
      <c r="CO242" s="141" t="str">
        <f aca="false">VLOOKUP(DATOS_[[#This Row],[Antigüedad]],TblRngAntg14[],2,1)</f>
        <v>0 a 1 años</v>
      </c>
    </row>
    <row r="243" customFormat="false" ht="13.8" hidden="false" customHeight="false" outlineLevel="0" collapsed="false">
      <c r="D243" s="128"/>
      <c r="E243" s="129"/>
      <c r="F243" s="129"/>
      <c r="G243" s="129"/>
      <c r="H243" s="130"/>
      <c r="I243" s="131"/>
      <c r="J243" s="128"/>
      <c r="K243" s="132"/>
      <c r="L243" s="132"/>
      <c r="M243" s="133"/>
      <c r="N243" s="133"/>
      <c r="O243" s="133"/>
      <c r="P243" s="129"/>
      <c r="Z243" s="74"/>
      <c r="AA243" s="75"/>
      <c r="AB243" s="75"/>
      <c r="AC243" s="129"/>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134"/>
      <c r="BK243" s="134"/>
      <c r="BL243" s="134"/>
      <c r="BM243" s="135"/>
      <c r="BN243" s="136" t="n">
        <f aca="false">+MAX($D$3,DATOS_[[#This Row],[Fecha Inicio Sit. Contract.]])</f>
        <v>0</v>
      </c>
      <c r="BO243" s="136" t="n">
        <f aca="false">+MIN($D$4,DATOS_[[#This Row],[Fecha Fin Sit. Contract.]])</f>
        <v>0</v>
      </c>
      <c r="BP243" s="137" t="n">
        <f aca="false">+DATOS_[[#This Row],[% de jornada]]*IF(DATOS_[[#This Row],[% jornada reducida]]="",1,DATOS_[[#This Row],[% jornada reducida]])</f>
        <v>0</v>
      </c>
      <c r="BQ243" s="137" t="n">
        <f aca="false">+(DATOS_[[#This Row],[F.fin.cal]]-DATOS_[[#This Row],[F.ini.cal]]+1)/($D$4-$D$3+1)</f>
        <v>1</v>
      </c>
      <c r="BR243" s="137" t="str">
        <f aca="false">IF(OR(AND(DATOS_[[#This Row],[Fecha Fin Contrato]]&lt;$D$3,DATOS_[[#This Row],[Fecha Fin Contrato]]&lt;&gt;""),DATOS_[[#This Row],[Fecha de Contratación]]&gt;$D$4),"Fuera","Dentro")</f>
        <v>Dentro</v>
      </c>
      <c r="BS243" s="137" t="str">
        <f aca="false" t="array" ref="BS243:BS243">IF(MAX(IF(DATOS_[id]=DATOS_[[#This Row],[id]],DATOS_[F.fin.cal]))=DATOS_[[#This Row],[F.fin.cal]],"Sí","NO")</f>
        <v>Sí</v>
      </c>
      <c r="BT243" s="137" t="str">
        <f aca="false">IF(AND(DATOS_[[#This Row],[% normaliz]]&lt;&gt;1,DATOS_[[#This Row],[% anualiz]]=1),"Sí","NO")</f>
        <v>Sí</v>
      </c>
      <c r="BU243" s="137" t="str">
        <f aca="false">IF(AND(DATOS_[[#This Row],[% normaliz]]=1,DATOS_[[#This Row],[% anualiz]]&lt;&gt;1),"Sí","NO")</f>
        <v>NO</v>
      </c>
      <c r="BV243" s="137" t="str">
        <f aca="false">IF(AND(DATOS_[[#This Row],[% normaliz]]&lt;&gt;1,DATOS_[[#This Row],[% anualiz]]&lt;&gt;1),"Sí","NO")</f>
        <v>NO</v>
      </c>
      <c r="BW243" s="137" t="str">
        <f aca="false">+IF(DATOS_[[#This Row],[% normaliz]]*DATOS_[[#This Row],[% anualiz]]=1,"NO","Sí")</f>
        <v>Sí</v>
      </c>
      <c r="BX243" s="138" t="e">
        <f aca="false">(DATOS_[[#This Row],[S.BASE]]*(1/DATOS_[[#This Row],[% normaliz]])*(1/DATOS_[[#This Row],[% anualiz]]))*IF(DATOS_[[#This Row],[Check Equiparado]]="Sí",1,0)</f>
        <v>#DIV/0!</v>
      </c>
      <c r="BY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3" s="138" t="e">
        <f aca="false">+DATOS_[[#This Row],[SALARIO BASE Eq]]+DATOS_[[#This Row],[Tot COMPL.SAL Eq]]</f>
        <v>#DIV/0!</v>
      </c>
      <c r="CA243" s="138" t="e">
        <f aca="false" t="array" ref="CA243:CA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3" s="138" t="e">
        <f aca="false">+DATOS_[[#This Row],[TOTAL SALARIO Eq]]+DATOS_[[#This Row],[Tot Extrasalarial Eq]]</f>
        <v>#DIV/0!</v>
      </c>
      <c r="CC243" s="139" t="n">
        <f aca="false">DATOS_[[#This Row],[S.BASE]]</f>
        <v>0</v>
      </c>
      <c r="CD243" s="139" t="n">
        <f aca="false">+SUM(DATOS_[[#This Row],[Conc.Sal.01]:[Conc.Sal.30]])</f>
        <v>0</v>
      </c>
      <c r="CE243" s="139" t="n">
        <f aca="false">+DATOS_[[#This Row],[SALARIO BASE Ef]]+DATOS_[[#This Row],[Tot COMPL.SAL Ef]]</f>
        <v>0</v>
      </c>
      <c r="CF243" s="139" t="n">
        <f aca="false">+SUM(DATOS_[[#This Row],[C.Extra.01]:[C.Extra.05]])</f>
        <v>0</v>
      </c>
      <c r="CG243" s="139" t="n">
        <f aca="false">+DATOS_[[#This Row],[TOTAL SALARIO Ef]]+DATOS_[[#This Row],[Tot Extrasalarial Ef]]</f>
        <v>0</v>
      </c>
      <c r="CH243" s="140" t="n">
        <f aca="false">MIN(IF(DATOS_[[#This Row],[Fecha Fin Contrato]]="",$D$4,DATOS_[[#This Row],[Fecha Fin Contrato]]),$D$4)-MAX(DATOS_[[#This Row],[Fecha de Contratación]],$D$3)+1</f>
        <v>1</v>
      </c>
      <c r="CI243" s="141" t="str">
        <f aca="false">IF(COUNTIFS(DATOS_[id],DATOS_[[#This Row],[id]])&gt;1,DATOS_[[#This Row],[id]],"")</f>
        <v/>
      </c>
      <c r="CJ243" s="141" t="n">
        <f aca="false">(Inicio!$G$10-DATOS_[[#This Row],[Fecha Nacimiento]])/365.25</f>
        <v>0</v>
      </c>
      <c r="CK243" s="141" t="n">
        <f aca="false">(Inicio!$G$10-DATOS_[[#This Row],[Fecha de Antigüedad]])/365.25</f>
        <v>0</v>
      </c>
      <c r="CL243" s="141" t="e">
        <f aca="false">+VLOOKUP(DATOS_[[#This Row],[Clave de Contrato]],TblTiposContrato13[],3,0)</f>
        <v>#N/A</v>
      </c>
      <c r="CM243" s="141" t="e">
        <f aca="false">+VLOOKUP(DATOS_[[#This Row],[Clave de Contrato]],TblTiposContrato13[],4,0)</f>
        <v>#N/A</v>
      </c>
      <c r="CN243" s="141" t="str">
        <f aca="false">VLOOKUP(DATOS_[[#This Row],[Edad]],CONTRATOS!TblRngEdad,2,1)</f>
        <v>20  o menos</v>
      </c>
      <c r="CO243" s="141" t="str">
        <f aca="false">VLOOKUP(DATOS_[[#This Row],[Antigüedad]],TblRngAntg14[],2,1)</f>
        <v>0 a 1 años</v>
      </c>
    </row>
    <row r="244" customFormat="false" ht="13.8" hidden="false" customHeight="false" outlineLevel="0" collapsed="false">
      <c r="D244" s="128"/>
      <c r="E244" s="129"/>
      <c r="F244" s="129"/>
      <c r="G244" s="129"/>
      <c r="H244" s="130"/>
      <c r="I244" s="131"/>
      <c r="J244" s="128"/>
      <c r="K244" s="132"/>
      <c r="L244" s="132"/>
      <c r="M244" s="133"/>
      <c r="N244" s="133"/>
      <c r="O244" s="133"/>
      <c r="P244" s="129"/>
      <c r="Z244" s="74"/>
      <c r="AA244" s="75"/>
      <c r="AB244" s="75"/>
      <c r="AC244" s="129"/>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134"/>
      <c r="BK244" s="134"/>
      <c r="BL244" s="134"/>
      <c r="BM244" s="135"/>
      <c r="BN244" s="136" t="n">
        <f aca="false">+MAX($D$3,DATOS_[[#This Row],[Fecha Inicio Sit. Contract.]])</f>
        <v>0</v>
      </c>
      <c r="BO244" s="136" t="n">
        <f aca="false">+MIN($D$4,DATOS_[[#This Row],[Fecha Fin Sit. Contract.]])</f>
        <v>0</v>
      </c>
      <c r="BP244" s="137" t="n">
        <f aca="false">+DATOS_[[#This Row],[% de jornada]]*IF(DATOS_[[#This Row],[% jornada reducida]]="",1,DATOS_[[#This Row],[% jornada reducida]])</f>
        <v>0</v>
      </c>
      <c r="BQ244" s="137" t="n">
        <f aca="false">+(DATOS_[[#This Row],[F.fin.cal]]-DATOS_[[#This Row],[F.ini.cal]]+1)/($D$4-$D$3+1)</f>
        <v>1</v>
      </c>
      <c r="BR244" s="137" t="str">
        <f aca="false">IF(OR(AND(DATOS_[[#This Row],[Fecha Fin Contrato]]&lt;$D$3,DATOS_[[#This Row],[Fecha Fin Contrato]]&lt;&gt;""),DATOS_[[#This Row],[Fecha de Contratación]]&gt;$D$4),"Fuera","Dentro")</f>
        <v>Dentro</v>
      </c>
      <c r="BS244" s="137" t="str">
        <f aca="false" t="array" ref="BS244:BS244">IF(MAX(IF(DATOS_[id]=DATOS_[[#This Row],[id]],DATOS_[F.fin.cal]))=DATOS_[[#This Row],[F.fin.cal]],"Sí","NO")</f>
        <v>Sí</v>
      </c>
      <c r="BT244" s="137" t="str">
        <f aca="false">IF(AND(DATOS_[[#This Row],[% normaliz]]&lt;&gt;1,DATOS_[[#This Row],[% anualiz]]=1),"Sí","NO")</f>
        <v>Sí</v>
      </c>
      <c r="BU244" s="137" t="str">
        <f aca="false">IF(AND(DATOS_[[#This Row],[% normaliz]]=1,DATOS_[[#This Row],[% anualiz]]&lt;&gt;1),"Sí","NO")</f>
        <v>NO</v>
      </c>
      <c r="BV244" s="137" t="str">
        <f aca="false">IF(AND(DATOS_[[#This Row],[% normaliz]]&lt;&gt;1,DATOS_[[#This Row],[% anualiz]]&lt;&gt;1),"Sí","NO")</f>
        <v>NO</v>
      </c>
      <c r="BW244" s="137" t="str">
        <f aca="false">+IF(DATOS_[[#This Row],[% normaliz]]*DATOS_[[#This Row],[% anualiz]]=1,"NO","Sí")</f>
        <v>Sí</v>
      </c>
      <c r="BX244" s="138" t="e">
        <f aca="false">(DATOS_[[#This Row],[S.BASE]]*(1/DATOS_[[#This Row],[% normaliz]])*(1/DATOS_[[#This Row],[% anualiz]]))*IF(DATOS_[[#This Row],[Check Equiparado]]="Sí",1,0)</f>
        <v>#DIV/0!</v>
      </c>
      <c r="BY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4" s="138" t="e">
        <f aca="false">+DATOS_[[#This Row],[SALARIO BASE Eq]]+DATOS_[[#This Row],[Tot COMPL.SAL Eq]]</f>
        <v>#DIV/0!</v>
      </c>
      <c r="CA244" s="138" t="e">
        <f aca="false" t="array" ref="CA244:CA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4" s="138" t="e">
        <f aca="false">+DATOS_[[#This Row],[TOTAL SALARIO Eq]]+DATOS_[[#This Row],[Tot Extrasalarial Eq]]</f>
        <v>#DIV/0!</v>
      </c>
      <c r="CC244" s="139" t="n">
        <f aca="false">DATOS_[[#This Row],[S.BASE]]</f>
        <v>0</v>
      </c>
      <c r="CD244" s="139" t="n">
        <f aca="false">+SUM(DATOS_[[#This Row],[Conc.Sal.01]:[Conc.Sal.30]])</f>
        <v>0</v>
      </c>
      <c r="CE244" s="139" t="n">
        <f aca="false">+DATOS_[[#This Row],[SALARIO BASE Ef]]+DATOS_[[#This Row],[Tot COMPL.SAL Ef]]</f>
        <v>0</v>
      </c>
      <c r="CF244" s="139" t="n">
        <f aca="false">+SUM(DATOS_[[#This Row],[C.Extra.01]:[C.Extra.05]])</f>
        <v>0</v>
      </c>
      <c r="CG244" s="139" t="n">
        <f aca="false">+DATOS_[[#This Row],[TOTAL SALARIO Ef]]+DATOS_[[#This Row],[Tot Extrasalarial Ef]]</f>
        <v>0</v>
      </c>
      <c r="CH244" s="140" t="n">
        <f aca="false">MIN(IF(DATOS_[[#This Row],[Fecha Fin Contrato]]="",$D$4,DATOS_[[#This Row],[Fecha Fin Contrato]]),$D$4)-MAX(DATOS_[[#This Row],[Fecha de Contratación]],$D$3)+1</f>
        <v>1</v>
      </c>
      <c r="CI244" s="141" t="str">
        <f aca="false">IF(COUNTIFS(DATOS_[id],DATOS_[[#This Row],[id]])&gt;1,DATOS_[[#This Row],[id]],"")</f>
        <v/>
      </c>
      <c r="CJ244" s="141" t="n">
        <f aca="false">(Inicio!$G$10-DATOS_[[#This Row],[Fecha Nacimiento]])/365.25</f>
        <v>0</v>
      </c>
      <c r="CK244" s="141" t="n">
        <f aca="false">(Inicio!$G$10-DATOS_[[#This Row],[Fecha de Antigüedad]])/365.25</f>
        <v>0</v>
      </c>
      <c r="CL244" s="141" t="e">
        <f aca="false">+VLOOKUP(DATOS_[[#This Row],[Clave de Contrato]],TblTiposContrato13[],3,0)</f>
        <v>#N/A</v>
      </c>
      <c r="CM244" s="141" t="e">
        <f aca="false">+VLOOKUP(DATOS_[[#This Row],[Clave de Contrato]],TblTiposContrato13[],4,0)</f>
        <v>#N/A</v>
      </c>
      <c r="CN244" s="141" t="str">
        <f aca="false">VLOOKUP(DATOS_[[#This Row],[Edad]],CONTRATOS!TblRngEdad,2,1)</f>
        <v>20  o menos</v>
      </c>
      <c r="CO244" s="141" t="str">
        <f aca="false">VLOOKUP(DATOS_[[#This Row],[Antigüedad]],TblRngAntg14[],2,1)</f>
        <v>0 a 1 años</v>
      </c>
    </row>
    <row r="245" customFormat="false" ht="13.8" hidden="false" customHeight="false" outlineLevel="0" collapsed="false">
      <c r="D245" s="128"/>
      <c r="E245" s="129"/>
      <c r="F245" s="129"/>
      <c r="G245" s="129"/>
      <c r="H245" s="130"/>
      <c r="I245" s="131"/>
      <c r="J245" s="128"/>
      <c r="K245" s="132"/>
      <c r="L245" s="132"/>
      <c r="M245" s="133"/>
      <c r="N245" s="133"/>
      <c r="O245" s="133"/>
      <c r="P245" s="129"/>
      <c r="Z245" s="74"/>
      <c r="AA245" s="75"/>
      <c r="AB245" s="75"/>
      <c r="AC245" s="129"/>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134"/>
      <c r="BK245" s="134"/>
      <c r="BL245" s="134"/>
      <c r="BM245" s="135"/>
      <c r="BN245" s="136" t="n">
        <f aca="false">+MAX($D$3,DATOS_[[#This Row],[Fecha Inicio Sit. Contract.]])</f>
        <v>0</v>
      </c>
      <c r="BO245" s="136" t="n">
        <f aca="false">+MIN($D$4,DATOS_[[#This Row],[Fecha Fin Sit. Contract.]])</f>
        <v>0</v>
      </c>
      <c r="BP245" s="137" t="n">
        <f aca="false">+DATOS_[[#This Row],[% de jornada]]*IF(DATOS_[[#This Row],[% jornada reducida]]="",1,DATOS_[[#This Row],[% jornada reducida]])</f>
        <v>0</v>
      </c>
      <c r="BQ245" s="137" t="n">
        <f aca="false">+(DATOS_[[#This Row],[F.fin.cal]]-DATOS_[[#This Row],[F.ini.cal]]+1)/($D$4-$D$3+1)</f>
        <v>1</v>
      </c>
      <c r="BR245" s="137" t="str">
        <f aca="false">IF(OR(AND(DATOS_[[#This Row],[Fecha Fin Contrato]]&lt;$D$3,DATOS_[[#This Row],[Fecha Fin Contrato]]&lt;&gt;""),DATOS_[[#This Row],[Fecha de Contratación]]&gt;$D$4),"Fuera","Dentro")</f>
        <v>Dentro</v>
      </c>
      <c r="BS245" s="137" t="str">
        <f aca="false" t="array" ref="BS245:BS245">IF(MAX(IF(DATOS_[id]=DATOS_[[#This Row],[id]],DATOS_[F.fin.cal]))=DATOS_[[#This Row],[F.fin.cal]],"Sí","NO")</f>
        <v>Sí</v>
      </c>
      <c r="BT245" s="137" t="str">
        <f aca="false">IF(AND(DATOS_[[#This Row],[% normaliz]]&lt;&gt;1,DATOS_[[#This Row],[% anualiz]]=1),"Sí","NO")</f>
        <v>Sí</v>
      </c>
      <c r="BU245" s="137" t="str">
        <f aca="false">IF(AND(DATOS_[[#This Row],[% normaliz]]=1,DATOS_[[#This Row],[% anualiz]]&lt;&gt;1),"Sí","NO")</f>
        <v>NO</v>
      </c>
      <c r="BV245" s="137" t="str">
        <f aca="false">IF(AND(DATOS_[[#This Row],[% normaliz]]&lt;&gt;1,DATOS_[[#This Row],[% anualiz]]&lt;&gt;1),"Sí","NO")</f>
        <v>NO</v>
      </c>
      <c r="BW245" s="137" t="str">
        <f aca="false">+IF(DATOS_[[#This Row],[% normaliz]]*DATOS_[[#This Row],[% anualiz]]=1,"NO","Sí")</f>
        <v>Sí</v>
      </c>
      <c r="BX245" s="138" t="e">
        <f aca="false">(DATOS_[[#This Row],[S.BASE]]*(1/DATOS_[[#This Row],[% normaliz]])*(1/DATOS_[[#This Row],[% anualiz]]))*IF(DATOS_[[#This Row],[Check Equiparado]]="Sí",1,0)</f>
        <v>#DIV/0!</v>
      </c>
      <c r="BY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5" s="138" t="e">
        <f aca="false">+DATOS_[[#This Row],[SALARIO BASE Eq]]+DATOS_[[#This Row],[Tot COMPL.SAL Eq]]</f>
        <v>#DIV/0!</v>
      </c>
      <c r="CA245" s="138" t="e">
        <f aca="false" t="array" ref="CA245:CA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5" s="138" t="e">
        <f aca="false">+DATOS_[[#This Row],[TOTAL SALARIO Eq]]+DATOS_[[#This Row],[Tot Extrasalarial Eq]]</f>
        <v>#DIV/0!</v>
      </c>
      <c r="CC245" s="139" t="n">
        <f aca="false">DATOS_[[#This Row],[S.BASE]]</f>
        <v>0</v>
      </c>
      <c r="CD245" s="139" t="n">
        <f aca="false">+SUM(DATOS_[[#This Row],[Conc.Sal.01]:[Conc.Sal.30]])</f>
        <v>0</v>
      </c>
      <c r="CE245" s="139" t="n">
        <f aca="false">+DATOS_[[#This Row],[SALARIO BASE Ef]]+DATOS_[[#This Row],[Tot COMPL.SAL Ef]]</f>
        <v>0</v>
      </c>
      <c r="CF245" s="139" t="n">
        <f aca="false">+SUM(DATOS_[[#This Row],[C.Extra.01]:[C.Extra.05]])</f>
        <v>0</v>
      </c>
      <c r="CG245" s="139" t="n">
        <f aca="false">+DATOS_[[#This Row],[TOTAL SALARIO Ef]]+DATOS_[[#This Row],[Tot Extrasalarial Ef]]</f>
        <v>0</v>
      </c>
      <c r="CH245" s="140" t="n">
        <f aca="false">MIN(IF(DATOS_[[#This Row],[Fecha Fin Contrato]]="",$D$4,DATOS_[[#This Row],[Fecha Fin Contrato]]),$D$4)-MAX(DATOS_[[#This Row],[Fecha de Contratación]],$D$3)+1</f>
        <v>1</v>
      </c>
      <c r="CI245" s="141" t="str">
        <f aca="false">IF(COUNTIFS(DATOS_[id],DATOS_[[#This Row],[id]])&gt;1,DATOS_[[#This Row],[id]],"")</f>
        <v/>
      </c>
      <c r="CJ245" s="141" t="n">
        <f aca="false">(Inicio!$G$10-DATOS_[[#This Row],[Fecha Nacimiento]])/365.25</f>
        <v>0</v>
      </c>
      <c r="CK245" s="141" t="n">
        <f aca="false">(Inicio!$G$10-DATOS_[[#This Row],[Fecha de Antigüedad]])/365.25</f>
        <v>0</v>
      </c>
      <c r="CL245" s="141" t="e">
        <f aca="false">+VLOOKUP(DATOS_[[#This Row],[Clave de Contrato]],TblTiposContrato13[],3,0)</f>
        <v>#N/A</v>
      </c>
      <c r="CM245" s="141" t="e">
        <f aca="false">+VLOOKUP(DATOS_[[#This Row],[Clave de Contrato]],TblTiposContrato13[],4,0)</f>
        <v>#N/A</v>
      </c>
      <c r="CN245" s="141" t="str">
        <f aca="false">VLOOKUP(DATOS_[[#This Row],[Edad]],CONTRATOS!TblRngEdad,2,1)</f>
        <v>20  o menos</v>
      </c>
      <c r="CO245" s="141" t="str">
        <f aca="false">VLOOKUP(DATOS_[[#This Row],[Antigüedad]],TblRngAntg14[],2,1)</f>
        <v>0 a 1 años</v>
      </c>
    </row>
    <row r="246" customFormat="false" ht="13.8" hidden="false" customHeight="false" outlineLevel="0" collapsed="false">
      <c r="D246" s="128"/>
      <c r="E246" s="129"/>
      <c r="F246" s="129"/>
      <c r="G246" s="129"/>
      <c r="H246" s="130"/>
      <c r="I246" s="131"/>
      <c r="J246" s="128"/>
      <c r="K246" s="132"/>
      <c r="L246" s="132"/>
      <c r="M246" s="133"/>
      <c r="N246" s="133"/>
      <c r="O246" s="133"/>
      <c r="P246" s="129"/>
      <c r="Z246" s="74"/>
      <c r="AA246" s="75"/>
      <c r="AB246" s="75"/>
      <c r="AC246" s="129"/>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134"/>
      <c r="BK246" s="134"/>
      <c r="BL246" s="134"/>
      <c r="BM246" s="135"/>
      <c r="BN246" s="136" t="n">
        <f aca="false">+MAX($D$3,DATOS_[[#This Row],[Fecha Inicio Sit. Contract.]])</f>
        <v>0</v>
      </c>
      <c r="BO246" s="136" t="n">
        <f aca="false">+MIN($D$4,DATOS_[[#This Row],[Fecha Fin Sit. Contract.]])</f>
        <v>0</v>
      </c>
      <c r="BP246" s="137" t="n">
        <f aca="false">+DATOS_[[#This Row],[% de jornada]]*IF(DATOS_[[#This Row],[% jornada reducida]]="",1,DATOS_[[#This Row],[% jornada reducida]])</f>
        <v>0</v>
      </c>
      <c r="BQ246" s="137" t="n">
        <f aca="false">+(DATOS_[[#This Row],[F.fin.cal]]-DATOS_[[#This Row],[F.ini.cal]]+1)/($D$4-$D$3+1)</f>
        <v>1</v>
      </c>
      <c r="BR246" s="137" t="str">
        <f aca="false">IF(OR(AND(DATOS_[[#This Row],[Fecha Fin Contrato]]&lt;$D$3,DATOS_[[#This Row],[Fecha Fin Contrato]]&lt;&gt;""),DATOS_[[#This Row],[Fecha de Contratación]]&gt;$D$4),"Fuera","Dentro")</f>
        <v>Dentro</v>
      </c>
      <c r="BS246" s="137" t="str">
        <f aca="false" t="array" ref="BS246:BS246">IF(MAX(IF(DATOS_[id]=DATOS_[[#This Row],[id]],DATOS_[F.fin.cal]))=DATOS_[[#This Row],[F.fin.cal]],"Sí","NO")</f>
        <v>Sí</v>
      </c>
      <c r="BT246" s="137" t="str">
        <f aca="false">IF(AND(DATOS_[[#This Row],[% normaliz]]&lt;&gt;1,DATOS_[[#This Row],[% anualiz]]=1),"Sí","NO")</f>
        <v>Sí</v>
      </c>
      <c r="BU246" s="137" t="str">
        <f aca="false">IF(AND(DATOS_[[#This Row],[% normaliz]]=1,DATOS_[[#This Row],[% anualiz]]&lt;&gt;1),"Sí","NO")</f>
        <v>NO</v>
      </c>
      <c r="BV246" s="137" t="str">
        <f aca="false">IF(AND(DATOS_[[#This Row],[% normaliz]]&lt;&gt;1,DATOS_[[#This Row],[% anualiz]]&lt;&gt;1),"Sí","NO")</f>
        <v>NO</v>
      </c>
      <c r="BW246" s="137" t="str">
        <f aca="false">+IF(DATOS_[[#This Row],[% normaliz]]*DATOS_[[#This Row],[% anualiz]]=1,"NO","Sí")</f>
        <v>Sí</v>
      </c>
      <c r="BX246" s="138" t="e">
        <f aca="false">(DATOS_[[#This Row],[S.BASE]]*(1/DATOS_[[#This Row],[% normaliz]])*(1/DATOS_[[#This Row],[% anualiz]]))*IF(DATOS_[[#This Row],[Check Equiparado]]="Sí",1,0)</f>
        <v>#DIV/0!</v>
      </c>
      <c r="BY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6" s="138" t="e">
        <f aca="false">+DATOS_[[#This Row],[SALARIO BASE Eq]]+DATOS_[[#This Row],[Tot COMPL.SAL Eq]]</f>
        <v>#DIV/0!</v>
      </c>
      <c r="CA246" s="138" t="e">
        <f aca="false" t="array" ref="CA246:CA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6" s="138" t="e">
        <f aca="false">+DATOS_[[#This Row],[TOTAL SALARIO Eq]]+DATOS_[[#This Row],[Tot Extrasalarial Eq]]</f>
        <v>#DIV/0!</v>
      </c>
      <c r="CC246" s="139" t="n">
        <f aca="false">DATOS_[[#This Row],[S.BASE]]</f>
        <v>0</v>
      </c>
      <c r="CD246" s="139" t="n">
        <f aca="false">+SUM(DATOS_[[#This Row],[Conc.Sal.01]:[Conc.Sal.30]])</f>
        <v>0</v>
      </c>
      <c r="CE246" s="139" t="n">
        <f aca="false">+DATOS_[[#This Row],[SALARIO BASE Ef]]+DATOS_[[#This Row],[Tot COMPL.SAL Ef]]</f>
        <v>0</v>
      </c>
      <c r="CF246" s="139" t="n">
        <f aca="false">+SUM(DATOS_[[#This Row],[C.Extra.01]:[C.Extra.05]])</f>
        <v>0</v>
      </c>
      <c r="CG246" s="139" t="n">
        <f aca="false">+DATOS_[[#This Row],[TOTAL SALARIO Ef]]+DATOS_[[#This Row],[Tot Extrasalarial Ef]]</f>
        <v>0</v>
      </c>
      <c r="CH246" s="140" t="n">
        <f aca="false">MIN(IF(DATOS_[[#This Row],[Fecha Fin Contrato]]="",$D$4,DATOS_[[#This Row],[Fecha Fin Contrato]]),$D$4)-MAX(DATOS_[[#This Row],[Fecha de Contratación]],$D$3)+1</f>
        <v>1</v>
      </c>
      <c r="CI246" s="141" t="str">
        <f aca="false">IF(COUNTIFS(DATOS_[id],DATOS_[[#This Row],[id]])&gt;1,DATOS_[[#This Row],[id]],"")</f>
        <v/>
      </c>
      <c r="CJ246" s="141" t="n">
        <f aca="false">(Inicio!$G$10-DATOS_[[#This Row],[Fecha Nacimiento]])/365.25</f>
        <v>0</v>
      </c>
      <c r="CK246" s="141" t="n">
        <f aca="false">(Inicio!$G$10-DATOS_[[#This Row],[Fecha de Antigüedad]])/365.25</f>
        <v>0</v>
      </c>
      <c r="CL246" s="141" t="e">
        <f aca="false">+VLOOKUP(DATOS_[[#This Row],[Clave de Contrato]],TblTiposContrato13[],3,0)</f>
        <v>#N/A</v>
      </c>
      <c r="CM246" s="141" t="e">
        <f aca="false">+VLOOKUP(DATOS_[[#This Row],[Clave de Contrato]],TblTiposContrato13[],4,0)</f>
        <v>#N/A</v>
      </c>
      <c r="CN246" s="141" t="str">
        <f aca="false">VLOOKUP(DATOS_[[#This Row],[Edad]],CONTRATOS!TblRngEdad,2,1)</f>
        <v>20  o menos</v>
      </c>
      <c r="CO246" s="141" t="str">
        <f aca="false">VLOOKUP(DATOS_[[#This Row],[Antigüedad]],TblRngAntg14[],2,1)</f>
        <v>0 a 1 años</v>
      </c>
    </row>
    <row r="247" customFormat="false" ht="13.8" hidden="false" customHeight="false" outlineLevel="0" collapsed="false">
      <c r="D247" s="128"/>
      <c r="E247" s="129"/>
      <c r="F247" s="129"/>
      <c r="G247" s="129"/>
      <c r="H247" s="130"/>
      <c r="I247" s="131"/>
      <c r="J247" s="128"/>
      <c r="K247" s="132"/>
      <c r="L247" s="132"/>
      <c r="M247" s="133"/>
      <c r="N247" s="133"/>
      <c r="O247" s="133"/>
      <c r="P247" s="129"/>
      <c r="Z247" s="74"/>
      <c r="AA247" s="75"/>
      <c r="AB247" s="75"/>
      <c r="AC247" s="129"/>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134"/>
      <c r="BK247" s="134"/>
      <c r="BL247" s="134"/>
      <c r="BM247" s="135"/>
      <c r="BN247" s="136" t="n">
        <f aca="false">+MAX($D$3,DATOS_[[#This Row],[Fecha Inicio Sit. Contract.]])</f>
        <v>0</v>
      </c>
      <c r="BO247" s="136" t="n">
        <f aca="false">+MIN($D$4,DATOS_[[#This Row],[Fecha Fin Sit. Contract.]])</f>
        <v>0</v>
      </c>
      <c r="BP247" s="137" t="n">
        <f aca="false">+DATOS_[[#This Row],[% de jornada]]*IF(DATOS_[[#This Row],[% jornada reducida]]="",1,DATOS_[[#This Row],[% jornada reducida]])</f>
        <v>0</v>
      </c>
      <c r="BQ247" s="137" t="n">
        <f aca="false">+(DATOS_[[#This Row],[F.fin.cal]]-DATOS_[[#This Row],[F.ini.cal]]+1)/($D$4-$D$3+1)</f>
        <v>1</v>
      </c>
      <c r="BR247" s="137" t="str">
        <f aca="false">IF(OR(AND(DATOS_[[#This Row],[Fecha Fin Contrato]]&lt;$D$3,DATOS_[[#This Row],[Fecha Fin Contrato]]&lt;&gt;""),DATOS_[[#This Row],[Fecha de Contratación]]&gt;$D$4),"Fuera","Dentro")</f>
        <v>Dentro</v>
      </c>
      <c r="BS247" s="137" t="str">
        <f aca="false" t="array" ref="BS247:BS247">IF(MAX(IF(DATOS_[id]=DATOS_[[#This Row],[id]],DATOS_[F.fin.cal]))=DATOS_[[#This Row],[F.fin.cal]],"Sí","NO")</f>
        <v>Sí</v>
      </c>
      <c r="BT247" s="137" t="str">
        <f aca="false">IF(AND(DATOS_[[#This Row],[% normaliz]]&lt;&gt;1,DATOS_[[#This Row],[% anualiz]]=1),"Sí","NO")</f>
        <v>Sí</v>
      </c>
      <c r="BU247" s="137" t="str">
        <f aca="false">IF(AND(DATOS_[[#This Row],[% normaliz]]=1,DATOS_[[#This Row],[% anualiz]]&lt;&gt;1),"Sí","NO")</f>
        <v>NO</v>
      </c>
      <c r="BV247" s="137" t="str">
        <f aca="false">IF(AND(DATOS_[[#This Row],[% normaliz]]&lt;&gt;1,DATOS_[[#This Row],[% anualiz]]&lt;&gt;1),"Sí","NO")</f>
        <v>NO</v>
      </c>
      <c r="BW247" s="137" t="str">
        <f aca="false">+IF(DATOS_[[#This Row],[% normaliz]]*DATOS_[[#This Row],[% anualiz]]=1,"NO","Sí")</f>
        <v>Sí</v>
      </c>
      <c r="BX247" s="138" t="e">
        <f aca="false">(DATOS_[[#This Row],[S.BASE]]*(1/DATOS_[[#This Row],[% normaliz]])*(1/DATOS_[[#This Row],[% anualiz]]))*IF(DATOS_[[#This Row],[Check Equiparado]]="Sí",1,0)</f>
        <v>#DIV/0!</v>
      </c>
      <c r="BY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7" s="138" t="e">
        <f aca="false">+DATOS_[[#This Row],[SALARIO BASE Eq]]+DATOS_[[#This Row],[Tot COMPL.SAL Eq]]</f>
        <v>#DIV/0!</v>
      </c>
      <c r="CA247" s="138" t="e">
        <f aca="false" t="array" ref="CA247:CA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7" s="138" t="e">
        <f aca="false">+DATOS_[[#This Row],[TOTAL SALARIO Eq]]+DATOS_[[#This Row],[Tot Extrasalarial Eq]]</f>
        <v>#DIV/0!</v>
      </c>
      <c r="CC247" s="139" t="n">
        <f aca="false">DATOS_[[#This Row],[S.BASE]]</f>
        <v>0</v>
      </c>
      <c r="CD247" s="139" t="n">
        <f aca="false">+SUM(DATOS_[[#This Row],[Conc.Sal.01]:[Conc.Sal.30]])</f>
        <v>0</v>
      </c>
      <c r="CE247" s="139" t="n">
        <f aca="false">+DATOS_[[#This Row],[SALARIO BASE Ef]]+DATOS_[[#This Row],[Tot COMPL.SAL Ef]]</f>
        <v>0</v>
      </c>
      <c r="CF247" s="139" t="n">
        <f aca="false">+SUM(DATOS_[[#This Row],[C.Extra.01]:[C.Extra.05]])</f>
        <v>0</v>
      </c>
      <c r="CG247" s="139" t="n">
        <f aca="false">+DATOS_[[#This Row],[TOTAL SALARIO Ef]]+DATOS_[[#This Row],[Tot Extrasalarial Ef]]</f>
        <v>0</v>
      </c>
      <c r="CH247" s="140" t="n">
        <f aca="false">MIN(IF(DATOS_[[#This Row],[Fecha Fin Contrato]]="",$D$4,DATOS_[[#This Row],[Fecha Fin Contrato]]),$D$4)-MAX(DATOS_[[#This Row],[Fecha de Contratación]],$D$3)+1</f>
        <v>1</v>
      </c>
      <c r="CI247" s="141" t="str">
        <f aca="false">IF(COUNTIFS(DATOS_[id],DATOS_[[#This Row],[id]])&gt;1,DATOS_[[#This Row],[id]],"")</f>
        <v/>
      </c>
      <c r="CJ247" s="141" t="n">
        <f aca="false">(Inicio!$G$10-DATOS_[[#This Row],[Fecha Nacimiento]])/365.25</f>
        <v>0</v>
      </c>
      <c r="CK247" s="141" t="n">
        <f aca="false">(Inicio!$G$10-DATOS_[[#This Row],[Fecha de Antigüedad]])/365.25</f>
        <v>0</v>
      </c>
      <c r="CL247" s="141" t="e">
        <f aca="false">+VLOOKUP(DATOS_[[#This Row],[Clave de Contrato]],TblTiposContrato13[],3,0)</f>
        <v>#N/A</v>
      </c>
      <c r="CM247" s="141" t="e">
        <f aca="false">+VLOOKUP(DATOS_[[#This Row],[Clave de Contrato]],TblTiposContrato13[],4,0)</f>
        <v>#N/A</v>
      </c>
      <c r="CN247" s="141" t="str">
        <f aca="false">VLOOKUP(DATOS_[[#This Row],[Edad]],CONTRATOS!TblRngEdad,2,1)</f>
        <v>20  o menos</v>
      </c>
      <c r="CO247" s="141" t="str">
        <f aca="false">VLOOKUP(DATOS_[[#This Row],[Antigüedad]],TblRngAntg14[],2,1)</f>
        <v>0 a 1 años</v>
      </c>
    </row>
    <row r="248" customFormat="false" ht="13.8" hidden="false" customHeight="false" outlineLevel="0" collapsed="false">
      <c r="D248" s="128"/>
      <c r="E248" s="129"/>
      <c r="F248" s="129"/>
      <c r="G248" s="129"/>
      <c r="H248" s="130"/>
      <c r="I248" s="131"/>
      <c r="J248" s="128"/>
      <c r="K248" s="132"/>
      <c r="L248" s="132"/>
      <c r="M248" s="133"/>
      <c r="N248" s="133"/>
      <c r="O248" s="133"/>
      <c r="P248" s="129"/>
      <c r="Z248" s="74"/>
      <c r="AA248" s="75"/>
      <c r="AB248" s="75"/>
      <c r="AC248" s="129"/>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134"/>
      <c r="BK248" s="134"/>
      <c r="BL248" s="134"/>
      <c r="BM248" s="135"/>
      <c r="BN248" s="136" t="n">
        <f aca="false">+MAX($D$3,DATOS_[[#This Row],[Fecha Inicio Sit. Contract.]])</f>
        <v>0</v>
      </c>
      <c r="BO248" s="136" t="n">
        <f aca="false">+MIN($D$4,DATOS_[[#This Row],[Fecha Fin Sit. Contract.]])</f>
        <v>0</v>
      </c>
      <c r="BP248" s="137" t="n">
        <f aca="false">+DATOS_[[#This Row],[% de jornada]]*IF(DATOS_[[#This Row],[% jornada reducida]]="",1,DATOS_[[#This Row],[% jornada reducida]])</f>
        <v>0</v>
      </c>
      <c r="BQ248" s="137" t="n">
        <f aca="false">+(DATOS_[[#This Row],[F.fin.cal]]-DATOS_[[#This Row],[F.ini.cal]]+1)/($D$4-$D$3+1)</f>
        <v>1</v>
      </c>
      <c r="BR248" s="137" t="str">
        <f aca="false">IF(OR(AND(DATOS_[[#This Row],[Fecha Fin Contrato]]&lt;$D$3,DATOS_[[#This Row],[Fecha Fin Contrato]]&lt;&gt;""),DATOS_[[#This Row],[Fecha de Contratación]]&gt;$D$4),"Fuera","Dentro")</f>
        <v>Dentro</v>
      </c>
      <c r="BS248" s="137" t="str">
        <f aca="false" t="array" ref="BS248:BS248">IF(MAX(IF(DATOS_[id]=DATOS_[[#This Row],[id]],DATOS_[F.fin.cal]))=DATOS_[[#This Row],[F.fin.cal]],"Sí","NO")</f>
        <v>Sí</v>
      </c>
      <c r="BT248" s="137" t="str">
        <f aca="false">IF(AND(DATOS_[[#This Row],[% normaliz]]&lt;&gt;1,DATOS_[[#This Row],[% anualiz]]=1),"Sí","NO")</f>
        <v>Sí</v>
      </c>
      <c r="BU248" s="137" t="str">
        <f aca="false">IF(AND(DATOS_[[#This Row],[% normaliz]]=1,DATOS_[[#This Row],[% anualiz]]&lt;&gt;1),"Sí","NO")</f>
        <v>NO</v>
      </c>
      <c r="BV248" s="137" t="str">
        <f aca="false">IF(AND(DATOS_[[#This Row],[% normaliz]]&lt;&gt;1,DATOS_[[#This Row],[% anualiz]]&lt;&gt;1),"Sí","NO")</f>
        <v>NO</v>
      </c>
      <c r="BW248" s="137" t="str">
        <f aca="false">+IF(DATOS_[[#This Row],[% normaliz]]*DATOS_[[#This Row],[% anualiz]]=1,"NO","Sí")</f>
        <v>Sí</v>
      </c>
      <c r="BX248" s="138" t="e">
        <f aca="false">(DATOS_[[#This Row],[S.BASE]]*(1/DATOS_[[#This Row],[% normaliz]])*(1/DATOS_[[#This Row],[% anualiz]]))*IF(DATOS_[[#This Row],[Check Equiparado]]="Sí",1,0)</f>
        <v>#DIV/0!</v>
      </c>
      <c r="BY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8" s="138" t="e">
        <f aca="false">+DATOS_[[#This Row],[SALARIO BASE Eq]]+DATOS_[[#This Row],[Tot COMPL.SAL Eq]]</f>
        <v>#DIV/0!</v>
      </c>
      <c r="CA248" s="138" t="e">
        <f aca="false" t="array" ref="CA248:CA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8" s="138" t="e">
        <f aca="false">+DATOS_[[#This Row],[TOTAL SALARIO Eq]]+DATOS_[[#This Row],[Tot Extrasalarial Eq]]</f>
        <v>#DIV/0!</v>
      </c>
      <c r="CC248" s="139" t="n">
        <f aca="false">DATOS_[[#This Row],[S.BASE]]</f>
        <v>0</v>
      </c>
      <c r="CD248" s="139" t="n">
        <f aca="false">+SUM(DATOS_[[#This Row],[Conc.Sal.01]:[Conc.Sal.30]])</f>
        <v>0</v>
      </c>
      <c r="CE248" s="139" t="n">
        <f aca="false">+DATOS_[[#This Row],[SALARIO BASE Ef]]+DATOS_[[#This Row],[Tot COMPL.SAL Ef]]</f>
        <v>0</v>
      </c>
      <c r="CF248" s="139" t="n">
        <f aca="false">+SUM(DATOS_[[#This Row],[C.Extra.01]:[C.Extra.05]])</f>
        <v>0</v>
      </c>
      <c r="CG248" s="139" t="n">
        <f aca="false">+DATOS_[[#This Row],[TOTAL SALARIO Ef]]+DATOS_[[#This Row],[Tot Extrasalarial Ef]]</f>
        <v>0</v>
      </c>
      <c r="CH248" s="140" t="n">
        <f aca="false">MIN(IF(DATOS_[[#This Row],[Fecha Fin Contrato]]="",$D$4,DATOS_[[#This Row],[Fecha Fin Contrato]]),$D$4)-MAX(DATOS_[[#This Row],[Fecha de Contratación]],$D$3)+1</f>
        <v>1</v>
      </c>
      <c r="CI248" s="141" t="str">
        <f aca="false">IF(COUNTIFS(DATOS_[id],DATOS_[[#This Row],[id]])&gt;1,DATOS_[[#This Row],[id]],"")</f>
        <v/>
      </c>
      <c r="CJ248" s="141" t="n">
        <f aca="false">(Inicio!$G$10-DATOS_[[#This Row],[Fecha Nacimiento]])/365.25</f>
        <v>0</v>
      </c>
      <c r="CK248" s="141" t="n">
        <f aca="false">(Inicio!$G$10-DATOS_[[#This Row],[Fecha de Antigüedad]])/365.25</f>
        <v>0</v>
      </c>
      <c r="CL248" s="141" t="e">
        <f aca="false">+VLOOKUP(DATOS_[[#This Row],[Clave de Contrato]],TblTiposContrato13[],3,0)</f>
        <v>#N/A</v>
      </c>
      <c r="CM248" s="141" t="e">
        <f aca="false">+VLOOKUP(DATOS_[[#This Row],[Clave de Contrato]],TblTiposContrato13[],4,0)</f>
        <v>#N/A</v>
      </c>
      <c r="CN248" s="141" t="str">
        <f aca="false">VLOOKUP(DATOS_[[#This Row],[Edad]],CONTRATOS!TblRngEdad,2,1)</f>
        <v>20  o menos</v>
      </c>
      <c r="CO248" s="141" t="str">
        <f aca="false">VLOOKUP(DATOS_[[#This Row],[Antigüedad]],TblRngAntg14[],2,1)</f>
        <v>0 a 1 años</v>
      </c>
    </row>
    <row r="249" customFormat="false" ht="13.8" hidden="false" customHeight="false" outlineLevel="0" collapsed="false">
      <c r="D249" s="128"/>
      <c r="E249" s="129"/>
      <c r="F249" s="129"/>
      <c r="G249" s="129"/>
      <c r="H249" s="130"/>
      <c r="I249" s="131"/>
      <c r="J249" s="128"/>
      <c r="K249" s="132"/>
      <c r="L249" s="132"/>
      <c r="M249" s="133"/>
      <c r="N249" s="133"/>
      <c r="O249" s="133"/>
      <c r="P249" s="129"/>
      <c r="Z249" s="74"/>
      <c r="AA249" s="75"/>
      <c r="AB249" s="75"/>
      <c r="AC249" s="129"/>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134"/>
      <c r="BK249" s="134"/>
      <c r="BL249" s="134"/>
      <c r="BM249" s="135"/>
      <c r="BN249" s="136" t="n">
        <f aca="false">+MAX($D$3,DATOS_[[#This Row],[Fecha Inicio Sit. Contract.]])</f>
        <v>0</v>
      </c>
      <c r="BO249" s="136" t="n">
        <f aca="false">+MIN($D$4,DATOS_[[#This Row],[Fecha Fin Sit. Contract.]])</f>
        <v>0</v>
      </c>
      <c r="BP249" s="137" t="n">
        <f aca="false">+DATOS_[[#This Row],[% de jornada]]*IF(DATOS_[[#This Row],[% jornada reducida]]="",1,DATOS_[[#This Row],[% jornada reducida]])</f>
        <v>0</v>
      </c>
      <c r="BQ249" s="137" t="n">
        <f aca="false">+(DATOS_[[#This Row],[F.fin.cal]]-DATOS_[[#This Row],[F.ini.cal]]+1)/($D$4-$D$3+1)</f>
        <v>1</v>
      </c>
      <c r="BR249" s="137" t="str">
        <f aca="false">IF(OR(AND(DATOS_[[#This Row],[Fecha Fin Contrato]]&lt;$D$3,DATOS_[[#This Row],[Fecha Fin Contrato]]&lt;&gt;""),DATOS_[[#This Row],[Fecha de Contratación]]&gt;$D$4),"Fuera","Dentro")</f>
        <v>Dentro</v>
      </c>
      <c r="BS249" s="137" t="str">
        <f aca="false" t="array" ref="BS249:BS249">IF(MAX(IF(DATOS_[id]=DATOS_[[#This Row],[id]],DATOS_[F.fin.cal]))=DATOS_[[#This Row],[F.fin.cal]],"Sí","NO")</f>
        <v>Sí</v>
      </c>
      <c r="BT249" s="137" t="str">
        <f aca="false">IF(AND(DATOS_[[#This Row],[% normaliz]]&lt;&gt;1,DATOS_[[#This Row],[% anualiz]]=1),"Sí","NO")</f>
        <v>Sí</v>
      </c>
      <c r="BU249" s="137" t="str">
        <f aca="false">IF(AND(DATOS_[[#This Row],[% normaliz]]=1,DATOS_[[#This Row],[% anualiz]]&lt;&gt;1),"Sí","NO")</f>
        <v>NO</v>
      </c>
      <c r="BV249" s="137" t="str">
        <f aca="false">IF(AND(DATOS_[[#This Row],[% normaliz]]&lt;&gt;1,DATOS_[[#This Row],[% anualiz]]&lt;&gt;1),"Sí","NO")</f>
        <v>NO</v>
      </c>
      <c r="BW249" s="137" t="str">
        <f aca="false">+IF(DATOS_[[#This Row],[% normaliz]]*DATOS_[[#This Row],[% anualiz]]=1,"NO","Sí")</f>
        <v>Sí</v>
      </c>
      <c r="BX249" s="138" t="e">
        <f aca="false">(DATOS_[[#This Row],[S.BASE]]*(1/DATOS_[[#This Row],[% normaliz]])*(1/DATOS_[[#This Row],[% anualiz]]))*IF(DATOS_[[#This Row],[Check Equiparado]]="Sí",1,0)</f>
        <v>#DIV/0!</v>
      </c>
      <c r="BY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9" s="138" t="e">
        <f aca="false">+DATOS_[[#This Row],[SALARIO BASE Eq]]+DATOS_[[#This Row],[Tot COMPL.SAL Eq]]</f>
        <v>#DIV/0!</v>
      </c>
      <c r="CA249" s="138" t="e">
        <f aca="false" t="array" ref="CA249:CA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9" s="138" t="e">
        <f aca="false">+DATOS_[[#This Row],[TOTAL SALARIO Eq]]+DATOS_[[#This Row],[Tot Extrasalarial Eq]]</f>
        <v>#DIV/0!</v>
      </c>
      <c r="CC249" s="139" t="n">
        <f aca="false">DATOS_[[#This Row],[S.BASE]]</f>
        <v>0</v>
      </c>
      <c r="CD249" s="139" t="n">
        <f aca="false">+SUM(DATOS_[[#This Row],[Conc.Sal.01]:[Conc.Sal.30]])</f>
        <v>0</v>
      </c>
      <c r="CE249" s="139" t="n">
        <f aca="false">+DATOS_[[#This Row],[SALARIO BASE Ef]]+DATOS_[[#This Row],[Tot COMPL.SAL Ef]]</f>
        <v>0</v>
      </c>
      <c r="CF249" s="139" t="n">
        <f aca="false">+SUM(DATOS_[[#This Row],[C.Extra.01]:[C.Extra.05]])</f>
        <v>0</v>
      </c>
      <c r="CG249" s="139" t="n">
        <f aca="false">+DATOS_[[#This Row],[TOTAL SALARIO Ef]]+DATOS_[[#This Row],[Tot Extrasalarial Ef]]</f>
        <v>0</v>
      </c>
      <c r="CH249" s="140" t="n">
        <f aca="false">MIN(IF(DATOS_[[#This Row],[Fecha Fin Contrato]]="",$D$4,DATOS_[[#This Row],[Fecha Fin Contrato]]),$D$4)-MAX(DATOS_[[#This Row],[Fecha de Contratación]],$D$3)+1</f>
        <v>1</v>
      </c>
      <c r="CI249" s="141" t="str">
        <f aca="false">IF(COUNTIFS(DATOS_[id],DATOS_[[#This Row],[id]])&gt;1,DATOS_[[#This Row],[id]],"")</f>
        <v/>
      </c>
      <c r="CJ249" s="141" t="n">
        <f aca="false">(Inicio!$G$10-DATOS_[[#This Row],[Fecha Nacimiento]])/365.25</f>
        <v>0</v>
      </c>
      <c r="CK249" s="141" t="n">
        <f aca="false">(Inicio!$G$10-DATOS_[[#This Row],[Fecha de Antigüedad]])/365.25</f>
        <v>0</v>
      </c>
      <c r="CL249" s="141" t="e">
        <f aca="false">+VLOOKUP(DATOS_[[#This Row],[Clave de Contrato]],TblTiposContrato13[],3,0)</f>
        <v>#N/A</v>
      </c>
      <c r="CM249" s="141" t="e">
        <f aca="false">+VLOOKUP(DATOS_[[#This Row],[Clave de Contrato]],TblTiposContrato13[],4,0)</f>
        <v>#N/A</v>
      </c>
      <c r="CN249" s="141" t="str">
        <f aca="false">VLOOKUP(DATOS_[[#This Row],[Edad]],CONTRATOS!TblRngEdad,2,1)</f>
        <v>20  o menos</v>
      </c>
      <c r="CO249" s="141" t="str">
        <f aca="false">VLOOKUP(DATOS_[[#This Row],[Antigüedad]],TblRngAntg14[],2,1)</f>
        <v>0 a 1 años</v>
      </c>
    </row>
    <row r="250" customFormat="false" ht="13.8" hidden="false" customHeight="false" outlineLevel="0" collapsed="false">
      <c r="D250" s="128"/>
      <c r="E250" s="129"/>
      <c r="F250" s="129"/>
      <c r="G250" s="129"/>
      <c r="H250" s="130"/>
      <c r="I250" s="131"/>
      <c r="J250" s="128"/>
      <c r="K250" s="132"/>
      <c r="L250" s="132"/>
      <c r="M250" s="133"/>
      <c r="N250" s="133"/>
      <c r="O250" s="133"/>
      <c r="P250" s="129"/>
      <c r="Z250" s="74"/>
      <c r="AA250" s="75"/>
      <c r="AB250" s="75"/>
      <c r="AC250" s="129"/>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134"/>
      <c r="BK250" s="134"/>
      <c r="BL250" s="134"/>
      <c r="BM250" s="135"/>
      <c r="BN250" s="136" t="n">
        <f aca="false">+MAX($D$3,DATOS_[[#This Row],[Fecha Inicio Sit. Contract.]])</f>
        <v>0</v>
      </c>
      <c r="BO250" s="136" t="n">
        <f aca="false">+MIN($D$4,DATOS_[[#This Row],[Fecha Fin Sit. Contract.]])</f>
        <v>0</v>
      </c>
      <c r="BP250" s="137" t="n">
        <f aca="false">+DATOS_[[#This Row],[% de jornada]]*IF(DATOS_[[#This Row],[% jornada reducida]]="",1,DATOS_[[#This Row],[% jornada reducida]])</f>
        <v>0</v>
      </c>
      <c r="BQ250" s="137" t="n">
        <f aca="false">+(DATOS_[[#This Row],[F.fin.cal]]-DATOS_[[#This Row],[F.ini.cal]]+1)/($D$4-$D$3+1)</f>
        <v>1</v>
      </c>
      <c r="BR250" s="137" t="str">
        <f aca="false">IF(OR(AND(DATOS_[[#This Row],[Fecha Fin Contrato]]&lt;$D$3,DATOS_[[#This Row],[Fecha Fin Contrato]]&lt;&gt;""),DATOS_[[#This Row],[Fecha de Contratación]]&gt;$D$4),"Fuera","Dentro")</f>
        <v>Dentro</v>
      </c>
      <c r="BS250" s="137" t="str">
        <f aca="false" t="array" ref="BS250:BS250">IF(MAX(IF(DATOS_[id]=DATOS_[[#This Row],[id]],DATOS_[F.fin.cal]))=DATOS_[[#This Row],[F.fin.cal]],"Sí","NO")</f>
        <v>Sí</v>
      </c>
      <c r="BT250" s="137" t="str">
        <f aca="false">IF(AND(DATOS_[[#This Row],[% normaliz]]&lt;&gt;1,DATOS_[[#This Row],[% anualiz]]=1),"Sí","NO")</f>
        <v>Sí</v>
      </c>
      <c r="BU250" s="137" t="str">
        <f aca="false">IF(AND(DATOS_[[#This Row],[% normaliz]]=1,DATOS_[[#This Row],[% anualiz]]&lt;&gt;1),"Sí","NO")</f>
        <v>NO</v>
      </c>
      <c r="BV250" s="137" t="str">
        <f aca="false">IF(AND(DATOS_[[#This Row],[% normaliz]]&lt;&gt;1,DATOS_[[#This Row],[% anualiz]]&lt;&gt;1),"Sí","NO")</f>
        <v>NO</v>
      </c>
      <c r="BW250" s="137" t="str">
        <f aca="false">+IF(DATOS_[[#This Row],[% normaliz]]*DATOS_[[#This Row],[% anualiz]]=1,"NO","Sí")</f>
        <v>Sí</v>
      </c>
      <c r="BX250" s="138" t="e">
        <f aca="false">(DATOS_[[#This Row],[S.BASE]]*(1/DATOS_[[#This Row],[% normaliz]])*(1/DATOS_[[#This Row],[% anualiz]]))*IF(DATOS_[[#This Row],[Check Equiparado]]="Sí",1,0)</f>
        <v>#DIV/0!</v>
      </c>
      <c r="BY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0" s="138" t="e">
        <f aca="false">+DATOS_[[#This Row],[SALARIO BASE Eq]]+DATOS_[[#This Row],[Tot COMPL.SAL Eq]]</f>
        <v>#DIV/0!</v>
      </c>
      <c r="CA250" s="138" t="e">
        <f aca="false" t="array" ref="CA250:CA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0" s="138" t="e">
        <f aca="false">+DATOS_[[#This Row],[TOTAL SALARIO Eq]]+DATOS_[[#This Row],[Tot Extrasalarial Eq]]</f>
        <v>#DIV/0!</v>
      </c>
      <c r="CC250" s="139" t="n">
        <f aca="false">DATOS_[[#This Row],[S.BASE]]</f>
        <v>0</v>
      </c>
      <c r="CD250" s="139" t="n">
        <f aca="false">+SUM(DATOS_[[#This Row],[Conc.Sal.01]:[Conc.Sal.30]])</f>
        <v>0</v>
      </c>
      <c r="CE250" s="139" t="n">
        <f aca="false">+DATOS_[[#This Row],[SALARIO BASE Ef]]+DATOS_[[#This Row],[Tot COMPL.SAL Ef]]</f>
        <v>0</v>
      </c>
      <c r="CF250" s="139" t="n">
        <f aca="false">+SUM(DATOS_[[#This Row],[C.Extra.01]:[C.Extra.05]])</f>
        <v>0</v>
      </c>
      <c r="CG250" s="139" t="n">
        <f aca="false">+DATOS_[[#This Row],[TOTAL SALARIO Ef]]+DATOS_[[#This Row],[Tot Extrasalarial Ef]]</f>
        <v>0</v>
      </c>
      <c r="CH250" s="140" t="n">
        <f aca="false">MIN(IF(DATOS_[[#This Row],[Fecha Fin Contrato]]="",$D$4,DATOS_[[#This Row],[Fecha Fin Contrato]]),$D$4)-MAX(DATOS_[[#This Row],[Fecha de Contratación]],$D$3)+1</f>
        <v>1</v>
      </c>
      <c r="CI250" s="141" t="str">
        <f aca="false">IF(COUNTIFS(DATOS_[id],DATOS_[[#This Row],[id]])&gt;1,DATOS_[[#This Row],[id]],"")</f>
        <v/>
      </c>
      <c r="CJ250" s="141" t="n">
        <f aca="false">(Inicio!$G$10-DATOS_[[#This Row],[Fecha Nacimiento]])/365.25</f>
        <v>0</v>
      </c>
      <c r="CK250" s="141" t="n">
        <f aca="false">(Inicio!$G$10-DATOS_[[#This Row],[Fecha de Antigüedad]])/365.25</f>
        <v>0</v>
      </c>
      <c r="CL250" s="141" t="e">
        <f aca="false">+VLOOKUP(DATOS_[[#This Row],[Clave de Contrato]],TblTiposContrato13[],3,0)</f>
        <v>#N/A</v>
      </c>
      <c r="CM250" s="141" t="e">
        <f aca="false">+VLOOKUP(DATOS_[[#This Row],[Clave de Contrato]],TblTiposContrato13[],4,0)</f>
        <v>#N/A</v>
      </c>
      <c r="CN250" s="141" t="str">
        <f aca="false">VLOOKUP(DATOS_[[#This Row],[Edad]],CONTRATOS!TblRngEdad,2,1)</f>
        <v>20  o menos</v>
      </c>
      <c r="CO250" s="141" t="str">
        <f aca="false">VLOOKUP(DATOS_[[#This Row],[Antigüedad]],TblRngAntg14[],2,1)</f>
        <v>0 a 1 años</v>
      </c>
    </row>
    <row r="251" customFormat="false" ht="13.8" hidden="false" customHeight="false" outlineLevel="0" collapsed="false">
      <c r="D251" s="128"/>
      <c r="E251" s="129"/>
      <c r="F251" s="129"/>
      <c r="G251" s="129"/>
      <c r="H251" s="130"/>
      <c r="I251" s="131"/>
      <c r="J251" s="128"/>
      <c r="K251" s="132"/>
      <c r="L251" s="132"/>
      <c r="M251" s="133"/>
      <c r="N251" s="133"/>
      <c r="O251" s="133"/>
      <c r="P251" s="129"/>
      <c r="Z251" s="74"/>
      <c r="AA251" s="75"/>
      <c r="AB251" s="75"/>
      <c r="AC251" s="129"/>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134"/>
      <c r="BK251" s="134"/>
      <c r="BL251" s="134"/>
      <c r="BM251" s="135"/>
      <c r="BN251" s="136" t="n">
        <f aca="false">+MAX($D$3,DATOS_[[#This Row],[Fecha Inicio Sit. Contract.]])</f>
        <v>0</v>
      </c>
      <c r="BO251" s="136" t="n">
        <f aca="false">+MIN($D$4,DATOS_[[#This Row],[Fecha Fin Sit. Contract.]])</f>
        <v>0</v>
      </c>
      <c r="BP251" s="137" t="n">
        <f aca="false">+DATOS_[[#This Row],[% de jornada]]*IF(DATOS_[[#This Row],[% jornada reducida]]="",1,DATOS_[[#This Row],[% jornada reducida]])</f>
        <v>0</v>
      </c>
      <c r="BQ251" s="137" t="n">
        <f aca="false">+(DATOS_[[#This Row],[F.fin.cal]]-DATOS_[[#This Row],[F.ini.cal]]+1)/($D$4-$D$3+1)</f>
        <v>1</v>
      </c>
      <c r="BR251" s="137" t="str">
        <f aca="false">IF(OR(AND(DATOS_[[#This Row],[Fecha Fin Contrato]]&lt;$D$3,DATOS_[[#This Row],[Fecha Fin Contrato]]&lt;&gt;""),DATOS_[[#This Row],[Fecha de Contratación]]&gt;$D$4),"Fuera","Dentro")</f>
        <v>Dentro</v>
      </c>
      <c r="BS251" s="137" t="str">
        <f aca="false" t="array" ref="BS251:BS251">IF(MAX(IF(DATOS_[id]=DATOS_[[#This Row],[id]],DATOS_[F.fin.cal]))=DATOS_[[#This Row],[F.fin.cal]],"Sí","NO")</f>
        <v>Sí</v>
      </c>
      <c r="BT251" s="137" t="str">
        <f aca="false">IF(AND(DATOS_[[#This Row],[% normaliz]]&lt;&gt;1,DATOS_[[#This Row],[% anualiz]]=1),"Sí","NO")</f>
        <v>Sí</v>
      </c>
      <c r="BU251" s="137" t="str">
        <f aca="false">IF(AND(DATOS_[[#This Row],[% normaliz]]=1,DATOS_[[#This Row],[% anualiz]]&lt;&gt;1),"Sí","NO")</f>
        <v>NO</v>
      </c>
      <c r="BV251" s="137" t="str">
        <f aca="false">IF(AND(DATOS_[[#This Row],[% normaliz]]&lt;&gt;1,DATOS_[[#This Row],[% anualiz]]&lt;&gt;1),"Sí","NO")</f>
        <v>NO</v>
      </c>
      <c r="BW251" s="137" t="str">
        <f aca="false">+IF(DATOS_[[#This Row],[% normaliz]]*DATOS_[[#This Row],[% anualiz]]=1,"NO","Sí")</f>
        <v>Sí</v>
      </c>
      <c r="BX251" s="138" t="e">
        <f aca="false">(DATOS_[[#This Row],[S.BASE]]*(1/DATOS_[[#This Row],[% normaliz]])*(1/DATOS_[[#This Row],[% anualiz]]))*IF(DATOS_[[#This Row],[Check Equiparado]]="Sí",1,0)</f>
        <v>#DIV/0!</v>
      </c>
      <c r="BY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1" s="138" t="e">
        <f aca="false">+DATOS_[[#This Row],[SALARIO BASE Eq]]+DATOS_[[#This Row],[Tot COMPL.SAL Eq]]</f>
        <v>#DIV/0!</v>
      </c>
      <c r="CA251" s="138" t="e">
        <f aca="false" t="array" ref="CA251:CA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1" s="138" t="e">
        <f aca="false">+DATOS_[[#This Row],[TOTAL SALARIO Eq]]+DATOS_[[#This Row],[Tot Extrasalarial Eq]]</f>
        <v>#DIV/0!</v>
      </c>
      <c r="CC251" s="139" t="n">
        <f aca="false">DATOS_[[#This Row],[S.BASE]]</f>
        <v>0</v>
      </c>
      <c r="CD251" s="139" t="n">
        <f aca="false">+SUM(DATOS_[[#This Row],[Conc.Sal.01]:[Conc.Sal.30]])</f>
        <v>0</v>
      </c>
      <c r="CE251" s="139" t="n">
        <f aca="false">+DATOS_[[#This Row],[SALARIO BASE Ef]]+DATOS_[[#This Row],[Tot COMPL.SAL Ef]]</f>
        <v>0</v>
      </c>
      <c r="CF251" s="139" t="n">
        <f aca="false">+SUM(DATOS_[[#This Row],[C.Extra.01]:[C.Extra.05]])</f>
        <v>0</v>
      </c>
      <c r="CG251" s="139" t="n">
        <f aca="false">+DATOS_[[#This Row],[TOTAL SALARIO Ef]]+DATOS_[[#This Row],[Tot Extrasalarial Ef]]</f>
        <v>0</v>
      </c>
      <c r="CH251" s="140" t="n">
        <f aca="false">MIN(IF(DATOS_[[#This Row],[Fecha Fin Contrato]]="",$D$4,DATOS_[[#This Row],[Fecha Fin Contrato]]),$D$4)-MAX(DATOS_[[#This Row],[Fecha de Contratación]],$D$3)+1</f>
        <v>1</v>
      </c>
      <c r="CI251" s="141" t="str">
        <f aca="false">IF(COUNTIFS(DATOS_[id],DATOS_[[#This Row],[id]])&gt;1,DATOS_[[#This Row],[id]],"")</f>
        <v/>
      </c>
      <c r="CJ251" s="141" t="n">
        <f aca="false">(Inicio!$G$10-DATOS_[[#This Row],[Fecha Nacimiento]])/365.25</f>
        <v>0</v>
      </c>
      <c r="CK251" s="141" t="n">
        <f aca="false">(Inicio!$G$10-DATOS_[[#This Row],[Fecha de Antigüedad]])/365.25</f>
        <v>0</v>
      </c>
      <c r="CL251" s="141" t="e">
        <f aca="false">+VLOOKUP(DATOS_[[#This Row],[Clave de Contrato]],TblTiposContrato13[],3,0)</f>
        <v>#N/A</v>
      </c>
      <c r="CM251" s="141" t="e">
        <f aca="false">+VLOOKUP(DATOS_[[#This Row],[Clave de Contrato]],TblTiposContrato13[],4,0)</f>
        <v>#N/A</v>
      </c>
      <c r="CN251" s="141" t="str">
        <f aca="false">VLOOKUP(DATOS_[[#This Row],[Edad]],CONTRATOS!TblRngEdad,2,1)</f>
        <v>20  o menos</v>
      </c>
      <c r="CO251" s="141" t="str">
        <f aca="false">VLOOKUP(DATOS_[[#This Row],[Antigüedad]],TblRngAntg14[],2,1)</f>
        <v>0 a 1 años</v>
      </c>
    </row>
    <row r="252" customFormat="false" ht="13.8" hidden="false" customHeight="false" outlineLevel="0" collapsed="false">
      <c r="D252" s="128"/>
      <c r="E252" s="129"/>
      <c r="F252" s="129"/>
      <c r="G252" s="129"/>
      <c r="H252" s="130"/>
      <c r="I252" s="131"/>
      <c r="J252" s="128"/>
      <c r="K252" s="132"/>
      <c r="L252" s="132"/>
      <c r="M252" s="133"/>
      <c r="N252" s="133"/>
      <c r="O252" s="133"/>
      <c r="P252" s="129"/>
      <c r="Z252" s="74"/>
      <c r="AA252" s="75"/>
      <c r="AB252" s="75"/>
      <c r="AC252" s="129"/>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134"/>
      <c r="BK252" s="134"/>
      <c r="BL252" s="134"/>
      <c r="BM252" s="135"/>
      <c r="BN252" s="136" t="n">
        <f aca="false">+MAX($D$3,DATOS_[[#This Row],[Fecha Inicio Sit. Contract.]])</f>
        <v>0</v>
      </c>
      <c r="BO252" s="136" t="n">
        <f aca="false">+MIN($D$4,DATOS_[[#This Row],[Fecha Fin Sit. Contract.]])</f>
        <v>0</v>
      </c>
      <c r="BP252" s="137" t="n">
        <f aca="false">+DATOS_[[#This Row],[% de jornada]]*IF(DATOS_[[#This Row],[% jornada reducida]]="",1,DATOS_[[#This Row],[% jornada reducida]])</f>
        <v>0</v>
      </c>
      <c r="BQ252" s="137" t="n">
        <f aca="false">+(DATOS_[[#This Row],[F.fin.cal]]-DATOS_[[#This Row],[F.ini.cal]]+1)/($D$4-$D$3+1)</f>
        <v>1</v>
      </c>
      <c r="BR252" s="137" t="str">
        <f aca="false">IF(OR(AND(DATOS_[[#This Row],[Fecha Fin Contrato]]&lt;$D$3,DATOS_[[#This Row],[Fecha Fin Contrato]]&lt;&gt;""),DATOS_[[#This Row],[Fecha de Contratación]]&gt;$D$4),"Fuera","Dentro")</f>
        <v>Dentro</v>
      </c>
      <c r="BS252" s="137" t="str">
        <f aca="false" t="array" ref="BS252:BS252">IF(MAX(IF(DATOS_[id]=DATOS_[[#This Row],[id]],DATOS_[F.fin.cal]))=DATOS_[[#This Row],[F.fin.cal]],"Sí","NO")</f>
        <v>Sí</v>
      </c>
      <c r="BT252" s="137" t="str">
        <f aca="false">IF(AND(DATOS_[[#This Row],[% normaliz]]&lt;&gt;1,DATOS_[[#This Row],[% anualiz]]=1),"Sí","NO")</f>
        <v>Sí</v>
      </c>
      <c r="BU252" s="137" t="str">
        <f aca="false">IF(AND(DATOS_[[#This Row],[% normaliz]]=1,DATOS_[[#This Row],[% anualiz]]&lt;&gt;1),"Sí","NO")</f>
        <v>NO</v>
      </c>
      <c r="BV252" s="137" t="str">
        <f aca="false">IF(AND(DATOS_[[#This Row],[% normaliz]]&lt;&gt;1,DATOS_[[#This Row],[% anualiz]]&lt;&gt;1),"Sí","NO")</f>
        <v>NO</v>
      </c>
      <c r="BW252" s="137" t="str">
        <f aca="false">+IF(DATOS_[[#This Row],[% normaliz]]*DATOS_[[#This Row],[% anualiz]]=1,"NO","Sí")</f>
        <v>Sí</v>
      </c>
      <c r="BX252" s="138" t="e">
        <f aca="false">(DATOS_[[#This Row],[S.BASE]]*(1/DATOS_[[#This Row],[% normaliz]])*(1/DATOS_[[#This Row],[% anualiz]]))*IF(DATOS_[[#This Row],[Check Equiparado]]="Sí",1,0)</f>
        <v>#DIV/0!</v>
      </c>
      <c r="BY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2" s="138" t="e">
        <f aca="false">+DATOS_[[#This Row],[SALARIO BASE Eq]]+DATOS_[[#This Row],[Tot COMPL.SAL Eq]]</f>
        <v>#DIV/0!</v>
      </c>
      <c r="CA252" s="138" t="e">
        <f aca="false" t="array" ref="CA252:CA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2" s="138" t="e">
        <f aca="false">+DATOS_[[#This Row],[TOTAL SALARIO Eq]]+DATOS_[[#This Row],[Tot Extrasalarial Eq]]</f>
        <v>#DIV/0!</v>
      </c>
      <c r="CC252" s="139" t="n">
        <f aca="false">DATOS_[[#This Row],[S.BASE]]</f>
        <v>0</v>
      </c>
      <c r="CD252" s="139" t="n">
        <f aca="false">+SUM(DATOS_[[#This Row],[Conc.Sal.01]:[Conc.Sal.30]])</f>
        <v>0</v>
      </c>
      <c r="CE252" s="139" t="n">
        <f aca="false">+DATOS_[[#This Row],[SALARIO BASE Ef]]+DATOS_[[#This Row],[Tot COMPL.SAL Ef]]</f>
        <v>0</v>
      </c>
      <c r="CF252" s="139" t="n">
        <f aca="false">+SUM(DATOS_[[#This Row],[C.Extra.01]:[C.Extra.05]])</f>
        <v>0</v>
      </c>
      <c r="CG252" s="139" t="n">
        <f aca="false">+DATOS_[[#This Row],[TOTAL SALARIO Ef]]+DATOS_[[#This Row],[Tot Extrasalarial Ef]]</f>
        <v>0</v>
      </c>
      <c r="CH252" s="140" t="n">
        <f aca="false">MIN(IF(DATOS_[[#This Row],[Fecha Fin Contrato]]="",$D$4,DATOS_[[#This Row],[Fecha Fin Contrato]]),$D$4)-MAX(DATOS_[[#This Row],[Fecha de Contratación]],$D$3)+1</f>
        <v>1</v>
      </c>
      <c r="CI252" s="141" t="str">
        <f aca="false">IF(COUNTIFS(DATOS_[id],DATOS_[[#This Row],[id]])&gt;1,DATOS_[[#This Row],[id]],"")</f>
        <v/>
      </c>
      <c r="CJ252" s="141" t="n">
        <f aca="false">(Inicio!$G$10-DATOS_[[#This Row],[Fecha Nacimiento]])/365.25</f>
        <v>0</v>
      </c>
      <c r="CK252" s="141" t="n">
        <f aca="false">(Inicio!$G$10-DATOS_[[#This Row],[Fecha de Antigüedad]])/365.25</f>
        <v>0</v>
      </c>
      <c r="CL252" s="141" t="e">
        <f aca="false">+VLOOKUP(DATOS_[[#This Row],[Clave de Contrato]],TblTiposContrato13[],3,0)</f>
        <v>#N/A</v>
      </c>
      <c r="CM252" s="141" t="e">
        <f aca="false">+VLOOKUP(DATOS_[[#This Row],[Clave de Contrato]],TblTiposContrato13[],4,0)</f>
        <v>#N/A</v>
      </c>
      <c r="CN252" s="141" t="str">
        <f aca="false">VLOOKUP(DATOS_[[#This Row],[Edad]],CONTRATOS!TblRngEdad,2,1)</f>
        <v>20  o menos</v>
      </c>
      <c r="CO252" s="141" t="str">
        <f aca="false">VLOOKUP(DATOS_[[#This Row],[Antigüedad]],TblRngAntg14[],2,1)</f>
        <v>0 a 1 años</v>
      </c>
    </row>
    <row r="253" customFormat="false" ht="13.8" hidden="false" customHeight="false" outlineLevel="0" collapsed="false">
      <c r="D253" s="128"/>
      <c r="E253" s="129"/>
      <c r="F253" s="129"/>
      <c r="G253" s="129"/>
      <c r="H253" s="130"/>
      <c r="I253" s="131"/>
      <c r="J253" s="128"/>
      <c r="K253" s="132"/>
      <c r="L253" s="132"/>
      <c r="M253" s="133"/>
      <c r="N253" s="133"/>
      <c r="O253" s="133"/>
      <c r="P253" s="129"/>
      <c r="Z253" s="74"/>
      <c r="AA253" s="75"/>
      <c r="AB253" s="75"/>
      <c r="AC253" s="129"/>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134"/>
      <c r="BK253" s="134"/>
      <c r="BL253" s="134"/>
      <c r="BM253" s="135"/>
      <c r="BN253" s="136" t="n">
        <f aca="false">+MAX($D$3,DATOS_[[#This Row],[Fecha Inicio Sit. Contract.]])</f>
        <v>0</v>
      </c>
      <c r="BO253" s="136" t="n">
        <f aca="false">+MIN($D$4,DATOS_[[#This Row],[Fecha Fin Sit. Contract.]])</f>
        <v>0</v>
      </c>
      <c r="BP253" s="137" t="n">
        <f aca="false">+DATOS_[[#This Row],[% de jornada]]*IF(DATOS_[[#This Row],[% jornada reducida]]="",1,DATOS_[[#This Row],[% jornada reducida]])</f>
        <v>0</v>
      </c>
      <c r="BQ253" s="137" t="n">
        <f aca="false">+(DATOS_[[#This Row],[F.fin.cal]]-DATOS_[[#This Row],[F.ini.cal]]+1)/($D$4-$D$3+1)</f>
        <v>1</v>
      </c>
      <c r="BR253" s="137" t="str">
        <f aca="false">IF(OR(AND(DATOS_[[#This Row],[Fecha Fin Contrato]]&lt;$D$3,DATOS_[[#This Row],[Fecha Fin Contrato]]&lt;&gt;""),DATOS_[[#This Row],[Fecha de Contratación]]&gt;$D$4),"Fuera","Dentro")</f>
        <v>Dentro</v>
      </c>
      <c r="BS253" s="137" t="str">
        <f aca="false" t="array" ref="BS253:BS253">IF(MAX(IF(DATOS_[id]=DATOS_[[#This Row],[id]],DATOS_[F.fin.cal]))=DATOS_[[#This Row],[F.fin.cal]],"Sí","NO")</f>
        <v>Sí</v>
      </c>
      <c r="BT253" s="137" t="str">
        <f aca="false">IF(AND(DATOS_[[#This Row],[% normaliz]]&lt;&gt;1,DATOS_[[#This Row],[% anualiz]]=1),"Sí","NO")</f>
        <v>Sí</v>
      </c>
      <c r="BU253" s="137" t="str">
        <f aca="false">IF(AND(DATOS_[[#This Row],[% normaliz]]=1,DATOS_[[#This Row],[% anualiz]]&lt;&gt;1),"Sí","NO")</f>
        <v>NO</v>
      </c>
      <c r="BV253" s="137" t="str">
        <f aca="false">IF(AND(DATOS_[[#This Row],[% normaliz]]&lt;&gt;1,DATOS_[[#This Row],[% anualiz]]&lt;&gt;1),"Sí","NO")</f>
        <v>NO</v>
      </c>
      <c r="BW253" s="137" t="str">
        <f aca="false">+IF(DATOS_[[#This Row],[% normaliz]]*DATOS_[[#This Row],[% anualiz]]=1,"NO","Sí")</f>
        <v>Sí</v>
      </c>
      <c r="BX253" s="138" t="e">
        <f aca="false">(DATOS_[[#This Row],[S.BASE]]*(1/DATOS_[[#This Row],[% normaliz]])*(1/DATOS_[[#This Row],[% anualiz]]))*IF(DATOS_[[#This Row],[Check Equiparado]]="Sí",1,0)</f>
        <v>#DIV/0!</v>
      </c>
      <c r="BY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3" s="138" t="e">
        <f aca="false">+DATOS_[[#This Row],[SALARIO BASE Eq]]+DATOS_[[#This Row],[Tot COMPL.SAL Eq]]</f>
        <v>#DIV/0!</v>
      </c>
      <c r="CA253" s="138" t="e">
        <f aca="false" t="array" ref="CA253:CA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3" s="138" t="e">
        <f aca="false">+DATOS_[[#This Row],[TOTAL SALARIO Eq]]+DATOS_[[#This Row],[Tot Extrasalarial Eq]]</f>
        <v>#DIV/0!</v>
      </c>
      <c r="CC253" s="139" t="n">
        <f aca="false">DATOS_[[#This Row],[S.BASE]]</f>
        <v>0</v>
      </c>
      <c r="CD253" s="139" t="n">
        <f aca="false">+SUM(DATOS_[[#This Row],[Conc.Sal.01]:[Conc.Sal.30]])</f>
        <v>0</v>
      </c>
      <c r="CE253" s="139" t="n">
        <f aca="false">+DATOS_[[#This Row],[SALARIO BASE Ef]]+DATOS_[[#This Row],[Tot COMPL.SAL Ef]]</f>
        <v>0</v>
      </c>
      <c r="CF253" s="139" t="n">
        <f aca="false">+SUM(DATOS_[[#This Row],[C.Extra.01]:[C.Extra.05]])</f>
        <v>0</v>
      </c>
      <c r="CG253" s="139" t="n">
        <f aca="false">+DATOS_[[#This Row],[TOTAL SALARIO Ef]]+DATOS_[[#This Row],[Tot Extrasalarial Ef]]</f>
        <v>0</v>
      </c>
      <c r="CH253" s="140" t="n">
        <f aca="false">MIN(IF(DATOS_[[#This Row],[Fecha Fin Contrato]]="",$D$4,DATOS_[[#This Row],[Fecha Fin Contrato]]),$D$4)-MAX(DATOS_[[#This Row],[Fecha de Contratación]],$D$3)+1</f>
        <v>1</v>
      </c>
      <c r="CI253" s="141" t="str">
        <f aca="false">IF(COUNTIFS(DATOS_[id],DATOS_[[#This Row],[id]])&gt;1,DATOS_[[#This Row],[id]],"")</f>
        <v/>
      </c>
      <c r="CJ253" s="141" t="n">
        <f aca="false">(Inicio!$G$10-DATOS_[[#This Row],[Fecha Nacimiento]])/365.25</f>
        <v>0</v>
      </c>
      <c r="CK253" s="141" t="n">
        <f aca="false">(Inicio!$G$10-DATOS_[[#This Row],[Fecha de Antigüedad]])/365.25</f>
        <v>0</v>
      </c>
      <c r="CL253" s="141" t="e">
        <f aca="false">+VLOOKUP(DATOS_[[#This Row],[Clave de Contrato]],TblTiposContrato13[],3,0)</f>
        <v>#N/A</v>
      </c>
      <c r="CM253" s="141" t="e">
        <f aca="false">+VLOOKUP(DATOS_[[#This Row],[Clave de Contrato]],TblTiposContrato13[],4,0)</f>
        <v>#N/A</v>
      </c>
      <c r="CN253" s="141" t="str">
        <f aca="false">VLOOKUP(DATOS_[[#This Row],[Edad]],CONTRATOS!TblRngEdad,2,1)</f>
        <v>20  o menos</v>
      </c>
      <c r="CO253" s="141" t="str">
        <f aca="false">VLOOKUP(DATOS_[[#This Row],[Antigüedad]],TblRngAntg14[],2,1)</f>
        <v>0 a 1 años</v>
      </c>
    </row>
    <row r="254" customFormat="false" ht="13.8" hidden="false" customHeight="false" outlineLevel="0" collapsed="false">
      <c r="D254" s="128"/>
      <c r="E254" s="129"/>
      <c r="F254" s="129"/>
      <c r="G254" s="129"/>
      <c r="H254" s="130"/>
      <c r="I254" s="131"/>
      <c r="J254" s="128"/>
      <c r="K254" s="132"/>
      <c r="L254" s="132"/>
      <c r="M254" s="133"/>
      <c r="N254" s="133"/>
      <c r="O254" s="133"/>
      <c r="P254" s="129"/>
      <c r="Z254" s="74"/>
      <c r="AA254" s="75"/>
      <c r="AB254" s="75"/>
      <c r="AC254" s="129"/>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134"/>
      <c r="BK254" s="134"/>
      <c r="BL254" s="134"/>
      <c r="BM254" s="135"/>
      <c r="BN254" s="136" t="n">
        <f aca="false">+MAX($D$3,DATOS_[[#This Row],[Fecha Inicio Sit. Contract.]])</f>
        <v>0</v>
      </c>
      <c r="BO254" s="136" t="n">
        <f aca="false">+MIN($D$4,DATOS_[[#This Row],[Fecha Fin Sit. Contract.]])</f>
        <v>0</v>
      </c>
      <c r="BP254" s="137" t="n">
        <f aca="false">+DATOS_[[#This Row],[% de jornada]]*IF(DATOS_[[#This Row],[% jornada reducida]]="",1,DATOS_[[#This Row],[% jornada reducida]])</f>
        <v>0</v>
      </c>
      <c r="BQ254" s="137" t="n">
        <f aca="false">+(DATOS_[[#This Row],[F.fin.cal]]-DATOS_[[#This Row],[F.ini.cal]]+1)/($D$4-$D$3+1)</f>
        <v>1</v>
      </c>
      <c r="BR254" s="137" t="str">
        <f aca="false">IF(OR(AND(DATOS_[[#This Row],[Fecha Fin Contrato]]&lt;$D$3,DATOS_[[#This Row],[Fecha Fin Contrato]]&lt;&gt;""),DATOS_[[#This Row],[Fecha de Contratación]]&gt;$D$4),"Fuera","Dentro")</f>
        <v>Dentro</v>
      </c>
      <c r="BS254" s="137" t="str">
        <f aca="false" t="array" ref="BS254:BS254">IF(MAX(IF(DATOS_[id]=DATOS_[[#This Row],[id]],DATOS_[F.fin.cal]))=DATOS_[[#This Row],[F.fin.cal]],"Sí","NO")</f>
        <v>Sí</v>
      </c>
      <c r="BT254" s="137" t="str">
        <f aca="false">IF(AND(DATOS_[[#This Row],[% normaliz]]&lt;&gt;1,DATOS_[[#This Row],[% anualiz]]=1),"Sí","NO")</f>
        <v>Sí</v>
      </c>
      <c r="BU254" s="137" t="str">
        <f aca="false">IF(AND(DATOS_[[#This Row],[% normaliz]]=1,DATOS_[[#This Row],[% anualiz]]&lt;&gt;1),"Sí","NO")</f>
        <v>NO</v>
      </c>
      <c r="BV254" s="137" t="str">
        <f aca="false">IF(AND(DATOS_[[#This Row],[% normaliz]]&lt;&gt;1,DATOS_[[#This Row],[% anualiz]]&lt;&gt;1),"Sí","NO")</f>
        <v>NO</v>
      </c>
      <c r="BW254" s="137" t="str">
        <f aca="false">+IF(DATOS_[[#This Row],[% normaliz]]*DATOS_[[#This Row],[% anualiz]]=1,"NO","Sí")</f>
        <v>Sí</v>
      </c>
      <c r="BX254" s="138" t="e">
        <f aca="false">(DATOS_[[#This Row],[S.BASE]]*(1/DATOS_[[#This Row],[% normaliz]])*(1/DATOS_[[#This Row],[% anualiz]]))*IF(DATOS_[[#This Row],[Check Equiparado]]="Sí",1,0)</f>
        <v>#DIV/0!</v>
      </c>
      <c r="BY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4" s="138" t="e">
        <f aca="false">+DATOS_[[#This Row],[SALARIO BASE Eq]]+DATOS_[[#This Row],[Tot COMPL.SAL Eq]]</f>
        <v>#DIV/0!</v>
      </c>
      <c r="CA254" s="138" t="e">
        <f aca="false" t="array" ref="CA254:CA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4" s="138" t="e">
        <f aca="false">+DATOS_[[#This Row],[TOTAL SALARIO Eq]]+DATOS_[[#This Row],[Tot Extrasalarial Eq]]</f>
        <v>#DIV/0!</v>
      </c>
      <c r="CC254" s="139" t="n">
        <f aca="false">DATOS_[[#This Row],[S.BASE]]</f>
        <v>0</v>
      </c>
      <c r="CD254" s="139" t="n">
        <f aca="false">+SUM(DATOS_[[#This Row],[Conc.Sal.01]:[Conc.Sal.30]])</f>
        <v>0</v>
      </c>
      <c r="CE254" s="139" t="n">
        <f aca="false">+DATOS_[[#This Row],[SALARIO BASE Ef]]+DATOS_[[#This Row],[Tot COMPL.SAL Ef]]</f>
        <v>0</v>
      </c>
      <c r="CF254" s="139" t="n">
        <f aca="false">+SUM(DATOS_[[#This Row],[C.Extra.01]:[C.Extra.05]])</f>
        <v>0</v>
      </c>
      <c r="CG254" s="139" t="n">
        <f aca="false">+DATOS_[[#This Row],[TOTAL SALARIO Ef]]+DATOS_[[#This Row],[Tot Extrasalarial Ef]]</f>
        <v>0</v>
      </c>
      <c r="CH254" s="140" t="n">
        <f aca="false">MIN(IF(DATOS_[[#This Row],[Fecha Fin Contrato]]="",$D$4,DATOS_[[#This Row],[Fecha Fin Contrato]]),$D$4)-MAX(DATOS_[[#This Row],[Fecha de Contratación]],$D$3)+1</f>
        <v>1</v>
      </c>
      <c r="CI254" s="141" t="str">
        <f aca="false">IF(COUNTIFS(DATOS_[id],DATOS_[[#This Row],[id]])&gt;1,DATOS_[[#This Row],[id]],"")</f>
        <v/>
      </c>
      <c r="CJ254" s="141" t="n">
        <f aca="false">(Inicio!$G$10-DATOS_[[#This Row],[Fecha Nacimiento]])/365.25</f>
        <v>0</v>
      </c>
      <c r="CK254" s="141" t="n">
        <f aca="false">(Inicio!$G$10-DATOS_[[#This Row],[Fecha de Antigüedad]])/365.25</f>
        <v>0</v>
      </c>
      <c r="CL254" s="141" t="e">
        <f aca="false">+VLOOKUP(DATOS_[[#This Row],[Clave de Contrato]],TblTiposContrato13[],3,0)</f>
        <v>#N/A</v>
      </c>
      <c r="CM254" s="141" t="e">
        <f aca="false">+VLOOKUP(DATOS_[[#This Row],[Clave de Contrato]],TblTiposContrato13[],4,0)</f>
        <v>#N/A</v>
      </c>
      <c r="CN254" s="141" t="str">
        <f aca="false">VLOOKUP(DATOS_[[#This Row],[Edad]],CONTRATOS!TblRngEdad,2,1)</f>
        <v>20  o menos</v>
      </c>
      <c r="CO254" s="141" t="str">
        <f aca="false">VLOOKUP(DATOS_[[#This Row],[Antigüedad]],TblRngAntg14[],2,1)</f>
        <v>0 a 1 años</v>
      </c>
    </row>
    <row r="255" customFormat="false" ht="13.8" hidden="false" customHeight="false" outlineLevel="0" collapsed="false">
      <c r="D255" s="128"/>
      <c r="E255" s="129"/>
      <c r="F255" s="129"/>
      <c r="G255" s="129"/>
      <c r="H255" s="130"/>
      <c r="I255" s="131"/>
      <c r="J255" s="128"/>
      <c r="K255" s="132"/>
      <c r="L255" s="132"/>
      <c r="M255" s="133"/>
      <c r="N255" s="133"/>
      <c r="O255" s="133"/>
      <c r="P255" s="129"/>
      <c r="Z255" s="74"/>
      <c r="AA255" s="75"/>
      <c r="AB255" s="75"/>
      <c r="AC255" s="129"/>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134"/>
      <c r="BK255" s="134"/>
      <c r="BL255" s="134"/>
      <c r="BM255" s="135"/>
      <c r="BN255" s="136" t="n">
        <f aca="false">+MAX($D$3,DATOS_[[#This Row],[Fecha Inicio Sit. Contract.]])</f>
        <v>0</v>
      </c>
      <c r="BO255" s="136" t="n">
        <f aca="false">+MIN($D$4,DATOS_[[#This Row],[Fecha Fin Sit. Contract.]])</f>
        <v>0</v>
      </c>
      <c r="BP255" s="137" t="n">
        <f aca="false">+DATOS_[[#This Row],[% de jornada]]*IF(DATOS_[[#This Row],[% jornada reducida]]="",1,DATOS_[[#This Row],[% jornada reducida]])</f>
        <v>0</v>
      </c>
      <c r="BQ255" s="137" t="n">
        <f aca="false">+(DATOS_[[#This Row],[F.fin.cal]]-DATOS_[[#This Row],[F.ini.cal]]+1)/($D$4-$D$3+1)</f>
        <v>1</v>
      </c>
      <c r="BR255" s="137" t="str">
        <f aca="false">IF(OR(AND(DATOS_[[#This Row],[Fecha Fin Contrato]]&lt;$D$3,DATOS_[[#This Row],[Fecha Fin Contrato]]&lt;&gt;""),DATOS_[[#This Row],[Fecha de Contratación]]&gt;$D$4),"Fuera","Dentro")</f>
        <v>Dentro</v>
      </c>
      <c r="BS255" s="137" t="str">
        <f aca="false" t="array" ref="BS255:BS255">IF(MAX(IF(DATOS_[id]=DATOS_[[#This Row],[id]],DATOS_[F.fin.cal]))=DATOS_[[#This Row],[F.fin.cal]],"Sí","NO")</f>
        <v>Sí</v>
      </c>
      <c r="BT255" s="137" t="str">
        <f aca="false">IF(AND(DATOS_[[#This Row],[% normaliz]]&lt;&gt;1,DATOS_[[#This Row],[% anualiz]]=1),"Sí","NO")</f>
        <v>Sí</v>
      </c>
      <c r="BU255" s="137" t="str">
        <f aca="false">IF(AND(DATOS_[[#This Row],[% normaliz]]=1,DATOS_[[#This Row],[% anualiz]]&lt;&gt;1),"Sí","NO")</f>
        <v>NO</v>
      </c>
      <c r="BV255" s="137" t="str">
        <f aca="false">IF(AND(DATOS_[[#This Row],[% normaliz]]&lt;&gt;1,DATOS_[[#This Row],[% anualiz]]&lt;&gt;1),"Sí","NO")</f>
        <v>NO</v>
      </c>
      <c r="BW255" s="137" t="str">
        <f aca="false">+IF(DATOS_[[#This Row],[% normaliz]]*DATOS_[[#This Row],[% anualiz]]=1,"NO","Sí")</f>
        <v>Sí</v>
      </c>
      <c r="BX255" s="138" t="e">
        <f aca="false">(DATOS_[[#This Row],[S.BASE]]*(1/DATOS_[[#This Row],[% normaliz]])*(1/DATOS_[[#This Row],[% anualiz]]))*IF(DATOS_[[#This Row],[Check Equiparado]]="Sí",1,0)</f>
        <v>#DIV/0!</v>
      </c>
      <c r="BY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5" s="138" t="e">
        <f aca="false">+DATOS_[[#This Row],[SALARIO BASE Eq]]+DATOS_[[#This Row],[Tot COMPL.SAL Eq]]</f>
        <v>#DIV/0!</v>
      </c>
      <c r="CA255" s="138" t="e">
        <f aca="false" t="array" ref="CA255:CA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5" s="138" t="e">
        <f aca="false">+DATOS_[[#This Row],[TOTAL SALARIO Eq]]+DATOS_[[#This Row],[Tot Extrasalarial Eq]]</f>
        <v>#DIV/0!</v>
      </c>
      <c r="CC255" s="139" t="n">
        <f aca="false">DATOS_[[#This Row],[S.BASE]]</f>
        <v>0</v>
      </c>
      <c r="CD255" s="139" t="n">
        <f aca="false">+SUM(DATOS_[[#This Row],[Conc.Sal.01]:[Conc.Sal.30]])</f>
        <v>0</v>
      </c>
      <c r="CE255" s="139" t="n">
        <f aca="false">+DATOS_[[#This Row],[SALARIO BASE Ef]]+DATOS_[[#This Row],[Tot COMPL.SAL Ef]]</f>
        <v>0</v>
      </c>
      <c r="CF255" s="139" t="n">
        <f aca="false">+SUM(DATOS_[[#This Row],[C.Extra.01]:[C.Extra.05]])</f>
        <v>0</v>
      </c>
      <c r="CG255" s="139" t="n">
        <f aca="false">+DATOS_[[#This Row],[TOTAL SALARIO Ef]]+DATOS_[[#This Row],[Tot Extrasalarial Ef]]</f>
        <v>0</v>
      </c>
      <c r="CH255" s="140" t="n">
        <f aca="false">MIN(IF(DATOS_[[#This Row],[Fecha Fin Contrato]]="",$D$4,DATOS_[[#This Row],[Fecha Fin Contrato]]),$D$4)-MAX(DATOS_[[#This Row],[Fecha de Contratación]],$D$3)+1</f>
        <v>1</v>
      </c>
      <c r="CI255" s="141" t="str">
        <f aca="false">IF(COUNTIFS(DATOS_[id],DATOS_[[#This Row],[id]])&gt;1,DATOS_[[#This Row],[id]],"")</f>
        <v/>
      </c>
      <c r="CJ255" s="141" t="n">
        <f aca="false">(Inicio!$G$10-DATOS_[[#This Row],[Fecha Nacimiento]])/365.25</f>
        <v>0</v>
      </c>
      <c r="CK255" s="141" t="n">
        <f aca="false">(Inicio!$G$10-DATOS_[[#This Row],[Fecha de Antigüedad]])/365.25</f>
        <v>0</v>
      </c>
      <c r="CL255" s="141" t="e">
        <f aca="false">+VLOOKUP(DATOS_[[#This Row],[Clave de Contrato]],TblTiposContrato13[],3,0)</f>
        <v>#N/A</v>
      </c>
      <c r="CM255" s="141" t="e">
        <f aca="false">+VLOOKUP(DATOS_[[#This Row],[Clave de Contrato]],TblTiposContrato13[],4,0)</f>
        <v>#N/A</v>
      </c>
      <c r="CN255" s="141" t="str">
        <f aca="false">VLOOKUP(DATOS_[[#This Row],[Edad]],CONTRATOS!TblRngEdad,2,1)</f>
        <v>20  o menos</v>
      </c>
      <c r="CO255" s="141" t="str">
        <f aca="false">VLOOKUP(DATOS_[[#This Row],[Antigüedad]],TblRngAntg14[],2,1)</f>
        <v>0 a 1 años</v>
      </c>
    </row>
    <row r="256" customFormat="false" ht="13.8" hidden="false" customHeight="false" outlineLevel="0" collapsed="false">
      <c r="D256" s="128"/>
      <c r="E256" s="129"/>
      <c r="F256" s="129"/>
      <c r="G256" s="129"/>
      <c r="H256" s="130"/>
      <c r="I256" s="131"/>
      <c r="J256" s="128"/>
      <c r="K256" s="132"/>
      <c r="L256" s="132"/>
      <c r="M256" s="133"/>
      <c r="N256" s="133"/>
      <c r="O256" s="133"/>
      <c r="P256" s="129"/>
      <c r="Z256" s="74"/>
      <c r="AA256" s="75"/>
      <c r="AB256" s="75"/>
      <c r="AC256" s="129"/>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134"/>
      <c r="BK256" s="134"/>
      <c r="BL256" s="134"/>
      <c r="BM256" s="135"/>
      <c r="BN256" s="136" t="n">
        <f aca="false">+MAX($D$3,DATOS_[[#This Row],[Fecha Inicio Sit. Contract.]])</f>
        <v>0</v>
      </c>
      <c r="BO256" s="136" t="n">
        <f aca="false">+MIN($D$4,DATOS_[[#This Row],[Fecha Fin Sit. Contract.]])</f>
        <v>0</v>
      </c>
      <c r="BP256" s="137" t="n">
        <f aca="false">+DATOS_[[#This Row],[% de jornada]]*IF(DATOS_[[#This Row],[% jornada reducida]]="",1,DATOS_[[#This Row],[% jornada reducida]])</f>
        <v>0</v>
      </c>
      <c r="BQ256" s="137" t="n">
        <f aca="false">+(DATOS_[[#This Row],[F.fin.cal]]-DATOS_[[#This Row],[F.ini.cal]]+1)/($D$4-$D$3+1)</f>
        <v>1</v>
      </c>
      <c r="BR256" s="137" t="str">
        <f aca="false">IF(OR(AND(DATOS_[[#This Row],[Fecha Fin Contrato]]&lt;$D$3,DATOS_[[#This Row],[Fecha Fin Contrato]]&lt;&gt;""),DATOS_[[#This Row],[Fecha de Contratación]]&gt;$D$4),"Fuera","Dentro")</f>
        <v>Dentro</v>
      </c>
      <c r="BS256" s="137" t="str">
        <f aca="false" t="array" ref="BS256:BS256">IF(MAX(IF(DATOS_[id]=DATOS_[[#This Row],[id]],DATOS_[F.fin.cal]))=DATOS_[[#This Row],[F.fin.cal]],"Sí","NO")</f>
        <v>Sí</v>
      </c>
      <c r="BT256" s="137" t="str">
        <f aca="false">IF(AND(DATOS_[[#This Row],[% normaliz]]&lt;&gt;1,DATOS_[[#This Row],[% anualiz]]=1),"Sí","NO")</f>
        <v>Sí</v>
      </c>
      <c r="BU256" s="137" t="str">
        <f aca="false">IF(AND(DATOS_[[#This Row],[% normaliz]]=1,DATOS_[[#This Row],[% anualiz]]&lt;&gt;1),"Sí","NO")</f>
        <v>NO</v>
      </c>
      <c r="BV256" s="137" t="str">
        <f aca="false">IF(AND(DATOS_[[#This Row],[% normaliz]]&lt;&gt;1,DATOS_[[#This Row],[% anualiz]]&lt;&gt;1),"Sí","NO")</f>
        <v>NO</v>
      </c>
      <c r="BW256" s="137" t="str">
        <f aca="false">+IF(DATOS_[[#This Row],[% normaliz]]*DATOS_[[#This Row],[% anualiz]]=1,"NO","Sí")</f>
        <v>Sí</v>
      </c>
      <c r="BX256" s="138" t="e">
        <f aca="false">(DATOS_[[#This Row],[S.BASE]]*(1/DATOS_[[#This Row],[% normaliz]])*(1/DATOS_[[#This Row],[% anualiz]]))*IF(DATOS_[[#This Row],[Check Equiparado]]="Sí",1,0)</f>
        <v>#DIV/0!</v>
      </c>
      <c r="BY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6" s="138" t="e">
        <f aca="false">+DATOS_[[#This Row],[SALARIO BASE Eq]]+DATOS_[[#This Row],[Tot COMPL.SAL Eq]]</f>
        <v>#DIV/0!</v>
      </c>
      <c r="CA256" s="138" t="e">
        <f aca="false" t="array" ref="CA256:CA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6" s="138" t="e">
        <f aca="false">+DATOS_[[#This Row],[TOTAL SALARIO Eq]]+DATOS_[[#This Row],[Tot Extrasalarial Eq]]</f>
        <v>#DIV/0!</v>
      </c>
      <c r="CC256" s="139" t="n">
        <f aca="false">DATOS_[[#This Row],[S.BASE]]</f>
        <v>0</v>
      </c>
      <c r="CD256" s="139" t="n">
        <f aca="false">+SUM(DATOS_[[#This Row],[Conc.Sal.01]:[Conc.Sal.30]])</f>
        <v>0</v>
      </c>
      <c r="CE256" s="139" t="n">
        <f aca="false">+DATOS_[[#This Row],[SALARIO BASE Ef]]+DATOS_[[#This Row],[Tot COMPL.SAL Ef]]</f>
        <v>0</v>
      </c>
      <c r="CF256" s="139" t="n">
        <f aca="false">+SUM(DATOS_[[#This Row],[C.Extra.01]:[C.Extra.05]])</f>
        <v>0</v>
      </c>
      <c r="CG256" s="139" t="n">
        <f aca="false">+DATOS_[[#This Row],[TOTAL SALARIO Ef]]+DATOS_[[#This Row],[Tot Extrasalarial Ef]]</f>
        <v>0</v>
      </c>
      <c r="CH256" s="140" t="n">
        <f aca="false">MIN(IF(DATOS_[[#This Row],[Fecha Fin Contrato]]="",$D$4,DATOS_[[#This Row],[Fecha Fin Contrato]]),$D$4)-MAX(DATOS_[[#This Row],[Fecha de Contratación]],$D$3)+1</f>
        <v>1</v>
      </c>
      <c r="CI256" s="141" t="str">
        <f aca="false">IF(COUNTIFS(DATOS_[id],DATOS_[[#This Row],[id]])&gt;1,DATOS_[[#This Row],[id]],"")</f>
        <v/>
      </c>
      <c r="CJ256" s="141" t="n">
        <f aca="false">(Inicio!$G$10-DATOS_[[#This Row],[Fecha Nacimiento]])/365.25</f>
        <v>0</v>
      </c>
      <c r="CK256" s="141" t="n">
        <f aca="false">(Inicio!$G$10-DATOS_[[#This Row],[Fecha de Antigüedad]])/365.25</f>
        <v>0</v>
      </c>
      <c r="CL256" s="141" t="e">
        <f aca="false">+VLOOKUP(DATOS_[[#This Row],[Clave de Contrato]],TblTiposContrato13[],3,0)</f>
        <v>#N/A</v>
      </c>
      <c r="CM256" s="141" t="e">
        <f aca="false">+VLOOKUP(DATOS_[[#This Row],[Clave de Contrato]],TblTiposContrato13[],4,0)</f>
        <v>#N/A</v>
      </c>
      <c r="CN256" s="141" t="str">
        <f aca="false">VLOOKUP(DATOS_[[#This Row],[Edad]],CONTRATOS!TblRngEdad,2,1)</f>
        <v>20  o menos</v>
      </c>
      <c r="CO256" s="141" t="str">
        <f aca="false">VLOOKUP(DATOS_[[#This Row],[Antigüedad]],TblRngAntg14[],2,1)</f>
        <v>0 a 1 años</v>
      </c>
    </row>
    <row r="257" customFormat="false" ht="13.8" hidden="false" customHeight="false" outlineLevel="0" collapsed="false">
      <c r="D257" s="128"/>
      <c r="E257" s="129"/>
      <c r="F257" s="129"/>
      <c r="G257" s="129"/>
      <c r="H257" s="130"/>
      <c r="I257" s="131"/>
      <c r="J257" s="128"/>
      <c r="K257" s="132"/>
      <c r="L257" s="132"/>
      <c r="M257" s="133"/>
      <c r="N257" s="133"/>
      <c r="O257" s="133"/>
      <c r="P257" s="129"/>
      <c r="Z257" s="74"/>
      <c r="AA257" s="75"/>
      <c r="AB257" s="75"/>
      <c r="AC257" s="129"/>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134"/>
      <c r="BK257" s="134"/>
      <c r="BL257" s="134"/>
      <c r="BM257" s="135"/>
      <c r="BN257" s="136" t="n">
        <f aca="false">+MAX($D$3,DATOS_[[#This Row],[Fecha Inicio Sit. Contract.]])</f>
        <v>0</v>
      </c>
      <c r="BO257" s="136" t="n">
        <f aca="false">+MIN($D$4,DATOS_[[#This Row],[Fecha Fin Sit. Contract.]])</f>
        <v>0</v>
      </c>
      <c r="BP257" s="137" t="n">
        <f aca="false">+DATOS_[[#This Row],[% de jornada]]*IF(DATOS_[[#This Row],[% jornada reducida]]="",1,DATOS_[[#This Row],[% jornada reducida]])</f>
        <v>0</v>
      </c>
      <c r="BQ257" s="137" t="n">
        <f aca="false">+(DATOS_[[#This Row],[F.fin.cal]]-DATOS_[[#This Row],[F.ini.cal]]+1)/($D$4-$D$3+1)</f>
        <v>1</v>
      </c>
      <c r="BR257" s="137" t="str">
        <f aca="false">IF(OR(AND(DATOS_[[#This Row],[Fecha Fin Contrato]]&lt;$D$3,DATOS_[[#This Row],[Fecha Fin Contrato]]&lt;&gt;""),DATOS_[[#This Row],[Fecha de Contratación]]&gt;$D$4),"Fuera","Dentro")</f>
        <v>Dentro</v>
      </c>
      <c r="BS257" s="137" t="str">
        <f aca="false" t="array" ref="BS257:BS257">IF(MAX(IF(DATOS_[id]=DATOS_[[#This Row],[id]],DATOS_[F.fin.cal]))=DATOS_[[#This Row],[F.fin.cal]],"Sí","NO")</f>
        <v>Sí</v>
      </c>
      <c r="BT257" s="137" t="str">
        <f aca="false">IF(AND(DATOS_[[#This Row],[% normaliz]]&lt;&gt;1,DATOS_[[#This Row],[% anualiz]]=1),"Sí","NO")</f>
        <v>Sí</v>
      </c>
      <c r="BU257" s="137" t="str">
        <f aca="false">IF(AND(DATOS_[[#This Row],[% normaliz]]=1,DATOS_[[#This Row],[% anualiz]]&lt;&gt;1),"Sí","NO")</f>
        <v>NO</v>
      </c>
      <c r="BV257" s="137" t="str">
        <f aca="false">IF(AND(DATOS_[[#This Row],[% normaliz]]&lt;&gt;1,DATOS_[[#This Row],[% anualiz]]&lt;&gt;1),"Sí","NO")</f>
        <v>NO</v>
      </c>
      <c r="BW257" s="137" t="str">
        <f aca="false">+IF(DATOS_[[#This Row],[% normaliz]]*DATOS_[[#This Row],[% anualiz]]=1,"NO","Sí")</f>
        <v>Sí</v>
      </c>
      <c r="BX257" s="138" t="e">
        <f aca="false">(DATOS_[[#This Row],[S.BASE]]*(1/DATOS_[[#This Row],[% normaliz]])*(1/DATOS_[[#This Row],[% anualiz]]))*IF(DATOS_[[#This Row],[Check Equiparado]]="Sí",1,0)</f>
        <v>#DIV/0!</v>
      </c>
      <c r="BY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7" s="138" t="e">
        <f aca="false">+DATOS_[[#This Row],[SALARIO BASE Eq]]+DATOS_[[#This Row],[Tot COMPL.SAL Eq]]</f>
        <v>#DIV/0!</v>
      </c>
      <c r="CA257" s="138" t="e">
        <f aca="false" t="array" ref="CA257:CA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7" s="138" t="e">
        <f aca="false">+DATOS_[[#This Row],[TOTAL SALARIO Eq]]+DATOS_[[#This Row],[Tot Extrasalarial Eq]]</f>
        <v>#DIV/0!</v>
      </c>
      <c r="CC257" s="139" t="n">
        <f aca="false">DATOS_[[#This Row],[S.BASE]]</f>
        <v>0</v>
      </c>
      <c r="CD257" s="139" t="n">
        <f aca="false">+SUM(DATOS_[[#This Row],[Conc.Sal.01]:[Conc.Sal.30]])</f>
        <v>0</v>
      </c>
      <c r="CE257" s="139" t="n">
        <f aca="false">+DATOS_[[#This Row],[SALARIO BASE Ef]]+DATOS_[[#This Row],[Tot COMPL.SAL Ef]]</f>
        <v>0</v>
      </c>
      <c r="CF257" s="139" t="n">
        <f aca="false">+SUM(DATOS_[[#This Row],[C.Extra.01]:[C.Extra.05]])</f>
        <v>0</v>
      </c>
      <c r="CG257" s="139" t="n">
        <f aca="false">+DATOS_[[#This Row],[TOTAL SALARIO Ef]]+DATOS_[[#This Row],[Tot Extrasalarial Ef]]</f>
        <v>0</v>
      </c>
      <c r="CH257" s="140" t="n">
        <f aca="false">MIN(IF(DATOS_[[#This Row],[Fecha Fin Contrato]]="",$D$4,DATOS_[[#This Row],[Fecha Fin Contrato]]),$D$4)-MAX(DATOS_[[#This Row],[Fecha de Contratación]],$D$3)+1</f>
        <v>1</v>
      </c>
      <c r="CI257" s="141" t="str">
        <f aca="false">IF(COUNTIFS(DATOS_[id],DATOS_[[#This Row],[id]])&gt;1,DATOS_[[#This Row],[id]],"")</f>
        <v/>
      </c>
      <c r="CJ257" s="141" t="n">
        <f aca="false">(Inicio!$G$10-DATOS_[[#This Row],[Fecha Nacimiento]])/365.25</f>
        <v>0</v>
      </c>
      <c r="CK257" s="141" t="n">
        <f aca="false">(Inicio!$G$10-DATOS_[[#This Row],[Fecha de Antigüedad]])/365.25</f>
        <v>0</v>
      </c>
      <c r="CL257" s="141" t="e">
        <f aca="false">+VLOOKUP(DATOS_[[#This Row],[Clave de Contrato]],TblTiposContrato13[],3,0)</f>
        <v>#N/A</v>
      </c>
      <c r="CM257" s="141" t="e">
        <f aca="false">+VLOOKUP(DATOS_[[#This Row],[Clave de Contrato]],TblTiposContrato13[],4,0)</f>
        <v>#N/A</v>
      </c>
      <c r="CN257" s="141" t="str">
        <f aca="false">VLOOKUP(DATOS_[[#This Row],[Edad]],CONTRATOS!TblRngEdad,2,1)</f>
        <v>20  o menos</v>
      </c>
      <c r="CO257" s="141" t="str">
        <f aca="false">VLOOKUP(DATOS_[[#This Row],[Antigüedad]],TblRngAntg14[],2,1)</f>
        <v>0 a 1 años</v>
      </c>
    </row>
    <row r="258" customFormat="false" ht="13.8" hidden="false" customHeight="false" outlineLevel="0" collapsed="false">
      <c r="D258" s="128"/>
      <c r="E258" s="129"/>
      <c r="F258" s="129"/>
      <c r="G258" s="129"/>
      <c r="H258" s="130"/>
      <c r="I258" s="131"/>
      <c r="J258" s="128"/>
      <c r="K258" s="132"/>
      <c r="L258" s="132"/>
      <c r="M258" s="133"/>
      <c r="N258" s="133"/>
      <c r="O258" s="133"/>
      <c r="P258" s="129"/>
      <c r="Z258" s="74"/>
      <c r="AA258" s="75"/>
      <c r="AB258" s="75"/>
      <c r="AC258" s="129"/>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134"/>
      <c r="BK258" s="134"/>
      <c r="BL258" s="134"/>
      <c r="BM258" s="135"/>
      <c r="BN258" s="136" t="n">
        <f aca="false">+MAX($D$3,DATOS_[[#This Row],[Fecha Inicio Sit. Contract.]])</f>
        <v>0</v>
      </c>
      <c r="BO258" s="136" t="n">
        <f aca="false">+MIN($D$4,DATOS_[[#This Row],[Fecha Fin Sit. Contract.]])</f>
        <v>0</v>
      </c>
      <c r="BP258" s="137" t="n">
        <f aca="false">+DATOS_[[#This Row],[% de jornada]]*IF(DATOS_[[#This Row],[% jornada reducida]]="",1,DATOS_[[#This Row],[% jornada reducida]])</f>
        <v>0</v>
      </c>
      <c r="BQ258" s="137" t="n">
        <f aca="false">+(DATOS_[[#This Row],[F.fin.cal]]-DATOS_[[#This Row],[F.ini.cal]]+1)/($D$4-$D$3+1)</f>
        <v>1</v>
      </c>
      <c r="BR258" s="137" t="str">
        <f aca="false">IF(OR(AND(DATOS_[[#This Row],[Fecha Fin Contrato]]&lt;$D$3,DATOS_[[#This Row],[Fecha Fin Contrato]]&lt;&gt;""),DATOS_[[#This Row],[Fecha de Contratación]]&gt;$D$4),"Fuera","Dentro")</f>
        <v>Dentro</v>
      </c>
      <c r="BS258" s="137" t="str">
        <f aca="false" t="array" ref="BS258:BS258">IF(MAX(IF(DATOS_[id]=DATOS_[[#This Row],[id]],DATOS_[F.fin.cal]))=DATOS_[[#This Row],[F.fin.cal]],"Sí","NO")</f>
        <v>Sí</v>
      </c>
      <c r="BT258" s="137" t="str">
        <f aca="false">IF(AND(DATOS_[[#This Row],[% normaliz]]&lt;&gt;1,DATOS_[[#This Row],[% anualiz]]=1),"Sí","NO")</f>
        <v>Sí</v>
      </c>
      <c r="BU258" s="137" t="str">
        <f aca="false">IF(AND(DATOS_[[#This Row],[% normaliz]]=1,DATOS_[[#This Row],[% anualiz]]&lt;&gt;1),"Sí","NO")</f>
        <v>NO</v>
      </c>
      <c r="BV258" s="137" t="str">
        <f aca="false">IF(AND(DATOS_[[#This Row],[% normaliz]]&lt;&gt;1,DATOS_[[#This Row],[% anualiz]]&lt;&gt;1),"Sí","NO")</f>
        <v>NO</v>
      </c>
      <c r="BW258" s="137" t="str">
        <f aca="false">+IF(DATOS_[[#This Row],[% normaliz]]*DATOS_[[#This Row],[% anualiz]]=1,"NO","Sí")</f>
        <v>Sí</v>
      </c>
      <c r="BX258" s="138" t="e">
        <f aca="false">(DATOS_[[#This Row],[S.BASE]]*(1/DATOS_[[#This Row],[% normaliz]])*(1/DATOS_[[#This Row],[% anualiz]]))*IF(DATOS_[[#This Row],[Check Equiparado]]="Sí",1,0)</f>
        <v>#DIV/0!</v>
      </c>
      <c r="BY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8" s="138" t="e">
        <f aca="false">+DATOS_[[#This Row],[SALARIO BASE Eq]]+DATOS_[[#This Row],[Tot COMPL.SAL Eq]]</f>
        <v>#DIV/0!</v>
      </c>
      <c r="CA258" s="138" t="e">
        <f aca="false" t="array" ref="CA258:CA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8" s="138" t="e">
        <f aca="false">+DATOS_[[#This Row],[TOTAL SALARIO Eq]]+DATOS_[[#This Row],[Tot Extrasalarial Eq]]</f>
        <v>#DIV/0!</v>
      </c>
      <c r="CC258" s="139" t="n">
        <f aca="false">DATOS_[[#This Row],[S.BASE]]</f>
        <v>0</v>
      </c>
      <c r="CD258" s="139" t="n">
        <f aca="false">+SUM(DATOS_[[#This Row],[Conc.Sal.01]:[Conc.Sal.30]])</f>
        <v>0</v>
      </c>
      <c r="CE258" s="139" t="n">
        <f aca="false">+DATOS_[[#This Row],[SALARIO BASE Ef]]+DATOS_[[#This Row],[Tot COMPL.SAL Ef]]</f>
        <v>0</v>
      </c>
      <c r="CF258" s="139" t="n">
        <f aca="false">+SUM(DATOS_[[#This Row],[C.Extra.01]:[C.Extra.05]])</f>
        <v>0</v>
      </c>
      <c r="CG258" s="139" t="n">
        <f aca="false">+DATOS_[[#This Row],[TOTAL SALARIO Ef]]+DATOS_[[#This Row],[Tot Extrasalarial Ef]]</f>
        <v>0</v>
      </c>
      <c r="CH258" s="140" t="n">
        <f aca="false">MIN(IF(DATOS_[[#This Row],[Fecha Fin Contrato]]="",$D$4,DATOS_[[#This Row],[Fecha Fin Contrato]]),$D$4)-MAX(DATOS_[[#This Row],[Fecha de Contratación]],$D$3)+1</f>
        <v>1</v>
      </c>
      <c r="CI258" s="141" t="str">
        <f aca="false">IF(COUNTIFS(DATOS_[id],DATOS_[[#This Row],[id]])&gt;1,DATOS_[[#This Row],[id]],"")</f>
        <v/>
      </c>
      <c r="CJ258" s="141" t="n">
        <f aca="false">(Inicio!$G$10-DATOS_[[#This Row],[Fecha Nacimiento]])/365.25</f>
        <v>0</v>
      </c>
      <c r="CK258" s="141" t="n">
        <f aca="false">(Inicio!$G$10-DATOS_[[#This Row],[Fecha de Antigüedad]])/365.25</f>
        <v>0</v>
      </c>
      <c r="CL258" s="141" t="e">
        <f aca="false">+VLOOKUP(DATOS_[[#This Row],[Clave de Contrato]],TblTiposContrato13[],3,0)</f>
        <v>#N/A</v>
      </c>
      <c r="CM258" s="141" t="e">
        <f aca="false">+VLOOKUP(DATOS_[[#This Row],[Clave de Contrato]],TblTiposContrato13[],4,0)</f>
        <v>#N/A</v>
      </c>
      <c r="CN258" s="141" t="str">
        <f aca="false">VLOOKUP(DATOS_[[#This Row],[Edad]],CONTRATOS!TblRngEdad,2,1)</f>
        <v>20  o menos</v>
      </c>
      <c r="CO258" s="141" t="str">
        <f aca="false">VLOOKUP(DATOS_[[#This Row],[Antigüedad]],TblRngAntg14[],2,1)</f>
        <v>0 a 1 años</v>
      </c>
    </row>
    <row r="259" customFormat="false" ht="13.8" hidden="false" customHeight="false" outlineLevel="0" collapsed="false">
      <c r="D259" s="128"/>
      <c r="E259" s="129"/>
      <c r="F259" s="129"/>
      <c r="G259" s="129"/>
      <c r="H259" s="130"/>
      <c r="I259" s="131"/>
      <c r="J259" s="128"/>
      <c r="K259" s="132"/>
      <c r="L259" s="132"/>
      <c r="M259" s="133"/>
      <c r="N259" s="133"/>
      <c r="O259" s="133"/>
      <c r="P259" s="129"/>
      <c r="Z259" s="74"/>
      <c r="AA259" s="75"/>
      <c r="AB259" s="75"/>
      <c r="AC259" s="129"/>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134"/>
      <c r="BK259" s="134"/>
      <c r="BL259" s="134"/>
      <c r="BM259" s="135"/>
      <c r="BN259" s="136" t="n">
        <f aca="false">+MAX($D$3,DATOS_[[#This Row],[Fecha Inicio Sit. Contract.]])</f>
        <v>0</v>
      </c>
      <c r="BO259" s="136" t="n">
        <f aca="false">+MIN($D$4,DATOS_[[#This Row],[Fecha Fin Sit. Contract.]])</f>
        <v>0</v>
      </c>
      <c r="BP259" s="137" t="n">
        <f aca="false">+DATOS_[[#This Row],[% de jornada]]*IF(DATOS_[[#This Row],[% jornada reducida]]="",1,DATOS_[[#This Row],[% jornada reducida]])</f>
        <v>0</v>
      </c>
      <c r="BQ259" s="137" t="n">
        <f aca="false">+(DATOS_[[#This Row],[F.fin.cal]]-DATOS_[[#This Row],[F.ini.cal]]+1)/($D$4-$D$3+1)</f>
        <v>1</v>
      </c>
      <c r="BR259" s="137" t="str">
        <f aca="false">IF(OR(AND(DATOS_[[#This Row],[Fecha Fin Contrato]]&lt;$D$3,DATOS_[[#This Row],[Fecha Fin Contrato]]&lt;&gt;""),DATOS_[[#This Row],[Fecha de Contratación]]&gt;$D$4),"Fuera","Dentro")</f>
        <v>Dentro</v>
      </c>
      <c r="BS259" s="137" t="str">
        <f aca="false" t="array" ref="BS259:BS259">IF(MAX(IF(DATOS_[id]=DATOS_[[#This Row],[id]],DATOS_[F.fin.cal]))=DATOS_[[#This Row],[F.fin.cal]],"Sí","NO")</f>
        <v>Sí</v>
      </c>
      <c r="BT259" s="137" t="str">
        <f aca="false">IF(AND(DATOS_[[#This Row],[% normaliz]]&lt;&gt;1,DATOS_[[#This Row],[% anualiz]]=1),"Sí","NO")</f>
        <v>Sí</v>
      </c>
      <c r="BU259" s="137" t="str">
        <f aca="false">IF(AND(DATOS_[[#This Row],[% normaliz]]=1,DATOS_[[#This Row],[% anualiz]]&lt;&gt;1),"Sí","NO")</f>
        <v>NO</v>
      </c>
      <c r="BV259" s="137" t="str">
        <f aca="false">IF(AND(DATOS_[[#This Row],[% normaliz]]&lt;&gt;1,DATOS_[[#This Row],[% anualiz]]&lt;&gt;1),"Sí","NO")</f>
        <v>NO</v>
      </c>
      <c r="BW259" s="137" t="str">
        <f aca="false">+IF(DATOS_[[#This Row],[% normaliz]]*DATOS_[[#This Row],[% anualiz]]=1,"NO","Sí")</f>
        <v>Sí</v>
      </c>
      <c r="BX259" s="138" t="e">
        <f aca="false">(DATOS_[[#This Row],[S.BASE]]*(1/DATOS_[[#This Row],[% normaliz]])*(1/DATOS_[[#This Row],[% anualiz]]))*IF(DATOS_[[#This Row],[Check Equiparado]]="Sí",1,0)</f>
        <v>#DIV/0!</v>
      </c>
      <c r="BY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9" s="138" t="e">
        <f aca="false">+DATOS_[[#This Row],[SALARIO BASE Eq]]+DATOS_[[#This Row],[Tot COMPL.SAL Eq]]</f>
        <v>#DIV/0!</v>
      </c>
      <c r="CA259" s="138" t="e">
        <f aca="false" t="array" ref="CA259:CA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9" s="138" t="e">
        <f aca="false">+DATOS_[[#This Row],[TOTAL SALARIO Eq]]+DATOS_[[#This Row],[Tot Extrasalarial Eq]]</f>
        <v>#DIV/0!</v>
      </c>
      <c r="CC259" s="139" t="n">
        <f aca="false">DATOS_[[#This Row],[S.BASE]]</f>
        <v>0</v>
      </c>
      <c r="CD259" s="139" t="n">
        <f aca="false">+SUM(DATOS_[[#This Row],[Conc.Sal.01]:[Conc.Sal.30]])</f>
        <v>0</v>
      </c>
      <c r="CE259" s="139" t="n">
        <f aca="false">+DATOS_[[#This Row],[SALARIO BASE Ef]]+DATOS_[[#This Row],[Tot COMPL.SAL Ef]]</f>
        <v>0</v>
      </c>
      <c r="CF259" s="139" t="n">
        <f aca="false">+SUM(DATOS_[[#This Row],[C.Extra.01]:[C.Extra.05]])</f>
        <v>0</v>
      </c>
      <c r="CG259" s="139" t="n">
        <f aca="false">+DATOS_[[#This Row],[TOTAL SALARIO Ef]]+DATOS_[[#This Row],[Tot Extrasalarial Ef]]</f>
        <v>0</v>
      </c>
      <c r="CH259" s="140" t="n">
        <f aca="false">MIN(IF(DATOS_[[#This Row],[Fecha Fin Contrato]]="",$D$4,DATOS_[[#This Row],[Fecha Fin Contrato]]),$D$4)-MAX(DATOS_[[#This Row],[Fecha de Contratación]],$D$3)+1</f>
        <v>1</v>
      </c>
      <c r="CI259" s="141" t="str">
        <f aca="false">IF(COUNTIFS(DATOS_[id],DATOS_[[#This Row],[id]])&gt;1,DATOS_[[#This Row],[id]],"")</f>
        <v/>
      </c>
      <c r="CJ259" s="141" t="n">
        <f aca="false">(Inicio!$G$10-DATOS_[[#This Row],[Fecha Nacimiento]])/365.25</f>
        <v>0</v>
      </c>
      <c r="CK259" s="141" t="n">
        <f aca="false">(Inicio!$G$10-DATOS_[[#This Row],[Fecha de Antigüedad]])/365.25</f>
        <v>0</v>
      </c>
      <c r="CL259" s="141" t="e">
        <f aca="false">+VLOOKUP(DATOS_[[#This Row],[Clave de Contrato]],TblTiposContrato13[],3,0)</f>
        <v>#N/A</v>
      </c>
      <c r="CM259" s="141" t="e">
        <f aca="false">+VLOOKUP(DATOS_[[#This Row],[Clave de Contrato]],TblTiposContrato13[],4,0)</f>
        <v>#N/A</v>
      </c>
      <c r="CN259" s="141" t="str">
        <f aca="false">VLOOKUP(DATOS_[[#This Row],[Edad]],CONTRATOS!TblRngEdad,2,1)</f>
        <v>20  o menos</v>
      </c>
      <c r="CO259" s="141" t="str">
        <f aca="false">VLOOKUP(DATOS_[[#This Row],[Antigüedad]],TblRngAntg14[],2,1)</f>
        <v>0 a 1 años</v>
      </c>
    </row>
    <row r="260" customFormat="false" ht="13.8" hidden="false" customHeight="false" outlineLevel="0" collapsed="false">
      <c r="D260" s="128"/>
      <c r="E260" s="129"/>
      <c r="F260" s="129"/>
      <c r="G260" s="129"/>
      <c r="H260" s="130"/>
      <c r="I260" s="131"/>
      <c r="J260" s="128"/>
      <c r="K260" s="132"/>
      <c r="L260" s="132"/>
      <c r="M260" s="133"/>
      <c r="N260" s="133"/>
      <c r="O260" s="133"/>
      <c r="P260" s="129"/>
      <c r="Z260" s="74"/>
      <c r="AA260" s="75"/>
      <c r="AB260" s="75"/>
      <c r="AC260" s="129"/>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134"/>
      <c r="BK260" s="134"/>
      <c r="BL260" s="134"/>
      <c r="BM260" s="135"/>
      <c r="BN260" s="136" t="n">
        <f aca="false">+MAX($D$3,DATOS_[[#This Row],[Fecha Inicio Sit. Contract.]])</f>
        <v>0</v>
      </c>
      <c r="BO260" s="136" t="n">
        <f aca="false">+MIN($D$4,DATOS_[[#This Row],[Fecha Fin Sit. Contract.]])</f>
        <v>0</v>
      </c>
      <c r="BP260" s="137" t="n">
        <f aca="false">+DATOS_[[#This Row],[% de jornada]]*IF(DATOS_[[#This Row],[% jornada reducida]]="",1,DATOS_[[#This Row],[% jornada reducida]])</f>
        <v>0</v>
      </c>
      <c r="BQ260" s="137" t="n">
        <f aca="false">+(DATOS_[[#This Row],[F.fin.cal]]-DATOS_[[#This Row],[F.ini.cal]]+1)/($D$4-$D$3+1)</f>
        <v>1</v>
      </c>
      <c r="BR260" s="137" t="str">
        <f aca="false">IF(OR(AND(DATOS_[[#This Row],[Fecha Fin Contrato]]&lt;$D$3,DATOS_[[#This Row],[Fecha Fin Contrato]]&lt;&gt;""),DATOS_[[#This Row],[Fecha de Contratación]]&gt;$D$4),"Fuera","Dentro")</f>
        <v>Dentro</v>
      </c>
      <c r="BS260" s="137" t="str">
        <f aca="false" t="array" ref="BS260:BS260">IF(MAX(IF(DATOS_[id]=DATOS_[[#This Row],[id]],DATOS_[F.fin.cal]))=DATOS_[[#This Row],[F.fin.cal]],"Sí","NO")</f>
        <v>Sí</v>
      </c>
      <c r="BT260" s="137" t="str">
        <f aca="false">IF(AND(DATOS_[[#This Row],[% normaliz]]&lt;&gt;1,DATOS_[[#This Row],[% anualiz]]=1),"Sí","NO")</f>
        <v>Sí</v>
      </c>
      <c r="BU260" s="137" t="str">
        <f aca="false">IF(AND(DATOS_[[#This Row],[% normaliz]]=1,DATOS_[[#This Row],[% anualiz]]&lt;&gt;1),"Sí","NO")</f>
        <v>NO</v>
      </c>
      <c r="BV260" s="137" t="str">
        <f aca="false">IF(AND(DATOS_[[#This Row],[% normaliz]]&lt;&gt;1,DATOS_[[#This Row],[% anualiz]]&lt;&gt;1),"Sí","NO")</f>
        <v>NO</v>
      </c>
      <c r="BW260" s="137" t="str">
        <f aca="false">+IF(DATOS_[[#This Row],[% normaliz]]*DATOS_[[#This Row],[% anualiz]]=1,"NO","Sí")</f>
        <v>Sí</v>
      </c>
      <c r="BX260" s="138" t="e">
        <f aca="false">(DATOS_[[#This Row],[S.BASE]]*(1/DATOS_[[#This Row],[% normaliz]])*(1/DATOS_[[#This Row],[% anualiz]]))*IF(DATOS_[[#This Row],[Check Equiparado]]="Sí",1,0)</f>
        <v>#DIV/0!</v>
      </c>
      <c r="BY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0" s="138" t="e">
        <f aca="false">+DATOS_[[#This Row],[SALARIO BASE Eq]]+DATOS_[[#This Row],[Tot COMPL.SAL Eq]]</f>
        <v>#DIV/0!</v>
      </c>
      <c r="CA260" s="138" t="e">
        <f aca="false" t="array" ref="CA260:CA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0" s="138" t="e">
        <f aca="false">+DATOS_[[#This Row],[TOTAL SALARIO Eq]]+DATOS_[[#This Row],[Tot Extrasalarial Eq]]</f>
        <v>#DIV/0!</v>
      </c>
      <c r="CC260" s="139" t="n">
        <f aca="false">DATOS_[[#This Row],[S.BASE]]</f>
        <v>0</v>
      </c>
      <c r="CD260" s="139" t="n">
        <f aca="false">+SUM(DATOS_[[#This Row],[Conc.Sal.01]:[Conc.Sal.30]])</f>
        <v>0</v>
      </c>
      <c r="CE260" s="139" t="n">
        <f aca="false">+DATOS_[[#This Row],[SALARIO BASE Ef]]+DATOS_[[#This Row],[Tot COMPL.SAL Ef]]</f>
        <v>0</v>
      </c>
      <c r="CF260" s="139" t="n">
        <f aca="false">+SUM(DATOS_[[#This Row],[C.Extra.01]:[C.Extra.05]])</f>
        <v>0</v>
      </c>
      <c r="CG260" s="139" t="n">
        <f aca="false">+DATOS_[[#This Row],[TOTAL SALARIO Ef]]+DATOS_[[#This Row],[Tot Extrasalarial Ef]]</f>
        <v>0</v>
      </c>
      <c r="CH260" s="140" t="n">
        <f aca="false">MIN(IF(DATOS_[[#This Row],[Fecha Fin Contrato]]="",$D$4,DATOS_[[#This Row],[Fecha Fin Contrato]]),$D$4)-MAX(DATOS_[[#This Row],[Fecha de Contratación]],$D$3)+1</f>
        <v>1</v>
      </c>
      <c r="CI260" s="141" t="str">
        <f aca="false">IF(COUNTIFS(DATOS_[id],DATOS_[[#This Row],[id]])&gt;1,DATOS_[[#This Row],[id]],"")</f>
        <v/>
      </c>
      <c r="CJ260" s="141" t="n">
        <f aca="false">(Inicio!$G$10-DATOS_[[#This Row],[Fecha Nacimiento]])/365.25</f>
        <v>0</v>
      </c>
      <c r="CK260" s="141" t="n">
        <f aca="false">(Inicio!$G$10-DATOS_[[#This Row],[Fecha de Antigüedad]])/365.25</f>
        <v>0</v>
      </c>
      <c r="CL260" s="141" t="e">
        <f aca="false">+VLOOKUP(DATOS_[[#This Row],[Clave de Contrato]],TblTiposContrato13[],3,0)</f>
        <v>#N/A</v>
      </c>
      <c r="CM260" s="141" t="e">
        <f aca="false">+VLOOKUP(DATOS_[[#This Row],[Clave de Contrato]],TblTiposContrato13[],4,0)</f>
        <v>#N/A</v>
      </c>
      <c r="CN260" s="141" t="str">
        <f aca="false">VLOOKUP(DATOS_[[#This Row],[Edad]],CONTRATOS!TblRngEdad,2,1)</f>
        <v>20  o menos</v>
      </c>
      <c r="CO260" s="141" t="str">
        <f aca="false">VLOOKUP(DATOS_[[#This Row],[Antigüedad]],TblRngAntg14[],2,1)</f>
        <v>0 a 1 años</v>
      </c>
    </row>
    <row r="261" customFormat="false" ht="13.8" hidden="false" customHeight="false" outlineLevel="0" collapsed="false">
      <c r="D261" s="128"/>
      <c r="E261" s="129"/>
      <c r="F261" s="129"/>
      <c r="G261" s="129"/>
      <c r="H261" s="130"/>
      <c r="I261" s="131"/>
      <c r="J261" s="128"/>
      <c r="K261" s="132"/>
      <c r="L261" s="132"/>
      <c r="M261" s="133"/>
      <c r="N261" s="133"/>
      <c r="O261" s="133"/>
      <c r="P261" s="129"/>
      <c r="Z261" s="74"/>
      <c r="AA261" s="75"/>
      <c r="AB261" s="75"/>
      <c r="AC261" s="129"/>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134"/>
      <c r="BK261" s="134"/>
      <c r="BL261" s="134"/>
      <c r="BM261" s="135"/>
      <c r="BN261" s="136" t="n">
        <f aca="false">+MAX($D$3,DATOS_[[#This Row],[Fecha Inicio Sit. Contract.]])</f>
        <v>0</v>
      </c>
      <c r="BO261" s="136" t="n">
        <f aca="false">+MIN($D$4,DATOS_[[#This Row],[Fecha Fin Sit. Contract.]])</f>
        <v>0</v>
      </c>
      <c r="BP261" s="137" t="n">
        <f aca="false">+DATOS_[[#This Row],[% de jornada]]*IF(DATOS_[[#This Row],[% jornada reducida]]="",1,DATOS_[[#This Row],[% jornada reducida]])</f>
        <v>0</v>
      </c>
      <c r="BQ261" s="137" t="n">
        <f aca="false">+(DATOS_[[#This Row],[F.fin.cal]]-DATOS_[[#This Row],[F.ini.cal]]+1)/($D$4-$D$3+1)</f>
        <v>1</v>
      </c>
      <c r="BR261" s="137" t="str">
        <f aca="false">IF(OR(AND(DATOS_[[#This Row],[Fecha Fin Contrato]]&lt;$D$3,DATOS_[[#This Row],[Fecha Fin Contrato]]&lt;&gt;""),DATOS_[[#This Row],[Fecha de Contratación]]&gt;$D$4),"Fuera","Dentro")</f>
        <v>Dentro</v>
      </c>
      <c r="BS261" s="137" t="str">
        <f aca="false" t="array" ref="BS261:BS261">IF(MAX(IF(DATOS_[id]=DATOS_[[#This Row],[id]],DATOS_[F.fin.cal]))=DATOS_[[#This Row],[F.fin.cal]],"Sí","NO")</f>
        <v>Sí</v>
      </c>
      <c r="BT261" s="137" t="str">
        <f aca="false">IF(AND(DATOS_[[#This Row],[% normaliz]]&lt;&gt;1,DATOS_[[#This Row],[% anualiz]]=1),"Sí","NO")</f>
        <v>Sí</v>
      </c>
      <c r="BU261" s="137" t="str">
        <f aca="false">IF(AND(DATOS_[[#This Row],[% normaliz]]=1,DATOS_[[#This Row],[% anualiz]]&lt;&gt;1),"Sí","NO")</f>
        <v>NO</v>
      </c>
      <c r="BV261" s="137" t="str">
        <f aca="false">IF(AND(DATOS_[[#This Row],[% normaliz]]&lt;&gt;1,DATOS_[[#This Row],[% anualiz]]&lt;&gt;1),"Sí","NO")</f>
        <v>NO</v>
      </c>
      <c r="BW261" s="137" t="str">
        <f aca="false">+IF(DATOS_[[#This Row],[% normaliz]]*DATOS_[[#This Row],[% anualiz]]=1,"NO","Sí")</f>
        <v>Sí</v>
      </c>
      <c r="BX261" s="138" t="e">
        <f aca="false">(DATOS_[[#This Row],[S.BASE]]*(1/DATOS_[[#This Row],[% normaliz]])*(1/DATOS_[[#This Row],[% anualiz]]))*IF(DATOS_[[#This Row],[Check Equiparado]]="Sí",1,0)</f>
        <v>#DIV/0!</v>
      </c>
      <c r="BY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1" s="138" t="e">
        <f aca="false">+DATOS_[[#This Row],[SALARIO BASE Eq]]+DATOS_[[#This Row],[Tot COMPL.SAL Eq]]</f>
        <v>#DIV/0!</v>
      </c>
      <c r="CA261" s="138" t="e">
        <f aca="false" t="array" ref="CA261:CA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1" s="138" t="e">
        <f aca="false">+DATOS_[[#This Row],[TOTAL SALARIO Eq]]+DATOS_[[#This Row],[Tot Extrasalarial Eq]]</f>
        <v>#DIV/0!</v>
      </c>
      <c r="CC261" s="139" t="n">
        <f aca="false">DATOS_[[#This Row],[S.BASE]]</f>
        <v>0</v>
      </c>
      <c r="CD261" s="139" t="n">
        <f aca="false">+SUM(DATOS_[[#This Row],[Conc.Sal.01]:[Conc.Sal.30]])</f>
        <v>0</v>
      </c>
      <c r="CE261" s="139" t="n">
        <f aca="false">+DATOS_[[#This Row],[SALARIO BASE Ef]]+DATOS_[[#This Row],[Tot COMPL.SAL Ef]]</f>
        <v>0</v>
      </c>
      <c r="CF261" s="139" t="n">
        <f aca="false">+SUM(DATOS_[[#This Row],[C.Extra.01]:[C.Extra.05]])</f>
        <v>0</v>
      </c>
      <c r="CG261" s="139" t="n">
        <f aca="false">+DATOS_[[#This Row],[TOTAL SALARIO Ef]]+DATOS_[[#This Row],[Tot Extrasalarial Ef]]</f>
        <v>0</v>
      </c>
      <c r="CH261" s="140" t="n">
        <f aca="false">MIN(IF(DATOS_[[#This Row],[Fecha Fin Contrato]]="",$D$4,DATOS_[[#This Row],[Fecha Fin Contrato]]),$D$4)-MAX(DATOS_[[#This Row],[Fecha de Contratación]],$D$3)+1</f>
        <v>1</v>
      </c>
      <c r="CI261" s="141" t="str">
        <f aca="false">IF(COUNTIFS(DATOS_[id],DATOS_[[#This Row],[id]])&gt;1,DATOS_[[#This Row],[id]],"")</f>
        <v/>
      </c>
      <c r="CJ261" s="141" t="n">
        <f aca="false">(Inicio!$G$10-DATOS_[[#This Row],[Fecha Nacimiento]])/365.25</f>
        <v>0</v>
      </c>
      <c r="CK261" s="141" t="n">
        <f aca="false">(Inicio!$G$10-DATOS_[[#This Row],[Fecha de Antigüedad]])/365.25</f>
        <v>0</v>
      </c>
      <c r="CL261" s="141" t="e">
        <f aca="false">+VLOOKUP(DATOS_[[#This Row],[Clave de Contrato]],TblTiposContrato13[],3,0)</f>
        <v>#N/A</v>
      </c>
      <c r="CM261" s="141" t="e">
        <f aca="false">+VLOOKUP(DATOS_[[#This Row],[Clave de Contrato]],TblTiposContrato13[],4,0)</f>
        <v>#N/A</v>
      </c>
      <c r="CN261" s="141" t="str">
        <f aca="false">VLOOKUP(DATOS_[[#This Row],[Edad]],CONTRATOS!TblRngEdad,2,1)</f>
        <v>20  o menos</v>
      </c>
      <c r="CO261" s="141" t="str">
        <f aca="false">VLOOKUP(DATOS_[[#This Row],[Antigüedad]],TblRngAntg14[],2,1)</f>
        <v>0 a 1 años</v>
      </c>
    </row>
    <row r="262" customFormat="false" ht="13.8" hidden="false" customHeight="false" outlineLevel="0" collapsed="false">
      <c r="D262" s="128"/>
      <c r="E262" s="129"/>
      <c r="F262" s="129"/>
      <c r="G262" s="129"/>
      <c r="H262" s="130"/>
      <c r="I262" s="131"/>
      <c r="J262" s="128"/>
      <c r="K262" s="132"/>
      <c r="L262" s="132"/>
      <c r="M262" s="133"/>
      <c r="N262" s="133"/>
      <c r="O262" s="133"/>
      <c r="P262" s="129"/>
      <c r="Z262" s="74"/>
      <c r="AA262" s="75"/>
      <c r="AB262" s="75"/>
      <c r="AC262" s="129"/>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134"/>
      <c r="BK262" s="134"/>
      <c r="BL262" s="134"/>
      <c r="BM262" s="135"/>
      <c r="BN262" s="136" t="n">
        <f aca="false">+MAX($D$3,DATOS_[[#This Row],[Fecha Inicio Sit. Contract.]])</f>
        <v>0</v>
      </c>
      <c r="BO262" s="136" t="n">
        <f aca="false">+MIN($D$4,DATOS_[[#This Row],[Fecha Fin Sit. Contract.]])</f>
        <v>0</v>
      </c>
      <c r="BP262" s="137" t="n">
        <f aca="false">+DATOS_[[#This Row],[% de jornada]]*IF(DATOS_[[#This Row],[% jornada reducida]]="",1,DATOS_[[#This Row],[% jornada reducida]])</f>
        <v>0</v>
      </c>
      <c r="BQ262" s="137" t="n">
        <f aca="false">+(DATOS_[[#This Row],[F.fin.cal]]-DATOS_[[#This Row],[F.ini.cal]]+1)/($D$4-$D$3+1)</f>
        <v>1</v>
      </c>
      <c r="BR262" s="137" t="str">
        <f aca="false">IF(OR(AND(DATOS_[[#This Row],[Fecha Fin Contrato]]&lt;$D$3,DATOS_[[#This Row],[Fecha Fin Contrato]]&lt;&gt;""),DATOS_[[#This Row],[Fecha de Contratación]]&gt;$D$4),"Fuera","Dentro")</f>
        <v>Dentro</v>
      </c>
      <c r="BS262" s="137" t="str">
        <f aca="false" t="array" ref="BS262:BS262">IF(MAX(IF(DATOS_[id]=DATOS_[[#This Row],[id]],DATOS_[F.fin.cal]))=DATOS_[[#This Row],[F.fin.cal]],"Sí","NO")</f>
        <v>Sí</v>
      </c>
      <c r="BT262" s="137" t="str">
        <f aca="false">IF(AND(DATOS_[[#This Row],[% normaliz]]&lt;&gt;1,DATOS_[[#This Row],[% anualiz]]=1),"Sí","NO")</f>
        <v>Sí</v>
      </c>
      <c r="BU262" s="137" t="str">
        <f aca="false">IF(AND(DATOS_[[#This Row],[% normaliz]]=1,DATOS_[[#This Row],[% anualiz]]&lt;&gt;1),"Sí","NO")</f>
        <v>NO</v>
      </c>
      <c r="BV262" s="137" t="str">
        <f aca="false">IF(AND(DATOS_[[#This Row],[% normaliz]]&lt;&gt;1,DATOS_[[#This Row],[% anualiz]]&lt;&gt;1),"Sí","NO")</f>
        <v>NO</v>
      </c>
      <c r="BW262" s="137" t="str">
        <f aca="false">+IF(DATOS_[[#This Row],[% normaliz]]*DATOS_[[#This Row],[% anualiz]]=1,"NO","Sí")</f>
        <v>Sí</v>
      </c>
      <c r="BX262" s="138" t="e">
        <f aca="false">(DATOS_[[#This Row],[S.BASE]]*(1/DATOS_[[#This Row],[% normaliz]])*(1/DATOS_[[#This Row],[% anualiz]]))*IF(DATOS_[[#This Row],[Check Equiparado]]="Sí",1,0)</f>
        <v>#DIV/0!</v>
      </c>
      <c r="BY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2" s="138" t="e">
        <f aca="false">+DATOS_[[#This Row],[SALARIO BASE Eq]]+DATOS_[[#This Row],[Tot COMPL.SAL Eq]]</f>
        <v>#DIV/0!</v>
      </c>
      <c r="CA262" s="138" t="e">
        <f aca="false" t="array" ref="CA262:CA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2" s="138" t="e">
        <f aca="false">+DATOS_[[#This Row],[TOTAL SALARIO Eq]]+DATOS_[[#This Row],[Tot Extrasalarial Eq]]</f>
        <v>#DIV/0!</v>
      </c>
      <c r="CC262" s="139" t="n">
        <f aca="false">DATOS_[[#This Row],[S.BASE]]</f>
        <v>0</v>
      </c>
      <c r="CD262" s="139" t="n">
        <f aca="false">+SUM(DATOS_[[#This Row],[Conc.Sal.01]:[Conc.Sal.30]])</f>
        <v>0</v>
      </c>
      <c r="CE262" s="139" t="n">
        <f aca="false">+DATOS_[[#This Row],[SALARIO BASE Ef]]+DATOS_[[#This Row],[Tot COMPL.SAL Ef]]</f>
        <v>0</v>
      </c>
      <c r="CF262" s="139" t="n">
        <f aca="false">+SUM(DATOS_[[#This Row],[C.Extra.01]:[C.Extra.05]])</f>
        <v>0</v>
      </c>
      <c r="CG262" s="139" t="n">
        <f aca="false">+DATOS_[[#This Row],[TOTAL SALARIO Ef]]+DATOS_[[#This Row],[Tot Extrasalarial Ef]]</f>
        <v>0</v>
      </c>
      <c r="CH262" s="140" t="n">
        <f aca="false">MIN(IF(DATOS_[[#This Row],[Fecha Fin Contrato]]="",$D$4,DATOS_[[#This Row],[Fecha Fin Contrato]]),$D$4)-MAX(DATOS_[[#This Row],[Fecha de Contratación]],$D$3)+1</f>
        <v>1</v>
      </c>
      <c r="CI262" s="141" t="str">
        <f aca="false">IF(COUNTIFS(DATOS_[id],DATOS_[[#This Row],[id]])&gt;1,DATOS_[[#This Row],[id]],"")</f>
        <v/>
      </c>
      <c r="CJ262" s="141" t="n">
        <f aca="false">(Inicio!$G$10-DATOS_[[#This Row],[Fecha Nacimiento]])/365.25</f>
        <v>0</v>
      </c>
      <c r="CK262" s="141" t="n">
        <f aca="false">(Inicio!$G$10-DATOS_[[#This Row],[Fecha de Antigüedad]])/365.25</f>
        <v>0</v>
      </c>
      <c r="CL262" s="141" t="e">
        <f aca="false">+VLOOKUP(DATOS_[[#This Row],[Clave de Contrato]],TblTiposContrato13[],3,0)</f>
        <v>#N/A</v>
      </c>
      <c r="CM262" s="141" t="e">
        <f aca="false">+VLOOKUP(DATOS_[[#This Row],[Clave de Contrato]],TblTiposContrato13[],4,0)</f>
        <v>#N/A</v>
      </c>
      <c r="CN262" s="141" t="str">
        <f aca="false">VLOOKUP(DATOS_[[#This Row],[Edad]],CONTRATOS!TblRngEdad,2,1)</f>
        <v>20  o menos</v>
      </c>
      <c r="CO262" s="141" t="str">
        <f aca="false">VLOOKUP(DATOS_[[#This Row],[Antigüedad]],TblRngAntg14[],2,1)</f>
        <v>0 a 1 años</v>
      </c>
    </row>
    <row r="263" customFormat="false" ht="13.8" hidden="false" customHeight="false" outlineLevel="0" collapsed="false">
      <c r="D263" s="128"/>
      <c r="E263" s="129"/>
      <c r="F263" s="129"/>
      <c r="G263" s="129"/>
      <c r="H263" s="130"/>
      <c r="I263" s="131"/>
      <c r="J263" s="128"/>
      <c r="K263" s="132"/>
      <c r="L263" s="132"/>
      <c r="M263" s="133"/>
      <c r="N263" s="133"/>
      <c r="O263" s="133"/>
      <c r="P263" s="129"/>
      <c r="Z263" s="74"/>
      <c r="AA263" s="75"/>
      <c r="AB263" s="75"/>
      <c r="AC263" s="129"/>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134"/>
      <c r="BK263" s="134"/>
      <c r="BL263" s="134"/>
      <c r="BM263" s="135"/>
      <c r="BN263" s="136" t="n">
        <f aca="false">+MAX($D$3,DATOS_[[#This Row],[Fecha Inicio Sit. Contract.]])</f>
        <v>0</v>
      </c>
      <c r="BO263" s="136" t="n">
        <f aca="false">+MIN($D$4,DATOS_[[#This Row],[Fecha Fin Sit. Contract.]])</f>
        <v>0</v>
      </c>
      <c r="BP263" s="137" t="n">
        <f aca="false">+DATOS_[[#This Row],[% de jornada]]*IF(DATOS_[[#This Row],[% jornada reducida]]="",1,DATOS_[[#This Row],[% jornada reducida]])</f>
        <v>0</v>
      </c>
      <c r="BQ263" s="137" t="n">
        <f aca="false">+(DATOS_[[#This Row],[F.fin.cal]]-DATOS_[[#This Row],[F.ini.cal]]+1)/($D$4-$D$3+1)</f>
        <v>1</v>
      </c>
      <c r="BR263" s="137" t="str">
        <f aca="false">IF(OR(AND(DATOS_[[#This Row],[Fecha Fin Contrato]]&lt;$D$3,DATOS_[[#This Row],[Fecha Fin Contrato]]&lt;&gt;""),DATOS_[[#This Row],[Fecha de Contratación]]&gt;$D$4),"Fuera","Dentro")</f>
        <v>Dentro</v>
      </c>
      <c r="BS263" s="137" t="str">
        <f aca="false" t="array" ref="BS263:BS263">IF(MAX(IF(DATOS_[id]=DATOS_[[#This Row],[id]],DATOS_[F.fin.cal]))=DATOS_[[#This Row],[F.fin.cal]],"Sí","NO")</f>
        <v>Sí</v>
      </c>
      <c r="BT263" s="137" t="str">
        <f aca="false">IF(AND(DATOS_[[#This Row],[% normaliz]]&lt;&gt;1,DATOS_[[#This Row],[% anualiz]]=1),"Sí","NO")</f>
        <v>Sí</v>
      </c>
      <c r="BU263" s="137" t="str">
        <f aca="false">IF(AND(DATOS_[[#This Row],[% normaliz]]=1,DATOS_[[#This Row],[% anualiz]]&lt;&gt;1),"Sí","NO")</f>
        <v>NO</v>
      </c>
      <c r="BV263" s="137" t="str">
        <f aca="false">IF(AND(DATOS_[[#This Row],[% normaliz]]&lt;&gt;1,DATOS_[[#This Row],[% anualiz]]&lt;&gt;1),"Sí","NO")</f>
        <v>NO</v>
      </c>
      <c r="BW263" s="137" t="str">
        <f aca="false">+IF(DATOS_[[#This Row],[% normaliz]]*DATOS_[[#This Row],[% anualiz]]=1,"NO","Sí")</f>
        <v>Sí</v>
      </c>
      <c r="BX263" s="138" t="e">
        <f aca="false">(DATOS_[[#This Row],[S.BASE]]*(1/DATOS_[[#This Row],[% normaliz]])*(1/DATOS_[[#This Row],[% anualiz]]))*IF(DATOS_[[#This Row],[Check Equiparado]]="Sí",1,0)</f>
        <v>#DIV/0!</v>
      </c>
      <c r="BY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3" s="138" t="e">
        <f aca="false">+DATOS_[[#This Row],[SALARIO BASE Eq]]+DATOS_[[#This Row],[Tot COMPL.SAL Eq]]</f>
        <v>#DIV/0!</v>
      </c>
      <c r="CA263" s="138" t="e">
        <f aca="false" t="array" ref="CA263:CA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3" s="138" t="e">
        <f aca="false">+DATOS_[[#This Row],[TOTAL SALARIO Eq]]+DATOS_[[#This Row],[Tot Extrasalarial Eq]]</f>
        <v>#DIV/0!</v>
      </c>
      <c r="CC263" s="139" t="n">
        <f aca="false">DATOS_[[#This Row],[S.BASE]]</f>
        <v>0</v>
      </c>
      <c r="CD263" s="139" t="n">
        <f aca="false">+SUM(DATOS_[[#This Row],[Conc.Sal.01]:[Conc.Sal.30]])</f>
        <v>0</v>
      </c>
      <c r="CE263" s="139" t="n">
        <f aca="false">+DATOS_[[#This Row],[SALARIO BASE Ef]]+DATOS_[[#This Row],[Tot COMPL.SAL Ef]]</f>
        <v>0</v>
      </c>
      <c r="CF263" s="139" t="n">
        <f aca="false">+SUM(DATOS_[[#This Row],[C.Extra.01]:[C.Extra.05]])</f>
        <v>0</v>
      </c>
      <c r="CG263" s="139" t="n">
        <f aca="false">+DATOS_[[#This Row],[TOTAL SALARIO Ef]]+DATOS_[[#This Row],[Tot Extrasalarial Ef]]</f>
        <v>0</v>
      </c>
      <c r="CH263" s="140" t="n">
        <f aca="false">MIN(IF(DATOS_[[#This Row],[Fecha Fin Contrato]]="",$D$4,DATOS_[[#This Row],[Fecha Fin Contrato]]),$D$4)-MAX(DATOS_[[#This Row],[Fecha de Contratación]],$D$3)+1</f>
        <v>1</v>
      </c>
      <c r="CI263" s="141" t="str">
        <f aca="false">IF(COUNTIFS(DATOS_[id],DATOS_[[#This Row],[id]])&gt;1,DATOS_[[#This Row],[id]],"")</f>
        <v/>
      </c>
      <c r="CJ263" s="141" t="n">
        <f aca="false">(Inicio!$G$10-DATOS_[[#This Row],[Fecha Nacimiento]])/365.25</f>
        <v>0</v>
      </c>
      <c r="CK263" s="141" t="n">
        <f aca="false">(Inicio!$G$10-DATOS_[[#This Row],[Fecha de Antigüedad]])/365.25</f>
        <v>0</v>
      </c>
      <c r="CL263" s="141" t="e">
        <f aca="false">+VLOOKUP(DATOS_[[#This Row],[Clave de Contrato]],TblTiposContrato13[],3,0)</f>
        <v>#N/A</v>
      </c>
      <c r="CM263" s="141" t="e">
        <f aca="false">+VLOOKUP(DATOS_[[#This Row],[Clave de Contrato]],TblTiposContrato13[],4,0)</f>
        <v>#N/A</v>
      </c>
      <c r="CN263" s="141" t="str">
        <f aca="false">VLOOKUP(DATOS_[[#This Row],[Edad]],CONTRATOS!TblRngEdad,2,1)</f>
        <v>20  o menos</v>
      </c>
      <c r="CO263" s="141" t="str">
        <f aca="false">VLOOKUP(DATOS_[[#This Row],[Antigüedad]],TblRngAntg14[],2,1)</f>
        <v>0 a 1 años</v>
      </c>
    </row>
    <row r="264" customFormat="false" ht="13.8" hidden="false" customHeight="false" outlineLevel="0" collapsed="false">
      <c r="D264" s="128"/>
      <c r="E264" s="129"/>
      <c r="F264" s="129"/>
      <c r="G264" s="129"/>
      <c r="H264" s="130"/>
      <c r="I264" s="131"/>
      <c r="J264" s="128"/>
      <c r="K264" s="132"/>
      <c r="L264" s="132"/>
      <c r="M264" s="133"/>
      <c r="N264" s="133"/>
      <c r="O264" s="133"/>
      <c r="P264" s="129"/>
      <c r="Z264" s="74"/>
      <c r="AA264" s="75"/>
      <c r="AB264" s="75"/>
      <c r="AC264" s="129"/>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134"/>
      <c r="BK264" s="134"/>
      <c r="BL264" s="134"/>
      <c r="BM264" s="135"/>
      <c r="BN264" s="136" t="n">
        <f aca="false">+MAX($D$3,DATOS_[[#This Row],[Fecha Inicio Sit. Contract.]])</f>
        <v>0</v>
      </c>
      <c r="BO264" s="136" t="n">
        <f aca="false">+MIN($D$4,DATOS_[[#This Row],[Fecha Fin Sit. Contract.]])</f>
        <v>0</v>
      </c>
      <c r="BP264" s="137" t="n">
        <f aca="false">+DATOS_[[#This Row],[% de jornada]]*IF(DATOS_[[#This Row],[% jornada reducida]]="",1,DATOS_[[#This Row],[% jornada reducida]])</f>
        <v>0</v>
      </c>
      <c r="BQ264" s="137" t="n">
        <f aca="false">+(DATOS_[[#This Row],[F.fin.cal]]-DATOS_[[#This Row],[F.ini.cal]]+1)/($D$4-$D$3+1)</f>
        <v>1</v>
      </c>
      <c r="BR264" s="137" t="str">
        <f aca="false">IF(OR(AND(DATOS_[[#This Row],[Fecha Fin Contrato]]&lt;$D$3,DATOS_[[#This Row],[Fecha Fin Contrato]]&lt;&gt;""),DATOS_[[#This Row],[Fecha de Contratación]]&gt;$D$4),"Fuera","Dentro")</f>
        <v>Dentro</v>
      </c>
      <c r="BS264" s="137" t="str">
        <f aca="false" t="array" ref="BS264:BS264">IF(MAX(IF(DATOS_[id]=DATOS_[[#This Row],[id]],DATOS_[F.fin.cal]))=DATOS_[[#This Row],[F.fin.cal]],"Sí","NO")</f>
        <v>Sí</v>
      </c>
      <c r="BT264" s="137" t="str">
        <f aca="false">IF(AND(DATOS_[[#This Row],[% normaliz]]&lt;&gt;1,DATOS_[[#This Row],[% anualiz]]=1),"Sí","NO")</f>
        <v>Sí</v>
      </c>
      <c r="BU264" s="137" t="str">
        <f aca="false">IF(AND(DATOS_[[#This Row],[% normaliz]]=1,DATOS_[[#This Row],[% anualiz]]&lt;&gt;1),"Sí","NO")</f>
        <v>NO</v>
      </c>
      <c r="BV264" s="137" t="str">
        <f aca="false">IF(AND(DATOS_[[#This Row],[% normaliz]]&lt;&gt;1,DATOS_[[#This Row],[% anualiz]]&lt;&gt;1),"Sí","NO")</f>
        <v>NO</v>
      </c>
      <c r="BW264" s="137" t="str">
        <f aca="false">+IF(DATOS_[[#This Row],[% normaliz]]*DATOS_[[#This Row],[% anualiz]]=1,"NO","Sí")</f>
        <v>Sí</v>
      </c>
      <c r="BX264" s="138" t="e">
        <f aca="false">(DATOS_[[#This Row],[S.BASE]]*(1/DATOS_[[#This Row],[% normaliz]])*(1/DATOS_[[#This Row],[% anualiz]]))*IF(DATOS_[[#This Row],[Check Equiparado]]="Sí",1,0)</f>
        <v>#DIV/0!</v>
      </c>
      <c r="BY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4" s="138" t="e">
        <f aca="false">+DATOS_[[#This Row],[SALARIO BASE Eq]]+DATOS_[[#This Row],[Tot COMPL.SAL Eq]]</f>
        <v>#DIV/0!</v>
      </c>
      <c r="CA264" s="138" t="e">
        <f aca="false" t="array" ref="CA264:CA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4" s="138" t="e">
        <f aca="false">+DATOS_[[#This Row],[TOTAL SALARIO Eq]]+DATOS_[[#This Row],[Tot Extrasalarial Eq]]</f>
        <v>#DIV/0!</v>
      </c>
      <c r="CC264" s="139" t="n">
        <f aca="false">DATOS_[[#This Row],[S.BASE]]</f>
        <v>0</v>
      </c>
      <c r="CD264" s="139" t="n">
        <f aca="false">+SUM(DATOS_[[#This Row],[Conc.Sal.01]:[Conc.Sal.30]])</f>
        <v>0</v>
      </c>
      <c r="CE264" s="139" t="n">
        <f aca="false">+DATOS_[[#This Row],[SALARIO BASE Ef]]+DATOS_[[#This Row],[Tot COMPL.SAL Ef]]</f>
        <v>0</v>
      </c>
      <c r="CF264" s="139" t="n">
        <f aca="false">+SUM(DATOS_[[#This Row],[C.Extra.01]:[C.Extra.05]])</f>
        <v>0</v>
      </c>
      <c r="CG264" s="139" t="n">
        <f aca="false">+DATOS_[[#This Row],[TOTAL SALARIO Ef]]+DATOS_[[#This Row],[Tot Extrasalarial Ef]]</f>
        <v>0</v>
      </c>
      <c r="CH264" s="140" t="n">
        <f aca="false">MIN(IF(DATOS_[[#This Row],[Fecha Fin Contrato]]="",$D$4,DATOS_[[#This Row],[Fecha Fin Contrato]]),$D$4)-MAX(DATOS_[[#This Row],[Fecha de Contratación]],$D$3)+1</f>
        <v>1</v>
      </c>
      <c r="CI264" s="141" t="str">
        <f aca="false">IF(COUNTIFS(DATOS_[id],DATOS_[[#This Row],[id]])&gt;1,DATOS_[[#This Row],[id]],"")</f>
        <v/>
      </c>
      <c r="CJ264" s="141" t="n">
        <f aca="false">(Inicio!$G$10-DATOS_[[#This Row],[Fecha Nacimiento]])/365.25</f>
        <v>0</v>
      </c>
      <c r="CK264" s="141" t="n">
        <f aca="false">(Inicio!$G$10-DATOS_[[#This Row],[Fecha de Antigüedad]])/365.25</f>
        <v>0</v>
      </c>
      <c r="CL264" s="141" t="e">
        <f aca="false">+VLOOKUP(DATOS_[[#This Row],[Clave de Contrato]],TblTiposContrato13[],3,0)</f>
        <v>#N/A</v>
      </c>
      <c r="CM264" s="141" t="e">
        <f aca="false">+VLOOKUP(DATOS_[[#This Row],[Clave de Contrato]],TblTiposContrato13[],4,0)</f>
        <v>#N/A</v>
      </c>
      <c r="CN264" s="141" t="str">
        <f aca="false">VLOOKUP(DATOS_[[#This Row],[Edad]],CONTRATOS!TblRngEdad,2,1)</f>
        <v>20  o menos</v>
      </c>
      <c r="CO264" s="141" t="str">
        <f aca="false">VLOOKUP(DATOS_[[#This Row],[Antigüedad]],TblRngAntg14[],2,1)</f>
        <v>0 a 1 años</v>
      </c>
    </row>
    <row r="265" customFormat="false" ht="13.8" hidden="false" customHeight="false" outlineLevel="0" collapsed="false">
      <c r="D265" s="128"/>
      <c r="E265" s="129"/>
      <c r="F265" s="129"/>
      <c r="G265" s="129"/>
      <c r="H265" s="130"/>
      <c r="I265" s="131"/>
      <c r="J265" s="128"/>
      <c r="K265" s="132"/>
      <c r="L265" s="132"/>
      <c r="M265" s="133"/>
      <c r="N265" s="133"/>
      <c r="O265" s="133"/>
      <c r="P265" s="129"/>
      <c r="Z265" s="74"/>
      <c r="AA265" s="75"/>
      <c r="AB265" s="75"/>
      <c r="AC265" s="129"/>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134"/>
      <c r="BK265" s="134"/>
      <c r="BL265" s="134"/>
      <c r="BM265" s="135"/>
      <c r="BN265" s="136" t="n">
        <f aca="false">+MAX($D$3,DATOS_[[#This Row],[Fecha Inicio Sit. Contract.]])</f>
        <v>0</v>
      </c>
      <c r="BO265" s="136" t="n">
        <f aca="false">+MIN($D$4,DATOS_[[#This Row],[Fecha Fin Sit. Contract.]])</f>
        <v>0</v>
      </c>
      <c r="BP265" s="137" t="n">
        <f aca="false">+DATOS_[[#This Row],[% de jornada]]*IF(DATOS_[[#This Row],[% jornada reducida]]="",1,DATOS_[[#This Row],[% jornada reducida]])</f>
        <v>0</v>
      </c>
      <c r="BQ265" s="137" t="n">
        <f aca="false">+(DATOS_[[#This Row],[F.fin.cal]]-DATOS_[[#This Row],[F.ini.cal]]+1)/($D$4-$D$3+1)</f>
        <v>1</v>
      </c>
      <c r="BR265" s="137" t="str">
        <f aca="false">IF(OR(AND(DATOS_[[#This Row],[Fecha Fin Contrato]]&lt;$D$3,DATOS_[[#This Row],[Fecha Fin Contrato]]&lt;&gt;""),DATOS_[[#This Row],[Fecha de Contratación]]&gt;$D$4),"Fuera","Dentro")</f>
        <v>Dentro</v>
      </c>
      <c r="BS265" s="137" t="str">
        <f aca="false" t="array" ref="BS265:BS265">IF(MAX(IF(DATOS_[id]=DATOS_[[#This Row],[id]],DATOS_[F.fin.cal]))=DATOS_[[#This Row],[F.fin.cal]],"Sí","NO")</f>
        <v>Sí</v>
      </c>
      <c r="BT265" s="137" t="str">
        <f aca="false">IF(AND(DATOS_[[#This Row],[% normaliz]]&lt;&gt;1,DATOS_[[#This Row],[% anualiz]]=1),"Sí","NO")</f>
        <v>Sí</v>
      </c>
      <c r="BU265" s="137" t="str">
        <f aca="false">IF(AND(DATOS_[[#This Row],[% normaliz]]=1,DATOS_[[#This Row],[% anualiz]]&lt;&gt;1),"Sí","NO")</f>
        <v>NO</v>
      </c>
      <c r="BV265" s="137" t="str">
        <f aca="false">IF(AND(DATOS_[[#This Row],[% normaliz]]&lt;&gt;1,DATOS_[[#This Row],[% anualiz]]&lt;&gt;1),"Sí","NO")</f>
        <v>NO</v>
      </c>
      <c r="BW265" s="137" t="str">
        <f aca="false">+IF(DATOS_[[#This Row],[% normaliz]]*DATOS_[[#This Row],[% anualiz]]=1,"NO","Sí")</f>
        <v>Sí</v>
      </c>
      <c r="BX265" s="138" t="e">
        <f aca="false">(DATOS_[[#This Row],[S.BASE]]*(1/DATOS_[[#This Row],[% normaliz]])*(1/DATOS_[[#This Row],[% anualiz]]))*IF(DATOS_[[#This Row],[Check Equiparado]]="Sí",1,0)</f>
        <v>#DIV/0!</v>
      </c>
      <c r="BY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5" s="138" t="e">
        <f aca="false">+DATOS_[[#This Row],[SALARIO BASE Eq]]+DATOS_[[#This Row],[Tot COMPL.SAL Eq]]</f>
        <v>#DIV/0!</v>
      </c>
      <c r="CA265" s="138" t="e">
        <f aca="false" t="array" ref="CA265:CA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5" s="138" t="e">
        <f aca="false">+DATOS_[[#This Row],[TOTAL SALARIO Eq]]+DATOS_[[#This Row],[Tot Extrasalarial Eq]]</f>
        <v>#DIV/0!</v>
      </c>
      <c r="CC265" s="139" t="n">
        <f aca="false">DATOS_[[#This Row],[S.BASE]]</f>
        <v>0</v>
      </c>
      <c r="CD265" s="139" t="n">
        <f aca="false">+SUM(DATOS_[[#This Row],[Conc.Sal.01]:[Conc.Sal.30]])</f>
        <v>0</v>
      </c>
      <c r="CE265" s="139" t="n">
        <f aca="false">+DATOS_[[#This Row],[SALARIO BASE Ef]]+DATOS_[[#This Row],[Tot COMPL.SAL Ef]]</f>
        <v>0</v>
      </c>
      <c r="CF265" s="139" t="n">
        <f aca="false">+SUM(DATOS_[[#This Row],[C.Extra.01]:[C.Extra.05]])</f>
        <v>0</v>
      </c>
      <c r="CG265" s="139" t="n">
        <f aca="false">+DATOS_[[#This Row],[TOTAL SALARIO Ef]]+DATOS_[[#This Row],[Tot Extrasalarial Ef]]</f>
        <v>0</v>
      </c>
      <c r="CH265" s="140" t="n">
        <f aca="false">MIN(IF(DATOS_[[#This Row],[Fecha Fin Contrato]]="",$D$4,DATOS_[[#This Row],[Fecha Fin Contrato]]),$D$4)-MAX(DATOS_[[#This Row],[Fecha de Contratación]],$D$3)+1</f>
        <v>1</v>
      </c>
      <c r="CI265" s="141" t="str">
        <f aca="false">IF(COUNTIFS(DATOS_[id],DATOS_[[#This Row],[id]])&gt;1,DATOS_[[#This Row],[id]],"")</f>
        <v/>
      </c>
      <c r="CJ265" s="141" t="n">
        <f aca="false">(Inicio!$G$10-DATOS_[[#This Row],[Fecha Nacimiento]])/365.25</f>
        <v>0</v>
      </c>
      <c r="CK265" s="141" t="n">
        <f aca="false">(Inicio!$G$10-DATOS_[[#This Row],[Fecha de Antigüedad]])/365.25</f>
        <v>0</v>
      </c>
      <c r="CL265" s="141" t="e">
        <f aca="false">+VLOOKUP(DATOS_[[#This Row],[Clave de Contrato]],TblTiposContrato13[],3,0)</f>
        <v>#N/A</v>
      </c>
      <c r="CM265" s="141" t="e">
        <f aca="false">+VLOOKUP(DATOS_[[#This Row],[Clave de Contrato]],TblTiposContrato13[],4,0)</f>
        <v>#N/A</v>
      </c>
      <c r="CN265" s="141" t="str">
        <f aca="false">VLOOKUP(DATOS_[[#This Row],[Edad]],CONTRATOS!TblRngEdad,2,1)</f>
        <v>20  o menos</v>
      </c>
      <c r="CO265" s="141" t="str">
        <f aca="false">VLOOKUP(DATOS_[[#This Row],[Antigüedad]],TblRngAntg14[],2,1)</f>
        <v>0 a 1 años</v>
      </c>
    </row>
    <row r="266" customFormat="false" ht="13.8" hidden="false" customHeight="false" outlineLevel="0" collapsed="false">
      <c r="D266" s="128"/>
      <c r="E266" s="129"/>
      <c r="F266" s="129"/>
      <c r="G266" s="129"/>
      <c r="H266" s="130"/>
      <c r="I266" s="131"/>
      <c r="J266" s="128"/>
      <c r="K266" s="132"/>
      <c r="L266" s="132"/>
      <c r="M266" s="133"/>
      <c r="N266" s="133"/>
      <c r="O266" s="133"/>
      <c r="P266" s="129"/>
      <c r="Z266" s="74"/>
      <c r="AA266" s="75"/>
      <c r="AB266" s="75"/>
      <c r="AC266" s="129"/>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134"/>
      <c r="BK266" s="134"/>
      <c r="BL266" s="134"/>
      <c r="BM266" s="135"/>
      <c r="BN266" s="136" t="n">
        <f aca="false">+MAX($D$3,DATOS_[[#This Row],[Fecha Inicio Sit. Contract.]])</f>
        <v>0</v>
      </c>
      <c r="BO266" s="136" t="n">
        <f aca="false">+MIN($D$4,DATOS_[[#This Row],[Fecha Fin Sit. Contract.]])</f>
        <v>0</v>
      </c>
      <c r="BP266" s="137" t="n">
        <f aca="false">+DATOS_[[#This Row],[% de jornada]]*IF(DATOS_[[#This Row],[% jornada reducida]]="",1,DATOS_[[#This Row],[% jornada reducida]])</f>
        <v>0</v>
      </c>
      <c r="BQ266" s="137" t="n">
        <f aca="false">+(DATOS_[[#This Row],[F.fin.cal]]-DATOS_[[#This Row],[F.ini.cal]]+1)/($D$4-$D$3+1)</f>
        <v>1</v>
      </c>
      <c r="BR266" s="137" t="str">
        <f aca="false">IF(OR(AND(DATOS_[[#This Row],[Fecha Fin Contrato]]&lt;$D$3,DATOS_[[#This Row],[Fecha Fin Contrato]]&lt;&gt;""),DATOS_[[#This Row],[Fecha de Contratación]]&gt;$D$4),"Fuera","Dentro")</f>
        <v>Dentro</v>
      </c>
      <c r="BS266" s="137" t="str">
        <f aca="false" t="array" ref="BS266:BS266">IF(MAX(IF(DATOS_[id]=DATOS_[[#This Row],[id]],DATOS_[F.fin.cal]))=DATOS_[[#This Row],[F.fin.cal]],"Sí","NO")</f>
        <v>Sí</v>
      </c>
      <c r="BT266" s="137" t="str">
        <f aca="false">IF(AND(DATOS_[[#This Row],[% normaliz]]&lt;&gt;1,DATOS_[[#This Row],[% anualiz]]=1),"Sí","NO")</f>
        <v>Sí</v>
      </c>
      <c r="BU266" s="137" t="str">
        <f aca="false">IF(AND(DATOS_[[#This Row],[% normaliz]]=1,DATOS_[[#This Row],[% anualiz]]&lt;&gt;1),"Sí","NO")</f>
        <v>NO</v>
      </c>
      <c r="BV266" s="137" t="str">
        <f aca="false">IF(AND(DATOS_[[#This Row],[% normaliz]]&lt;&gt;1,DATOS_[[#This Row],[% anualiz]]&lt;&gt;1),"Sí","NO")</f>
        <v>NO</v>
      </c>
      <c r="BW266" s="137" t="str">
        <f aca="false">+IF(DATOS_[[#This Row],[% normaliz]]*DATOS_[[#This Row],[% anualiz]]=1,"NO","Sí")</f>
        <v>Sí</v>
      </c>
      <c r="BX266" s="138" t="e">
        <f aca="false">(DATOS_[[#This Row],[S.BASE]]*(1/DATOS_[[#This Row],[% normaliz]])*(1/DATOS_[[#This Row],[% anualiz]]))*IF(DATOS_[[#This Row],[Check Equiparado]]="Sí",1,0)</f>
        <v>#DIV/0!</v>
      </c>
      <c r="BY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6" s="138" t="e">
        <f aca="false">+DATOS_[[#This Row],[SALARIO BASE Eq]]+DATOS_[[#This Row],[Tot COMPL.SAL Eq]]</f>
        <v>#DIV/0!</v>
      </c>
      <c r="CA266" s="138" t="e">
        <f aca="false" t="array" ref="CA266:CA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6" s="138" t="e">
        <f aca="false">+DATOS_[[#This Row],[TOTAL SALARIO Eq]]+DATOS_[[#This Row],[Tot Extrasalarial Eq]]</f>
        <v>#DIV/0!</v>
      </c>
      <c r="CC266" s="139" t="n">
        <f aca="false">DATOS_[[#This Row],[S.BASE]]</f>
        <v>0</v>
      </c>
      <c r="CD266" s="139" t="n">
        <f aca="false">+SUM(DATOS_[[#This Row],[Conc.Sal.01]:[Conc.Sal.30]])</f>
        <v>0</v>
      </c>
      <c r="CE266" s="139" t="n">
        <f aca="false">+DATOS_[[#This Row],[SALARIO BASE Ef]]+DATOS_[[#This Row],[Tot COMPL.SAL Ef]]</f>
        <v>0</v>
      </c>
      <c r="CF266" s="139" t="n">
        <f aca="false">+SUM(DATOS_[[#This Row],[C.Extra.01]:[C.Extra.05]])</f>
        <v>0</v>
      </c>
      <c r="CG266" s="139" t="n">
        <f aca="false">+DATOS_[[#This Row],[TOTAL SALARIO Ef]]+DATOS_[[#This Row],[Tot Extrasalarial Ef]]</f>
        <v>0</v>
      </c>
      <c r="CH266" s="140" t="n">
        <f aca="false">MIN(IF(DATOS_[[#This Row],[Fecha Fin Contrato]]="",$D$4,DATOS_[[#This Row],[Fecha Fin Contrato]]),$D$4)-MAX(DATOS_[[#This Row],[Fecha de Contratación]],$D$3)+1</f>
        <v>1</v>
      </c>
      <c r="CI266" s="141" t="str">
        <f aca="false">IF(COUNTIFS(DATOS_[id],DATOS_[[#This Row],[id]])&gt;1,DATOS_[[#This Row],[id]],"")</f>
        <v/>
      </c>
      <c r="CJ266" s="141" t="n">
        <f aca="false">(Inicio!$G$10-DATOS_[[#This Row],[Fecha Nacimiento]])/365.25</f>
        <v>0</v>
      </c>
      <c r="CK266" s="141" t="n">
        <f aca="false">(Inicio!$G$10-DATOS_[[#This Row],[Fecha de Antigüedad]])/365.25</f>
        <v>0</v>
      </c>
      <c r="CL266" s="141" t="e">
        <f aca="false">+VLOOKUP(DATOS_[[#This Row],[Clave de Contrato]],TblTiposContrato13[],3,0)</f>
        <v>#N/A</v>
      </c>
      <c r="CM266" s="141" t="e">
        <f aca="false">+VLOOKUP(DATOS_[[#This Row],[Clave de Contrato]],TblTiposContrato13[],4,0)</f>
        <v>#N/A</v>
      </c>
      <c r="CN266" s="141" t="str">
        <f aca="false">VLOOKUP(DATOS_[[#This Row],[Edad]],CONTRATOS!TblRngEdad,2,1)</f>
        <v>20  o menos</v>
      </c>
      <c r="CO266" s="141" t="str">
        <f aca="false">VLOOKUP(DATOS_[[#This Row],[Antigüedad]],TblRngAntg14[],2,1)</f>
        <v>0 a 1 años</v>
      </c>
    </row>
    <row r="267" customFormat="false" ht="13.8" hidden="false" customHeight="false" outlineLevel="0" collapsed="false">
      <c r="D267" s="128"/>
      <c r="E267" s="129"/>
      <c r="F267" s="129"/>
      <c r="G267" s="129"/>
      <c r="H267" s="130"/>
      <c r="I267" s="131"/>
      <c r="J267" s="128"/>
      <c r="K267" s="132"/>
      <c r="L267" s="132"/>
      <c r="M267" s="133"/>
      <c r="N267" s="133"/>
      <c r="O267" s="133"/>
      <c r="P267" s="129"/>
      <c r="Z267" s="74"/>
      <c r="AA267" s="75"/>
      <c r="AB267" s="75"/>
      <c r="AC267" s="129"/>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134"/>
      <c r="BK267" s="134"/>
      <c r="BL267" s="134"/>
      <c r="BM267" s="135"/>
      <c r="BN267" s="136" t="n">
        <f aca="false">+MAX($D$3,DATOS_[[#This Row],[Fecha Inicio Sit. Contract.]])</f>
        <v>0</v>
      </c>
      <c r="BO267" s="136" t="n">
        <f aca="false">+MIN($D$4,DATOS_[[#This Row],[Fecha Fin Sit. Contract.]])</f>
        <v>0</v>
      </c>
      <c r="BP267" s="137" t="n">
        <f aca="false">+DATOS_[[#This Row],[% de jornada]]*IF(DATOS_[[#This Row],[% jornada reducida]]="",1,DATOS_[[#This Row],[% jornada reducida]])</f>
        <v>0</v>
      </c>
      <c r="BQ267" s="137" t="n">
        <f aca="false">+(DATOS_[[#This Row],[F.fin.cal]]-DATOS_[[#This Row],[F.ini.cal]]+1)/($D$4-$D$3+1)</f>
        <v>1</v>
      </c>
      <c r="BR267" s="137" t="str">
        <f aca="false">IF(OR(AND(DATOS_[[#This Row],[Fecha Fin Contrato]]&lt;$D$3,DATOS_[[#This Row],[Fecha Fin Contrato]]&lt;&gt;""),DATOS_[[#This Row],[Fecha de Contratación]]&gt;$D$4),"Fuera","Dentro")</f>
        <v>Dentro</v>
      </c>
      <c r="BS267" s="137" t="str">
        <f aca="false" t="array" ref="BS267:BS267">IF(MAX(IF(DATOS_[id]=DATOS_[[#This Row],[id]],DATOS_[F.fin.cal]))=DATOS_[[#This Row],[F.fin.cal]],"Sí","NO")</f>
        <v>Sí</v>
      </c>
      <c r="BT267" s="137" t="str">
        <f aca="false">IF(AND(DATOS_[[#This Row],[% normaliz]]&lt;&gt;1,DATOS_[[#This Row],[% anualiz]]=1),"Sí","NO")</f>
        <v>Sí</v>
      </c>
      <c r="BU267" s="137" t="str">
        <f aca="false">IF(AND(DATOS_[[#This Row],[% normaliz]]=1,DATOS_[[#This Row],[% anualiz]]&lt;&gt;1),"Sí","NO")</f>
        <v>NO</v>
      </c>
      <c r="BV267" s="137" t="str">
        <f aca="false">IF(AND(DATOS_[[#This Row],[% normaliz]]&lt;&gt;1,DATOS_[[#This Row],[% anualiz]]&lt;&gt;1),"Sí","NO")</f>
        <v>NO</v>
      </c>
      <c r="BW267" s="137" t="str">
        <f aca="false">+IF(DATOS_[[#This Row],[% normaliz]]*DATOS_[[#This Row],[% anualiz]]=1,"NO","Sí")</f>
        <v>Sí</v>
      </c>
      <c r="BX267" s="138" t="e">
        <f aca="false">(DATOS_[[#This Row],[S.BASE]]*(1/DATOS_[[#This Row],[% normaliz]])*(1/DATOS_[[#This Row],[% anualiz]]))*IF(DATOS_[[#This Row],[Check Equiparado]]="Sí",1,0)</f>
        <v>#DIV/0!</v>
      </c>
      <c r="BY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7" s="138" t="e">
        <f aca="false">+DATOS_[[#This Row],[SALARIO BASE Eq]]+DATOS_[[#This Row],[Tot COMPL.SAL Eq]]</f>
        <v>#DIV/0!</v>
      </c>
      <c r="CA267" s="138" t="e">
        <f aca="false" t="array" ref="CA267:CA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7" s="138" t="e">
        <f aca="false">+DATOS_[[#This Row],[TOTAL SALARIO Eq]]+DATOS_[[#This Row],[Tot Extrasalarial Eq]]</f>
        <v>#DIV/0!</v>
      </c>
      <c r="CC267" s="139" t="n">
        <f aca="false">DATOS_[[#This Row],[S.BASE]]</f>
        <v>0</v>
      </c>
      <c r="CD267" s="139" t="n">
        <f aca="false">+SUM(DATOS_[[#This Row],[Conc.Sal.01]:[Conc.Sal.30]])</f>
        <v>0</v>
      </c>
      <c r="CE267" s="139" t="n">
        <f aca="false">+DATOS_[[#This Row],[SALARIO BASE Ef]]+DATOS_[[#This Row],[Tot COMPL.SAL Ef]]</f>
        <v>0</v>
      </c>
      <c r="CF267" s="139" t="n">
        <f aca="false">+SUM(DATOS_[[#This Row],[C.Extra.01]:[C.Extra.05]])</f>
        <v>0</v>
      </c>
      <c r="CG267" s="139" t="n">
        <f aca="false">+DATOS_[[#This Row],[TOTAL SALARIO Ef]]+DATOS_[[#This Row],[Tot Extrasalarial Ef]]</f>
        <v>0</v>
      </c>
      <c r="CH267" s="140" t="n">
        <f aca="false">MIN(IF(DATOS_[[#This Row],[Fecha Fin Contrato]]="",$D$4,DATOS_[[#This Row],[Fecha Fin Contrato]]),$D$4)-MAX(DATOS_[[#This Row],[Fecha de Contratación]],$D$3)+1</f>
        <v>1</v>
      </c>
      <c r="CI267" s="141" t="str">
        <f aca="false">IF(COUNTIFS(DATOS_[id],DATOS_[[#This Row],[id]])&gt;1,DATOS_[[#This Row],[id]],"")</f>
        <v/>
      </c>
      <c r="CJ267" s="141" t="n">
        <f aca="false">(Inicio!$G$10-DATOS_[[#This Row],[Fecha Nacimiento]])/365.25</f>
        <v>0</v>
      </c>
      <c r="CK267" s="141" t="n">
        <f aca="false">(Inicio!$G$10-DATOS_[[#This Row],[Fecha de Antigüedad]])/365.25</f>
        <v>0</v>
      </c>
      <c r="CL267" s="141" t="e">
        <f aca="false">+VLOOKUP(DATOS_[[#This Row],[Clave de Contrato]],TblTiposContrato13[],3,0)</f>
        <v>#N/A</v>
      </c>
      <c r="CM267" s="141" t="e">
        <f aca="false">+VLOOKUP(DATOS_[[#This Row],[Clave de Contrato]],TblTiposContrato13[],4,0)</f>
        <v>#N/A</v>
      </c>
      <c r="CN267" s="141" t="str">
        <f aca="false">VLOOKUP(DATOS_[[#This Row],[Edad]],CONTRATOS!TblRngEdad,2,1)</f>
        <v>20  o menos</v>
      </c>
      <c r="CO267" s="141" t="str">
        <f aca="false">VLOOKUP(DATOS_[[#This Row],[Antigüedad]],TblRngAntg14[],2,1)</f>
        <v>0 a 1 años</v>
      </c>
    </row>
    <row r="268" customFormat="false" ht="13.8" hidden="false" customHeight="false" outlineLevel="0" collapsed="false">
      <c r="D268" s="128"/>
      <c r="E268" s="129"/>
      <c r="F268" s="129"/>
      <c r="G268" s="129"/>
      <c r="H268" s="130"/>
      <c r="I268" s="131"/>
      <c r="J268" s="128"/>
      <c r="K268" s="132"/>
      <c r="L268" s="132"/>
      <c r="M268" s="133"/>
      <c r="N268" s="133"/>
      <c r="O268" s="133"/>
      <c r="P268" s="129"/>
      <c r="Z268" s="74"/>
      <c r="AA268" s="75"/>
      <c r="AB268" s="75"/>
      <c r="AC268" s="129"/>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134"/>
      <c r="BK268" s="134"/>
      <c r="BL268" s="134"/>
      <c r="BM268" s="135"/>
      <c r="BN268" s="136" t="n">
        <f aca="false">+MAX($D$3,DATOS_[[#This Row],[Fecha Inicio Sit. Contract.]])</f>
        <v>0</v>
      </c>
      <c r="BO268" s="136" t="n">
        <f aca="false">+MIN($D$4,DATOS_[[#This Row],[Fecha Fin Sit. Contract.]])</f>
        <v>0</v>
      </c>
      <c r="BP268" s="137" t="n">
        <f aca="false">+DATOS_[[#This Row],[% de jornada]]*IF(DATOS_[[#This Row],[% jornada reducida]]="",1,DATOS_[[#This Row],[% jornada reducida]])</f>
        <v>0</v>
      </c>
      <c r="BQ268" s="137" t="n">
        <f aca="false">+(DATOS_[[#This Row],[F.fin.cal]]-DATOS_[[#This Row],[F.ini.cal]]+1)/($D$4-$D$3+1)</f>
        <v>1</v>
      </c>
      <c r="BR268" s="137" t="str">
        <f aca="false">IF(OR(AND(DATOS_[[#This Row],[Fecha Fin Contrato]]&lt;$D$3,DATOS_[[#This Row],[Fecha Fin Contrato]]&lt;&gt;""),DATOS_[[#This Row],[Fecha de Contratación]]&gt;$D$4),"Fuera","Dentro")</f>
        <v>Dentro</v>
      </c>
      <c r="BS268" s="137" t="str">
        <f aca="false" t="array" ref="BS268:BS268">IF(MAX(IF(DATOS_[id]=DATOS_[[#This Row],[id]],DATOS_[F.fin.cal]))=DATOS_[[#This Row],[F.fin.cal]],"Sí","NO")</f>
        <v>Sí</v>
      </c>
      <c r="BT268" s="137" t="str">
        <f aca="false">IF(AND(DATOS_[[#This Row],[% normaliz]]&lt;&gt;1,DATOS_[[#This Row],[% anualiz]]=1),"Sí","NO")</f>
        <v>Sí</v>
      </c>
      <c r="BU268" s="137" t="str">
        <f aca="false">IF(AND(DATOS_[[#This Row],[% normaliz]]=1,DATOS_[[#This Row],[% anualiz]]&lt;&gt;1),"Sí","NO")</f>
        <v>NO</v>
      </c>
      <c r="BV268" s="137" t="str">
        <f aca="false">IF(AND(DATOS_[[#This Row],[% normaliz]]&lt;&gt;1,DATOS_[[#This Row],[% anualiz]]&lt;&gt;1),"Sí","NO")</f>
        <v>NO</v>
      </c>
      <c r="BW268" s="137" t="str">
        <f aca="false">+IF(DATOS_[[#This Row],[% normaliz]]*DATOS_[[#This Row],[% anualiz]]=1,"NO","Sí")</f>
        <v>Sí</v>
      </c>
      <c r="BX268" s="138" t="e">
        <f aca="false">(DATOS_[[#This Row],[S.BASE]]*(1/DATOS_[[#This Row],[% normaliz]])*(1/DATOS_[[#This Row],[% anualiz]]))*IF(DATOS_[[#This Row],[Check Equiparado]]="Sí",1,0)</f>
        <v>#DIV/0!</v>
      </c>
      <c r="BY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8" s="138" t="e">
        <f aca="false">+DATOS_[[#This Row],[SALARIO BASE Eq]]+DATOS_[[#This Row],[Tot COMPL.SAL Eq]]</f>
        <v>#DIV/0!</v>
      </c>
      <c r="CA268" s="138" t="e">
        <f aca="false" t="array" ref="CA268:CA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8" s="138" t="e">
        <f aca="false">+DATOS_[[#This Row],[TOTAL SALARIO Eq]]+DATOS_[[#This Row],[Tot Extrasalarial Eq]]</f>
        <v>#DIV/0!</v>
      </c>
      <c r="CC268" s="139" t="n">
        <f aca="false">DATOS_[[#This Row],[S.BASE]]</f>
        <v>0</v>
      </c>
      <c r="CD268" s="139" t="n">
        <f aca="false">+SUM(DATOS_[[#This Row],[Conc.Sal.01]:[Conc.Sal.30]])</f>
        <v>0</v>
      </c>
      <c r="CE268" s="139" t="n">
        <f aca="false">+DATOS_[[#This Row],[SALARIO BASE Ef]]+DATOS_[[#This Row],[Tot COMPL.SAL Ef]]</f>
        <v>0</v>
      </c>
      <c r="CF268" s="139" t="n">
        <f aca="false">+SUM(DATOS_[[#This Row],[C.Extra.01]:[C.Extra.05]])</f>
        <v>0</v>
      </c>
      <c r="CG268" s="139" t="n">
        <f aca="false">+DATOS_[[#This Row],[TOTAL SALARIO Ef]]+DATOS_[[#This Row],[Tot Extrasalarial Ef]]</f>
        <v>0</v>
      </c>
      <c r="CH268" s="140" t="n">
        <f aca="false">MIN(IF(DATOS_[[#This Row],[Fecha Fin Contrato]]="",$D$4,DATOS_[[#This Row],[Fecha Fin Contrato]]),$D$4)-MAX(DATOS_[[#This Row],[Fecha de Contratación]],$D$3)+1</f>
        <v>1</v>
      </c>
      <c r="CI268" s="141" t="str">
        <f aca="false">IF(COUNTIFS(DATOS_[id],DATOS_[[#This Row],[id]])&gt;1,DATOS_[[#This Row],[id]],"")</f>
        <v/>
      </c>
      <c r="CJ268" s="141" t="n">
        <f aca="false">(Inicio!$G$10-DATOS_[[#This Row],[Fecha Nacimiento]])/365.25</f>
        <v>0</v>
      </c>
      <c r="CK268" s="141" t="n">
        <f aca="false">(Inicio!$G$10-DATOS_[[#This Row],[Fecha de Antigüedad]])/365.25</f>
        <v>0</v>
      </c>
      <c r="CL268" s="141" t="e">
        <f aca="false">+VLOOKUP(DATOS_[[#This Row],[Clave de Contrato]],TblTiposContrato13[],3,0)</f>
        <v>#N/A</v>
      </c>
      <c r="CM268" s="141" t="e">
        <f aca="false">+VLOOKUP(DATOS_[[#This Row],[Clave de Contrato]],TblTiposContrato13[],4,0)</f>
        <v>#N/A</v>
      </c>
      <c r="CN268" s="141" t="str">
        <f aca="false">VLOOKUP(DATOS_[[#This Row],[Edad]],CONTRATOS!TblRngEdad,2,1)</f>
        <v>20  o menos</v>
      </c>
      <c r="CO268" s="141" t="str">
        <f aca="false">VLOOKUP(DATOS_[[#This Row],[Antigüedad]],TblRngAntg14[],2,1)</f>
        <v>0 a 1 años</v>
      </c>
    </row>
    <row r="269" customFormat="false" ht="13.8" hidden="false" customHeight="false" outlineLevel="0" collapsed="false">
      <c r="D269" s="128"/>
      <c r="E269" s="129"/>
      <c r="F269" s="129"/>
      <c r="G269" s="129"/>
      <c r="H269" s="130"/>
      <c r="I269" s="131"/>
      <c r="J269" s="128"/>
      <c r="K269" s="132"/>
      <c r="L269" s="132"/>
      <c r="M269" s="133"/>
      <c r="N269" s="133"/>
      <c r="O269" s="133"/>
      <c r="P269" s="129"/>
      <c r="Z269" s="74"/>
      <c r="AA269" s="75"/>
      <c r="AB269" s="75"/>
      <c r="AC269" s="129"/>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134"/>
      <c r="BK269" s="134"/>
      <c r="BL269" s="134"/>
      <c r="BM269" s="135"/>
      <c r="BN269" s="136" t="n">
        <f aca="false">+MAX($D$3,DATOS_[[#This Row],[Fecha Inicio Sit. Contract.]])</f>
        <v>0</v>
      </c>
      <c r="BO269" s="136" t="n">
        <f aca="false">+MIN($D$4,DATOS_[[#This Row],[Fecha Fin Sit. Contract.]])</f>
        <v>0</v>
      </c>
      <c r="BP269" s="137" t="n">
        <f aca="false">+DATOS_[[#This Row],[% de jornada]]*IF(DATOS_[[#This Row],[% jornada reducida]]="",1,DATOS_[[#This Row],[% jornada reducida]])</f>
        <v>0</v>
      </c>
      <c r="BQ269" s="137" t="n">
        <f aca="false">+(DATOS_[[#This Row],[F.fin.cal]]-DATOS_[[#This Row],[F.ini.cal]]+1)/($D$4-$D$3+1)</f>
        <v>1</v>
      </c>
      <c r="BR269" s="137" t="str">
        <f aca="false">IF(OR(AND(DATOS_[[#This Row],[Fecha Fin Contrato]]&lt;$D$3,DATOS_[[#This Row],[Fecha Fin Contrato]]&lt;&gt;""),DATOS_[[#This Row],[Fecha de Contratación]]&gt;$D$4),"Fuera","Dentro")</f>
        <v>Dentro</v>
      </c>
      <c r="BS269" s="137" t="str">
        <f aca="false" t="array" ref="BS269:BS269">IF(MAX(IF(DATOS_[id]=DATOS_[[#This Row],[id]],DATOS_[F.fin.cal]))=DATOS_[[#This Row],[F.fin.cal]],"Sí","NO")</f>
        <v>Sí</v>
      </c>
      <c r="BT269" s="137" t="str">
        <f aca="false">IF(AND(DATOS_[[#This Row],[% normaliz]]&lt;&gt;1,DATOS_[[#This Row],[% anualiz]]=1),"Sí","NO")</f>
        <v>Sí</v>
      </c>
      <c r="BU269" s="137" t="str">
        <f aca="false">IF(AND(DATOS_[[#This Row],[% normaliz]]=1,DATOS_[[#This Row],[% anualiz]]&lt;&gt;1),"Sí","NO")</f>
        <v>NO</v>
      </c>
      <c r="BV269" s="137" t="str">
        <f aca="false">IF(AND(DATOS_[[#This Row],[% normaliz]]&lt;&gt;1,DATOS_[[#This Row],[% anualiz]]&lt;&gt;1),"Sí","NO")</f>
        <v>NO</v>
      </c>
      <c r="BW269" s="137" t="str">
        <f aca="false">+IF(DATOS_[[#This Row],[% normaliz]]*DATOS_[[#This Row],[% anualiz]]=1,"NO","Sí")</f>
        <v>Sí</v>
      </c>
      <c r="BX269" s="138" t="e">
        <f aca="false">(DATOS_[[#This Row],[S.BASE]]*(1/DATOS_[[#This Row],[% normaliz]])*(1/DATOS_[[#This Row],[% anualiz]]))*IF(DATOS_[[#This Row],[Check Equiparado]]="Sí",1,0)</f>
        <v>#DIV/0!</v>
      </c>
      <c r="BY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9" s="138" t="e">
        <f aca="false">+DATOS_[[#This Row],[SALARIO BASE Eq]]+DATOS_[[#This Row],[Tot COMPL.SAL Eq]]</f>
        <v>#DIV/0!</v>
      </c>
      <c r="CA269" s="138" t="e">
        <f aca="false" t="array" ref="CA269:CA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9" s="138" t="e">
        <f aca="false">+DATOS_[[#This Row],[TOTAL SALARIO Eq]]+DATOS_[[#This Row],[Tot Extrasalarial Eq]]</f>
        <v>#DIV/0!</v>
      </c>
      <c r="CC269" s="139" t="n">
        <f aca="false">DATOS_[[#This Row],[S.BASE]]</f>
        <v>0</v>
      </c>
      <c r="CD269" s="139" t="n">
        <f aca="false">+SUM(DATOS_[[#This Row],[Conc.Sal.01]:[Conc.Sal.30]])</f>
        <v>0</v>
      </c>
      <c r="CE269" s="139" t="n">
        <f aca="false">+DATOS_[[#This Row],[SALARIO BASE Ef]]+DATOS_[[#This Row],[Tot COMPL.SAL Ef]]</f>
        <v>0</v>
      </c>
      <c r="CF269" s="139" t="n">
        <f aca="false">+SUM(DATOS_[[#This Row],[C.Extra.01]:[C.Extra.05]])</f>
        <v>0</v>
      </c>
      <c r="CG269" s="139" t="n">
        <f aca="false">+DATOS_[[#This Row],[TOTAL SALARIO Ef]]+DATOS_[[#This Row],[Tot Extrasalarial Ef]]</f>
        <v>0</v>
      </c>
      <c r="CH269" s="140" t="n">
        <f aca="false">MIN(IF(DATOS_[[#This Row],[Fecha Fin Contrato]]="",$D$4,DATOS_[[#This Row],[Fecha Fin Contrato]]),$D$4)-MAX(DATOS_[[#This Row],[Fecha de Contratación]],$D$3)+1</f>
        <v>1</v>
      </c>
      <c r="CI269" s="141" t="str">
        <f aca="false">IF(COUNTIFS(DATOS_[id],DATOS_[[#This Row],[id]])&gt;1,DATOS_[[#This Row],[id]],"")</f>
        <v/>
      </c>
      <c r="CJ269" s="141" t="n">
        <f aca="false">(Inicio!$G$10-DATOS_[[#This Row],[Fecha Nacimiento]])/365.25</f>
        <v>0</v>
      </c>
      <c r="CK269" s="141" t="n">
        <f aca="false">(Inicio!$G$10-DATOS_[[#This Row],[Fecha de Antigüedad]])/365.25</f>
        <v>0</v>
      </c>
      <c r="CL269" s="141" t="e">
        <f aca="false">+VLOOKUP(DATOS_[[#This Row],[Clave de Contrato]],TblTiposContrato13[],3,0)</f>
        <v>#N/A</v>
      </c>
      <c r="CM269" s="141" t="e">
        <f aca="false">+VLOOKUP(DATOS_[[#This Row],[Clave de Contrato]],TblTiposContrato13[],4,0)</f>
        <v>#N/A</v>
      </c>
      <c r="CN269" s="141" t="str">
        <f aca="false">VLOOKUP(DATOS_[[#This Row],[Edad]],CONTRATOS!TblRngEdad,2,1)</f>
        <v>20  o menos</v>
      </c>
      <c r="CO269" s="141" t="str">
        <f aca="false">VLOOKUP(DATOS_[[#This Row],[Antigüedad]],TblRngAntg14[],2,1)</f>
        <v>0 a 1 años</v>
      </c>
    </row>
    <row r="270" customFormat="false" ht="13.8" hidden="false" customHeight="false" outlineLevel="0" collapsed="false">
      <c r="D270" s="128"/>
      <c r="E270" s="129"/>
      <c r="F270" s="129"/>
      <c r="G270" s="129"/>
      <c r="H270" s="130"/>
      <c r="I270" s="131"/>
      <c r="J270" s="128"/>
      <c r="K270" s="132"/>
      <c r="L270" s="132"/>
      <c r="M270" s="133"/>
      <c r="N270" s="133"/>
      <c r="O270" s="133"/>
      <c r="P270" s="129"/>
      <c r="Z270" s="74"/>
      <c r="AA270" s="75"/>
      <c r="AB270" s="75"/>
      <c r="AC270" s="129"/>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134"/>
      <c r="BK270" s="134"/>
      <c r="BL270" s="134"/>
      <c r="BM270" s="135"/>
      <c r="BN270" s="136" t="n">
        <f aca="false">+MAX($D$3,DATOS_[[#This Row],[Fecha Inicio Sit. Contract.]])</f>
        <v>0</v>
      </c>
      <c r="BO270" s="136" t="n">
        <f aca="false">+MIN($D$4,DATOS_[[#This Row],[Fecha Fin Sit. Contract.]])</f>
        <v>0</v>
      </c>
      <c r="BP270" s="137" t="n">
        <f aca="false">+DATOS_[[#This Row],[% de jornada]]*IF(DATOS_[[#This Row],[% jornada reducida]]="",1,DATOS_[[#This Row],[% jornada reducida]])</f>
        <v>0</v>
      </c>
      <c r="BQ270" s="137" t="n">
        <f aca="false">+(DATOS_[[#This Row],[F.fin.cal]]-DATOS_[[#This Row],[F.ini.cal]]+1)/($D$4-$D$3+1)</f>
        <v>1</v>
      </c>
      <c r="BR270" s="137" t="str">
        <f aca="false">IF(OR(AND(DATOS_[[#This Row],[Fecha Fin Contrato]]&lt;$D$3,DATOS_[[#This Row],[Fecha Fin Contrato]]&lt;&gt;""),DATOS_[[#This Row],[Fecha de Contratación]]&gt;$D$4),"Fuera","Dentro")</f>
        <v>Dentro</v>
      </c>
      <c r="BS270" s="137" t="str">
        <f aca="false" t="array" ref="BS270:BS270">IF(MAX(IF(DATOS_[id]=DATOS_[[#This Row],[id]],DATOS_[F.fin.cal]))=DATOS_[[#This Row],[F.fin.cal]],"Sí","NO")</f>
        <v>Sí</v>
      </c>
      <c r="BT270" s="137" t="str">
        <f aca="false">IF(AND(DATOS_[[#This Row],[% normaliz]]&lt;&gt;1,DATOS_[[#This Row],[% anualiz]]=1),"Sí","NO")</f>
        <v>Sí</v>
      </c>
      <c r="BU270" s="137" t="str">
        <f aca="false">IF(AND(DATOS_[[#This Row],[% normaliz]]=1,DATOS_[[#This Row],[% anualiz]]&lt;&gt;1),"Sí","NO")</f>
        <v>NO</v>
      </c>
      <c r="BV270" s="137" t="str">
        <f aca="false">IF(AND(DATOS_[[#This Row],[% normaliz]]&lt;&gt;1,DATOS_[[#This Row],[% anualiz]]&lt;&gt;1),"Sí","NO")</f>
        <v>NO</v>
      </c>
      <c r="BW270" s="137" t="str">
        <f aca="false">+IF(DATOS_[[#This Row],[% normaliz]]*DATOS_[[#This Row],[% anualiz]]=1,"NO","Sí")</f>
        <v>Sí</v>
      </c>
      <c r="BX270" s="138" t="e">
        <f aca="false">(DATOS_[[#This Row],[S.BASE]]*(1/DATOS_[[#This Row],[% normaliz]])*(1/DATOS_[[#This Row],[% anualiz]]))*IF(DATOS_[[#This Row],[Check Equiparado]]="Sí",1,0)</f>
        <v>#DIV/0!</v>
      </c>
      <c r="BY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0" s="138" t="e">
        <f aca="false">+DATOS_[[#This Row],[SALARIO BASE Eq]]+DATOS_[[#This Row],[Tot COMPL.SAL Eq]]</f>
        <v>#DIV/0!</v>
      </c>
      <c r="CA270" s="138" t="e">
        <f aca="false" t="array" ref="CA270:CA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0" s="138" t="e">
        <f aca="false">+DATOS_[[#This Row],[TOTAL SALARIO Eq]]+DATOS_[[#This Row],[Tot Extrasalarial Eq]]</f>
        <v>#DIV/0!</v>
      </c>
      <c r="CC270" s="139" t="n">
        <f aca="false">DATOS_[[#This Row],[S.BASE]]</f>
        <v>0</v>
      </c>
      <c r="CD270" s="139" t="n">
        <f aca="false">+SUM(DATOS_[[#This Row],[Conc.Sal.01]:[Conc.Sal.30]])</f>
        <v>0</v>
      </c>
      <c r="CE270" s="139" t="n">
        <f aca="false">+DATOS_[[#This Row],[SALARIO BASE Ef]]+DATOS_[[#This Row],[Tot COMPL.SAL Ef]]</f>
        <v>0</v>
      </c>
      <c r="CF270" s="139" t="n">
        <f aca="false">+SUM(DATOS_[[#This Row],[C.Extra.01]:[C.Extra.05]])</f>
        <v>0</v>
      </c>
      <c r="CG270" s="139" t="n">
        <f aca="false">+DATOS_[[#This Row],[TOTAL SALARIO Ef]]+DATOS_[[#This Row],[Tot Extrasalarial Ef]]</f>
        <v>0</v>
      </c>
      <c r="CH270" s="140" t="n">
        <f aca="false">MIN(IF(DATOS_[[#This Row],[Fecha Fin Contrato]]="",$D$4,DATOS_[[#This Row],[Fecha Fin Contrato]]),$D$4)-MAX(DATOS_[[#This Row],[Fecha de Contratación]],$D$3)+1</f>
        <v>1</v>
      </c>
      <c r="CI270" s="141" t="str">
        <f aca="false">IF(COUNTIFS(DATOS_[id],DATOS_[[#This Row],[id]])&gt;1,DATOS_[[#This Row],[id]],"")</f>
        <v/>
      </c>
      <c r="CJ270" s="141" t="n">
        <f aca="false">(Inicio!$G$10-DATOS_[[#This Row],[Fecha Nacimiento]])/365.25</f>
        <v>0</v>
      </c>
      <c r="CK270" s="141" t="n">
        <f aca="false">(Inicio!$G$10-DATOS_[[#This Row],[Fecha de Antigüedad]])/365.25</f>
        <v>0</v>
      </c>
      <c r="CL270" s="141" t="e">
        <f aca="false">+VLOOKUP(DATOS_[[#This Row],[Clave de Contrato]],TblTiposContrato13[],3,0)</f>
        <v>#N/A</v>
      </c>
      <c r="CM270" s="141" t="e">
        <f aca="false">+VLOOKUP(DATOS_[[#This Row],[Clave de Contrato]],TblTiposContrato13[],4,0)</f>
        <v>#N/A</v>
      </c>
      <c r="CN270" s="141" t="str">
        <f aca="false">VLOOKUP(DATOS_[[#This Row],[Edad]],CONTRATOS!TblRngEdad,2,1)</f>
        <v>20  o menos</v>
      </c>
      <c r="CO270" s="141" t="str">
        <f aca="false">VLOOKUP(DATOS_[[#This Row],[Antigüedad]],TblRngAntg14[],2,1)</f>
        <v>0 a 1 años</v>
      </c>
    </row>
    <row r="271" customFormat="false" ht="13.8" hidden="false" customHeight="false" outlineLevel="0" collapsed="false">
      <c r="D271" s="128"/>
      <c r="E271" s="129"/>
      <c r="F271" s="129"/>
      <c r="G271" s="129"/>
      <c r="H271" s="130"/>
      <c r="I271" s="131"/>
      <c r="J271" s="128"/>
      <c r="K271" s="132"/>
      <c r="L271" s="132"/>
      <c r="M271" s="133"/>
      <c r="N271" s="133"/>
      <c r="O271" s="133"/>
      <c r="P271" s="129"/>
      <c r="Z271" s="74"/>
      <c r="AA271" s="75"/>
      <c r="AB271" s="75"/>
      <c r="AC271" s="129"/>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134"/>
      <c r="BK271" s="134"/>
      <c r="BL271" s="134"/>
      <c r="BM271" s="135"/>
      <c r="BN271" s="136" t="n">
        <f aca="false">+MAX($D$3,DATOS_[[#This Row],[Fecha Inicio Sit. Contract.]])</f>
        <v>0</v>
      </c>
      <c r="BO271" s="136" t="n">
        <f aca="false">+MIN($D$4,DATOS_[[#This Row],[Fecha Fin Sit. Contract.]])</f>
        <v>0</v>
      </c>
      <c r="BP271" s="137" t="n">
        <f aca="false">+DATOS_[[#This Row],[% de jornada]]*IF(DATOS_[[#This Row],[% jornada reducida]]="",1,DATOS_[[#This Row],[% jornada reducida]])</f>
        <v>0</v>
      </c>
      <c r="BQ271" s="137" t="n">
        <f aca="false">+(DATOS_[[#This Row],[F.fin.cal]]-DATOS_[[#This Row],[F.ini.cal]]+1)/($D$4-$D$3+1)</f>
        <v>1</v>
      </c>
      <c r="BR271" s="137" t="str">
        <f aca="false">IF(OR(AND(DATOS_[[#This Row],[Fecha Fin Contrato]]&lt;$D$3,DATOS_[[#This Row],[Fecha Fin Contrato]]&lt;&gt;""),DATOS_[[#This Row],[Fecha de Contratación]]&gt;$D$4),"Fuera","Dentro")</f>
        <v>Dentro</v>
      </c>
      <c r="BS271" s="137" t="str">
        <f aca="false" t="array" ref="BS271:BS271">IF(MAX(IF(DATOS_[id]=DATOS_[[#This Row],[id]],DATOS_[F.fin.cal]))=DATOS_[[#This Row],[F.fin.cal]],"Sí","NO")</f>
        <v>Sí</v>
      </c>
      <c r="BT271" s="137" t="str">
        <f aca="false">IF(AND(DATOS_[[#This Row],[% normaliz]]&lt;&gt;1,DATOS_[[#This Row],[% anualiz]]=1),"Sí","NO")</f>
        <v>Sí</v>
      </c>
      <c r="BU271" s="137" t="str">
        <f aca="false">IF(AND(DATOS_[[#This Row],[% normaliz]]=1,DATOS_[[#This Row],[% anualiz]]&lt;&gt;1),"Sí","NO")</f>
        <v>NO</v>
      </c>
      <c r="BV271" s="137" t="str">
        <f aca="false">IF(AND(DATOS_[[#This Row],[% normaliz]]&lt;&gt;1,DATOS_[[#This Row],[% anualiz]]&lt;&gt;1),"Sí","NO")</f>
        <v>NO</v>
      </c>
      <c r="BW271" s="137" t="str">
        <f aca="false">+IF(DATOS_[[#This Row],[% normaliz]]*DATOS_[[#This Row],[% anualiz]]=1,"NO","Sí")</f>
        <v>Sí</v>
      </c>
      <c r="BX271" s="138" t="e">
        <f aca="false">(DATOS_[[#This Row],[S.BASE]]*(1/DATOS_[[#This Row],[% normaliz]])*(1/DATOS_[[#This Row],[% anualiz]]))*IF(DATOS_[[#This Row],[Check Equiparado]]="Sí",1,0)</f>
        <v>#DIV/0!</v>
      </c>
      <c r="BY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1" s="138" t="e">
        <f aca="false">+DATOS_[[#This Row],[SALARIO BASE Eq]]+DATOS_[[#This Row],[Tot COMPL.SAL Eq]]</f>
        <v>#DIV/0!</v>
      </c>
      <c r="CA271" s="138" t="e">
        <f aca="false" t="array" ref="CA271:CA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1" s="138" t="e">
        <f aca="false">+DATOS_[[#This Row],[TOTAL SALARIO Eq]]+DATOS_[[#This Row],[Tot Extrasalarial Eq]]</f>
        <v>#DIV/0!</v>
      </c>
      <c r="CC271" s="139" t="n">
        <f aca="false">DATOS_[[#This Row],[S.BASE]]</f>
        <v>0</v>
      </c>
      <c r="CD271" s="139" t="n">
        <f aca="false">+SUM(DATOS_[[#This Row],[Conc.Sal.01]:[Conc.Sal.30]])</f>
        <v>0</v>
      </c>
      <c r="CE271" s="139" t="n">
        <f aca="false">+DATOS_[[#This Row],[SALARIO BASE Ef]]+DATOS_[[#This Row],[Tot COMPL.SAL Ef]]</f>
        <v>0</v>
      </c>
      <c r="CF271" s="139" t="n">
        <f aca="false">+SUM(DATOS_[[#This Row],[C.Extra.01]:[C.Extra.05]])</f>
        <v>0</v>
      </c>
      <c r="CG271" s="139" t="n">
        <f aca="false">+DATOS_[[#This Row],[TOTAL SALARIO Ef]]+DATOS_[[#This Row],[Tot Extrasalarial Ef]]</f>
        <v>0</v>
      </c>
      <c r="CH271" s="140" t="n">
        <f aca="false">MIN(IF(DATOS_[[#This Row],[Fecha Fin Contrato]]="",$D$4,DATOS_[[#This Row],[Fecha Fin Contrato]]),$D$4)-MAX(DATOS_[[#This Row],[Fecha de Contratación]],$D$3)+1</f>
        <v>1</v>
      </c>
      <c r="CI271" s="141" t="str">
        <f aca="false">IF(COUNTIFS(DATOS_[id],DATOS_[[#This Row],[id]])&gt;1,DATOS_[[#This Row],[id]],"")</f>
        <v/>
      </c>
      <c r="CJ271" s="141" t="n">
        <f aca="false">(Inicio!$G$10-DATOS_[[#This Row],[Fecha Nacimiento]])/365.25</f>
        <v>0</v>
      </c>
      <c r="CK271" s="141" t="n">
        <f aca="false">(Inicio!$G$10-DATOS_[[#This Row],[Fecha de Antigüedad]])/365.25</f>
        <v>0</v>
      </c>
      <c r="CL271" s="141" t="e">
        <f aca="false">+VLOOKUP(DATOS_[[#This Row],[Clave de Contrato]],TblTiposContrato13[],3,0)</f>
        <v>#N/A</v>
      </c>
      <c r="CM271" s="141" t="e">
        <f aca="false">+VLOOKUP(DATOS_[[#This Row],[Clave de Contrato]],TblTiposContrato13[],4,0)</f>
        <v>#N/A</v>
      </c>
      <c r="CN271" s="141" t="str">
        <f aca="false">VLOOKUP(DATOS_[[#This Row],[Edad]],CONTRATOS!TblRngEdad,2,1)</f>
        <v>20  o menos</v>
      </c>
      <c r="CO271" s="141" t="str">
        <f aca="false">VLOOKUP(DATOS_[[#This Row],[Antigüedad]],TblRngAntg14[],2,1)</f>
        <v>0 a 1 años</v>
      </c>
    </row>
    <row r="272" customFormat="false" ht="13.8" hidden="false" customHeight="false" outlineLevel="0" collapsed="false">
      <c r="D272" s="128"/>
      <c r="E272" s="129"/>
      <c r="F272" s="129"/>
      <c r="G272" s="129"/>
      <c r="H272" s="130"/>
      <c r="I272" s="131"/>
      <c r="J272" s="128"/>
      <c r="K272" s="132"/>
      <c r="L272" s="132"/>
      <c r="M272" s="133"/>
      <c r="N272" s="133"/>
      <c r="O272" s="133"/>
      <c r="P272" s="129"/>
      <c r="Z272" s="74"/>
      <c r="AA272" s="75"/>
      <c r="AB272" s="75"/>
      <c r="AC272" s="129"/>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134"/>
      <c r="BK272" s="134"/>
      <c r="BL272" s="134"/>
      <c r="BM272" s="135"/>
      <c r="BN272" s="136" t="n">
        <f aca="false">+MAX($D$3,DATOS_[[#This Row],[Fecha Inicio Sit. Contract.]])</f>
        <v>0</v>
      </c>
      <c r="BO272" s="136" t="n">
        <f aca="false">+MIN($D$4,DATOS_[[#This Row],[Fecha Fin Sit. Contract.]])</f>
        <v>0</v>
      </c>
      <c r="BP272" s="137" t="n">
        <f aca="false">+DATOS_[[#This Row],[% de jornada]]*IF(DATOS_[[#This Row],[% jornada reducida]]="",1,DATOS_[[#This Row],[% jornada reducida]])</f>
        <v>0</v>
      </c>
      <c r="BQ272" s="137" t="n">
        <f aca="false">+(DATOS_[[#This Row],[F.fin.cal]]-DATOS_[[#This Row],[F.ini.cal]]+1)/($D$4-$D$3+1)</f>
        <v>1</v>
      </c>
      <c r="BR272" s="137" t="str">
        <f aca="false">IF(OR(AND(DATOS_[[#This Row],[Fecha Fin Contrato]]&lt;$D$3,DATOS_[[#This Row],[Fecha Fin Contrato]]&lt;&gt;""),DATOS_[[#This Row],[Fecha de Contratación]]&gt;$D$4),"Fuera","Dentro")</f>
        <v>Dentro</v>
      </c>
      <c r="BS272" s="137" t="str">
        <f aca="false" t="array" ref="BS272:BS272">IF(MAX(IF(DATOS_[id]=DATOS_[[#This Row],[id]],DATOS_[F.fin.cal]))=DATOS_[[#This Row],[F.fin.cal]],"Sí","NO")</f>
        <v>Sí</v>
      </c>
      <c r="BT272" s="137" t="str">
        <f aca="false">IF(AND(DATOS_[[#This Row],[% normaliz]]&lt;&gt;1,DATOS_[[#This Row],[% anualiz]]=1),"Sí","NO")</f>
        <v>Sí</v>
      </c>
      <c r="BU272" s="137" t="str">
        <f aca="false">IF(AND(DATOS_[[#This Row],[% normaliz]]=1,DATOS_[[#This Row],[% anualiz]]&lt;&gt;1),"Sí","NO")</f>
        <v>NO</v>
      </c>
      <c r="BV272" s="137" t="str">
        <f aca="false">IF(AND(DATOS_[[#This Row],[% normaliz]]&lt;&gt;1,DATOS_[[#This Row],[% anualiz]]&lt;&gt;1),"Sí","NO")</f>
        <v>NO</v>
      </c>
      <c r="BW272" s="137" t="str">
        <f aca="false">+IF(DATOS_[[#This Row],[% normaliz]]*DATOS_[[#This Row],[% anualiz]]=1,"NO","Sí")</f>
        <v>Sí</v>
      </c>
      <c r="BX272" s="138" t="e">
        <f aca="false">(DATOS_[[#This Row],[S.BASE]]*(1/DATOS_[[#This Row],[% normaliz]])*(1/DATOS_[[#This Row],[% anualiz]]))*IF(DATOS_[[#This Row],[Check Equiparado]]="Sí",1,0)</f>
        <v>#DIV/0!</v>
      </c>
      <c r="BY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2" s="138" t="e">
        <f aca="false">+DATOS_[[#This Row],[SALARIO BASE Eq]]+DATOS_[[#This Row],[Tot COMPL.SAL Eq]]</f>
        <v>#DIV/0!</v>
      </c>
      <c r="CA272" s="138" t="e">
        <f aca="false" t="array" ref="CA272:CA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2" s="138" t="e">
        <f aca="false">+DATOS_[[#This Row],[TOTAL SALARIO Eq]]+DATOS_[[#This Row],[Tot Extrasalarial Eq]]</f>
        <v>#DIV/0!</v>
      </c>
      <c r="CC272" s="139" t="n">
        <f aca="false">DATOS_[[#This Row],[S.BASE]]</f>
        <v>0</v>
      </c>
      <c r="CD272" s="139" t="n">
        <f aca="false">+SUM(DATOS_[[#This Row],[Conc.Sal.01]:[Conc.Sal.30]])</f>
        <v>0</v>
      </c>
      <c r="CE272" s="139" t="n">
        <f aca="false">+DATOS_[[#This Row],[SALARIO BASE Ef]]+DATOS_[[#This Row],[Tot COMPL.SAL Ef]]</f>
        <v>0</v>
      </c>
      <c r="CF272" s="139" t="n">
        <f aca="false">+SUM(DATOS_[[#This Row],[C.Extra.01]:[C.Extra.05]])</f>
        <v>0</v>
      </c>
      <c r="CG272" s="139" t="n">
        <f aca="false">+DATOS_[[#This Row],[TOTAL SALARIO Ef]]+DATOS_[[#This Row],[Tot Extrasalarial Ef]]</f>
        <v>0</v>
      </c>
      <c r="CH272" s="140" t="n">
        <f aca="false">MIN(IF(DATOS_[[#This Row],[Fecha Fin Contrato]]="",$D$4,DATOS_[[#This Row],[Fecha Fin Contrato]]),$D$4)-MAX(DATOS_[[#This Row],[Fecha de Contratación]],$D$3)+1</f>
        <v>1</v>
      </c>
      <c r="CI272" s="141" t="str">
        <f aca="false">IF(COUNTIFS(DATOS_[id],DATOS_[[#This Row],[id]])&gt;1,DATOS_[[#This Row],[id]],"")</f>
        <v/>
      </c>
      <c r="CJ272" s="141" t="n">
        <f aca="false">(Inicio!$G$10-DATOS_[[#This Row],[Fecha Nacimiento]])/365.25</f>
        <v>0</v>
      </c>
      <c r="CK272" s="141" t="n">
        <f aca="false">(Inicio!$G$10-DATOS_[[#This Row],[Fecha de Antigüedad]])/365.25</f>
        <v>0</v>
      </c>
      <c r="CL272" s="141" t="e">
        <f aca="false">+VLOOKUP(DATOS_[[#This Row],[Clave de Contrato]],TblTiposContrato13[],3,0)</f>
        <v>#N/A</v>
      </c>
      <c r="CM272" s="141" t="e">
        <f aca="false">+VLOOKUP(DATOS_[[#This Row],[Clave de Contrato]],TblTiposContrato13[],4,0)</f>
        <v>#N/A</v>
      </c>
      <c r="CN272" s="141" t="str">
        <f aca="false">VLOOKUP(DATOS_[[#This Row],[Edad]],CONTRATOS!TblRngEdad,2,1)</f>
        <v>20  o menos</v>
      </c>
      <c r="CO272" s="141" t="str">
        <f aca="false">VLOOKUP(DATOS_[[#This Row],[Antigüedad]],TblRngAntg14[],2,1)</f>
        <v>0 a 1 años</v>
      </c>
    </row>
    <row r="273" customFormat="false" ht="13.8" hidden="false" customHeight="false" outlineLevel="0" collapsed="false">
      <c r="D273" s="128"/>
      <c r="E273" s="129"/>
      <c r="F273" s="129"/>
      <c r="G273" s="129"/>
      <c r="H273" s="130"/>
      <c r="I273" s="131"/>
      <c r="J273" s="128"/>
      <c r="K273" s="132"/>
      <c r="L273" s="132"/>
      <c r="M273" s="133"/>
      <c r="N273" s="133"/>
      <c r="O273" s="133"/>
      <c r="P273" s="129"/>
      <c r="Z273" s="74"/>
      <c r="AA273" s="75"/>
      <c r="AB273" s="75"/>
      <c r="AC273" s="129"/>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134"/>
      <c r="BK273" s="134"/>
      <c r="BL273" s="134"/>
      <c r="BM273" s="135"/>
      <c r="BN273" s="136" t="n">
        <f aca="false">+MAX($D$3,DATOS_[[#This Row],[Fecha Inicio Sit. Contract.]])</f>
        <v>0</v>
      </c>
      <c r="BO273" s="136" t="n">
        <f aca="false">+MIN($D$4,DATOS_[[#This Row],[Fecha Fin Sit. Contract.]])</f>
        <v>0</v>
      </c>
      <c r="BP273" s="137" t="n">
        <f aca="false">+DATOS_[[#This Row],[% de jornada]]*IF(DATOS_[[#This Row],[% jornada reducida]]="",1,DATOS_[[#This Row],[% jornada reducida]])</f>
        <v>0</v>
      </c>
      <c r="BQ273" s="137" t="n">
        <f aca="false">+(DATOS_[[#This Row],[F.fin.cal]]-DATOS_[[#This Row],[F.ini.cal]]+1)/($D$4-$D$3+1)</f>
        <v>1</v>
      </c>
      <c r="BR273" s="137" t="str">
        <f aca="false">IF(OR(AND(DATOS_[[#This Row],[Fecha Fin Contrato]]&lt;$D$3,DATOS_[[#This Row],[Fecha Fin Contrato]]&lt;&gt;""),DATOS_[[#This Row],[Fecha de Contratación]]&gt;$D$4),"Fuera","Dentro")</f>
        <v>Dentro</v>
      </c>
      <c r="BS273" s="137" t="str">
        <f aca="false" t="array" ref="BS273:BS273">IF(MAX(IF(DATOS_[id]=DATOS_[[#This Row],[id]],DATOS_[F.fin.cal]))=DATOS_[[#This Row],[F.fin.cal]],"Sí","NO")</f>
        <v>Sí</v>
      </c>
      <c r="BT273" s="137" t="str">
        <f aca="false">IF(AND(DATOS_[[#This Row],[% normaliz]]&lt;&gt;1,DATOS_[[#This Row],[% anualiz]]=1),"Sí","NO")</f>
        <v>Sí</v>
      </c>
      <c r="BU273" s="137" t="str">
        <f aca="false">IF(AND(DATOS_[[#This Row],[% normaliz]]=1,DATOS_[[#This Row],[% anualiz]]&lt;&gt;1),"Sí","NO")</f>
        <v>NO</v>
      </c>
      <c r="BV273" s="137" t="str">
        <f aca="false">IF(AND(DATOS_[[#This Row],[% normaliz]]&lt;&gt;1,DATOS_[[#This Row],[% anualiz]]&lt;&gt;1),"Sí","NO")</f>
        <v>NO</v>
      </c>
      <c r="BW273" s="137" t="str">
        <f aca="false">+IF(DATOS_[[#This Row],[% normaliz]]*DATOS_[[#This Row],[% anualiz]]=1,"NO","Sí")</f>
        <v>Sí</v>
      </c>
      <c r="BX273" s="138" t="e">
        <f aca="false">(DATOS_[[#This Row],[S.BASE]]*(1/DATOS_[[#This Row],[% normaliz]])*(1/DATOS_[[#This Row],[% anualiz]]))*IF(DATOS_[[#This Row],[Check Equiparado]]="Sí",1,0)</f>
        <v>#DIV/0!</v>
      </c>
      <c r="BY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3" s="138" t="e">
        <f aca="false">+DATOS_[[#This Row],[SALARIO BASE Eq]]+DATOS_[[#This Row],[Tot COMPL.SAL Eq]]</f>
        <v>#DIV/0!</v>
      </c>
      <c r="CA273" s="138" t="e">
        <f aca="false" t="array" ref="CA273:CA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3" s="138" t="e">
        <f aca="false">+DATOS_[[#This Row],[TOTAL SALARIO Eq]]+DATOS_[[#This Row],[Tot Extrasalarial Eq]]</f>
        <v>#DIV/0!</v>
      </c>
      <c r="CC273" s="139" t="n">
        <f aca="false">DATOS_[[#This Row],[S.BASE]]</f>
        <v>0</v>
      </c>
      <c r="CD273" s="139" t="n">
        <f aca="false">+SUM(DATOS_[[#This Row],[Conc.Sal.01]:[Conc.Sal.30]])</f>
        <v>0</v>
      </c>
      <c r="CE273" s="139" t="n">
        <f aca="false">+DATOS_[[#This Row],[SALARIO BASE Ef]]+DATOS_[[#This Row],[Tot COMPL.SAL Ef]]</f>
        <v>0</v>
      </c>
      <c r="CF273" s="139" t="n">
        <f aca="false">+SUM(DATOS_[[#This Row],[C.Extra.01]:[C.Extra.05]])</f>
        <v>0</v>
      </c>
      <c r="CG273" s="139" t="n">
        <f aca="false">+DATOS_[[#This Row],[TOTAL SALARIO Ef]]+DATOS_[[#This Row],[Tot Extrasalarial Ef]]</f>
        <v>0</v>
      </c>
      <c r="CH273" s="140" t="n">
        <f aca="false">MIN(IF(DATOS_[[#This Row],[Fecha Fin Contrato]]="",$D$4,DATOS_[[#This Row],[Fecha Fin Contrato]]),$D$4)-MAX(DATOS_[[#This Row],[Fecha de Contratación]],$D$3)+1</f>
        <v>1</v>
      </c>
      <c r="CI273" s="141" t="str">
        <f aca="false">IF(COUNTIFS(DATOS_[id],DATOS_[[#This Row],[id]])&gt;1,DATOS_[[#This Row],[id]],"")</f>
        <v/>
      </c>
      <c r="CJ273" s="141" t="n">
        <f aca="false">(Inicio!$G$10-DATOS_[[#This Row],[Fecha Nacimiento]])/365.25</f>
        <v>0</v>
      </c>
      <c r="CK273" s="141" t="n">
        <f aca="false">(Inicio!$G$10-DATOS_[[#This Row],[Fecha de Antigüedad]])/365.25</f>
        <v>0</v>
      </c>
      <c r="CL273" s="141" t="e">
        <f aca="false">+VLOOKUP(DATOS_[[#This Row],[Clave de Contrato]],TblTiposContrato13[],3,0)</f>
        <v>#N/A</v>
      </c>
      <c r="CM273" s="141" t="e">
        <f aca="false">+VLOOKUP(DATOS_[[#This Row],[Clave de Contrato]],TblTiposContrato13[],4,0)</f>
        <v>#N/A</v>
      </c>
      <c r="CN273" s="141" t="str">
        <f aca="false">VLOOKUP(DATOS_[[#This Row],[Edad]],CONTRATOS!TblRngEdad,2,1)</f>
        <v>20  o menos</v>
      </c>
      <c r="CO273" s="141" t="str">
        <f aca="false">VLOOKUP(DATOS_[[#This Row],[Antigüedad]],TblRngAntg14[],2,1)</f>
        <v>0 a 1 años</v>
      </c>
    </row>
    <row r="274" customFormat="false" ht="13.8" hidden="false" customHeight="false" outlineLevel="0" collapsed="false">
      <c r="D274" s="128"/>
      <c r="E274" s="129"/>
      <c r="F274" s="129"/>
      <c r="G274" s="129"/>
      <c r="H274" s="130"/>
      <c r="I274" s="131"/>
      <c r="J274" s="128"/>
      <c r="K274" s="132"/>
      <c r="L274" s="132"/>
      <c r="M274" s="133"/>
      <c r="N274" s="133"/>
      <c r="O274" s="133"/>
      <c r="P274" s="129"/>
      <c r="Z274" s="74"/>
      <c r="AA274" s="75"/>
      <c r="AB274" s="75"/>
      <c r="AC274" s="129"/>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134"/>
      <c r="BK274" s="134"/>
      <c r="BL274" s="134"/>
      <c r="BM274" s="135"/>
      <c r="BN274" s="136" t="n">
        <f aca="false">+MAX($D$3,DATOS_[[#This Row],[Fecha Inicio Sit. Contract.]])</f>
        <v>0</v>
      </c>
      <c r="BO274" s="136" t="n">
        <f aca="false">+MIN($D$4,DATOS_[[#This Row],[Fecha Fin Sit. Contract.]])</f>
        <v>0</v>
      </c>
      <c r="BP274" s="137" t="n">
        <f aca="false">+DATOS_[[#This Row],[% de jornada]]*IF(DATOS_[[#This Row],[% jornada reducida]]="",1,DATOS_[[#This Row],[% jornada reducida]])</f>
        <v>0</v>
      </c>
      <c r="BQ274" s="137" t="n">
        <f aca="false">+(DATOS_[[#This Row],[F.fin.cal]]-DATOS_[[#This Row],[F.ini.cal]]+1)/($D$4-$D$3+1)</f>
        <v>1</v>
      </c>
      <c r="BR274" s="137" t="str">
        <f aca="false">IF(OR(AND(DATOS_[[#This Row],[Fecha Fin Contrato]]&lt;$D$3,DATOS_[[#This Row],[Fecha Fin Contrato]]&lt;&gt;""),DATOS_[[#This Row],[Fecha de Contratación]]&gt;$D$4),"Fuera","Dentro")</f>
        <v>Dentro</v>
      </c>
      <c r="BS274" s="137" t="str">
        <f aca="false" t="array" ref="BS274:BS274">IF(MAX(IF(DATOS_[id]=DATOS_[[#This Row],[id]],DATOS_[F.fin.cal]))=DATOS_[[#This Row],[F.fin.cal]],"Sí","NO")</f>
        <v>Sí</v>
      </c>
      <c r="BT274" s="137" t="str">
        <f aca="false">IF(AND(DATOS_[[#This Row],[% normaliz]]&lt;&gt;1,DATOS_[[#This Row],[% anualiz]]=1),"Sí","NO")</f>
        <v>Sí</v>
      </c>
      <c r="BU274" s="137" t="str">
        <f aca="false">IF(AND(DATOS_[[#This Row],[% normaliz]]=1,DATOS_[[#This Row],[% anualiz]]&lt;&gt;1),"Sí","NO")</f>
        <v>NO</v>
      </c>
      <c r="BV274" s="137" t="str">
        <f aca="false">IF(AND(DATOS_[[#This Row],[% normaliz]]&lt;&gt;1,DATOS_[[#This Row],[% anualiz]]&lt;&gt;1),"Sí","NO")</f>
        <v>NO</v>
      </c>
      <c r="BW274" s="137" t="str">
        <f aca="false">+IF(DATOS_[[#This Row],[% normaliz]]*DATOS_[[#This Row],[% anualiz]]=1,"NO","Sí")</f>
        <v>Sí</v>
      </c>
      <c r="BX274" s="138" t="e">
        <f aca="false">(DATOS_[[#This Row],[S.BASE]]*(1/DATOS_[[#This Row],[% normaliz]])*(1/DATOS_[[#This Row],[% anualiz]]))*IF(DATOS_[[#This Row],[Check Equiparado]]="Sí",1,0)</f>
        <v>#DIV/0!</v>
      </c>
      <c r="BY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4" s="138" t="e">
        <f aca="false">+DATOS_[[#This Row],[SALARIO BASE Eq]]+DATOS_[[#This Row],[Tot COMPL.SAL Eq]]</f>
        <v>#DIV/0!</v>
      </c>
      <c r="CA274" s="138" t="e">
        <f aca="false" t="array" ref="CA274:CA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4" s="138" t="e">
        <f aca="false">+DATOS_[[#This Row],[TOTAL SALARIO Eq]]+DATOS_[[#This Row],[Tot Extrasalarial Eq]]</f>
        <v>#DIV/0!</v>
      </c>
      <c r="CC274" s="139" t="n">
        <f aca="false">DATOS_[[#This Row],[S.BASE]]</f>
        <v>0</v>
      </c>
      <c r="CD274" s="139" t="n">
        <f aca="false">+SUM(DATOS_[[#This Row],[Conc.Sal.01]:[Conc.Sal.30]])</f>
        <v>0</v>
      </c>
      <c r="CE274" s="139" t="n">
        <f aca="false">+DATOS_[[#This Row],[SALARIO BASE Ef]]+DATOS_[[#This Row],[Tot COMPL.SAL Ef]]</f>
        <v>0</v>
      </c>
      <c r="CF274" s="139" t="n">
        <f aca="false">+SUM(DATOS_[[#This Row],[C.Extra.01]:[C.Extra.05]])</f>
        <v>0</v>
      </c>
      <c r="CG274" s="139" t="n">
        <f aca="false">+DATOS_[[#This Row],[TOTAL SALARIO Ef]]+DATOS_[[#This Row],[Tot Extrasalarial Ef]]</f>
        <v>0</v>
      </c>
      <c r="CH274" s="140" t="n">
        <f aca="false">MIN(IF(DATOS_[[#This Row],[Fecha Fin Contrato]]="",$D$4,DATOS_[[#This Row],[Fecha Fin Contrato]]),$D$4)-MAX(DATOS_[[#This Row],[Fecha de Contratación]],$D$3)+1</f>
        <v>1</v>
      </c>
      <c r="CI274" s="141" t="str">
        <f aca="false">IF(COUNTIFS(DATOS_[id],DATOS_[[#This Row],[id]])&gt;1,DATOS_[[#This Row],[id]],"")</f>
        <v/>
      </c>
      <c r="CJ274" s="141" t="n">
        <f aca="false">(Inicio!$G$10-DATOS_[[#This Row],[Fecha Nacimiento]])/365.25</f>
        <v>0</v>
      </c>
      <c r="CK274" s="141" t="n">
        <f aca="false">(Inicio!$G$10-DATOS_[[#This Row],[Fecha de Antigüedad]])/365.25</f>
        <v>0</v>
      </c>
      <c r="CL274" s="141" t="e">
        <f aca="false">+VLOOKUP(DATOS_[[#This Row],[Clave de Contrato]],TblTiposContrato13[],3,0)</f>
        <v>#N/A</v>
      </c>
      <c r="CM274" s="141" t="e">
        <f aca="false">+VLOOKUP(DATOS_[[#This Row],[Clave de Contrato]],TblTiposContrato13[],4,0)</f>
        <v>#N/A</v>
      </c>
      <c r="CN274" s="141" t="str">
        <f aca="false">VLOOKUP(DATOS_[[#This Row],[Edad]],CONTRATOS!TblRngEdad,2,1)</f>
        <v>20  o menos</v>
      </c>
      <c r="CO274" s="141" t="str">
        <f aca="false">VLOOKUP(DATOS_[[#This Row],[Antigüedad]],TblRngAntg14[],2,1)</f>
        <v>0 a 1 años</v>
      </c>
    </row>
    <row r="275" customFormat="false" ht="13.8" hidden="false" customHeight="false" outlineLevel="0" collapsed="false">
      <c r="D275" s="128"/>
      <c r="E275" s="129"/>
      <c r="F275" s="129"/>
      <c r="G275" s="129"/>
      <c r="H275" s="130"/>
      <c r="I275" s="131"/>
      <c r="J275" s="128"/>
      <c r="K275" s="132"/>
      <c r="L275" s="132"/>
      <c r="M275" s="133"/>
      <c r="N275" s="133"/>
      <c r="O275" s="133"/>
      <c r="P275" s="129"/>
      <c r="Z275" s="74"/>
      <c r="AA275" s="75"/>
      <c r="AB275" s="75"/>
      <c r="AC275" s="129"/>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134"/>
      <c r="BK275" s="134"/>
      <c r="BL275" s="134"/>
      <c r="BM275" s="135"/>
      <c r="BN275" s="136" t="n">
        <f aca="false">+MAX($D$3,DATOS_[[#This Row],[Fecha Inicio Sit. Contract.]])</f>
        <v>0</v>
      </c>
      <c r="BO275" s="136" t="n">
        <f aca="false">+MIN($D$4,DATOS_[[#This Row],[Fecha Fin Sit. Contract.]])</f>
        <v>0</v>
      </c>
      <c r="BP275" s="137" t="n">
        <f aca="false">+DATOS_[[#This Row],[% de jornada]]*IF(DATOS_[[#This Row],[% jornada reducida]]="",1,DATOS_[[#This Row],[% jornada reducida]])</f>
        <v>0</v>
      </c>
      <c r="BQ275" s="137" t="n">
        <f aca="false">+(DATOS_[[#This Row],[F.fin.cal]]-DATOS_[[#This Row],[F.ini.cal]]+1)/($D$4-$D$3+1)</f>
        <v>1</v>
      </c>
      <c r="BR275" s="137" t="str">
        <f aca="false">IF(OR(AND(DATOS_[[#This Row],[Fecha Fin Contrato]]&lt;$D$3,DATOS_[[#This Row],[Fecha Fin Contrato]]&lt;&gt;""),DATOS_[[#This Row],[Fecha de Contratación]]&gt;$D$4),"Fuera","Dentro")</f>
        <v>Dentro</v>
      </c>
      <c r="BS275" s="137" t="str">
        <f aca="false" t="array" ref="BS275:BS275">IF(MAX(IF(DATOS_[id]=DATOS_[[#This Row],[id]],DATOS_[F.fin.cal]))=DATOS_[[#This Row],[F.fin.cal]],"Sí","NO")</f>
        <v>Sí</v>
      </c>
      <c r="BT275" s="137" t="str">
        <f aca="false">IF(AND(DATOS_[[#This Row],[% normaliz]]&lt;&gt;1,DATOS_[[#This Row],[% anualiz]]=1),"Sí","NO")</f>
        <v>Sí</v>
      </c>
      <c r="BU275" s="137" t="str">
        <f aca="false">IF(AND(DATOS_[[#This Row],[% normaliz]]=1,DATOS_[[#This Row],[% anualiz]]&lt;&gt;1),"Sí","NO")</f>
        <v>NO</v>
      </c>
      <c r="BV275" s="137" t="str">
        <f aca="false">IF(AND(DATOS_[[#This Row],[% normaliz]]&lt;&gt;1,DATOS_[[#This Row],[% anualiz]]&lt;&gt;1),"Sí","NO")</f>
        <v>NO</v>
      </c>
      <c r="BW275" s="137" t="str">
        <f aca="false">+IF(DATOS_[[#This Row],[% normaliz]]*DATOS_[[#This Row],[% anualiz]]=1,"NO","Sí")</f>
        <v>Sí</v>
      </c>
      <c r="BX275" s="138" t="e">
        <f aca="false">(DATOS_[[#This Row],[S.BASE]]*(1/DATOS_[[#This Row],[% normaliz]])*(1/DATOS_[[#This Row],[% anualiz]]))*IF(DATOS_[[#This Row],[Check Equiparado]]="Sí",1,0)</f>
        <v>#DIV/0!</v>
      </c>
      <c r="BY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5" s="138" t="e">
        <f aca="false">+DATOS_[[#This Row],[SALARIO BASE Eq]]+DATOS_[[#This Row],[Tot COMPL.SAL Eq]]</f>
        <v>#DIV/0!</v>
      </c>
      <c r="CA275" s="138" t="e">
        <f aca="false" t="array" ref="CA275:CA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5" s="138" t="e">
        <f aca="false">+DATOS_[[#This Row],[TOTAL SALARIO Eq]]+DATOS_[[#This Row],[Tot Extrasalarial Eq]]</f>
        <v>#DIV/0!</v>
      </c>
      <c r="CC275" s="139" t="n">
        <f aca="false">DATOS_[[#This Row],[S.BASE]]</f>
        <v>0</v>
      </c>
      <c r="CD275" s="139" t="n">
        <f aca="false">+SUM(DATOS_[[#This Row],[Conc.Sal.01]:[Conc.Sal.30]])</f>
        <v>0</v>
      </c>
      <c r="CE275" s="139" t="n">
        <f aca="false">+DATOS_[[#This Row],[SALARIO BASE Ef]]+DATOS_[[#This Row],[Tot COMPL.SAL Ef]]</f>
        <v>0</v>
      </c>
      <c r="CF275" s="139" t="n">
        <f aca="false">+SUM(DATOS_[[#This Row],[C.Extra.01]:[C.Extra.05]])</f>
        <v>0</v>
      </c>
      <c r="CG275" s="139" t="n">
        <f aca="false">+DATOS_[[#This Row],[TOTAL SALARIO Ef]]+DATOS_[[#This Row],[Tot Extrasalarial Ef]]</f>
        <v>0</v>
      </c>
      <c r="CH275" s="140" t="n">
        <f aca="false">MIN(IF(DATOS_[[#This Row],[Fecha Fin Contrato]]="",$D$4,DATOS_[[#This Row],[Fecha Fin Contrato]]),$D$4)-MAX(DATOS_[[#This Row],[Fecha de Contratación]],$D$3)+1</f>
        <v>1</v>
      </c>
      <c r="CI275" s="141" t="str">
        <f aca="false">IF(COUNTIFS(DATOS_[id],DATOS_[[#This Row],[id]])&gt;1,DATOS_[[#This Row],[id]],"")</f>
        <v/>
      </c>
      <c r="CJ275" s="141" t="n">
        <f aca="false">(Inicio!$G$10-DATOS_[[#This Row],[Fecha Nacimiento]])/365.25</f>
        <v>0</v>
      </c>
      <c r="CK275" s="141" t="n">
        <f aca="false">(Inicio!$G$10-DATOS_[[#This Row],[Fecha de Antigüedad]])/365.25</f>
        <v>0</v>
      </c>
      <c r="CL275" s="141" t="e">
        <f aca="false">+VLOOKUP(DATOS_[[#This Row],[Clave de Contrato]],TblTiposContrato13[],3,0)</f>
        <v>#N/A</v>
      </c>
      <c r="CM275" s="141" t="e">
        <f aca="false">+VLOOKUP(DATOS_[[#This Row],[Clave de Contrato]],TblTiposContrato13[],4,0)</f>
        <v>#N/A</v>
      </c>
      <c r="CN275" s="141" t="str">
        <f aca="false">VLOOKUP(DATOS_[[#This Row],[Edad]],CONTRATOS!TblRngEdad,2,1)</f>
        <v>20  o menos</v>
      </c>
      <c r="CO275" s="141" t="str">
        <f aca="false">VLOOKUP(DATOS_[[#This Row],[Antigüedad]],TblRngAntg14[],2,1)</f>
        <v>0 a 1 años</v>
      </c>
    </row>
    <row r="276" customFormat="false" ht="13.8" hidden="false" customHeight="false" outlineLevel="0" collapsed="false">
      <c r="D276" s="128"/>
      <c r="E276" s="129"/>
      <c r="F276" s="129"/>
      <c r="G276" s="129"/>
      <c r="H276" s="130"/>
      <c r="I276" s="131"/>
      <c r="J276" s="128"/>
      <c r="K276" s="132"/>
      <c r="L276" s="132"/>
      <c r="M276" s="133"/>
      <c r="N276" s="133"/>
      <c r="O276" s="133"/>
      <c r="P276" s="129"/>
      <c r="Z276" s="74"/>
      <c r="AA276" s="75"/>
      <c r="AB276" s="75"/>
      <c r="AC276" s="129"/>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134"/>
      <c r="BK276" s="134"/>
      <c r="BL276" s="134"/>
      <c r="BM276" s="135"/>
      <c r="BN276" s="136" t="n">
        <f aca="false">+MAX($D$3,DATOS_[[#This Row],[Fecha Inicio Sit. Contract.]])</f>
        <v>0</v>
      </c>
      <c r="BO276" s="136" t="n">
        <f aca="false">+MIN($D$4,DATOS_[[#This Row],[Fecha Fin Sit. Contract.]])</f>
        <v>0</v>
      </c>
      <c r="BP276" s="137" t="n">
        <f aca="false">+DATOS_[[#This Row],[% de jornada]]*IF(DATOS_[[#This Row],[% jornada reducida]]="",1,DATOS_[[#This Row],[% jornada reducida]])</f>
        <v>0</v>
      </c>
      <c r="BQ276" s="137" t="n">
        <f aca="false">+(DATOS_[[#This Row],[F.fin.cal]]-DATOS_[[#This Row],[F.ini.cal]]+1)/($D$4-$D$3+1)</f>
        <v>1</v>
      </c>
      <c r="BR276" s="137" t="str">
        <f aca="false">IF(OR(AND(DATOS_[[#This Row],[Fecha Fin Contrato]]&lt;$D$3,DATOS_[[#This Row],[Fecha Fin Contrato]]&lt;&gt;""),DATOS_[[#This Row],[Fecha de Contratación]]&gt;$D$4),"Fuera","Dentro")</f>
        <v>Dentro</v>
      </c>
      <c r="BS276" s="137" t="str">
        <f aca="false" t="array" ref="BS276:BS276">IF(MAX(IF(DATOS_[id]=DATOS_[[#This Row],[id]],DATOS_[F.fin.cal]))=DATOS_[[#This Row],[F.fin.cal]],"Sí","NO")</f>
        <v>Sí</v>
      </c>
      <c r="BT276" s="137" t="str">
        <f aca="false">IF(AND(DATOS_[[#This Row],[% normaliz]]&lt;&gt;1,DATOS_[[#This Row],[% anualiz]]=1),"Sí","NO")</f>
        <v>Sí</v>
      </c>
      <c r="BU276" s="137" t="str">
        <f aca="false">IF(AND(DATOS_[[#This Row],[% normaliz]]=1,DATOS_[[#This Row],[% anualiz]]&lt;&gt;1),"Sí","NO")</f>
        <v>NO</v>
      </c>
      <c r="BV276" s="137" t="str">
        <f aca="false">IF(AND(DATOS_[[#This Row],[% normaliz]]&lt;&gt;1,DATOS_[[#This Row],[% anualiz]]&lt;&gt;1),"Sí","NO")</f>
        <v>NO</v>
      </c>
      <c r="BW276" s="137" t="str">
        <f aca="false">+IF(DATOS_[[#This Row],[% normaliz]]*DATOS_[[#This Row],[% anualiz]]=1,"NO","Sí")</f>
        <v>Sí</v>
      </c>
      <c r="BX276" s="138" t="e">
        <f aca="false">(DATOS_[[#This Row],[S.BASE]]*(1/DATOS_[[#This Row],[% normaliz]])*(1/DATOS_[[#This Row],[% anualiz]]))*IF(DATOS_[[#This Row],[Check Equiparado]]="Sí",1,0)</f>
        <v>#DIV/0!</v>
      </c>
      <c r="BY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6" s="138" t="e">
        <f aca="false">+DATOS_[[#This Row],[SALARIO BASE Eq]]+DATOS_[[#This Row],[Tot COMPL.SAL Eq]]</f>
        <v>#DIV/0!</v>
      </c>
      <c r="CA276" s="138" t="e">
        <f aca="false" t="array" ref="CA276:CA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6" s="138" t="e">
        <f aca="false">+DATOS_[[#This Row],[TOTAL SALARIO Eq]]+DATOS_[[#This Row],[Tot Extrasalarial Eq]]</f>
        <v>#DIV/0!</v>
      </c>
      <c r="CC276" s="139" t="n">
        <f aca="false">DATOS_[[#This Row],[S.BASE]]</f>
        <v>0</v>
      </c>
      <c r="CD276" s="139" t="n">
        <f aca="false">+SUM(DATOS_[[#This Row],[Conc.Sal.01]:[Conc.Sal.30]])</f>
        <v>0</v>
      </c>
      <c r="CE276" s="139" t="n">
        <f aca="false">+DATOS_[[#This Row],[SALARIO BASE Ef]]+DATOS_[[#This Row],[Tot COMPL.SAL Ef]]</f>
        <v>0</v>
      </c>
      <c r="CF276" s="139" t="n">
        <f aca="false">+SUM(DATOS_[[#This Row],[C.Extra.01]:[C.Extra.05]])</f>
        <v>0</v>
      </c>
      <c r="CG276" s="139" t="n">
        <f aca="false">+DATOS_[[#This Row],[TOTAL SALARIO Ef]]+DATOS_[[#This Row],[Tot Extrasalarial Ef]]</f>
        <v>0</v>
      </c>
      <c r="CH276" s="140" t="n">
        <f aca="false">MIN(IF(DATOS_[[#This Row],[Fecha Fin Contrato]]="",$D$4,DATOS_[[#This Row],[Fecha Fin Contrato]]),$D$4)-MAX(DATOS_[[#This Row],[Fecha de Contratación]],$D$3)+1</f>
        <v>1</v>
      </c>
      <c r="CI276" s="141" t="str">
        <f aca="false">IF(COUNTIFS(DATOS_[id],DATOS_[[#This Row],[id]])&gt;1,DATOS_[[#This Row],[id]],"")</f>
        <v/>
      </c>
      <c r="CJ276" s="141" t="n">
        <f aca="false">(Inicio!$G$10-DATOS_[[#This Row],[Fecha Nacimiento]])/365.25</f>
        <v>0</v>
      </c>
      <c r="CK276" s="141" t="n">
        <f aca="false">(Inicio!$G$10-DATOS_[[#This Row],[Fecha de Antigüedad]])/365.25</f>
        <v>0</v>
      </c>
      <c r="CL276" s="141" t="e">
        <f aca="false">+VLOOKUP(DATOS_[[#This Row],[Clave de Contrato]],TblTiposContrato13[],3,0)</f>
        <v>#N/A</v>
      </c>
      <c r="CM276" s="141" t="e">
        <f aca="false">+VLOOKUP(DATOS_[[#This Row],[Clave de Contrato]],TblTiposContrato13[],4,0)</f>
        <v>#N/A</v>
      </c>
      <c r="CN276" s="141" t="str">
        <f aca="false">VLOOKUP(DATOS_[[#This Row],[Edad]],CONTRATOS!TblRngEdad,2,1)</f>
        <v>20  o menos</v>
      </c>
      <c r="CO276" s="141" t="str">
        <f aca="false">VLOOKUP(DATOS_[[#This Row],[Antigüedad]],TblRngAntg14[],2,1)</f>
        <v>0 a 1 años</v>
      </c>
    </row>
    <row r="277" customFormat="false" ht="13.8" hidden="false" customHeight="false" outlineLevel="0" collapsed="false">
      <c r="D277" s="128"/>
      <c r="E277" s="129"/>
      <c r="F277" s="129"/>
      <c r="G277" s="129"/>
      <c r="H277" s="130"/>
      <c r="I277" s="131"/>
      <c r="J277" s="128"/>
      <c r="K277" s="132"/>
      <c r="L277" s="132"/>
      <c r="M277" s="133"/>
      <c r="N277" s="133"/>
      <c r="O277" s="133"/>
      <c r="P277" s="129"/>
      <c r="Z277" s="74"/>
      <c r="AA277" s="75"/>
      <c r="AB277" s="75"/>
      <c r="AC277" s="129"/>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134"/>
      <c r="BK277" s="134"/>
      <c r="BL277" s="134"/>
      <c r="BM277" s="135"/>
      <c r="BN277" s="136" t="n">
        <f aca="false">+MAX($D$3,DATOS_[[#This Row],[Fecha Inicio Sit. Contract.]])</f>
        <v>0</v>
      </c>
      <c r="BO277" s="136" t="n">
        <f aca="false">+MIN($D$4,DATOS_[[#This Row],[Fecha Fin Sit. Contract.]])</f>
        <v>0</v>
      </c>
      <c r="BP277" s="137" t="n">
        <f aca="false">+DATOS_[[#This Row],[% de jornada]]*IF(DATOS_[[#This Row],[% jornada reducida]]="",1,DATOS_[[#This Row],[% jornada reducida]])</f>
        <v>0</v>
      </c>
      <c r="BQ277" s="137" t="n">
        <f aca="false">+(DATOS_[[#This Row],[F.fin.cal]]-DATOS_[[#This Row],[F.ini.cal]]+1)/($D$4-$D$3+1)</f>
        <v>1</v>
      </c>
      <c r="BR277" s="137" t="str">
        <f aca="false">IF(OR(AND(DATOS_[[#This Row],[Fecha Fin Contrato]]&lt;$D$3,DATOS_[[#This Row],[Fecha Fin Contrato]]&lt;&gt;""),DATOS_[[#This Row],[Fecha de Contratación]]&gt;$D$4),"Fuera","Dentro")</f>
        <v>Dentro</v>
      </c>
      <c r="BS277" s="137" t="str">
        <f aca="false" t="array" ref="BS277:BS277">IF(MAX(IF(DATOS_[id]=DATOS_[[#This Row],[id]],DATOS_[F.fin.cal]))=DATOS_[[#This Row],[F.fin.cal]],"Sí","NO")</f>
        <v>Sí</v>
      </c>
      <c r="BT277" s="137" t="str">
        <f aca="false">IF(AND(DATOS_[[#This Row],[% normaliz]]&lt;&gt;1,DATOS_[[#This Row],[% anualiz]]=1),"Sí","NO")</f>
        <v>Sí</v>
      </c>
      <c r="BU277" s="137" t="str">
        <f aca="false">IF(AND(DATOS_[[#This Row],[% normaliz]]=1,DATOS_[[#This Row],[% anualiz]]&lt;&gt;1),"Sí","NO")</f>
        <v>NO</v>
      </c>
      <c r="BV277" s="137" t="str">
        <f aca="false">IF(AND(DATOS_[[#This Row],[% normaliz]]&lt;&gt;1,DATOS_[[#This Row],[% anualiz]]&lt;&gt;1),"Sí","NO")</f>
        <v>NO</v>
      </c>
      <c r="BW277" s="137" t="str">
        <f aca="false">+IF(DATOS_[[#This Row],[% normaliz]]*DATOS_[[#This Row],[% anualiz]]=1,"NO","Sí")</f>
        <v>Sí</v>
      </c>
      <c r="BX277" s="138" t="e">
        <f aca="false">(DATOS_[[#This Row],[S.BASE]]*(1/DATOS_[[#This Row],[% normaliz]])*(1/DATOS_[[#This Row],[% anualiz]]))*IF(DATOS_[[#This Row],[Check Equiparado]]="Sí",1,0)</f>
        <v>#DIV/0!</v>
      </c>
      <c r="BY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7" s="138" t="e">
        <f aca="false">+DATOS_[[#This Row],[SALARIO BASE Eq]]+DATOS_[[#This Row],[Tot COMPL.SAL Eq]]</f>
        <v>#DIV/0!</v>
      </c>
      <c r="CA277" s="138" t="e">
        <f aca="false" t="array" ref="CA277:CA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7" s="138" t="e">
        <f aca="false">+DATOS_[[#This Row],[TOTAL SALARIO Eq]]+DATOS_[[#This Row],[Tot Extrasalarial Eq]]</f>
        <v>#DIV/0!</v>
      </c>
      <c r="CC277" s="139" t="n">
        <f aca="false">DATOS_[[#This Row],[S.BASE]]</f>
        <v>0</v>
      </c>
      <c r="CD277" s="139" t="n">
        <f aca="false">+SUM(DATOS_[[#This Row],[Conc.Sal.01]:[Conc.Sal.30]])</f>
        <v>0</v>
      </c>
      <c r="CE277" s="139" t="n">
        <f aca="false">+DATOS_[[#This Row],[SALARIO BASE Ef]]+DATOS_[[#This Row],[Tot COMPL.SAL Ef]]</f>
        <v>0</v>
      </c>
      <c r="CF277" s="139" t="n">
        <f aca="false">+SUM(DATOS_[[#This Row],[C.Extra.01]:[C.Extra.05]])</f>
        <v>0</v>
      </c>
      <c r="CG277" s="139" t="n">
        <f aca="false">+DATOS_[[#This Row],[TOTAL SALARIO Ef]]+DATOS_[[#This Row],[Tot Extrasalarial Ef]]</f>
        <v>0</v>
      </c>
      <c r="CH277" s="140" t="n">
        <f aca="false">MIN(IF(DATOS_[[#This Row],[Fecha Fin Contrato]]="",$D$4,DATOS_[[#This Row],[Fecha Fin Contrato]]),$D$4)-MAX(DATOS_[[#This Row],[Fecha de Contratación]],$D$3)+1</f>
        <v>1</v>
      </c>
      <c r="CI277" s="141" t="str">
        <f aca="false">IF(COUNTIFS(DATOS_[id],DATOS_[[#This Row],[id]])&gt;1,DATOS_[[#This Row],[id]],"")</f>
        <v/>
      </c>
      <c r="CJ277" s="141" t="n">
        <f aca="false">(Inicio!$G$10-DATOS_[[#This Row],[Fecha Nacimiento]])/365.25</f>
        <v>0</v>
      </c>
      <c r="CK277" s="141" t="n">
        <f aca="false">(Inicio!$G$10-DATOS_[[#This Row],[Fecha de Antigüedad]])/365.25</f>
        <v>0</v>
      </c>
      <c r="CL277" s="141" t="e">
        <f aca="false">+VLOOKUP(DATOS_[[#This Row],[Clave de Contrato]],TblTiposContrato13[],3,0)</f>
        <v>#N/A</v>
      </c>
      <c r="CM277" s="141" t="e">
        <f aca="false">+VLOOKUP(DATOS_[[#This Row],[Clave de Contrato]],TblTiposContrato13[],4,0)</f>
        <v>#N/A</v>
      </c>
      <c r="CN277" s="141" t="str">
        <f aca="false">VLOOKUP(DATOS_[[#This Row],[Edad]],CONTRATOS!TblRngEdad,2,1)</f>
        <v>20  o menos</v>
      </c>
      <c r="CO277" s="141" t="str">
        <f aca="false">VLOOKUP(DATOS_[[#This Row],[Antigüedad]],TblRngAntg14[],2,1)</f>
        <v>0 a 1 años</v>
      </c>
    </row>
    <row r="278" customFormat="false" ht="13.8" hidden="false" customHeight="false" outlineLevel="0" collapsed="false">
      <c r="D278" s="128"/>
      <c r="E278" s="129"/>
      <c r="F278" s="129"/>
      <c r="G278" s="129"/>
      <c r="H278" s="130"/>
      <c r="I278" s="131"/>
      <c r="J278" s="128"/>
      <c r="K278" s="132"/>
      <c r="L278" s="132"/>
      <c r="M278" s="133"/>
      <c r="N278" s="133"/>
      <c r="O278" s="133"/>
      <c r="P278" s="129"/>
      <c r="Z278" s="74"/>
      <c r="AA278" s="75"/>
      <c r="AB278" s="75"/>
      <c r="AC278" s="129"/>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134"/>
      <c r="BK278" s="134"/>
      <c r="BL278" s="134"/>
      <c r="BM278" s="135"/>
      <c r="BN278" s="136" t="n">
        <f aca="false">+MAX($D$3,DATOS_[[#This Row],[Fecha Inicio Sit. Contract.]])</f>
        <v>0</v>
      </c>
      <c r="BO278" s="136" t="n">
        <f aca="false">+MIN($D$4,DATOS_[[#This Row],[Fecha Fin Sit. Contract.]])</f>
        <v>0</v>
      </c>
      <c r="BP278" s="137" t="n">
        <f aca="false">+DATOS_[[#This Row],[% de jornada]]*IF(DATOS_[[#This Row],[% jornada reducida]]="",1,DATOS_[[#This Row],[% jornada reducida]])</f>
        <v>0</v>
      </c>
      <c r="BQ278" s="137" t="n">
        <f aca="false">+(DATOS_[[#This Row],[F.fin.cal]]-DATOS_[[#This Row],[F.ini.cal]]+1)/($D$4-$D$3+1)</f>
        <v>1</v>
      </c>
      <c r="BR278" s="137" t="str">
        <f aca="false">IF(OR(AND(DATOS_[[#This Row],[Fecha Fin Contrato]]&lt;$D$3,DATOS_[[#This Row],[Fecha Fin Contrato]]&lt;&gt;""),DATOS_[[#This Row],[Fecha de Contratación]]&gt;$D$4),"Fuera","Dentro")</f>
        <v>Dentro</v>
      </c>
      <c r="BS278" s="137" t="str">
        <f aca="false" t="array" ref="BS278:BS278">IF(MAX(IF(DATOS_[id]=DATOS_[[#This Row],[id]],DATOS_[F.fin.cal]))=DATOS_[[#This Row],[F.fin.cal]],"Sí","NO")</f>
        <v>Sí</v>
      </c>
      <c r="BT278" s="137" t="str">
        <f aca="false">IF(AND(DATOS_[[#This Row],[% normaliz]]&lt;&gt;1,DATOS_[[#This Row],[% anualiz]]=1),"Sí","NO")</f>
        <v>Sí</v>
      </c>
      <c r="BU278" s="137" t="str">
        <f aca="false">IF(AND(DATOS_[[#This Row],[% normaliz]]=1,DATOS_[[#This Row],[% anualiz]]&lt;&gt;1),"Sí","NO")</f>
        <v>NO</v>
      </c>
      <c r="BV278" s="137" t="str">
        <f aca="false">IF(AND(DATOS_[[#This Row],[% normaliz]]&lt;&gt;1,DATOS_[[#This Row],[% anualiz]]&lt;&gt;1),"Sí","NO")</f>
        <v>NO</v>
      </c>
      <c r="BW278" s="137" t="str">
        <f aca="false">+IF(DATOS_[[#This Row],[% normaliz]]*DATOS_[[#This Row],[% anualiz]]=1,"NO","Sí")</f>
        <v>Sí</v>
      </c>
      <c r="BX278" s="138" t="e">
        <f aca="false">(DATOS_[[#This Row],[S.BASE]]*(1/DATOS_[[#This Row],[% normaliz]])*(1/DATOS_[[#This Row],[% anualiz]]))*IF(DATOS_[[#This Row],[Check Equiparado]]="Sí",1,0)</f>
        <v>#DIV/0!</v>
      </c>
      <c r="BY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8" s="138" t="e">
        <f aca="false">+DATOS_[[#This Row],[SALARIO BASE Eq]]+DATOS_[[#This Row],[Tot COMPL.SAL Eq]]</f>
        <v>#DIV/0!</v>
      </c>
      <c r="CA278" s="138" t="e">
        <f aca="false" t="array" ref="CA278:CA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8" s="138" t="e">
        <f aca="false">+DATOS_[[#This Row],[TOTAL SALARIO Eq]]+DATOS_[[#This Row],[Tot Extrasalarial Eq]]</f>
        <v>#DIV/0!</v>
      </c>
      <c r="CC278" s="139" t="n">
        <f aca="false">DATOS_[[#This Row],[S.BASE]]</f>
        <v>0</v>
      </c>
      <c r="CD278" s="139" t="n">
        <f aca="false">+SUM(DATOS_[[#This Row],[Conc.Sal.01]:[Conc.Sal.30]])</f>
        <v>0</v>
      </c>
      <c r="CE278" s="139" t="n">
        <f aca="false">+DATOS_[[#This Row],[SALARIO BASE Ef]]+DATOS_[[#This Row],[Tot COMPL.SAL Ef]]</f>
        <v>0</v>
      </c>
      <c r="CF278" s="139" t="n">
        <f aca="false">+SUM(DATOS_[[#This Row],[C.Extra.01]:[C.Extra.05]])</f>
        <v>0</v>
      </c>
      <c r="CG278" s="139" t="n">
        <f aca="false">+DATOS_[[#This Row],[TOTAL SALARIO Ef]]+DATOS_[[#This Row],[Tot Extrasalarial Ef]]</f>
        <v>0</v>
      </c>
      <c r="CH278" s="140" t="n">
        <f aca="false">MIN(IF(DATOS_[[#This Row],[Fecha Fin Contrato]]="",$D$4,DATOS_[[#This Row],[Fecha Fin Contrato]]),$D$4)-MAX(DATOS_[[#This Row],[Fecha de Contratación]],$D$3)+1</f>
        <v>1</v>
      </c>
      <c r="CI278" s="141" t="str">
        <f aca="false">IF(COUNTIFS(DATOS_[id],DATOS_[[#This Row],[id]])&gt;1,DATOS_[[#This Row],[id]],"")</f>
        <v/>
      </c>
      <c r="CJ278" s="141" t="n">
        <f aca="false">(Inicio!$G$10-DATOS_[[#This Row],[Fecha Nacimiento]])/365.25</f>
        <v>0</v>
      </c>
      <c r="CK278" s="141" t="n">
        <f aca="false">(Inicio!$G$10-DATOS_[[#This Row],[Fecha de Antigüedad]])/365.25</f>
        <v>0</v>
      </c>
      <c r="CL278" s="141" t="e">
        <f aca="false">+VLOOKUP(DATOS_[[#This Row],[Clave de Contrato]],TblTiposContrato13[],3,0)</f>
        <v>#N/A</v>
      </c>
      <c r="CM278" s="141" t="e">
        <f aca="false">+VLOOKUP(DATOS_[[#This Row],[Clave de Contrato]],TblTiposContrato13[],4,0)</f>
        <v>#N/A</v>
      </c>
      <c r="CN278" s="141" t="str">
        <f aca="false">VLOOKUP(DATOS_[[#This Row],[Edad]],CONTRATOS!TblRngEdad,2,1)</f>
        <v>20  o menos</v>
      </c>
      <c r="CO278" s="141" t="str">
        <f aca="false">VLOOKUP(DATOS_[[#This Row],[Antigüedad]],TblRngAntg14[],2,1)</f>
        <v>0 a 1 años</v>
      </c>
    </row>
    <row r="279" customFormat="false" ht="13.8" hidden="false" customHeight="false" outlineLevel="0" collapsed="false">
      <c r="D279" s="128"/>
      <c r="E279" s="129"/>
      <c r="F279" s="129"/>
      <c r="G279" s="129"/>
      <c r="H279" s="130"/>
      <c r="I279" s="131"/>
      <c r="J279" s="128"/>
      <c r="K279" s="132"/>
      <c r="L279" s="132"/>
      <c r="M279" s="133"/>
      <c r="N279" s="133"/>
      <c r="O279" s="133"/>
      <c r="P279" s="129"/>
      <c r="Z279" s="74"/>
      <c r="AA279" s="75"/>
      <c r="AB279" s="75"/>
      <c r="AC279" s="129"/>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134"/>
      <c r="BK279" s="134"/>
      <c r="BL279" s="134"/>
      <c r="BM279" s="135"/>
      <c r="BN279" s="136" t="n">
        <f aca="false">+MAX($D$3,DATOS_[[#This Row],[Fecha Inicio Sit. Contract.]])</f>
        <v>0</v>
      </c>
      <c r="BO279" s="136" t="n">
        <f aca="false">+MIN($D$4,DATOS_[[#This Row],[Fecha Fin Sit. Contract.]])</f>
        <v>0</v>
      </c>
      <c r="BP279" s="137" t="n">
        <f aca="false">+DATOS_[[#This Row],[% de jornada]]*IF(DATOS_[[#This Row],[% jornada reducida]]="",1,DATOS_[[#This Row],[% jornada reducida]])</f>
        <v>0</v>
      </c>
      <c r="BQ279" s="137" t="n">
        <f aca="false">+(DATOS_[[#This Row],[F.fin.cal]]-DATOS_[[#This Row],[F.ini.cal]]+1)/($D$4-$D$3+1)</f>
        <v>1</v>
      </c>
      <c r="BR279" s="137" t="str">
        <f aca="false">IF(OR(AND(DATOS_[[#This Row],[Fecha Fin Contrato]]&lt;$D$3,DATOS_[[#This Row],[Fecha Fin Contrato]]&lt;&gt;""),DATOS_[[#This Row],[Fecha de Contratación]]&gt;$D$4),"Fuera","Dentro")</f>
        <v>Dentro</v>
      </c>
      <c r="BS279" s="137" t="str">
        <f aca="false" t="array" ref="BS279:BS279">IF(MAX(IF(DATOS_[id]=DATOS_[[#This Row],[id]],DATOS_[F.fin.cal]))=DATOS_[[#This Row],[F.fin.cal]],"Sí","NO")</f>
        <v>Sí</v>
      </c>
      <c r="BT279" s="137" t="str">
        <f aca="false">IF(AND(DATOS_[[#This Row],[% normaliz]]&lt;&gt;1,DATOS_[[#This Row],[% anualiz]]=1),"Sí","NO")</f>
        <v>Sí</v>
      </c>
      <c r="BU279" s="137" t="str">
        <f aca="false">IF(AND(DATOS_[[#This Row],[% normaliz]]=1,DATOS_[[#This Row],[% anualiz]]&lt;&gt;1),"Sí","NO")</f>
        <v>NO</v>
      </c>
      <c r="BV279" s="137" t="str">
        <f aca="false">IF(AND(DATOS_[[#This Row],[% normaliz]]&lt;&gt;1,DATOS_[[#This Row],[% anualiz]]&lt;&gt;1),"Sí","NO")</f>
        <v>NO</v>
      </c>
      <c r="BW279" s="137" t="str">
        <f aca="false">+IF(DATOS_[[#This Row],[% normaliz]]*DATOS_[[#This Row],[% anualiz]]=1,"NO","Sí")</f>
        <v>Sí</v>
      </c>
      <c r="BX279" s="138" t="e">
        <f aca="false">(DATOS_[[#This Row],[S.BASE]]*(1/DATOS_[[#This Row],[% normaliz]])*(1/DATOS_[[#This Row],[% anualiz]]))*IF(DATOS_[[#This Row],[Check Equiparado]]="Sí",1,0)</f>
        <v>#DIV/0!</v>
      </c>
      <c r="BY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9" s="138" t="e">
        <f aca="false">+DATOS_[[#This Row],[SALARIO BASE Eq]]+DATOS_[[#This Row],[Tot COMPL.SAL Eq]]</f>
        <v>#DIV/0!</v>
      </c>
      <c r="CA279" s="138" t="e">
        <f aca="false" t="array" ref="CA279:CA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9" s="138" t="e">
        <f aca="false">+DATOS_[[#This Row],[TOTAL SALARIO Eq]]+DATOS_[[#This Row],[Tot Extrasalarial Eq]]</f>
        <v>#DIV/0!</v>
      </c>
      <c r="CC279" s="139" t="n">
        <f aca="false">DATOS_[[#This Row],[S.BASE]]</f>
        <v>0</v>
      </c>
      <c r="CD279" s="139" t="n">
        <f aca="false">+SUM(DATOS_[[#This Row],[Conc.Sal.01]:[Conc.Sal.30]])</f>
        <v>0</v>
      </c>
      <c r="CE279" s="139" t="n">
        <f aca="false">+DATOS_[[#This Row],[SALARIO BASE Ef]]+DATOS_[[#This Row],[Tot COMPL.SAL Ef]]</f>
        <v>0</v>
      </c>
      <c r="CF279" s="139" t="n">
        <f aca="false">+SUM(DATOS_[[#This Row],[C.Extra.01]:[C.Extra.05]])</f>
        <v>0</v>
      </c>
      <c r="CG279" s="139" t="n">
        <f aca="false">+DATOS_[[#This Row],[TOTAL SALARIO Ef]]+DATOS_[[#This Row],[Tot Extrasalarial Ef]]</f>
        <v>0</v>
      </c>
      <c r="CH279" s="140" t="n">
        <f aca="false">MIN(IF(DATOS_[[#This Row],[Fecha Fin Contrato]]="",$D$4,DATOS_[[#This Row],[Fecha Fin Contrato]]),$D$4)-MAX(DATOS_[[#This Row],[Fecha de Contratación]],$D$3)+1</f>
        <v>1</v>
      </c>
      <c r="CI279" s="141" t="str">
        <f aca="false">IF(COUNTIFS(DATOS_[id],DATOS_[[#This Row],[id]])&gt;1,DATOS_[[#This Row],[id]],"")</f>
        <v/>
      </c>
      <c r="CJ279" s="141" t="n">
        <f aca="false">(Inicio!$G$10-DATOS_[[#This Row],[Fecha Nacimiento]])/365.25</f>
        <v>0</v>
      </c>
      <c r="CK279" s="141" t="n">
        <f aca="false">(Inicio!$G$10-DATOS_[[#This Row],[Fecha de Antigüedad]])/365.25</f>
        <v>0</v>
      </c>
      <c r="CL279" s="141" t="e">
        <f aca="false">+VLOOKUP(DATOS_[[#This Row],[Clave de Contrato]],TblTiposContrato13[],3,0)</f>
        <v>#N/A</v>
      </c>
      <c r="CM279" s="141" t="e">
        <f aca="false">+VLOOKUP(DATOS_[[#This Row],[Clave de Contrato]],TblTiposContrato13[],4,0)</f>
        <v>#N/A</v>
      </c>
      <c r="CN279" s="141" t="str">
        <f aca="false">VLOOKUP(DATOS_[[#This Row],[Edad]],CONTRATOS!TblRngEdad,2,1)</f>
        <v>20  o menos</v>
      </c>
      <c r="CO279" s="141" t="str">
        <f aca="false">VLOOKUP(DATOS_[[#This Row],[Antigüedad]],TblRngAntg14[],2,1)</f>
        <v>0 a 1 años</v>
      </c>
    </row>
    <row r="280" customFormat="false" ht="13.8" hidden="false" customHeight="false" outlineLevel="0" collapsed="false">
      <c r="D280" s="128"/>
      <c r="E280" s="129"/>
      <c r="F280" s="129"/>
      <c r="G280" s="129"/>
      <c r="H280" s="130"/>
      <c r="I280" s="131"/>
      <c r="J280" s="128"/>
      <c r="K280" s="132"/>
      <c r="L280" s="132"/>
      <c r="M280" s="133"/>
      <c r="N280" s="133"/>
      <c r="O280" s="133"/>
      <c r="P280" s="129"/>
      <c r="Z280" s="74"/>
      <c r="AA280" s="75"/>
      <c r="AB280" s="75"/>
      <c r="AC280" s="129"/>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134"/>
      <c r="BK280" s="134"/>
      <c r="BL280" s="134"/>
      <c r="BM280" s="135"/>
      <c r="BN280" s="136" t="n">
        <f aca="false">+MAX($D$3,DATOS_[[#This Row],[Fecha Inicio Sit. Contract.]])</f>
        <v>0</v>
      </c>
      <c r="BO280" s="136" t="n">
        <f aca="false">+MIN($D$4,DATOS_[[#This Row],[Fecha Fin Sit. Contract.]])</f>
        <v>0</v>
      </c>
      <c r="BP280" s="137" t="n">
        <f aca="false">+DATOS_[[#This Row],[% de jornada]]*IF(DATOS_[[#This Row],[% jornada reducida]]="",1,DATOS_[[#This Row],[% jornada reducida]])</f>
        <v>0</v>
      </c>
      <c r="BQ280" s="137" t="n">
        <f aca="false">+(DATOS_[[#This Row],[F.fin.cal]]-DATOS_[[#This Row],[F.ini.cal]]+1)/($D$4-$D$3+1)</f>
        <v>1</v>
      </c>
      <c r="BR280" s="137" t="str">
        <f aca="false">IF(OR(AND(DATOS_[[#This Row],[Fecha Fin Contrato]]&lt;$D$3,DATOS_[[#This Row],[Fecha Fin Contrato]]&lt;&gt;""),DATOS_[[#This Row],[Fecha de Contratación]]&gt;$D$4),"Fuera","Dentro")</f>
        <v>Dentro</v>
      </c>
      <c r="BS280" s="137" t="str">
        <f aca="false" t="array" ref="BS280:BS280">IF(MAX(IF(DATOS_[id]=DATOS_[[#This Row],[id]],DATOS_[F.fin.cal]))=DATOS_[[#This Row],[F.fin.cal]],"Sí","NO")</f>
        <v>Sí</v>
      </c>
      <c r="BT280" s="137" t="str">
        <f aca="false">IF(AND(DATOS_[[#This Row],[% normaliz]]&lt;&gt;1,DATOS_[[#This Row],[% anualiz]]=1),"Sí","NO")</f>
        <v>Sí</v>
      </c>
      <c r="BU280" s="137" t="str">
        <f aca="false">IF(AND(DATOS_[[#This Row],[% normaliz]]=1,DATOS_[[#This Row],[% anualiz]]&lt;&gt;1),"Sí","NO")</f>
        <v>NO</v>
      </c>
      <c r="BV280" s="137" t="str">
        <f aca="false">IF(AND(DATOS_[[#This Row],[% normaliz]]&lt;&gt;1,DATOS_[[#This Row],[% anualiz]]&lt;&gt;1),"Sí","NO")</f>
        <v>NO</v>
      </c>
      <c r="BW280" s="137" t="str">
        <f aca="false">+IF(DATOS_[[#This Row],[% normaliz]]*DATOS_[[#This Row],[% anualiz]]=1,"NO","Sí")</f>
        <v>Sí</v>
      </c>
      <c r="BX280" s="138" t="e">
        <f aca="false">(DATOS_[[#This Row],[S.BASE]]*(1/DATOS_[[#This Row],[% normaliz]])*(1/DATOS_[[#This Row],[% anualiz]]))*IF(DATOS_[[#This Row],[Check Equiparado]]="Sí",1,0)</f>
        <v>#DIV/0!</v>
      </c>
      <c r="BY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0" s="138" t="e">
        <f aca="false">+DATOS_[[#This Row],[SALARIO BASE Eq]]+DATOS_[[#This Row],[Tot COMPL.SAL Eq]]</f>
        <v>#DIV/0!</v>
      </c>
      <c r="CA280" s="138" t="e">
        <f aca="false" t="array" ref="CA280:CA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0" s="138" t="e">
        <f aca="false">+DATOS_[[#This Row],[TOTAL SALARIO Eq]]+DATOS_[[#This Row],[Tot Extrasalarial Eq]]</f>
        <v>#DIV/0!</v>
      </c>
      <c r="CC280" s="139" t="n">
        <f aca="false">DATOS_[[#This Row],[S.BASE]]</f>
        <v>0</v>
      </c>
      <c r="CD280" s="139" t="n">
        <f aca="false">+SUM(DATOS_[[#This Row],[Conc.Sal.01]:[Conc.Sal.30]])</f>
        <v>0</v>
      </c>
      <c r="CE280" s="139" t="n">
        <f aca="false">+DATOS_[[#This Row],[SALARIO BASE Ef]]+DATOS_[[#This Row],[Tot COMPL.SAL Ef]]</f>
        <v>0</v>
      </c>
      <c r="CF280" s="139" t="n">
        <f aca="false">+SUM(DATOS_[[#This Row],[C.Extra.01]:[C.Extra.05]])</f>
        <v>0</v>
      </c>
      <c r="CG280" s="139" t="n">
        <f aca="false">+DATOS_[[#This Row],[TOTAL SALARIO Ef]]+DATOS_[[#This Row],[Tot Extrasalarial Ef]]</f>
        <v>0</v>
      </c>
      <c r="CH280" s="140" t="n">
        <f aca="false">MIN(IF(DATOS_[[#This Row],[Fecha Fin Contrato]]="",$D$4,DATOS_[[#This Row],[Fecha Fin Contrato]]),$D$4)-MAX(DATOS_[[#This Row],[Fecha de Contratación]],$D$3)+1</f>
        <v>1</v>
      </c>
      <c r="CI280" s="141" t="str">
        <f aca="false">IF(COUNTIFS(DATOS_[id],DATOS_[[#This Row],[id]])&gt;1,DATOS_[[#This Row],[id]],"")</f>
        <v/>
      </c>
      <c r="CJ280" s="141" t="n">
        <f aca="false">(Inicio!$G$10-DATOS_[[#This Row],[Fecha Nacimiento]])/365.25</f>
        <v>0</v>
      </c>
      <c r="CK280" s="141" t="n">
        <f aca="false">(Inicio!$G$10-DATOS_[[#This Row],[Fecha de Antigüedad]])/365.25</f>
        <v>0</v>
      </c>
      <c r="CL280" s="141" t="e">
        <f aca="false">+VLOOKUP(DATOS_[[#This Row],[Clave de Contrato]],TblTiposContrato13[],3,0)</f>
        <v>#N/A</v>
      </c>
      <c r="CM280" s="141" t="e">
        <f aca="false">+VLOOKUP(DATOS_[[#This Row],[Clave de Contrato]],TblTiposContrato13[],4,0)</f>
        <v>#N/A</v>
      </c>
      <c r="CN280" s="141" t="str">
        <f aca="false">VLOOKUP(DATOS_[[#This Row],[Edad]],CONTRATOS!TblRngEdad,2,1)</f>
        <v>20  o menos</v>
      </c>
      <c r="CO280" s="141" t="str">
        <f aca="false">VLOOKUP(DATOS_[[#This Row],[Antigüedad]],TblRngAntg14[],2,1)</f>
        <v>0 a 1 años</v>
      </c>
    </row>
    <row r="281" customFormat="false" ht="13.8" hidden="false" customHeight="false" outlineLevel="0" collapsed="false">
      <c r="D281" s="128"/>
      <c r="E281" s="129"/>
      <c r="F281" s="129"/>
      <c r="G281" s="129"/>
      <c r="H281" s="130"/>
      <c r="I281" s="131"/>
      <c r="J281" s="128"/>
      <c r="K281" s="132"/>
      <c r="L281" s="132"/>
      <c r="M281" s="133"/>
      <c r="N281" s="133"/>
      <c r="O281" s="133"/>
      <c r="P281" s="129"/>
      <c r="Z281" s="74"/>
      <c r="AA281" s="75"/>
      <c r="AB281" s="75"/>
      <c r="AC281" s="129"/>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134"/>
      <c r="BK281" s="134"/>
      <c r="BL281" s="134"/>
      <c r="BM281" s="135"/>
      <c r="BN281" s="136" t="n">
        <f aca="false">+MAX($D$3,DATOS_[[#This Row],[Fecha Inicio Sit. Contract.]])</f>
        <v>0</v>
      </c>
      <c r="BO281" s="136" t="n">
        <f aca="false">+MIN($D$4,DATOS_[[#This Row],[Fecha Fin Sit. Contract.]])</f>
        <v>0</v>
      </c>
      <c r="BP281" s="137" t="n">
        <f aca="false">+DATOS_[[#This Row],[% de jornada]]*IF(DATOS_[[#This Row],[% jornada reducida]]="",1,DATOS_[[#This Row],[% jornada reducida]])</f>
        <v>0</v>
      </c>
      <c r="BQ281" s="137" t="n">
        <f aca="false">+(DATOS_[[#This Row],[F.fin.cal]]-DATOS_[[#This Row],[F.ini.cal]]+1)/($D$4-$D$3+1)</f>
        <v>1</v>
      </c>
      <c r="BR281" s="137" t="str">
        <f aca="false">IF(OR(AND(DATOS_[[#This Row],[Fecha Fin Contrato]]&lt;$D$3,DATOS_[[#This Row],[Fecha Fin Contrato]]&lt;&gt;""),DATOS_[[#This Row],[Fecha de Contratación]]&gt;$D$4),"Fuera","Dentro")</f>
        <v>Dentro</v>
      </c>
      <c r="BS281" s="137" t="str">
        <f aca="false" t="array" ref="BS281:BS281">IF(MAX(IF(DATOS_[id]=DATOS_[[#This Row],[id]],DATOS_[F.fin.cal]))=DATOS_[[#This Row],[F.fin.cal]],"Sí","NO")</f>
        <v>Sí</v>
      </c>
      <c r="BT281" s="137" t="str">
        <f aca="false">IF(AND(DATOS_[[#This Row],[% normaliz]]&lt;&gt;1,DATOS_[[#This Row],[% anualiz]]=1),"Sí","NO")</f>
        <v>Sí</v>
      </c>
      <c r="BU281" s="137" t="str">
        <f aca="false">IF(AND(DATOS_[[#This Row],[% normaliz]]=1,DATOS_[[#This Row],[% anualiz]]&lt;&gt;1),"Sí","NO")</f>
        <v>NO</v>
      </c>
      <c r="BV281" s="137" t="str">
        <f aca="false">IF(AND(DATOS_[[#This Row],[% normaliz]]&lt;&gt;1,DATOS_[[#This Row],[% anualiz]]&lt;&gt;1),"Sí","NO")</f>
        <v>NO</v>
      </c>
      <c r="BW281" s="137" t="str">
        <f aca="false">+IF(DATOS_[[#This Row],[% normaliz]]*DATOS_[[#This Row],[% anualiz]]=1,"NO","Sí")</f>
        <v>Sí</v>
      </c>
      <c r="BX281" s="138" t="e">
        <f aca="false">(DATOS_[[#This Row],[S.BASE]]*(1/DATOS_[[#This Row],[% normaliz]])*(1/DATOS_[[#This Row],[% anualiz]]))*IF(DATOS_[[#This Row],[Check Equiparado]]="Sí",1,0)</f>
        <v>#DIV/0!</v>
      </c>
      <c r="BY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1" s="138" t="e">
        <f aca="false">+DATOS_[[#This Row],[SALARIO BASE Eq]]+DATOS_[[#This Row],[Tot COMPL.SAL Eq]]</f>
        <v>#DIV/0!</v>
      </c>
      <c r="CA281" s="138" t="e">
        <f aca="false" t="array" ref="CA281:CA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1" s="138" t="e">
        <f aca="false">+DATOS_[[#This Row],[TOTAL SALARIO Eq]]+DATOS_[[#This Row],[Tot Extrasalarial Eq]]</f>
        <v>#DIV/0!</v>
      </c>
      <c r="CC281" s="139" t="n">
        <f aca="false">DATOS_[[#This Row],[S.BASE]]</f>
        <v>0</v>
      </c>
      <c r="CD281" s="139" t="n">
        <f aca="false">+SUM(DATOS_[[#This Row],[Conc.Sal.01]:[Conc.Sal.30]])</f>
        <v>0</v>
      </c>
      <c r="CE281" s="139" t="n">
        <f aca="false">+DATOS_[[#This Row],[SALARIO BASE Ef]]+DATOS_[[#This Row],[Tot COMPL.SAL Ef]]</f>
        <v>0</v>
      </c>
      <c r="CF281" s="139" t="n">
        <f aca="false">+SUM(DATOS_[[#This Row],[C.Extra.01]:[C.Extra.05]])</f>
        <v>0</v>
      </c>
      <c r="CG281" s="139" t="n">
        <f aca="false">+DATOS_[[#This Row],[TOTAL SALARIO Ef]]+DATOS_[[#This Row],[Tot Extrasalarial Ef]]</f>
        <v>0</v>
      </c>
      <c r="CH281" s="140" t="n">
        <f aca="false">MIN(IF(DATOS_[[#This Row],[Fecha Fin Contrato]]="",$D$4,DATOS_[[#This Row],[Fecha Fin Contrato]]),$D$4)-MAX(DATOS_[[#This Row],[Fecha de Contratación]],$D$3)+1</f>
        <v>1</v>
      </c>
      <c r="CI281" s="141" t="str">
        <f aca="false">IF(COUNTIFS(DATOS_[id],DATOS_[[#This Row],[id]])&gt;1,DATOS_[[#This Row],[id]],"")</f>
        <v/>
      </c>
      <c r="CJ281" s="141" t="n">
        <f aca="false">(Inicio!$G$10-DATOS_[[#This Row],[Fecha Nacimiento]])/365.25</f>
        <v>0</v>
      </c>
      <c r="CK281" s="141" t="n">
        <f aca="false">(Inicio!$G$10-DATOS_[[#This Row],[Fecha de Antigüedad]])/365.25</f>
        <v>0</v>
      </c>
      <c r="CL281" s="141" t="e">
        <f aca="false">+VLOOKUP(DATOS_[[#This Row],[Clave de Contrato]],TblTiposContrato13[],3,0)</f>
        <v>#N/A</v>
      </c>
      <c r="CM281" s="141" t="e">
        <f aca="false">+VLOOKUP(DATOS_[[#This Row],[Clave de Contrato]],TblTiposContrato13[],4,0)</f>
        <v>#N/A</v>
      </c>
      <c r="CN281" s="141" t="str">
        <f aca="false">VLOOKUP(DATOS_[[#This Row],[Edad]],CONTRATOS!TblRngEdad,2,1)</f>
        <v>20  o menos</v>
      </c>
      <c r="CO281" s="141" t="str">
        <f aca="false">VLOOKUP(DATOS_[[#This Row],[Antigüedad]],TblRngAntg14[],2,1)</f>
        <v>0 a 1 años</v>
      </c>
    </row>
    <row r="282" customFormat="false" ht="13.8" hidden="false" customHeight="false" outlineLevel="0" collapsed="false">
      <c r="D282" s="128"/>
      <c r="E282" s="129"/>
      <c r="F282" s="129"/>
      <c r="G282" s="129"/>
      <c r="H282" s="130"/>
      <c r="I282" s="131"/>
      <c r="J282" s="128"/>
      <c r="K282" s="132"/>
      <c r="L282" s="132"/>
      <c r="M282" s="133"/>
      <c r="N282" s="133"/>
      <c r="O282" s="133"/>
      <c r="P282" s="129"/>
      <c r="Z282" s="74"/>
      <c r="AA282" s="75"/>
      <c r="AB282" s="75"/>
      <c r="AC282" s="129"/>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134"/>
      <c r="BK282" s="134"/>
      <c r="BL282" s="134"/>
      <c r="BM282" s="135"/>
      <c r="BN282" s="136" t="n">
        <f aca="false">+MAX($D$3,DATOS_[[#This Row],[Fecha Inicio Sit. Contract.]])</f>
        <v>0</v>
      </c>
      <c r="BO282" s="136" t="n">
        <f aca="false">+MIN($D$4,DATOS_[[#This Row],[Fecha Fin Sit. Contract.]])</f>
        <v>0</v>
      </c>
      <c r="BP282" s="137" t="n">
        <f aca="false">+DATOS_[[#This Row],[% de jornada]]*IF(DATOS_[[#This Row],[% jornada reducida]]="",1,DATOS_[[#This Row],[% jornada reducida]])</f>
        <v>0</v>
      </c>
      <c r="BQ282" s="137" t="n">
        <f aca="false">+(DATOS_[[#This Row],[F.fin.cal]]-DATOS_[[#This Row],[F.ini.cal]]+1)/($D$4-$D$3+1)</f>
        <v>1</v>
      </c>
      <c r="BR282" s="137" t="str">
        <f aca="false">IF(OR(AND(DATOS_[[#This Row],[Fecha Fin Contrato]]&lt;$D$3,DATOS_[[#This Row],[Fecha Fin Contrato]]&lt;&gt;""),DATOS_[[#This Row],[Fecha de Contratación]]&gt;$D$4),"Fuera","Dentro")</f>
        <v>Dentro</v>
      </c>
      <c r="BS282" s="137" t="str">
        <f aca="false" t="array" ref="BS282:BS282">IF(MAX(IF(DATOS_[id]=DATOS_[[#This Row],[id]],DATOS_[F.fin.cal]))=DATOS_[[#This Row],[F.fin.cal]],"Sí","NO")</f>
        <v>Sí</v>
      </c>
      <c r="BT282" s="137" t="str">
        <f aca="false">IF(AND(DATOS_[[#This Row],[% normaliz]]&lt;&gt;1,DATOS_[[#This Row],[% anualiz]]=1),"Sí","NO")</f>
        <v>Sí</v>
      </c>
      <c r="BU282" s="137" t="str">
        <f aca="false">IF(AND(DATOS_[[#This Row],[% normaliz]]=1,DATOS_[[#This Row],[% anualiz]]&lt;&gt;1),"Sí","NO")</f>
        <v>NO</v>
      </c>
      <c r="BV282" s="137" t="str">
        <f aca="false">IF(AND(DATOS_[[#This Row],[% normaliz]]&lt;&gt;1,DATOS_[[#This Row],[% anualiz]]&lt;&gt;1),"Sí","NO")</f>
        <v>NO</v>
      </c>
      <c r="BW282" s="137" t="str">
        <f aca="false">+IF(DATOS_[[#This Row],[% normaliz]]*DATOS_[[#This Row],[% anualiz]]=1,"NO","Sí")</f>
        <v>Sí</v>
      </c>
      <c r="BX282" s="138" t="e">
        <f aca="false">(DATOS_[[#This Row],[S.BASE]]*(1/DATOS_[[#This Row],[% normaliz]])*(1/DATOS_[[#This Row],[% anualiz]]))*IF(DATOS_[[#This Row],[Check Equiparado]]="Sí",1,0)</f>
        <v>#DIV/0!</v>
      </c>
      <c r="BY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2" s="138" t="e">
        <f aca="false">+DATOS_[[#This Row],[SALARIO BASE Eq]]+DATOS_[[#This Row],[Tot COMPL.SAL Eq]]</f>
        <v>#DIV/0!</v>
      </c>
      <c r="CA282" s="138" t="e">
        <f aca="false" t="array" ref="CA282:CA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2" s="138" t="e">
        <f aca="false">+DATOS_[[#This Row],[TOTAL SALARIO Eq]]+DATOS_[[#This Row],[Tot Extrasalarial Eq]]</f>
        <v>#DIV/0!</v>
      </c>
      <c r="CC282" s="139" t="n">
        <f aca="false">DATOS_[[#This Row],[S.BASE]]</f>
        <v>0</v>
      </c>
      <c r="CD282" s="139" t="n">
        <f aca="false">+SUM(DATOS_[[#This Row],[Conc.Sal.01]:[Conc.Sal.30]])</f>
        <v>0</v>
      </c>
      <c r="CE282" s="139" t="n">
        <f aca="false">+DATOS_[[#This Row],[SALARIO BASE Ef]]+DATOS_[[#This Row],[Tot COMPL.SAL Ef]]</f>
        <v>0</v>
      </c>
      <c r="CF282" s="139" t="n">
        <f aca="false">+SUM(DATOS_[[#This Row],[C.Extra.01]:[C.Extra.05]])</f>
        <v>0</v>
      </c>
      <c r="CG282" s="139" t="n">
        <f aca="false">+DATOS_[[#This Row],[TOTAL SALARIO Ef]]+DATOS_[[#This Row],[Tot Extrasalarial Ef]]</f>
        <v>0</v>
      </c>
      <c r="CH282" s="140" t="n">
        <f aca="false">MIN(IF(DATOS_[[#This Row],[Fecha Fin Contrato]]="",$D$4,DATOS_[[#This Row],[Fecha Fin Contrato]]),$D$4)-MAX(DATOS_[[#This Row],[Fecha de Contratación]],$D$3)+1</f>
        <v>1</v>
      </c>
      <c r="CI282" s="141" t="str">
        <f aca="false">IF(COUNTIFS(DATOS_[id],DATOS_[[#This Row],[id]])&gt;1,DATOS_[[#This Row],[id]],"")</f>
        <v/>
      </c>
      <c r="CJ282" s="141" t="n">
        <f aca="false">(Inicio!$G$10-DATOS_[[#This Row],[Fecha Nacimiento]])/365.25</f>
        <v>0</v>
      </c>
      <c r="CK282" s="141" t="n">
        <f aca="false">(Inicio!$G$10-DATOS_[[#This Row],[Fecha de Antigüedad]])/365.25</f>
        <v>0</v>
      </c>
      <c r="CL282" s="141" t="e">
        <f aca="false">+VLOOKUP(DATOS_[[#This Row],[Clave de Contrato]],TblTiposContrato13[],3,0)</f>
        <v>#N/A</v>
      </c>
      <c r="CM282" s="141" t="e">
        <f aca="false">+VLOOKUP(DATOS_[[#This Row],[Clave de Contrato]],TblTiposContrato13[],4,0)</f>
        <v>#N/A</v>
      </c>
      <c r="CN282" s="141" t="str">
        <f aca="false">VLOOKUP(DATOS_[[#This Row],[Edad]],CONTRATOS!TblRngEdad,2,1)</f>
        <v>20  o menos</v>
      </c>
      <c r="CO282" s="141" t="str">
        <f aca="false">VLOOKUP(DATOS_[[#This Row],[Antigüedad]],TblRngAntg14[],2,1)</f>
        <v>0 a 1 años</v>
      </c>
    </row>
    <row r="283" customFormat="false" ht="13.8" hidden="false" customHeight="false" outlineLevel="0" collapsed="false">
      <c r="D283" s="128"/>
      <c r="E283" s="129"/>
      <c r="F283" s="129"/>
      <c r="G283" s="129"/>
      <c r="H283" s="130"/>
      <c r="I283" s="131"/>
      <c r="J283" s="128"/>
      <c r="K283" s="132"/>
      <c r="L283" s="132"/>
      <c r="M283" s="133"/>
      <c r="N283" s="133"/>
      <c r="O283" s="133"/>
      <c r="P283" s="129"/>
      <c r="Z283" s="74"/>
      <c r="AA283" s="75"/>
      <c r="AB283" s="75"/>
      <c r="AC283" s="129"/>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134"/>
      <c r="BK283" s="134"/>
      <c r="BL283" s="134"/>
      <c r="BM283" s="135"/>
      <c r="BN283" s="136" t="n">
        <f aca="false">+MAX($D$3,DATOS_[[#This Row],[Fecha Inicio Sit. Contract.]])</f>
        <v>0</v>
      </c>
      <c r="BO283" s="136" t="n">
        <f aca="false">+MIN($D$4,DATOS_[[#This Row],[Fecha Fin Sit. Contract.]])</f>
        <v>0</v>
      </c>
      <c r="BP283" s="137" t="n">
        <f aca="false">+DATOS_[[#This Row],[% de jornada]]*IF(DATOS_[[#This Row],[% jornada reducida]]="",1,DATOS_[[#This Row],[% jornada reducida]])</f>
        <v>0</v>
      </c>
      <c r="BQ283" s="137" t="n">
        <f aca="false">+(DATOS_[[#This Row],[F.fin.cal]]-DATOS_[[#This Row],[F.ini.cal]]+1)/($D$4-$D$3+1)</f>
        <v>1</v>
      </c>
      <c r="BR283" s="137" t="str">
        <f aca="false">IF(OR(AND(DATOS_[[#This Row],[Fecha Fin Contrato]]&lt;$D$3,DATOS_[[#This Row],[Fecha Fin Contrato]]&lt;&gt;""),DATOS_[[#This Row],[Fecha de Contratación]]&gt;$D$4),"Fuera","Dentro")</f>
        <v>Dentro</v>
      </c>
      <c r="BS283" s="137" t="str">
        <f aca="false" t="array" ref="BS283:BS283">IF(MAX(IF(DATOS_[id]=DATOS_[[#This Row],[id]],DATOS_[F.fin.cal]))=DATOS_[[#This Row],[F.fin.cal]],"Sí","NO")</f>
        <v>Sí</v>
      </c>
      <c r="BT283" s="137" t="str">
        <f aca="false">IF(AND(DATOS_[[#This Row],[% normaliz]]&lt;&gt;1,DATOS_[[#This Row],[% anualiz]]=1),"Sí","NO")</f>
        <v>Sí</v>
      </c>
      <c r="BU283" s="137" t="str">
        <f aca="false">IF(AND(DATOS_[[#This Row],[% normaliz]]=1,DATOS_[[#This Row],[% anualiz]]&lt;&gt;1),"Sí","NO")</f>
        <v>NO</v>
      </c>
      <c r="BV283" s="137" t="str">
        <f aca="false">IF(AND(DATOS_[[#This Row],[% normaliz]]&lt;&gt;1,DATOS_[[#This Row],[% anualiz]]&lt;&gt;1),"Sí","NO")</f>
        <v>NO</v>
      </c>
      <c r="BW283" s="137" t="str">
        <f aca="false">+IF(DATOS_[[#This Row],[% normaliz]]*DATOS_[[#This Row],[% anualiz]]=1,"NO","Sí")</f>
        <v>Sí</v>
      </c>
      <c r="BX283" s="138" t="e">
        <f aca="false">(DATOS_[[#This Row],[S.BASE]]*(1/DATOS_[[#This Row],[% normaliz]])*(1/DATOS_[[#This Row],[% anualiz]]))*IF(DATOS_[[#This Row],[Check Equiparado]]="Sí",1,0)</f>
        <v>#DIV/0!</v>
      </c>
      <c r="BY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3" s="138" t="e">
        <f aca="false">+DATOS_[[#This Row],[SALARIO BASE Eq]]+DATOS_[[#This Row],[Tot COMPL.SAL Eq]]</f>
        <v>#DIV/0!</v>
      </c>
      <c r="CA283" s="138" t="e">
        <f aca="false" t="array" ref="CA283:CA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3" s="138" t="e">
        <f aca="false">+DATOS_[[#This Row],[TOTAL SALARIO Eq]]+DATOS_[[#This Row],[Tot Extrasalarial Eq]]</f>
        <v>#DIV/0!</v>
      </c>
      <c r="CC283" s="139" t="n">
        <f aca="false">DATOS_[[#This Row],[S.BASE]]</f>
        <v>0</v>
      </c>
      <c r="CD283" s="139" t="n">
        <f aca="false">+SUM(DATOS_[[#This Row],[Conc.Sal.01]:[Conc.Sal.30]])</f>
        <v>0</v>
      </c>
      <c r="CE283" s="139" t="n">
        <f aca="false">+DATOS_[[#This Row],[SALARIO BASE Ef]]+DATOS_[[#This Row],[Tot COMPL.SAL Ef]]</f>
        <v>0</v>
      </c>
      <c r="CF283" s="139" t="n">
        <f aca="false">+SUM(DATOS_[[#This Row],[C.Extra.01]:[C.Extra.05]])</f>
        <v>0</v>
      </c>
      <c r="CG283" s="139" t="n">
        <f aca="false">+DATOS_[[#This Row],[TOTAL SALARIO Ef]]+DATOS_[[#This Row],[Tot Extrasalarial Ef]]</f>
        <v>0</v>
      </c>
      <c r="CH283" s="140" t="n">
        <f aca="false">MIN(IF(DATOS_[[#This Row],[Fecha Fin Contrato]]="",$D$4,DATOS_[[#This Row],[Fecha Fin Contrato]]),$D$4)-MAX(DATOS_[[#This Row],[Fecha de Contratación]],$D$3)+1</f>
        <v>1</v>
      </c>
      <c r="CI283" s="141" t="str">
        <f aca="false">IF(COUNTIFS(DATOS_[id],DATOS_[[#This Row],[id]])&gt;1,DATOS_[[#This Row],[id]],"")</f>
        <v/>
      </c>
      <c r="CJ283" s="141" t="n">
        <f aca="false">(Inicio!$G$10-DATOS_[[#This Row],[Fecha Nacimiento]])/365.25</f>
        <v>0</v>
      </c>
      <c r="CK283" s="141" t="n">
        <f aca="false">(Inicio!$G$10-DATOS_[[#This Row],[Fecha de Antigüedad]])/365.25</f>
        <v>0</v>
      </c>
      <c r="CL283" s="141" t="e">
        <f aca="false">+VLOOKUP(DATOS_[[#This Row],[Clave de Contrato]],TblTiposContrato13[],3,0)</f>
        <v>#N/A</v>
      </c>
      <c r="CM283" s="141" t="e">
        <f aca="false">+VLOOKUP(DATOS_[[#This Row],[Clave de Contrato]],TblTiposContrato13[],4,0)</f>
        <v>#N/A</v>
      </c>
      <c r="CN283" s="141" t="str">
        <f aca="false">VLOOKUP(DATOS_[[#This Row],[Edad]],CONTRATOS!TblRngEdad,2,1)</f>
        <v>20  o menos</v>
      </c>
      <c r="CO283" s="141" t="str">
        <f aca="false">VLOOKUP(DATOS_[[#This Row],[Antigüedad]],TblRngAntg14[],2,1)</f>
        <v>0 a 1 años</v>
      </c>
    </row>
    <row r="284" customFormat="false" ht="13.8" hidden="false" customHeight="false" outlineLevel="0" collapsed="false">
      <c r="D284" s="128"/>
      <c r="E284" s="129"/>
      <c r="F284" s="129"/>
      <c r="G284" s="129"/>
      <c r="H284" s="130"/>
      <c r="I284" s="131"/>
      <c r="J284" s="128"/>
      <c r="K284" s="132"/>
      <c r="L284" s="132"/>
      <c r="M284" s="133"/>
      <c r="N284" s="133"/>
      <c r="O284" s="133"/>
      <c r="P284" s="129"/>
      <c r="Z284" s="74"/>
      <c r="AA284" s="75"/>
      <c r="AB284" s="75"/>
      <c r="AC284" s="129"/>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134"/>
      <c r="BK284" s="134"/>
      <c r="BL284" s="134"/>
      <c r="BM284" s="135"/>
      <c r="BN284" s="136" t="n">
        <f aca="false">+MAX($D$3,DATOS_[[#This Row],[Fecha Inicio Sit. Contract.]])</f>
        <v>0</v>
      </c>
      <c r="BO284" s="136" t="n">
        <f aca="false">+MIN($D$4,DATOS_[[#This Row],[Fecha Fin Sit. Contract.]])</f>
        <v>0</v>
      </c>
      <c r="BP284" s="137" t="n">
        <f aca="false">+DATOS_[[#This Row],[% de jornada]]*IF(DATOS_[[#This Row],[% jornada reducida]]="",1,DATOS_[[#This Row],[% jornada reducida]])</f>
        <v>0</v>
      </c>
      <c r="BQ284" s="137" t="n">
        <f aca="false">+(DATOS_[[#This Row],[F.fin.cal]]-DATOS_[[#This Row],[F.ini.cal]]+1)/($D$4-$D$3+1)</f>
        <v>1</v>
      </c>
      <c r="BR284" s="137" t="str">
        <f aca="false">IF(OR(AND(DATOS_[[#This Row],[Fecha Fin Contrato]]&lt;$D$3,DATOS_[[#This Row],[Fecha Fin Contrato]]&lt;&gt;""),DATOS_[[#This Row],[Fecha de Contratación]]&gt;$D$4),"Fuera","Dentro")</f>
        <v>Dentro</v>
      </c>
      <c r="BS284" s="137" t="str">
        <f aca="false" t="array" ref="BS284:BS284">IF(MAX(IF(DATOS_[id]=DATOS_[[#This Row],[id]],DATOS_[F.fin.cal]))=DATOS_[[#This Row],[F.fin.cal]],"Sí","NO")</f>
        <v>Sí</v>
      </c>
      <c r="BT284" s="137" t="str">
        <f aca="false">IF(AND(DATOS_[[#This Row],[% normaliz]]&lt;&gt;1,DATOS_[[#This Row],[% anualiz]]=1),"Sí","NO")</f>
        <v>Sí</v>
      </c>
      <c r="BU284" s="137" t="str">
        <f aca="false">IF(AND(DATOS_[[#This Row],[% normaliz]]=1,DATOS_[[#This Row],[% anualiz]]&lt;&gt;1),"Sí","NO")</f>
        <v>NO</v>
      </c>
      <c r="BV284" s="137" t="str">
        <f aca="false">IF(AND(DATOS_[[#This Row],[% normaliz]]&lt;&gt;1,DATOS_[[#This Row],[% anualiz]]&lt;&gt;1),"Sí","NO")</f>
        <v>NO</v>
      </c>
      <c r="BW284" s="137" t="str">
        <f aca="false">+IF(DATOS_[[#This Row],[% normaliz]]*DATOS_[[#This Row],[% anualiz]]=1,"NO","Sí")</f>
        <v>Sí</v>
      </c>
      <c r="BX284" s="138" t="e">
        <f aca="false">(DATOS_[[#This Row],[S.BASE]]*(1/DATOS_[[#This Row],[% normaliz]])*(1/DATOS_[[#This Row],[% anualiz]]))*IF(DATOS_[[#This Row],[Check Equiparado]]="Sí",1,0)</f>
        <v>#DIV/0!</v>
      </c>
      <c r="BY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4" s="138" t="e">
        <f aca="false">+DATOS_[[#This Row],[SALARIO BASE Eq]]+DATOS_[[#This Row],[Tot COMPL.SAL Eq]]</f>
        <v>#DIV/0!</v>
      </c>
      <c r="CA284" s="138" t="e">
        <f aca="false" t="array" ref="CA284:CA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4" s="138" t="e">
        <f aca="false">+DATOS_[[#This Row],[TOTAL SALARIO Eq]]+DATOS_[[#This Row],[Tot Extrasalarial Eq]]</f>
        <v>#DIV/0!</v>
      </c>
      <c r="CC284" s="139" t="n">
        <f aca="false">DATOS_[[#This Row],[S.BASE]]</f>
        <v>0</v>
      </c>
      <c r="CD284" s="139" t="n">
        <f aca="false">+SUM(DATOS_[[#This Row],[Conc.Sal.01]:[Conc.Sal.30]])</f>
        <v>0</v>
      </c>
      <c r="CE284" s="139" t="n">
        <f aca="false">+DATOS_[[#This Row],[SALARIO BASE Ef]]+DATOS_[[#This Row],[Tot COMPL.SAL Ef]]</f>
        <v>0</v>
      </c>
      <c r="CF284" s="139" t="n">
        <f aca="false">+SUM(DATOS_[[#This Row],[C.Extra.01]:[C.Extra.05]])</f>
        <v>0</v>
      </c>
      <c r="CG284" s="139" t="n">
        <f aca="false">+DATOS_[[#This Row],[TOTAL SALARIO Ef]]+DATOS_[[#This Row],[Tot Extrasalarial Ef]]</f>
        <v>0</v>
      </c>
      <c r="CH284" s="140" t="n">
        <f aca="false">MIN(IF(DATOS_[[#This Row],[Fecha Fin Contrato]]="",$D$4,DATOS_[[#This Row],[Fecha Fin Contrato]]),$D$4)-MAX(DATOS_[[#This Row],[Fecha de Contratación]],$D$3)+1</f>
        <v>1</v>
      </c>
      <c r="CI284" s="141" t="str">
        <f aca="false">IF(COUNTIFS(DATOS_[id],DATOS_[[#This Row],[id]])&gt;1,DATOS_[[#This Row],[id]],"")</f>
        <v/>
      </c>
      <c r="CJ284" s="141" t="n">
        <f aca="false">(Inicio!$G$10-DATOS_[[#This Row],[Fecha Nacimiento]])/365.25</f>
        <v>0</v>
      </c>
      <c r="CK284" s="141" t="n">
        <f aca="false">(Inicio!$G$10-DATOS_[[#This Row],[Fecha de Antigüedad]])/365.25</f>
        <v>0</v>
      </c>
      <c r="CL284" s="141" t="e">
        <f aca="false">+VLOOKUP(DATOS_[[#This Row],[Clave de Contrato]],TblTiposContrato13[],3,0)</f>
        <v>#N/A</v>
      </c>
      <c r="CM284" s="141" t="e">
        <f aca="false">+VLOOKUP(DATOS_[[#This Row],[Clave de Contrato]],TblTiposContrato13[],4,0)</f>
        <v>#N/A</v>
      </c>
      <c r="CN284" s="141" t="str">
        <f aca="false">VLOOKUP(DATOS_[[#This Row],[Edad]],CONTRATOS!TblRngEdad,2,1)</f>
        <v>20  o menos</v>
      </c>
      <c r="CO284" s="141" t="str">
        <f aca="false">VLOOKUP(DATOS_[[#This Row],[Antigüedad]],TblRngAntg14[],2,1)</f>
        <v>0 a 1 años</v>
      </c>
    </row>
    <row r="285" customFormat="false" ht="13.8" hidden="false" customHeight="false" outlineLevel="0" collapsed="false">
      <c r="D285" s="128"/>
      <c r="E285" s="129"/>
      <c r="F285" s="129"/>
      <c r="G285" s="129"/>
      <c r="H285" s="130"/>
      <c r="I285" s="131"/>
      <c r="J285" s="128"/>
      <c r="K285" s="132"/>
      <c r="L285" s="132"/>
      <c r="M285" s="133"/>
      <c r="N285" s="133"/>
      <c r="O285" s="133"/>
      <c r="P285" s="129"/>
      <c r="Z285" s="74"/>
      <c r="AA285" s="75"/>
      <c r="AB285" s="75"/>
      <c r="AC285" s="129"/>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134"/>
      <c r="BK285" s="134"/>
      <c r="BL285" s="134"/>
      <c r="BM285" s="135"/>
      <c r="BN285" s="136" t="n">
        <f aca="false">+MAX($D$3,DATOS_[[#This Row],[Fecha Inicio Sit. Contract.]])</f>
        <v>0</v>
      </c>
      <c r="BO285" s="136" t="n">
        <f aca="false">+MIN($D$4,DATOS_[[#This Row],[Fecha Fin Sit. Contract.]])</f>
        <v>0</v>
      </c>
      <c r="BP285" s="137" t="n">
        <f aca="false">+DATOS_[[#This Row],[% de jornada]]*IF(DATOS_[[#This Row],[% jornada reducida]]="",1,DATOS_[[#This Row],[% jornada reducida]])</f>
        <v>0</v>
      </c>
      <c r="BQ285" s="137" t="n">
        <f aca="false">+(DATOS_[[#This Row],[F.fin.cal]]-DATOS_[[#This Row],[F.ini.cal]]+1)/($D$4-$D$3+1)</f>
        <v>1</v>
      </c>
      <c r="BR285" s="137" t="str">
        <f aca="false">IF(OR(AND(DATOS_[[#This Row],[Fecha Fin Contrato]]&lt;$D$3,DATOS_[[#This Row],[Fecha Fin Contrato]]&lt;&gt;""),DATOS_[[#This Row],[Fecha de Contratación]]&gt;$D$4),"Fuera","Dentro")</f>
        <v>Dentro</v>
      </c>
      <c r="BS285" s="137" t="str">
        <f aca="false" t="array" ref="BS285:BS285">IF(MAX(IF(DATOS_[id]=DATOS_[[#This Row],[id]],DATOS_[F.fin.cal]))=DATOS_[[#This Row],[F.fin.cal]],"Sí","NO")</f>
        <v>Sí</v>
      </c>
      <c r="BT285" s="137" t="str">
        <f aca="false">IF(AND(DATOS_[[#This Row],[% normaliz]]&lt;&gt;1,DATOS_[[#This Row],[% anualiz]]=1),"Sí","NO")</f>
        <v>Sí</v>
      </c>
      <c r="BU285" s="137" t="str">
        <f aca="false">IF(AND(DATOS_[[#This Row],[% normaliz]]=1,DATOS_[[#This Row],[% anualiz]]&lt;&gt;1),"Sí","NO")</f>
        <v>NO</v>
      </c>
      <c r="BV285" s="137" t="str">
        <f aca="false">IF(AND(DATOS_[[#This Row],[% normaliz]]&lt;&gt;1,DATOS_[[#This Row],[% anualiz]]&lt;&gt;1),"Sí","NO")</f>
        <v>NO</v>
      </c>
      <c r="BW285" s="137" t="str">
        <f aca="false">+IF(DATOS_[[#This Row],[% normaliz]]*DATOS_[[#This Row],[% anualiz]]=1,"NO","Sí")</f>
        <v>Sí</v>
      </c>
      <c r="BX285" s="138" t="e">
        <f aca="false">(DATOS_[[#This Row],[S.BASE]]*(1/DATOS_[[#This Row],[% normaliz]])*(1/DATOS_[[#This Row],[% anualiz]]))*IF(DATOS_[[#This Row],[Check Equiparado]]="Sí",1,0)</f>
        <v>#DIV/0!</v>
      </c>
      <c r="BY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5" s="138" t="e">
        <f aca="false">+DATOS_[[#This Row],[SALARIO BASE Eq]]+DATOS_[[#This Row],[Tot COMPL.SAL Eq]]</f>
        <v>#DIV/0!</v>
      </c>
      <c r="CA285" s="138" t="e">
        <f aca="false" t="array" ref="CA285:CA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5" s="138" t="e">
        <f aca="false">+DATOS_[[#This Row],[TOTAL SALARIO Eq]]+DATOS_[[#This Row],[Tot Extrasalarial Eq]]</f>
        <v>#DIV/0!</v>
      </c>
      <c r="CC285" s="139" t="n">
        <f aca="false">DATOS_[[#This Row],[S.BASE]]</f>
        <v>0</v>
      </c>
      <c r="CD285" s="139" t="n">
        <f aca="false">+SUM(DATOS_[[#This Row],[Conc.Sal.01]:[Conc.Sal.30]])</f>
        <v>0</v>
      </c>
      <c r="CE285" s="139" t="n">
        <f aca="false">+DATOS_[[#This Row],[SALARIO BASE Ef]]+DATOS_[[#This Row],[Tot COMPL.SAL Ef]]</f>
        <v>0</v>
      </c>
      <c r="CF285" s="139" t="n">
        <f aca="false">+SUM(DATOS_[[#This Row],[C.Extra.01]:[C.Extra.05]])</f>
        <v>0</v>
      </c>
      <c r="CG285" s="139" t="n">
        <f aca="false">+DATOS_[[#This Row],[TOTAL SALARIO Ef]]+DATOS_[[#This Row],[Tot Extrasalarial Ef]]</f>
        <v>0</v>
      </c>
      <c r="CH285" s="140" t="n">
        <f aca="false">MIN(IF(DATOS_[[#This Row],[Fecha Fin Contrato]]="",$D$4,DATOS_[[#This Row],[Fecha Fin Contrato]]),$D$4)-MAX(DATOS_[[#This Row],[Fecha de Contratación]],$D$3)+1</f>
        <v>1</v>
      </c>
      <c r="CI285" s="141" t="str">
        <f aca="false">IF(COUNTIFS(DATOS_[id],DATOS_[[#This Row],[id]])&gt;1,DATOS_[[#This Row],[id]],"")</f>
        <v/>
      </c>
      <c r="CJ285" s="141" t="n">
        <f aca="false">(Inicio!$G$10-DATOS_[[#This Row],[Fecha Nacimiento]])/365.25</f>
        <v>0</v>
      </c>
      <c r="CK285" s="141" t="n">
        <f aca="false">(Inicio!$G$10-DATOS_[[#This Row],[Fecha de Antigüedad]])/365.25</f>
        <v>0</v>
      </c>
      <c r="CL285" s="141" t="e">
        <f aca="false">+VLOOKUP(DATOS_[[#This Row],[Clave de Contrato]],TblTiposContrato13[],3,0)</f>
        <v>#N/A</v>
      </c>
      <c r="CM285" s="141" t="e">
        <f aca="false">+VLOOKUP(DATOS_[[#This Row],[Clave de Contrato]],TblTiposContrato13[],4,0)</f>
        <v>#N/A</v>
      </c>
      <c r="CN285" s="141" t="str">
        <f aca="false">VLOOKUP(DATOS_[[#This Row],[Edad]],CONTRATOS!TblRngEdad,2,1)</f>
        <v>20  o menos</v>
      </c>
      <c r="CO285" s="141" t="str">
        <f aca="false">VLOOKUP(DATOS_[[#This Row],[Antigüedad]],TblRngAntg14[],2,1)</f>
        <v>0 a 1 años</v>
      </c>
    </row>
    <row r="286" customFormat="false" ht="13.8" hidden="false" customHeight="false" outlineLevel="0" collapsed="false">
      <c r="D286" s="128"/>
      <c r="E286" s="129"/>
      <c r="F286" s="129"/>
      <c r="G286" s="129"/>
      <c r="H286" s="130"/>
      <c r="I286" s="131"/>
      <c r="J286" s="128"/>
      <c r="K286" s="132"/>
      <c r="L286" s="132"/>
      <c r="M286" s="133"/>
      <c r="N286" s="133"/>
      <c r="O286" s="133"/>
      <c r="P286" s="129"/>
      <c r="Z286" s="74"/>
      <c r="AA286" s="75"/>
      <c r="AB286" s="75"/>
      <c r="AC286" s="129"/>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134"/>
      <c r="BK286" s="134"/>
      <c r="BL286" s="134"/>
      <c r="BM286" s="135"/>
      <c r="BN286" s="136" t="n">
        <f aca="false">+MAX($D$3,DATOS_[[#This Row],[Fecha Inicio Sit. Contract.]])</f>
        <v>0</v>
      </c>
      <c r="BO286" s="136" t="n">
        <f aca="false">+MIN($D$4,DATOS_[[#This Row],[Fecha Fin Sit. Contract.]])</f>
        <v>0</v>
      </c>
      <c r="BP286" s="137" t="n">
        <f aca="false">+DATOS_[[#This Row],[% de jornada]]*IF(DATOS_[[#This Row],[% jornada reducida]]="",1,DATOS_[[#This Row],[% jornada reducida]])</f>
        <v>0</v>
      </c>
      <c r="BQ286" s="137" t="n">
        <f aca="false">+(DATOS_[[#This Row],[F.fin.cal]]-DATOS_[[#This Row],[F.ini.cal]]+1)/($D$4-$D$3+1)</f>
        <v>1</v>
      </c>
      <c r="BR286" s="137" t="str">
        <f aca="false">IF(OR(AND(DATOS_[[#This Row],[Fecha Fin Contrato]]&lt;$D$3,DATOS_[[#This Row],[Fecha Fin Contrato]]&lt;&gt;""),DATOS_[[#This Row],[Fecha de Contratación]]&gt;$D$4),"Fuera","Dentro")</f>
        <v>Dentro</v>
      </c>
      <c r="BS286" s="137" t="str">
        <f aca="false" t="array" ref="BS286:BS286">IF(MAX(IF(DATOS_[id]=DATOS_[[#This Row],[id]],DATOS_[F.fin.cal]))=DATOS_[[#This Row],[F.fin.cal]],"Sí","NO")</f>
        <v>Sí</v>
      </c>
      <c r="BT286" s="137" t="str">
        <f aca="false">IF(AND(DATOS_[[#This Row],[% normaliz]]&lt;&gt;1,DATOS_[[#This Row],[% anualiz]]=1),"Sí","NO")</f>
        <v>Sí</v>
      </c>
      <c r="BU286" s="137" t="str">
        <f aca="false">IF(AND(DATOS_[[#This Row],[% normaliz]]=1,DATOS_[[#This Row],[% anualiz]]&lt;&gt;1),"Sí","NO")</f>
        <v>NO</v>
      </c>
      <c r="BV286" s="137" t="str">
        <f aca="false">IF(AND(DATOS_[[#This Row],[% normaliz]]&lt;&gt;1,DATOS_[[#This Row],[% anualiz]]&lt;&gt;1),"Sí","NO")</f>
        <v>NO</v>
      </c>
      <c r="BW286" s="137" t="str">
        <f aca="false">+IF(DATOS_[[#This Row],[% normaliz]]*DATOS_[[#This Row],[% anualiz]]=1,"NO","Sí")</f>
        <v>Sí</v>
      </c>
      <c r="BX286" s="138" t="e">
        <f aca="false">(DATOS_[[#This Row],[S.BASE]]*(1/DATOS_[[#This Row],[% normaliz]])*(1/DATOS_[[#This Row],[% anualiz]]))*IF(DATOS_[[#This Row],[Check Equiparado]]="Sí",1,0)</f>
        <v>#DIV/0!</v>
      </c>
      <c r="BY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6" s="138" t="e">
        <f aca="false">+DATOS_[[#This Row],[SALARIO BASE Eq]]+DATOS_[[#This Row],[Tot COMPL.SAL Eq]]</f>
        <v>#DIV/0!</v>
      </c>
      <c r="CA286" s="138" t="e">
        <f aca="false" t="array" ref="CA286:CA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6" s="138" t="e">
        <f aca="false">+DATOS_[[#This Row],[TOTAL SALARIO Eq]]+DATOS_[[#This Row],[Tot Extrasalarial Eq]]</f>
        <v>#DIV/0!</v>
      </c>
      <c r="CC286" s="139" t="n">
        <f aca="false">DATOS_[[#This Row],[S.BASE]]</f>
        <v>0</v>
      </c>
      <c r="CD286" s="139" t="n">
        <f aca="false">+SUM(DATOS_[[#This Row],[Conc.Sal.01]:[Conc.Sal.30]])</f>
        <v>0</v>
      </c>
      <c r="CE286" s="139" t="n">
        <f aca="false">+DATOS_[[#This Row],[SALARIO BASE Ef]]+DATOS_[[#This Row],[Tot COMPL.SAL Ef]]</f>
        <v>0</v>
      </c>
      <c r="CF286" s="139" t="n">
        <f aca="false">+SUM(DATOS_[[#This Row],[C.Extra.01]:[C.Extra.05]])</f>
        <v>0</v>
      </c>
      <c r="CG286" s="139" t="n">
        <f aca="false">+DATOS_[[#This Row],[TOTAL SALARIO Ef]]+DATOS_[[#This Row],[Tot Extrasalarial Ef]]</f>
        <v>0</v>
      </c>
      <c r="CH286" s="140" t="n">
        <f aca="false">MIN(IF(DATOS_[[#This Row],[Fecha Fin Contrato]]="",$D$4,DATOS_[[#This Row],[Fecha Fin Contrato]]),$D$4)-MAX(DATOS_[[#This Row],[Fecha de Contratación]],$D$3)+1</f>
        <v>1</v>
      </c>
      <c r="CI286" s="141" t="str">
        <f aca="false">IF(COUNTIFS(DATOS_[id],DATOS_[[#This Row],[id]])&gt;1,DATOS_[[#This Row],[id]],"")</f>
        <v/>
      </c>
      <c r="CJ286" s="141" t="n">
        <f aca="false">(Inicio!$G$10-DATOS_[[#This Row],[Fecha Nacimiento]])/365.25</f>
        <v>0</v>
      </c>
      <c r="CK286" s="141" t="n">
        <f aca="false">(Inicio!$G$10-DATOS_[[#This Row],[Fecha de Antigüedad]])/365.25</f>
        <v>0</v>
      </c>
      <c r="CL286" s="141" t="e">
        <f aca="false">+VLOOKUP(DATOS_[[#This Row],[Clave de Contrato]],TblTiposContrato13[],3,0)</f>
        <v>#N/A</v>
      </c>
      <c r="CM286" s="141" t="e">
        <f aca="false">+VLOOKUP(DATOS_[[#This Row],[Clave de Contrato]],TblTiposContrato13[],4,0)</f>
        <v>#N/A</v>
      </c>
      <c r="CN286" s="141" t="str">
        <f aca="false">VLOOKUP(DATOS_[[#This Row],[Edad]],CONTRATOS!TblRngEdad,2,1)</f>
        <v>20  o menos</v>
      </c>
      <c r="CO286" s="141" t="str">
        <f aca="false">VLOOKUP(DATOS_[[#This Row],[Antigüedad]],TblRngAntg14[],2,1)</f>
        <v>0 a 1 años</v>
      </c>
    </row>
    <row r="287" customFormat="false" ht="13.8" hidden="false" customHeight="false" outlineLevel="0" collapsed="false">
      <c r="D287" s="128"/>
      <c r="E287" s="129"/>
      <c r="F287" s="129"/>
      <c r="G287" s="129"/>
      <c r="H287" s="130"/>
      <c r="I287" s="131"/>
      <c r="J287" s="128"/>
      <c r="K287" s="132"/>
      <c r="L287" s="132"/>
      <c r="M287" s="133"/>
      <c r="N287" s="133"/>
      <c r="O287" s="133"/>
      <c r="P287" s="129"/>
      <c r="Z287" s="74"/>
      <c r="AA287" s="75"/>
      <c r="AB287" s="75"/>
      <c r="AC287" s="129"/>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134"/>
      <c r="BK287" s="134"/>
      <c r="BL287" s="134"/>
      <c r="BM287" s="135"/>
      <c r="BN287" s="136" t="n">
        <f aca="false">+MAX($D$3,DATOS_[[#This Row],[Fecha Inicio Sit. Contract.]])</f>
        <v>0</v>
      </c>
      <c r="BO287" s="136" t="n">
        <f aca="false">+MIN($D$4,DATOS_[[#This Row],[Fecha Fin Sit. Contract.]])</f>
        <v>0</v>
      </c>
      <c r="BP287" s="137" t="n">
        <f aca="false">+DATOS_[[#This Row],[% de jornada]]*IF(DATOS_[[#This Row],[% jornada reducida]]="",1,DATOS_[[#This Row],[% jornada reducida]])</f>
        <v>0</v>
      </c>
      <c r="BQ287" s="137" t="n">
        <f aca="false">+(DATOS_[[#This Row],[F.fin.cal]]-DATOS_[[#This Row],[F.ini.cal]]+1)/($D$4-$D$3+1)</f>
        <v>1</v>
      </c>
      <c r="BR287" s="137" t="str">
        <f aca="false">IF(OR(AND(DATOS_[[#This Row],[Fecha Fin Contrato]]&lt;$D$3,DATOS_[[#This Row],[Fecha Fin Contrato]]&lt;&gt;""),DATOS_[[#This Row],[Fecha de Contratación]]&gt;$D$4),"Fuera","Dentro")</f>
        <v>Dentro</v>
      </c>
      <c r="BS287" s="137" t="str">
        <f aca="false" t="array" ref="BS287:BS287">IF(MAX(IF(DATOS_[id]=DATOS_[[#This Row],[id]],DATOS_[F.fin.cal]))=DATOS_[[#This Row],[F.fin.cal]],"Sí","NO")</f>
        <v>Sí</v>
      </c>
      <c r="BT287" s="137" t="str">
        <f aca="false">IF(AND(DATOS_[[#This Row],[% normaliz]]&lt;&gt;1,DATOS_[[#This Row],[% anualiz]]=1),"Sí","NO")</f>
        <v>Sí</v>
      </c>
      <c r="BU287" s="137" t="str">
        <f aca="false">IF(AND(DATOS_[[#This Row],[% normaliz]]=1,DATOS_[[#This Row],[% anualiz]]&lt;&gt;1),"Sí","NO")</f>
        <v>NO</v>
      </c>
      <c r="BV287" s="137" t="str">
        <f aca="false">IF(AND(DATOS_[[#This Row],[% normaliz]]&lt;&gt;1,DATOS_[[#This Row],[% anualiz]]&lt;&gt;1),"Sí","NO")</f>
        <v>NO</v>
      </c>
      <c r="BW287" s="137" t="str">
        <f aca="false">+IF(DATOS_[[#This Row],[% normaliz]]*DATOS_[[#This Row],[% anualiz]]=1,"NO","Sí")</f>
        <v>Sí</v>
      </c>
      <c r="BX287" s="138" t="e">
        <f aca="false">(DATOS_[[#This Row],[S.BASE]]*(1/DATOS_[[#This Row],[% normaliz]])*(1/DATOS_[[#This Row],[% anualiz]]))*IF(DATOS_[[#This Row],[Check Equiparado]]="Sí",1,0)</f>
        <v>#DIV/0!</v>
      </c>
      <c r="BY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7" s="138" t="e">
        <f aca="false">+DATOS_[[#This Row],[SALARIO BASE Eq]]+DATOS_[[#This Row],[Tot COMPL.SAL Eq]]</f>
        <v>#DIV/0!</v>
      </c>
      <c r="CA287" s="138" t="e">
        <f aca="false" t="array" ref="CA287:CA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7" s="138" t="e">
        <f aca="false">+DATOS_[[#This Row],[TOTAL SALARIO Eq]]+DATOS_[[#This Row],[Tot Extrasalarial Eq]]</f>
        <v>#DIV/0!</v>
      </c>
      <c r="CC287" s="139" t="n">
        <f aca="false">DATOS_[[#This Row],[S.BASE]]</f>
        <v>0</v>
      </c>
      <c r="CD287" s="139" t="n">
        <f aca="false">+SUM(DATOS_[[#This Row],[Conc.Sal.01]:[Conc.Sal.30]])</f>
        <v>0</v>
      </c>
      <c r="CE287" s="139" t="n">
        <f aca="false">+DATOS_[[#This Row],[SALARIO BASE Ef]]+DATOS_[[#This Row],[Tot COMPL.SAL Ef]]</f>
        <v>0</v>
      </c>
      <c r="CF287" s="139" t="n">
        <f aca="false">+SUM(DATOS_[[#This Row],[C.Extra.01]:[C.Extra.05]])</f>
        <v>0</v>
      </c>
      <c r="CG287" s="139" t="n">
        <f aca="false">+DATOS_[[#This Row],[TOTAL SALARIO Ef]]+DATOS_[[#This Row],[Tot Extrasalarial Ef]]</f>
        <v>0</v>
      </c>
      <c r="CH287" s="140" t="n">
        <f aca="false">MIN(IF(DATOS_[[#This Row],[Fecha Fin Contrato]]="",$D$4,DATOS_[[#This Row],[Fecha Fin Contrato]]),$D$4)-MAX(DATOS_[[#This Row],[Fecha de Contratación]],$D$3)+1</f>
        <v>1</v>
      </c>
      <c r="CI287" s="141" t="str">
        <f aca="false">IF(COUNTIFS(DATOS_[id],DATOS_[[#This Row],[id]])&gt;1,DATOS_[[#This Row],[id]],"")</f>
        <v/>
      </c>
      <c r="CJ287" s="141" t="n">
        <f aca="false">(Inicio!$G$10-DATOS_[[#This Row],[Fecha Nacimiento]])/365.25</f>
        <v>0</v>
      </c>
      <c r="CK287" s="141" t="n">
        <f aca="false">(Inicio!$G$10-DATOS_[[#This Row],[Fecha de Antigüedad]])/365.25</f>
        <v>0</v>
      </c>
      <c r="CL287" s="141" t="e">
        <f aca="false">+VLOOKUP(DATOS_[[#This Row],[Clave de Contrato]],TblTiposContrato13[],3,0)</f>
        <v>#N/A</v>
      </c>
      <c r="CM287" s="141" t="e">
        <f aca="false">+VLOOKUP(DATOS_[[#This Row],[Clave de Contrato]],TblTiposContrato13[],4,0)</f>
        <v>#N/A</v>
      </c>
      <c r="CN287" s="141" t="str">
        <f aca="false">VLOOKUP(DATOS_[[#This Row],[Edad]],CONTRATOS!TblRngEdad,2,1)</f>
        <v>20  o menos</v>
      </c>
      <c r="CO287" s="141" t="str">
        <f aca="false">VLOOKUP(DATOS_[[#This Row],[Antigüedad]],TblRngAntg14[],2,1)</f>
        <v>0 a 1 años</v>
      </c>
    </row>
    <row r="288" customFormat="false" ht="13.8" hidden="false" customHeight="false" outlineLevel="0" collapsed="false">
      <c r="D288" s="128"/>
      <c r="E288" s="129"/>
      <c r="F288" s="129"/>
      <c r="G288" s="129"/>
      <c r="H288" s="130"/>
      <c r="I288" s="131"/>
      <c r="J288" s="128"/>
      <c r="K288" s="132"/>
      <c r="L288" s="132"/>
      <c r="M288" s="133"/>
      <c r="N288" s="133"/>
      <c r="O288" s="133"/>
      <c r="P288" s="129"/>
      <c r="Z288" s="74"/>
      <c r="AA288" s="75"/>
      <c r="AB288" s="75"/>
      <c r="AC288" s="129"/>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134"/>
      <c r="BK288" s="134"/>
      <c r="BL288" s="134"/>
      <c r="BM288" s="135"/>
      <c r="BN288" s="136" t="n">
        <f aca="false">+MAX($D$3,DATOS_[[#This Row],[Fecha Inicio Sit. Contract.]])</f>
        <v>0</v>
      </c>
      <c r="BO288" s="136" t="n">
        <f aca="false">+MIN($D$4,DATOS_[[#This Row],[Fecha Fin Sit. Contract.]])</f>
        <v>0</v>
      </c>
      <c r="BP288" s="137" t="n">
        <f aca="false">+DATOS_[[#This Row],[% de jornada]]*IF(DATOS_[[#This Row],[% jornada reducida]]="",1,DATOS_[[#This Row],[% jornada reducida]])</f>
        <v>0</v>
      </c>
      <c r="BQ288" s="137" t="n">
        <f aca="false">+(DATOS_[[#This Row],[F.fin.cal]]-DATOS_[[#This Row],[F.ini.cal]]+1)/($D$4-$D$3+1)</f>
        <v>1</v>
      </c>
      <c r="BR288" s="137" t="str">
        <f aca="false">IF(OR(AND(DATOS_[[#This Row],[Fecha Fin Contrato]]&lt;$D$3,DATOS_[[#This Row],[Fecha Fin Contrato]]&lt;&gt;""),DATOS_[[#This Row],[Fecha de Contratación]]&gt;$D$4),"Fuera","Dentro")</f>
        <v>Dentro</v>
      </c>
      <c r="BS288" s="137" t="str">
        <f aca="false" t="array" ref="BS288:BS288">IF(MAX(IF(DATOS_[id]=DATOS_[[#This Row],[id]],DATOS_[F.fin.cal]))=DATOS_[[#This Row],[F.fin.cal]],"Sí","NO")</f>
        <v>Sí</v>
      </c>
      <c r="BT288" s="137" t="str">
        <f aca="false">IF(AND(DATOS_[[#This Row],[% normaliz]]&lt;&gt;1,DATOS_[[#This Row],[% anualiz]]=1),"Sí","NO")</f>
        <v>Sí</v>
      </c>
      <c r="BU288" s="137" t="str">
        <f aca="false">IF(AND(DATOS_[[#This Row],[% normaliz]]=1,DATOS_[[#This Row],[% anualiz]]&lt;&gt;1),"Sí","NO")</f>
        <v>NO</v>
      </c>
      <c r="BV288" s="137" t="str">
        <f aca="false">IF(AND(DATOS_[[#This Row],[% normaliz]]&lt;&gt;1,DATOS_[[#This Row],[% anualiz]]&lt;&gt;1),"Sí","NO")</f>
        <v>NO</v>
      </c>
      <c r="BW288" s="137" t="str">
        <f aca="false">+IF(DATOS_[[#This Row],[% normaliz]]*DATOS_[[#This Row],[% anualiz]]=1,"NO","Sí")</f>
        <v>Sí</v>
      </c>
      <c r="BX288" s="138" t="e">
        <f aca="false">(DATOS_[[#This Row],[S.BASE]]*(1/DATOS_[[#This Row],[% normaliz]])*(1/DATOS_[[#This Row],[% anualiz]]))*IF(DATOS_[[#This Row],[Check Equiparado]]="Sí",1,0)</f>
        <v>#DIV/0!</v>
      </c>
      <c r="BY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8" s="138" t="e">
        <f aca="false">+DATOS_[[#This Row],[SALARIO BASE Eq]]+DATOS_[[#This Row],[Tot COMPL.SAL Eq]]</f>
        <v>#DIV/0!</v>
      </c>
      <c r="CA288" s="138" t="e">
        <f aca="false" t="array" ref="CA288:CA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8" s="138" t="e">
        <f aca="false">+DATOS_[[#This Row],[TOTAL SALARIO Eq]]+DATOS_[[#This Row],[Tot Extrasalarial Eq]]</f>
        <v>#DIV/0!</v>
      </c>
      <c r="CC288" s="139" t="n">
        <f aca="false">DATOS_[[#This Row],[S.BASE]]</f>
        <v>0</v>
      </c>
      <c r="CD288" s="139" t="n">
        <f aca="false">+SUM(DATOS_[[#This Row],[Conc.Sal.01]:[Conc.Sal.30]])</f>
        <v>0</v>
      </c>
      <c r="CE288" s="139" t="n">
        <f aca="false">+DATOS_[[#This Row],[SALARIO BASE Ef]]+DATOS_[[#This Row],[Tot COMPL.SAL Ef]]</f>
        <v>0</v>
      </c>
      <c r="CF288" s="139" t="n">
        <f aca="false">+SUM(DATOS_[[#This Row],[C.Extra.01]:[C.Extra.05]])</f>
        <v>0</v>
      </c>
      <c r="CG288" s="139" t="n">
        <f aca="false">+DATOS_[[#This Row],[TOTAL SALARIO Ef]]+DATOS_[[#This Row],[Tot Extrasalarial Ef]]</f>
        <v>0</v>
      </c>
      <c r="CH288" s="140" t="n">
        <f aca="false">MIN(IF(DATOS_[[#This Row],[Fecha Fin Contrato]]="",$D$4,DATOS_[[#This Row],[Fecha Fin Contrato]]),$D$4)-MAX(DATOS_[[#This Row],[Fecha de Contratación]],$D$3)+1</f>
        <v>1</v>
      </c>
      <c r="CI288" s="141" t="str">
        <f aca="false">IF(COUNTIFS(DATOS_[id],DATOS_[[#This Row],[id]])&gt;1,DATOS_[[#This Row],[id]],"")</f>
        <v/>
      </c>
      <c r="CJ288" s="141" t="n">
        <f aca="false">(Inicio!$G$10-DATOS_[[#This Row],[Fecha Nacimiento]])/365.25</f>
        <v>0</v>
      </c>
      <c r="CK288" s="141" t="n">
        <f aca="false">(Inicio!$G$10-DATOS_[[#This Row],[Fecha de Antigüedad]])/365.25</f>
        <v>0</v>
      </c>
      <c r="CL288" s="141" t="e">
        <f aca="false">+VLOOKUP(DATOS_[[#This Row],[Clave de Contrato]],TblTiposContrato13[],3,0)</f>
        <v>#N/A</v>
      </c>
      <c r="CM288" s="141" t="e">
        <f aca="false">+VLOOKUP(DATOS_[[#This Row],[Clave de Contrato]],TblTiposContrato13[],4,0)</f>
        <v>#N/A</v>
      </c>
      <c r="CN288" s="141" t="str">
        <f aca="false">VLOOKUP(DATOS_[[#This Row],[Edad]],CONTRATOS!TblRngEdad,2,1)</f>
        <v>20  o menos</v>
      </c>
      <c r="CO288" s="141" t="str">
        <f aca="false">VLOOKUP(DATOS_[[#This Row],[Antigüedad]],TblRngAntg14[],2,1)</f>
        <v>0 a 1 años</v>
      </c>
    </row>
    <row r="289" customFormat="false" ht="13.8" hidden="false" customHeight="false" outlineLevel="0" collapsed="false">
      <c r="D289" s="128"/>
      <c r="E289" s="129"/>
      <c r="F289" s="129"/>
      <c r="G289" s="129"/>
      <c r="H289" s="130"/>
      <c r="I289" s="131"/>
      <c r="J289" s="128"/>
      <c r="K289" s="132"/>
      <c r="L289" s="132"/>
      <c r="M289" s="133"/>
      <c r="N289" s="133"/>
      <c r="O289" s="133"/>
      <c r="P289" s="129"/>
      <c r="Z289" s="74"/>
      <c r="AA289" s="75"/>
      <c r="AB289" s="75"/>
      <c r="AC289" s="129"/>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134"/>
      <c r="BK289" s="134"/>
      <c r="BL289" s="134"/>
      <c r="BM289" s="135"/>
      <c r="BN289" s="136" t="n">
        <f aca="false">+MAX($D$3,DATOS_[[#This Row],[Fecha Inicio Sit. Contract.]])</f>
        <v>0</v>
      </c>
      <c r="BO289" s="136" t="n">
        <f aca="false">+MIN($D$4,DATOS_[[#This Row],[Fecha Fin Sit. Contract.]])</f>
        <v>0</v>
      </c>
      <c r="BP289" s="137" t="n">
        <f aca="false">+DATOS_[[#This Row],[% de jornada]]*IF(DATOS_[[#This Row],[% jornada reducida]]="",1,DATOS_[[#This Row],[% jornada reducida]])</f>
        <v>0</v>
      </c>
      <c r="BQ289" s="137" t="n">
        <f aca="false">+(DATOS_[[#This Row],[F.fin.cal]]-DATOS_[[#This Row],[F.ini.cal]]+1)/($D$4-$D$3+1)</f>
        <v>1</v>
      </c>
      <c r="BR289" s="137" t="str">
        <f aca="false">IF(OR(AND(DATOS_[[#This Row],[Fecha Fin Contrato]]&lt;$D$3,DATOS_[[#This Row],[Fecha Fin Contrato]]&lt;&gt;""),DATOS_[[#This Row],[Fecha de Contratación]]&gt;$D$4),"Fuera","Dentro")</f>
        <v>Dentro</v>
      </c>
      <c r="BS289" s="137" t="str">
        <f aca="false" t="array" ref="BS289:BS289">IF(MAX(IF(DATOS_[id]=DATOS_[[#This Row],[id]],DATOS_[F.fin.cal]))=DATOS_[[#This Row],[F.fin.cal]],"Sí","NO")</f>
        <v>Sí</v>
      </c>
      <c r="BT289" s="137" t="str">
        <f aca="false">IF(AND(DATOS_[[#This Row],[% normaliz]]&lt;&gt;1,DATOS_[[#This Row],[% anualiz]]=1),"Sí","NO")</f>
        <v>Sí</v>
      </c>
      <c r="BU289" s="137" t="str">
        <f aca="false">IF(AND(DATOS_[[#This Row],[% normaliz]]=1,DATOS_[[#This Row],[% anualiz]]&lt;&gt;1),"Sí","NO")</f>
        <v>NO</v>
      </c>
      <c r="BV289" s="137" t="str">
        <f aca="false">IF(AND(DATOS_[[#This Row],[% normaliz]]&lt;&gt;1,DATOS_[[#This Row],[% anualiz]]&lt;&gt;1),"Sí","NO")</f>
        <v>NO</v>
      </c>
      <c r="BW289" s="137" t="str">
        <f aca="false">+IF(DATOS_[[#This Row],[% normaliz]]*DATOS_[[#This Row],[% anualiz]]=1,"NO","Sí")</f>
        <v>Sí</v>
      </c>
      <c r="BX289" s="138" t="e">
        <f aca="false">(DATOS_[[#This Row],[S.BASE]]*(1/DATOS_[[#This Row],[% normaliz]])*(1/DATOS_[[#This Row],[% anualiz]]))*IF(DATOS_[[#This Row],[Check Equiparado]]="Sí",1,0)</f>
        <v>#DIV/0!</v>
      </c>
      <c r="BY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9" s="138" t="e">
        <f aca="false">+DATOS_[[#This Row],[SALARIO BASE Eq]]+DATOS_[[#This Row],[Tot COMPL.SAL Eq]]</f>
        <v>#DIV/0!</v>
      </c>
      <c r="CA289" s="138" t="e">
        <f aca="false" t="array" ref="CA289:CA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9" s="138" t="e">
        <f aca="false">+DATOS_[[#This Row],[TOTAL SALARIO Eq]]+DATOS_[[#This Row],[Tot Extrasalarial Eq]]</f>
        <v>#DIV/0!</v>
      </c>
      <c r="CC289" s="139" t="n">
        <f aca="false">DATOS_[[#This Row],[S.BASE]]</f>
        <v>0</v>
      </c>
      <c r="CD289" s="139" t="n">
        <f aca="false">+SUM(DATOS_[[#This Row],[Conc.Sal.01]:[Conc.Sal.30]])</f>
        <v>0</v>
      </c>
      <c r="CE289" s="139" t="n">
        <f aca="false">+DATOS_[[#This Row],[SALARIO BASE Ef]]+DATOS_[[#This Row],[Tot COMPL.SAL Ef]]</f>
        <v>0</v>
      </c>
      <c r="CF289" s="139" t="n">
        <f aca="false">+SUM(DATOS_[[#This Row],[C.Extra.01]:[C.Extra.05]])</f>
        <v>0</v>
      </c>
      <c r="CG289" s="139" t="n">
        <f aca="false">+DATOS_[[#This Row],[TOTAL SALARIO Ef]]+DATOS_[[#This Row],[Tot Extrasalarial Ef]]</f>
        <v>0</v>
      </c>
      <c r="CH289" s="140" t="n">
        <f aca="false">MIN(IF(DATOS_[[#This Row],[Fecha Fin Contrato]]="",$D$4,DATOS_[[#This Row],[Fecha Fin Contrato]]),$D$4)-MAX(DATOS_[[#This Row],[Fecha de Contratación]],$D$3)+1</f>
        <v>1</v>
      </c>
      <c r="CI289" s="141" t="str">
        <f aca="false">IF(COUNTIFS(DATOS_[id],DATOS_[[#This Row],[id]])&gt;1,DATOS_[[#This Row],[id]],"")</f>
        <v/>
      </c>
      <c r="CJ289" s="141" t="n">
        <f aca="false">(Inicio!$G$10-DATOS_[[#This Row],[Fecha Nacimiento]])/365.25</f>
        <v>0</v>
      </c>
      <c r="CK289" s="141" t="n">
        <f aca="false">(Inicio!$G$10-DATOS_[[#This Row],[Fecha de Antigüedad]])/365.25</f>
        <v>0</v>
      </c>
      <c r="CL289" s="141" t="e">
        <f aca="false">+VLOOKUP(DATOS_[[#This Row],[Clave de Contrato]],TblTiposContrato13[],3,0)</f>
        <v>#N/A</v>
      </c>
      <c r="CM289" s="141" t="e">
        <f aca="false">+VLOOKUP(DATOS_[[#This Row],[Clave de Contrato]],TblTiposContrato13[],4,0)</f>
        <v>#N/A</v>
      </c>
      <c r="CN289" s="141" t="str">
        <f aca="false">VLOOKUP(DATOS_[[#This Row],[Edad]],CONTRATOS!TblRngEdad,2,1)</f>
        <v>20  o menos</v>
      </c>
      <c r="CO289" s="141" t="str">
        <f aca="false">VLOOKUP(DATOS_[[#This Row],[Antigüedad]],TblRngAntg14[],2,1)</f>
        <v>0 a 1 años</v>
      </c>
    </row>
    <row r="290" customFormat="false" ht="13.8" hidden="false" customHeight="false" outlineLevel="0" collapsed="false">
      <c r="D290" s="128"/>
      <c r="E290" s="129"/>
      <c r="F290" s="129"/>
      <c r="G290" s="129"/>
      <c r="H290" s="130"/>
      <c r="I290" s="131"/>
      <c r="J290" s="128"/>
      <c r="K290" s="132"/>
      <c r="L290" s="132"/>
      <c r="M290" s="133"/>
      <c r="N290" s="133"/>
      <c r="O290" s="133"/>
      <c r="P290" s="129"/>
      <c r="Z290" s="74"/>
      <c r="AA290" s="75"/>
      <c r="AB290" s="75"/>
      <c r="AC290" s="129"/>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134"/>
      <c r="BK290" s="134"/>
      <c r="BL290" s="134"/>
      <c r="BM290" s="135"/>
      <c r="BN290" s="136" t="n">
        <f aca="false">+MAX($D$3,DATOS_[[#This Row],[Fecha Inicio Sit. Contract.]])</f>
        <v>0</v>
      </c>
      <c r="BO290" s="136" t="n">
        <f aca="false">+MIN($D$4,DATOS_[[#This Row],[Fecha Fin Sit. Contract.]])</f>
        <v>0</v>
      </c>
      <c r="BP290" s="137" t="n">
        <f aca="false">+DATOS_[[#This Row],[% de jornada]]*IF(DATOS_[[#This Row],[% jornada reducida]]="",1,DATOS_[[#This Row],[% jornada reducida]])</f>
        <v>0</v>
      </c>
      <c r="BQ290" s="137" t="n">
        <f aca="false">+(DATOS_[[#This Row],[F.fin.cal]]-DATOS_[[#This Row],[F.ini.cal]]+1)/($D$4-$D$3+1)</f>
        <v>1</v>
      </c>
      <c r="BR290" s="137" t="str">
        <f aca="false">IF(OR(AND(DATOS_[[#This Row],[Fecha Fin Contrato]]&lt;$D$3,DATOS_[[#This Row],[Fecha Fin Contrato]]&lt;&gt;""),DATOS_[[#This Row],[Fecha de Contratación]]&gt;$D$4),"Fuera","Dentro")</f>
        <v>Dentro</v>
      </c>
      <c r="BS290" s="137" t="str">
        <f aca="false" t="array" ref="BS290:BS290">IF(MAX(IF(DATOS_[id]=DATOS_[[#This Row],[id]],DATOS_[F.fin.cal]))=DATOS_[[#This Row],[F.fin.cal]],"Sí","NO")</f>
        <v>Sí</v>
      </c>
      <c r="BT290" s="137" t="str">
        <f aca="false">IF(AND(DATOS_[[#This Row],[% normaliz]]&lt;&gt;1,DATOS_[[#This Row],[% anualiz]]=1),"Sí","NO")</f>
        <v>Sí</v>
      </c>
      <c r="BU290" s="137" t="str">
        <f aca="false">IF(AND(DATOS_[[#This Row],[% normaliz]]=1,DATOS_[[#This Row],[% anualiz]]&lt;&gt;1),"Sí","NO")</f>
        <v>NO</v>
      </c>
      <c r="BV290" s="137" t="str">
        <f aca="false">IF(AND(DATOS_[[#This Row],[% normaliz]]&lt;&gt;1,DATOS_[[#This Row],[% anualiz]]&lt;&gt;1),"Sí","NO")</f>
        <v>NO</v>
      </c>
      <c r="BW290" s="137" t="str">
        <f aca="false">+IF(DATOS_[[#This Row],[% normaliz]]*DATOS_[[#This Row],[% anualiz]]=1,"NO","Sí")</f>
        <v>Sí</v>
      </c>
      <c r="BX290" s="138" t="e">
        <f aca="false">(DATOS_[[#This Row],[S.BASE]]*(1/DATOS_[[#This Row],[% normaliz]])*(1/DATOS_[[#This Row],[% anualiz]]))*IF(DATOS_[[#This Row],[Check Equiparado]]="Sí",1,0)</f>
        <v>#DIV/0!</v>
      </c>
      <c r="BY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0" s="138" t="e">
        <f aca="false">+DATOS_[[#This Row],[SALARIO BASE Eq]]+DATOS_[[#This Row],[Tot COMPL.SAL Eq]]</f>
        <v>#DIV/0!</v>
      </c>
      <c r="CA290" s="138" t="e">
        <f aca="false" t="array" ref="CA290:CA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0" s="138" t="e">
        <f aca="false">+DATOS_[[#This Row],[TOTAL SALARIO Eq]]+DATOS_[[#This Row],[Tot Extrasalarial Eq]]</f>
        <v>#DIV/0!</v>
      </c>
      <c r="CC290" s="139" t="n">
        <f aca="false">DATOS_[[#This Row],[S.BASE]]</f>
        <v>0</v>
      </c>
      <c r="CD290" s="139" t="n">
        <f aca="false">+SUM(DATOS_[[#This Row],[Conc.Sal.01]:[Conc.Sal.30]])</f>
        <v>0</v>
      </c>
      <c r="CE290" s="139" t="n">
        <f aca="false">+DATOS_[[#This Row],[SALARIO BASE Ef]]+DATOS_[[#This Row],[Tot COMPL.SAL Ef]]</f>
        <v>0</v>
      </c>
      <c r="CF290" s="139" t="n">
        <f aca="false">+SUM(DATOS_[[#This Row],[C.Extra.01]:[C.Extra.05]])</f>
        <v>0</v>
      </c>
      <c r="CG290" s="139" t="n">
        <f aca="false">+DATOS_[[#This Row],[TOTAL SALARIO Ef]]+DATOS_[[#This Row],[Tot Extrasalarial Ef]]</f>
        <v>0</v>
      </c>
      <c r="CH290" s="140" t="n">
        <f aca="false">MIN(IF(DATOS_[[#This Row],[Fecha Fin Contrato]]="",$D$4,DATOS_[[#This Row],[Fecha Fin Contrato]]),$D$4)-MAX(DATOS_[[#This Row],[Fecha de Contratación]],$D$3)+1</f>
        <v>1</v>
      </c>
      <c r="CI290" s="141" t="str">
        <f aca="false">IF(COUNTIFS(DATOS_[id],DATOS_[[#This Row],[id]])&gt;1,DATOS_[[#This Row],[id]],"")</f>
        <v/>
      </c>
      <c r="CJ290" s="141" t="n">
        <f aca="false">(Inicio!$G$10-DATOS_[[#This Row],[Fecha Nacimiento]])/365.25</f>
        <v>0</v>
      </c>
      <c r="CK290" s="141" t="n">
        <f aca="false">(Inicio!$G$10-DATOS_[[#This Row],[Fecha de Antigüedad]])/365.25</f>
        <v>0</v>
      </c>
      <c r="CL290" s="141" t="e">
        <f aca="false">+VLOOKUP(DATOS_[[#This Row],[Clave de Contrato]],TblTiposContrato13[],3,0)</f>
        <v>#N/A</v>
      </c>
      <c r="CM290" s="141" t="e">
        <f aca="false">+VLOOKUP(DATOS_[[#This Row],[Clave de Contrato]],TblTiposContrato13[],4,0)</f>
        <v>#N/A</v>
      </c>
      <c r="CN290" s="141" t="str">
        <f aca="false">VLOOKUP(DATOS_[[#This Row],[Edad]],CONTRATOS!TblRngEdad,2,1)</f>
        <v>20  o menos</v>
      </c>
      <c r="CO290" s="141" t="str">
        <f aca="false">VLOOKUP(DATOS_[[#This Row],[Antigüedad]],TblRngAntg14[],2,1)</f>
        <v>0 a 1 años</v>
      </c>
    </row>
    <row r="291" customFormat="false" ht="13.8" hidden="false" customHeight="false" outlineLevel="0" collapsed="false">
      <c r="D291" s="128"/>
      <c r="E291" s="129"/>
      <c r="F291" s="129"/>
      <c r="G291" s="129"/>
      <c r="H291" s="130"/>
      <c r="I291" s="131"/>
      <c r="J291" s="128"/>
      <c r="K291" s="132"/>
      <c r="L291" s="132"/>
      <c r="M291" s="133"/>
      <c r="N291" s="133"/>
      <c r="O291" s="133"/>
      <c r="P291" s="129"/>
      <c r="Z291" s="74"/>
      <c r="AA291" s="75"/>
      <c r="AB291" s="75"/>
      <c r="AC291" s="129"/>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134"/>
      <c r="BK291" s="134"/>
      <c r="BL291" s="134"/>
      <c r="BM291" s="135"/>
      <c r="BN291" s="136" t="n">
        <f aca="false">+MAX($D$3,DATOS_[[#This Row],[Fecha Inicio Sit. Contract.]])</f>
        <v>0</v>
      </c>
      <c r="BO291" s="136" t="n">
        <f aca="false">+MIN($D$4,DATOS_[[#This Row],[Fecha Fin Sit. Contract.]])</f>
        <v>0</v>
      </c>
      <c r="BP291" s="137" t="n">
        <f aca="false">+DATOS_[[#This Row],[% de jornada]]*IF(DATOS_[[#This Row],[% jornada reducida]]="",1,DATOS_[[#This Row],[% jornada reducida]])</f>
        <v>0</v>
      </c>
      <c r="BQ291" s="137" t="n">
        <f aca="false">+(DATOS_[[#This Row],[F.fin.cal]]-DATOS_[[#This Row],[F.ini.cal]]+1)/($D$4-$D$3+1)</f>
        <v>1</v>
      </c>
      <c r="BR291" s="137" t="str">
        <f aca="false">IF(OR(AND(DATOS_[[#This Row],[Fecha Fin Contrato]]&lt;$D$3,DATOS_[[#This Row],[Fecha Fin Contrato]]&lt;&gt;""),DATOS_[[#This Row],[Fecha de Contratación]]&gt;$D$4),"Fuera","Dentro")</f>
        <v>Dentro</v>
      </c>
      <c r="BS291" s="137" t="str">
        <f aca="false" t="array" ref="BS291:BS291">IF(MAX(IF(DATOS_[id]=DATOS_[[#This Row],[id]],DATOS_[F.fin.cal]))=DATOS_[[#This Row],[F.fin.cal]],"Sí","NO")</f>
        <v>Sí</v>
      </c>
      <c r="BT291" s="137" t="str">
        <f aca="false">IF(AND(DATOS_[[#This Row],[% normaliz]]&lt;&gt;1,DATOS_[[#This Row],[% anualiz]]=1),"Sí","NO")</f>
        <v>Sí</v>
      </c>
      <c r="BU291" s="137" t="str">
        <f aca="false">IF(AND(DATOS_[[#This Row],[% normaliz]]=1,DATOS_[[#This Row],[% anualiz]]&lt;&gt;1),"Sí","NO")</f>
        <v>NO</v>
      </c>
      <c r="BV291" s="137" t="str">
        <f aca="false">IF(AND(DATOS_[[#This Row],[% normaliz]]&lt;&gt;1,DATOS_[[#This Row],[% anualiz]]&lt;&gt;1),"Sí","NO")</f>
        <v>NO</v>
      </c>
      <c r="BW291" s="137" t="str">
        <f aca="false">+IF(DATOS_[[#This Row],[% normaliz]]*DATOS_[[#This Row],[% anualiz]]=1,"NO","Sí")</f>
        <v>Sí</v>
      </c>
      <c r="BX291" s="138" t="e">
        <f aca="false">(DATOS_[[#This Row],[S.BASE]]*(1/DATOS_[[#This Row],[% normaliz]])*(1/DATOS_[[#This Row],[% anualiz]]))*IF(DATOS_[[#This Row],[Check Equiparado]]="Sí",1,0)</f>
        <v>#DIV/0!</v>
      </c>
      <c r="BY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1" s="138" t="e">
        <f aca="false">+DATOS_[[#This Row],[SALARIO BASE Eq]]+DATOS_[[#This Row],[Tot COMPL.SAL Eq]]</f>
        <v>#DIV/0!</v>
      </c>
      <c r="CA291" s="138" t="e">
        <f aca="false" t="array" ref="CA291:CA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1" s="138" t="e">
        <f aca="false">+DATOS_[[#This Row],[TOTAL SALARIO Eq]]+DATOS_[[#This Row],[Tot Extrasalarial Eq]]</f>
        <v>#DIV/0!</v>
      </c>
      <c r="CC291" s="139" t="n">
        <f aca="false">DATOS_[[#This Row],[S.BASE]]</f>
        <v>0</v>
      </c>
      <c r="CD291" s="139" t="n">
        <f aca="false">+SUM(DATOS_[[#This Row],[Conc.Sal.01]:[Conc.Sal.30]])</f>
        <v>0</v>
      </c>
      <c r="CE291" s="139" t="n">
        <f aca="false">+DATOS_[[#This Row],[SALARIO BASE Ef]]+DATOS_[[#This Row],[Tot COMPL.SAL Ef]]</f>
        <v>0</v>
      </c>
      <c r="CF291" s="139" t="n">
        <f aca="false">+SUM(DATOS_[[#This Row],[C.Extra.01]:[C.Extra.05]])</f>
        <v>0</v>
      </c>
      <c r="CG291" s="139" t="n">
        <f aca="false">+DATOS_[[#This Row],[TOTAL SALARIO Ef]]+DATOS_[[#This Row],[Tot Extrasalarial Ef]]</f>
        <v>0</v>
      </c>
      <c r="CH291" s="140" t="n">
        <f aca="false">MIN(IF(DATOS_[[#This Row],[Fecha Fin Contrato]]="",$D$4,DATOS_[[#This Row],[Fecha Fin Contrato]]),$D$4)-MAX(DATOS_[[#This Row],[Fecha de Contratación]],$D$3)+1</f>
        <v>1</v>
      </c>
      <c r="CI291" s="141" t="str">
        <f aca="false">IF(COUNTIFS(DATOS_[id],DATOS_[[#This Row],[id]])&gt;1,DATOS_[[#This Row],[id]],"")</f>
        <v/>
      </c>
      <c r="CJ291" s="141" t="n">
        <f aca="false">(Inicio!$G$10-DATOS_[[#This Row],[Fecha Nacimiento]])/365.25</f>
        <v>0</v>
      </c>
      <c r="CK291" s="141" t="n">
        <f aca="false">(Inicio!$G$10-DATOS_[[#This Row],[Fecha de Antigüedad]])/365.25</f>
        <v>0</v>
      </c>
      <c r="CL291" s="141" t="e">
        <f aca="false">+VLOOKUP(DATOS_[[#This Row],[Clave de Contrato]],TblTiposContrato13[],3,0)</f>
        <v>#N/A</v>
      </c>
      <c r="CM291" s="141" t="e">
        <f aca="false">+VLOOKUP(DATOS_[[#This Row],[Clave de Contrato]],TblTiposContrato13[],4,0)</f>
        <v>#N/A</v>
      </c>
      <c r="CN291" s="141" t="str">
        <f aca="false">VLOOKUP(DATOS_[[#This Row],[Edad]],CONTRATOS!TblRngEdad,2,1)</f>
        <v>20  o menos</v>
      </c>
      <c r="CO291" s="141" t="str">
        <f aca="false">VLOOKUP(DATOS_[[#This Row],[Antigüedad]],TblRngAntg14[],2,1)</f>
        <v>0 a 1 años</v>
      </c>
    </row>
    <row r="292" customFormat="false" ht="13.8" hidden="false" customHeight="false" outlineLevel="0" collapsed="false">
      <c r="D292" s="128"/>
      <c r="E292" s="129"/>
      <c r="F292" s="129"/>
      <c r="G292" s="129"/>
      <c r="H292" s="130"/>
      <c r="I292" s="131"/>
      <c r="J292" s="128"/>
      <c r="K292" s="132"/>
      <c r="L292" s="132"/>
      <c r="M292" s="133"/>
      <c r="N292" s="133"/>
      <c r="O292" s="133"/>
      <c r="P292" s="129"/>
      <c r="Z292" s="74"/>
      <c r="AA292" s="75"/>
      <c r="AB292" s="75"/>
      <c r="AC292" s="129"/>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134"/>
      <c r="BK292" s="134"/>
      <c r="BL292" s="134"/>
      <c r="BM292" s="135"/>
      <c r="BN292" s="136" t="n">
        <f aca="false">+MAX($D$3,DATOS_[[#This Row],[Fecha Inicio Sit. Contract.]])</f>
        <v>0</v>
      </c>
      <c r="BO292" s="136" t="n">
        <f aca="false">+MIN($D$4,DATOS_[[#This Row],[Fecha Fin Sit. Contract.]])</f>
        <v>0</v>
      </c>
      <c r="BP292" s="137" t="n">
        <f aca="false">+DATOS_[[#This Row],[% de jornada]]*IF(DATOS_[[#This Row],[% jornada reducida]]="",1,DATOS_[[#This Row],[% jornada reducida]])</f>
        <v>0</v>
      </c>
      <c r="BQ292" s="137" t="n">
        <f aca="false">+(DATOS_[[#This Row],[F.fin.cal]]-DATOS_[[#This Row],[F.ini.cal]]+1)/($D$4-$D$3+1)</f>
        <v>1</v>
      </c>
      <c r="BR292" s="137" t="str">
        <f aca="false">IF(OR(AND(DATOS_[[#This Row],[Fecha Fin Contrato]]&lt;$D$3,DATOS_[[#This Row],[Fecha Fin Contrato]]&lt;&gt;""),DATOS_[[#This Row],[Fecha de Contratación]]&gt;$D$4),"Fuera","Dentro")</f>
        <v>Dentro</v>
      </c>
      <c r="BS292" s="137" t="str">
        <f aca="false" t="array" ref="BS292:BS292">IF(MAX(IF(DATOS_[id]=DATOS_[[#This Row],[id]],DATOS_[F.fin.cal]))=DATOS_[[#This Row],[F.fin.cal]],"Sí","NO")</f>
        <v>Sí</v>
      </c>
      <c r="BT292" s="137" t="str">
        <f aca="false">IF(AND(DATOS_[[#This Row],[% normaliz]]&lt;&gt;1,DATOS_[[#This Row],[% anualiz]]=1),"Sí","NO")</f>
        <v>Sí</v>
      </c>
      <c r="BU292" s="137" t="str">
        <f aca="false">IF(AND(DATOS_[[#This Row],[% normaliz]]=1,DATOS_[[#This Row],[% anualiz]]&lt;&gt;1),"Sí","NO")</f>
        <v>NO</v>
      </c>
      <c r="BV292" s="137" t="str">
        <f aca="false">IF(AND(DATOS_[[#This Row],[% normaliz]]&lt;&gt;1,DATOS_[[#This Row],[% anualiz]]&lt;&gt;1),"Sí","NO")</f>
        <v>NO</v>
      </c>
      <c r="BW292" s="137" t="str">
        <f aca="false">+IF(DATOS_[[#This Row],[% normaliz]]*DATOS_[[#This Row],[% anualiz]]=1,"NO","Sí")</f>
        <v>Sí</v>
      </c>
      <c r="BX292" s="138" t="e">
        <f aca="false">(DATOS_[[#This Row],[S.BASE]]*(1/DATOS_[[#This Row],[% normaliz]])*(1/DATOS_[[#This Row],[% anualiz]]))*IF(DATOS_[[#This Row],[Check Equiparado]]="Sí",1,0)</f>
        <v>#DIV/0!</v>
      </c>
      <c r="BY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2" s="138" t="e">
        <f aca="false">+DATOS_[[#This Row],[SALARIO BASE Eq]]+DATOS_[[#This Row],[Tot COMPL.SAL Eq]]</f>
        <v>#DIV/0!</v>
      </c>
      <c r="CA292" s="138" t="e">
        <f aca="false" t="array" ref="CA292:CA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2" s="138" t="e">
        <f aca="false">+DATOS_[[#This Row],[TOTAL SALARIO Eq]]+DATOS_[[#This Row],[Tot Extrasalarial Eq]]</f>
        <v>#DIV/0!</v>
      </c>
      <c r="CC292" s="139" t="n">
        <f aca="false">DATOS_[[#This Row],[S.BASE]]</f>
        <v>0</v>
      </c>
      <c r="CD292" s="139" t="n">
        <f aca="false">+SUM(DATOS_[[#This Row],[Conc.Sal.01]:[Conc.Sal.30]])</f>
        <v>0</v>
      </c>
      <c r="CE292" s="139" t="n">
        <f aca="false">+DATOS_[[#This Row],[SALARIO BASE Ef]]+DATOS_[[#This Row],[Tot COMPL.SAL Ef]]</f>
        <v>0</v>
      </c>
      <c r="CF292" s="139" t="n">
        <f aca="false">+SUM(DATOS_[[#This Row],[C.Extra.01]:[C.Extra.05]])</f>
        <v>0</v>
      </c>
      <c r="CG292" s="139" t="n">
        <f aca="false">+DATOS_[[#This Row],[TOTAL SALARIO Ef]]+DATOS_[[#This Row],[Tot Extrasalarial Ef]]</f>
        <v>0</v>
      </c>
      <c r="CH292" s="140" t="n">
        <f aca="false">MIN(IF(DATOS_[[#This Row],[Fecha Fin Contrato]]="",$D$4,DATOS_[[#This Row],[Fecha Fin Contrato]]),$D$4)-MAX(DATOS_[[#This Row],[Fecha de Contratación]],$D$3)+1</f>
        <v>1</v>
      </c>
      <c r="CI292" s="141" t="str">
        <f aca="false">IF(COUNTIFS(DATOS_[id],DATOS_[[#This Row],[id]])&gt;1,DATOS_[[#This Row],[id]],"")</f>
        <v/>
      </c>
      <c r="CJ292" s="141" t="n">
        <f aca="false">(Inicio!$G$10-DATOS_[[#This Row],[Fecha Nacimiento]])/365.25</f>
        <v>0</v>
      </c>
      <c r="CK292" s="141" t="n">
        <f aca="false">(Inicio!$G$10-DATOS_[[#This Row],[Fecha de Antigüedad]])/365.25</f>
        <v>0</v>
      </c>
      <c r="CL292" s="141" t="e">
        <f aca="false">+VLOOKUP(DATOS_[[#This Row],[Clave de Contrato]],TblTiposContrato13[],3,0)</f>
        <v>#N/A</v>
      </c>
      <c r="CM292" s="141" t="e">
        <f aca="false">+VLOOKUP(DATOS_[[#This Row],[Clave de Contrato]],TblTiposContrato13[],4,0)</f>
        <v>#N/A</v>
      </c>
      <c r="CN292" s="141" t="str">
        <f aca="false">VLOOKUP(DATOS_[[#This Row],[Edad]],CONTRATOS!TblRngEdad,2,1)</f>
        <v>20  o menos</v>
      </c>
      <c r="CO292" s="141" t="str">
        <f aca="false">VLOOKUP(DATOS_[[#This Row],[Antigüedad]],TblRngAntg14[],2,1)</f>
        <v>0 a 1 años</v>
      </c>
    </row>
    <row r="293" customFormat="false" ht="13.8" hidden="false" customHeight="false" outlineLevel="0" collapsed="false">
      <c r="D293" s="128"/>
      <c r="E293" s="129"/>
      <c r="F293" s="129"/>
      <c r="G293" s="129"/>
      <c r="H293" s="130"/>
      <c r="I293" s="131"/>
      <c r="J293" s="128"/>
      <c r="K293" s="132"/>
      <c r="L293" s="132"/>
      <c r="M293" s="133"/>
      <c r="N293" s="133"/>
      <c r="O293" s="133"/>
      <c r="P293" s="129"/>
      <c r="Z293" s="74"/>
      <c r="AA293" s="75"/>
      <c r="AB293" s="75"/>
      <c r="AC293" s="129"/>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134"/>
      <c r="BK293" s="134"/>
      <c r="BL293" s="134"/>
      <c r="BM293" s="135"/>
      <c r="BN293" s="136" t="n">
        <f aca="false">+MAX($D$3,DATOS_[[#This Row],[Fecha Inicio Sit. Contract.]])</f>
        <v>0</v>
      </c>
      <c r="BO293" s="136" t="n">
        <f aca="false">+MIN($D$4,DATOS_[[#This Row],[Fecha Fin Sit. Contract.]])</f>
        <v>0</v>
      </c>
      <c r="BP293" s="137" t="n">
        <f aca="false">+DATOS_[[#This Row],[% de jornada]]*IF(DATOS_[[#This Row],[% jornada reducida]]="",1,DATOS_[[#This Row],[% jornada reducida]])</f>
        <v>0</v>
      </c>
      <c r="BQ293" s="137" t="n">
        <f aca="false">+(DATOS_[[#This Row],[F.fin.cal]]-DATOS_[[#This Row],[F.ini.cal]]+1)/($D$4-$D$3+1)</f>
        <v>1</v>
      </c>
      <c r="BR293" s="137" t="str">
        <f aca="false">IF(OR(AND(DATOS_[[#This Row],[Fecha Fin Contrato]]&lt;$D$3,DATOS_[[#This Row],[Fecha Fin Contrato]]&lt;&gt;""),DATOS_[[#This Row],[Fecha de Contratación]]&gt;$D$4),"Fuera","Dentro")</f>
        <v>Dentro</v>
      </c>
      <c r="BS293" s="137" t="str">
        <f aca="false" t="array" ref="BS293:BS293">IF(MAX(IF(DATOS_[id]=DATOS_[[#This Row],[id]],DATOS_[F.fin.cal]))=DATOS_[[#This Row],[F.fin.cal]],"Sí","NO")</f>
        <v>Sí</v>
      </c>
      <c r="BT293" s="137" t="str">
        <f aca="false">IF(AND(DATOS_[[#This Row],[% normaliz]]&lt;&gt;1,DATOS_[[#This Row],[% anualiz]]=1),"Sí","NO")</f>
        <v>Sí</v>
      </c>
      <c r="BU293" s="137" t="str">
        <f aca="false">IF(AND(DATOS_[[#This Row],[% normaliz]]=1,DATOS_[[#This Row],[% anualiz]]&lt;&gt;1),"Sí","NO")</f>
        <v>NO</v>
      </c>
      <c r="BV293" s="137" t="str">
        <f aca="false">IF(AND(DATOS_[[#This Row],[% normaliz]]&lt;&gt;1,DATOS_[[#This Row],[% anualiz]]&lt;&gt;1),"Sí","NO")</f>
        <v>NO</v>
      </c>
      <c r="BW293" s="137" t="str">
        <f aca="false">+IF(DATOS_[[#This Row],[% normaliz]]*DATOS_[[#This Row],[% anualiz]]=1,"NO","Sí")</f>
        <v>Sí</v>
      </c>
      <c r="BX293" s="138" t="e">
        <f aca="false">(DATOS_[[#This Row],[S.BASE]]*(1/DATOS_[[#This Row],[% normaliz]])*(1/DATOS_[[#This Row],[% anualiz]]))*IF(DATOS_[[#This Row],[Check Equiparado]]="Sí",1,0)</f>
        <v>#DIV/0!</v>
      </c>
      <c r="BY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3" s="138" t="e">
        <f aca="false">+DATOS_[[#This Row],[SALARIO BASE Eq]]+DATOS_[[#This Row],[Tot COMPL.SAL Eq]]</f>
        <v>#DIV/0!</v>
      </c>
      <c r="CA293" s="138" t="e">
        <f aca="false" t="array" ref="CA293:CA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3" s="138" t="e">
        <f aca="false">+DATOS_[[#This Row],[TOTAL SALARIO Eq]]+DATOS_[[#This Row],[Tot Extrasalarial Eq]]</f>
        <v>#DIV/0!</v>
      </c>
      <c r="CC293" s="139" t="n">
        <f aca="false">DATOS_[[#This Row],[S.BASE]]</f>
        <v>0</v>
      </c>
      <c r="CD293" s="139" t="n">
        <f aca="false">+SUM(DATOS_[[#This Row],[Conc.Sal.01]:[Conc.Sal.30]])</f>
        <v>0</v>
      </c>
      <c r="CE293" s="139" t="n">
        <f aca="false">+DATOS_[[#This Row],[SALARIO BASE Ef]]+DATOS_[[#This Row],[Tot COMPL.SAL Ef]]</f>
        <v>0</v>
      </c>
      <c r="CF293" s="139" t="n">
        <f aca="false">+SUM(DATOS_[[#This Row],[C.Extra.01]:[C.Extra.05]])</f>
        <v>0</v>
      </c>
      <c r="CG293" s="139" t="n">
        <f aca="false">+DATOS_[[#This Row],[TOTAL SALARIO Ef]]+DATOS_[[#This Row],[Tot Extrasalarial Ef]]</f>
        <v>0</v>
      </c>
      <c r="CH293" s="140" t="n">
        <f aca="false">MIN(IF(DATOS_[[#This Row],[Fecha Fin Contrato]]="",$D$4,DATOS_[[#This Row],[Fecha Fin Contrato]]),$D$4)-MAX(DATOS_[[#This Row],[Fecha de Contratación]],$D$3)+1</f>
        <v>1</v>
      </c>
      <c r="CI293" s="141" t="str">
        <f aca="false">IF(COUNTIFS(DATOS_[id],DATOS_[[#This Row],[id]])&gt;1,DATOS_[[#This Row],[id]],"")</f>
        <v/>
      </c>
      <c r="CJ293" s="141" t="n">
        <f aca="false">(Inicio!$G$10-DATOS_[[#This Row],[Fecha Nacimiento]])/365.25</f>
        <v>0</v>
      </c>
      <c r="CK293" s="141" t="n">
        <f aca="false">(Inicio!$G$10-DATOS_[[#This Row],[Fecha de Antigüedad]])/365.25</f>
        <v>0</v>
      </c>
      <c r="CL293" s="141" t="e">
        <f aca="false">+VLOOKUP(DATOS_[[#This Row],[Clave de Contrato]],TblTiposContrato13[],3,0)</f>
        <v>#N/A</v>
      </c>
      <c r="CM293" s="141" t="e">
        <f aca="false">+VLOOKUP(DATOS_[[#This Row],[Clave de Contrato]],TblTiposContrato13[],4,0)</f>
        <v>#N/A</v>
      </c>
      <c r="CN293" s="141" t="str">
        <f aca="false">VLOOKUP(DATOS_[[#This Row],[Edad]],CONTRATOS!TblRngEdad,2,1)</f>
        <v>20  o menos</v>
      </c>
      <c r="CO293" s="141" t="str">
        <f aca="false">VLOOKUP(DATOS_[[#This Row],[Antigüedad]],TblRngAntg14[],2,1)</f>
        <v>0 a 1 años</v>
      </c>
    </row>
    <row r="294" customFormat="false" ht="13.8" hidden="false" customHeight="false" outlineLevel="0" collapsed="false">
      <c r="D294" s="128"/>
      <c r="E294" s="129"/>
      <c r="F294" s="129"/>
      <c r="G294" s="129"/>
      <c r="H294" s="130"/>
      <c r="I294" s="131"/>
      <c r="J294" s="128"/>
      <c r="K294" s="132"/>
      <c r="L294" s="132"/>
      <c r="M294" s="133"/>
      <c r="N294" s="133"/>
      <c r="O294" s="133"/>
      <c r="P294" s="129"/>
      <c r="Z294" s="74"/>
      <c r="AA294" s="75"/>
      <c r="AB294" s="75"/>
      <c r="AC294" s="129"/>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134"/>
      <c r="BK294" s="134"/>
      <c r="BL294" s="134"/>
      <c r="BM294" s="135"/>
      <c r="BN294" s="136" t="n">
        <f aca="false">+MAX($D$3,DATOS_[[#This Row],[Fecha Inicio Sit. Contract.]])</f>
        <v>0</v>
      </c>
      <c r="BO294" s="136" t="n">
        <f aca="false">+MIN($D$4,DATOS_[[#This Row],[Fecha Fin Sit. Contract.]])</f>
        <v>0</v>
      </c>
      <c r="BP294" s="137" t="n">
        <f aca="false">+DATOS_[[#This Row],[% de jornada]]*IF(DATOS_[[#This Row],[% jornada reducida]]="",1,DATOS_[[#This Row],[% jornada reducida]])</f>
        <v>0</v>
      </c>
      <c r="BQ294" s="137" t="n">
        <f aca="false">+(DATOS_[[#This Row],[F.fin.cal]]-DATOS_[[#This Row],[F.ini.cal]]+1)/($D$4-$D$3+1)</f>
        <v>1</v>
      </c>
      <c r="BR294" s="137" t="str">
        <f aca="false">IF(OR(AND(DATOS_[[#This Row],[Fecha Fin Contrato]]&lt;$D$3,DATOS_[[#This Row],[Fecha Fin Contrato]]&lt;&gt;""),DATOS_[[#This Row],[Fecha de Contratación]]&gt;$D$4),"Fuera","Dentro")</f>
        <v>Dentro</v>
      </c>
      <c r="BS294" s="137" t="str">
        <f aca="false" t="array" ref="BS294:BS294">IF(MAX(IF(DATOS_[id]=DATOS_[[#This Row],[id]],DATOS_[F.fin.cal]))=DATOS_[[#This Row],[F.fin.cal]],"Sí","NO")</f>
        <v>Sí</v>
      </c>
      <c r="BT294" s="137" t="str">
        <f aca="false">IF(AND(DATOS_[[#This Row],[% normaliz]]&lt;&gt;1,DATOS_[[#This Row],[% anualiz]]=1),"Sí","NO")</f>
        <v>Sí</v>
      </c>
      <c r="BU294" s="137" t="str">
        <f aca="false">IF(AND(DATOS_[[#This Row],[% normaliz]]=1,DATOS_[[#This Row],[% anualiz]]&lt;&gt;1),"Sí","NO")</f>
        <v>NO</v>
      </c>
      <c r="BV294" s="137" t="str">
        <f aca="false">IF(AND(DATOS_[[#This Row],[% normaliz]]&lt;&gt;1,DATOS_[[#This Row],[% anualiz]]&lt;&gt;1),"Sí","NO")</f>
        <v>NO</v>
      </c>
      <c r="BW294" s="137" t="str">
        <f aca="false">+IF(DATOS_[[#This Row],[% normaliz]]*DATOS_[[#This Row],[% anualiz]]=1,"NO","Sí")</f>
        <v>Sí</v>
      </c>
      <c r="BX294" s="138" t="e">
        <f aca="false">(DATOS_[[#This Row],[S.BASE]]*(1/DATOS_[[#This Row],[% normaliz]])*(1/DATOS_[[#This Row],[% anualiz]]))*IF(DATOS_[[#This Row],[Check Equiparado]]="Sí",1,0)</f>
        <v>#DIV/0!</v>
      </c>
      <c r="BY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4" s="138" t="e">
        <f aca="false">+DATOS_[[#This Row],[SALARIO BASE Eq]]+DATOS_[[#This Row],[Tot COMPL.SAL Eq]]</f>
        <v>#DIV/0!</v>
      </c>
      <c r="CA294" s="138" t="e">
        <f aca="false" t="array" ref="CA294:CA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4" s="138" t="e">
        <f aca="false">+DATOS_[[#This Row],[TOTAL SALARIO Eq]]+DATOS_[[#This Row],[Tot Extrasalarial Eq]]</f>
        <v>#DIV/0!</v>
      </c>
      <c r="CC294" s="139" t="n">
        <f aca="false">DATOS_[[#This Row],[S.BASE]]</f>
        <v>0</v>
      </c>
      <c r="CD294" s="139" t="n">
        <f aca="false">+SUM(DATOS_[[#This Row],[Conc.Sal.01]:[Conc.Sal.30]])</f>
        <v>0</v>
      </c>
      <c r="CE294" s="139" t="n">
        <f aca="false">+DATOS_[[#This Row],[SALARIO BASE Ef]]+DATOS_[[#This Row],[Tot COMPL.SAL Ef]]</f>
        <v>0</v>
      </c>
      <c r="CF294" s="139" t="n">
        <f aca="false">+SUM(DATOS_[[#This Row],[C.Extra.01]:[C.Extra.05]])</f>
        <v>0</v>
      </c>
      <c r="CG294" s="139" t="n">
        <f aca="false">+DATOS_[[#This Row],[TOTAL SALARIO Ef]]+DATOS_[[#This Row],[Tot Extrasalarial Ef]]</f>
        <v>0</v>
      </c>
      <c r="CH294" s="140" t="n">
        <f aca="false">MIN(IF(DATOS_[[#This Row],[Fecha Fin Contrato]]="",$D$4,DATOS_[[#This Row],[Fecha Fin Contrato]]),$D$4)-MAX(DATOS_[[#This Row],[Fecha de Contratación]],$D$3)+1</f>
        <v>1</v>
      </c>
      <c r="CI294" s="141" t="str">
        <f aca="false">IF(COUNTIFS(DATOS_[id],DATOS_[[#This Row],[id]])&gt;1,DATOS_[[#This Row],[id]],"")</f>
        <v/>
      </c>
      <c r="CJ294" s="141" t="n">
        <f aca="false">(Inicio!$G$10-DATOS_[[#This Row],[Fecha Nacimiento]])/365.25</f>
        <v>0</v>
      </c>
      <c r="CK294" s="141" t="n">
        <f aca="false">(Inicio!$G$10-DATOS_[[#This Row],[Fecha de Antigüedad]])/365.25</f>
        <v>0</v>
      </c>
      <c r="CL294" s="141" t="e">
        <f aca="false">+VLOOKUP(DATOS_[[#This Row],[Clave de Contrato]],TblTiposContrato13[],3,0)</f>
        <v>#N/A</v>
      </c>
      <c r="CM294" s="141" t="e">
        <f aca="false">+VLOOKUP(DATOS_[[#This Row],[Clave de Contrato]],TblTiposContrato13[],4,0)</f>
        <v>#N/A</v>
      </c>
      <c r="CN294" s="141" t="str">
        <f aca="false">VLOOKUP(DATOS_[[#This Row],[Edad]],CONTRATOS!TblRngEdad,2,1)</f>
        <v>20  o menos</v>
      </c>
      <c r="CO294" s="141" t="str">
        <f aca="false">VLOOKUP(DATOS_[[#This Row],[Antigüedad]],TblRngAntg14[],2,1)</f>
        <v>0 a 1 años</v>
      </c>
    </row>
    <row r="295" customFormat="false" ht="13.8" hidden="false" customHeight="false" outlineLevel="0" collapsed="false">
      <c r="D295" s="128"/>
      <c r="E295" s="129"/>
      <c r="F295" s="129"/>
      <c r="G295" s="129"/>
      <c r="H295" s="130"/>
      <c r="I295" s="131"/>
      <c r="J295" s="128"/>
      <c r="K295" s="132"/>
      <c r="L295" s="132"/>
      <c r="M295" s="133"/>
      <c r="N295" s="133"/>
      <c r="O295" s="133"/>
      <c r="P295" s="129"/>
      <c r="Z295" s="74"/>
      <c r="AA295" s="75"/>
      <c r="AB295" s="75"/>
      <c r="AC295" s="129"/>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134"/>
      <c r="BK295" s="134"/>
      <c r="BL295" s="134"/>
      <c r="BM295" s="135"/>
      <c r="BN295" s="136" t="n">
        <f aca="false">+MAX($D$3,DATOS_[[#This Row],[Fecha Inicio Sit. Contract.]])</f>
        <v>0</v>
      </c>
      <c r="BO295" s="136" t="n">
        <f aca="false">+MIN($D$4,DATOS_[[#This Row],[Fecha Fin Sit. Contract.]])</f>
        <v>0</v>
      </c>
      <c r="BP295" s="137" t="n">
        <f aca="false">+DATOS_[[#This Row],[% de jornada]]*IF(DATOS_[[#This Row],[% jornada reducida]]="",1,DATOS_[[#This Row],[% jornada reducida]])</f>
        <v>0</v>
      </c>
      <c r="BQ295" s="137" t="n">
        <f aca="false">+(DATOS_[[#This Row],[F.fin.cal]]-DATOS_[[#This Row],[F.ini.cal]]+1)/($D$4-$D$3+1)</f>
        <v>1</v>
      </c>
      <c r="BR295" s="137" t="str">
        <f aca="false">IF(OR(AND(DATOS_[[#This Row],[Fecha Fin Contrato]]&lt;$D$3,DATOS_[[#This Row],[Fecha Fin Contrato]]&lt;&gt;""),DATOS_[[#This Row],[Fecha de Contratación]]&gt;$D$4),"Fuera","Dentro")</f>
        <v>Dentro</v>
      </c>
      <c r="BS295" s="137" t="str">
        <f aca="false" t="array" ref="BS295:BS295">IF(MAX(IF(DATOS_[id]=DATOS_[[#This Row],[id]],DATOS_[F.fin.cal]))=DATOS_[[#This Row],[F.fin.cal]],"Sí","NO")</f>
        <v>Sí</v>
      </c>
      <c r="BT295" s="137" t="str">
        <f aca="false">IF(AND(DATOS_[[#This Row],[% normaliz]]&lt;&gt;1,DATOS_[[#This Row],[% anualiz]]=1),"Sí","NO")</f>
        <v>Sí</v>
      </c>
      <c r="BU295" s="137" t="str">
        <f aca="false">IF(AND(DATOS_[[#This Row],[% normaliz]]=1,DATOS_[[#This Row],[% anualiz]]&lt;&gt;1),"Sí","NO")</f>
        <v>NO</v>
      </c>
      <c r="BV295" s="137" t="str">
        <f aca="false">IF(AND(DATOS_[[#This Row],[% normaliz]]&lt;&gt;1,DATOS_[[#This Row],[% anualiz]]&lt;&gt;1),"Sí","NO")</f>
        <v>NO</v>
      </c>
      <c r="BW295" s="137" t="str">
        <f aca="false">+IF(DATOS_[[#This Row],[% normaliz]]*DATOS_[[#This Row],[% anualiz]]=1,"NO","Sí")</f>
        <v>Sí</v>
      </c>
      <c r="BX295" s="138" t="e">
        <f aca="false">(DATOS_[[#This Row],[S.BASE]]*(1/DATOS_[[#This Row],[% normaliz]])*(1/DATOS_[[#This Row],[% anualiz]]))*IF(DATOS_[[#This Row],[Check Equiparado]]="Sí",1,0)</f>
        <v>#DIV/0!</v>
      </c>
      <c r="BY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5" s="138" t="e">
        <f aca="false">+DATOS_[[#This Row],[SALARIO BASE Eq]]+DATOS_[[#This Row],[Tot COMPL.SAL Eq]]</f>
        <v>#DIV/0!</v>
      </c>
      <c r="CA295" s="138" t="e">
        <f aca="false" t="array" ref="CA295:CA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5" s="138" t="e">
        <f aca="false">+DATOS_[[#This Row],[TOTAL SALARIO Eq]]+DATOS_[[#This Row],[Tot Extrasalarial Eq]]</f>
        <v>#DIV/0!</v>
      </c>
      <c r="CC295" s="139" t="n">
        <f aca="false">DATOS_[[#This Row],[S.BASE]]</f>
        <v>0</v>
      </c>
      <c r="CD295" s="139" t="n">
        <f aca="false">+SUM(DATOS_[[#This Row],[Conc.Sal.01]:[Conc.Sal.30]])</f>
        <v>0</v>
      </c>
      <c r="CE295" s="139" t="n">
        <f aca="false">+DATOS_[[#This Row],[SALARIO BASE Ef]]+DATOS_[[#This Row],[Tot COMPL.SAL Ef]]</f>
        <v>0</v>
      </c>
      <c r="CF295" s="139" t="n">
        <f aca="false">+SUM(DATOS_[[#This Row],[C.Extra.01]:[C.Extra.05]])</f>
        <v>0</v>
      </c>
      <c r="CG295" s="139" t="n">
        <f aca="false">+DATOS_[[#This Row],[TOTAL SALARIO Ef]]+DATOS_[[#This Row],[Tot Extrasalarial Ef]]</f>
        <v>0</v>
      </c>
      <c r="CH295" s="140" t="n">
        <f aca="false">MIN(IF(DATOS_[[#This Row],[Fecha Fin Contrato]]="",$D$4,DATOS_[[#This Row],[Fecha Fin Contrato]]),$D$4)-MAX(DATOS_[[#This Row],[Fecha de Contratación]],$D$3)+1</f>
        <v>1</v>
      </c>
      <c r="CI295" s="141" t="str">
        <f aca="false">IF(COUNTIFS(DATOS_[id],DATOS_[[#This Row],[id]])&gt;1,DATOS_[[#This Row],[id]],"")</f>
        <v/>
      </c>
      <c r="CJ295" s="141" t="n">
        <f aca="false">(Inicio!$G$10-DATOS_[[#This Row],[Fecha Nacimiento]])/365.25</f>
        <v>0</v>
      </c>
      <c r="CK295" s="141" t="n">
        <f aca="false">(Inicio!$G$10-DATOS_[[#This Row],[Fecha de Antigüedad]])/365.25</f>
        <v>0</v>
      </c>
      <c r="CL295" s="141" t="e">
        <f aca="false">+VLOOKUP(DATOS_[[#This Row],[Clave de Contrato]],TblTiposContrato13[],3,0)</f>
        <v>#N/A</v>
      </c>
      <c r="CM295" s="141" t="e">
        <f aca="false">+VLOOKUP(DATOS_[[#This Row],[Clave de Contrato]],TblTiposContrato13[],4,0)</f>
        <v>#N/A</v>
      </c>
      <c r="CN295" s="141" t="str">
        <f aca="false">VLOOKUP(DATOS_[[#This Row],[Edad]],CONTRATOS!TblRngEdad,2,1)</f>
        <v>20  o menos</v>
      </c>
      <c r="CO295" s="141" t="str">
        <f aca="false">VLOOKUP(DATOS_[[#This Row],[Antigüedad]],TblRngAntg14[],2,1)</f>
        <v>0 a 1 años</v>
      </c>
    </row>
    <row r="296" customFormat="false" ht="13.8" hidden="false" customHeight="false" outlineLevel="0" collapsed="false">
      <c r="D296" s="128"/>
      <c r="E296" s="129"/>
      <c r="F296" s="129"/>
      <c r="G296" s="129"/>
      <c r="H296" s="130"/>
      <c r="I296" s="131"/>
      <c r="J296" s="128"/>
      <c r="K296" s="132"/>
      <c r="L296" s="132"/>
      <c r="M296" s="133"/>
      <c r="N296" s="133"/>
      <c r="O296" s="133"/>
      <c r="P296" s="129"/>
      <c r="Z296" s="74"/>
      <c r="AA296" s="75"/>
      <c r="AB296" s="75"/>
      <c r="AC296" s="129"/>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134"/>
      <c r="BK296" s="134"/>
      <c r="BL296" s="134"/>
      <c r="BM296" s="135"/>
      <c r="BN296" s="136" t="n">
        <f aca="false">+MAX($D$3,DATOS_[[#This Row],[Fecha Inicio Sit. Contract.]])</f>
        <v>0</v>
      </c>
      <c r="BO296" s="136" t="n">
        <f aca="false">+MIN($D$4,DATOS_[[#This Row],[Fecha Fin Sit. Contract.]])</f>
        <v>0</v>
      </c>
      <c r="BP296" s="137" t="n">
        <f aca="false">+DATOS_[[#This Row],[% de jornada]]*IF(DATOS_[[#This Row],[% jornada reducida]]="",1,DATOS_[[#This Row],[% jornada reducida]])</f>
        <v>0</v>
      </c>
      <c r="BQ296" s="137" t="n">
        <f aca="false">+(DATOS_[[#This Row],[F.fin.cal]]-DATOS_[[#This Row],[F.ini.cal]]+1)/($D$4-$D$3+1)</f>
        <v>1</v>
      </c>
      <c r="BR296" s="137" t="str">
        <f aca="false">IF(OR(AND(DATOS_[[#This Row],[Fecha Fin Contrato]]&lt;$D$3,DATOS_[[#This Row],[Fecha Fin Contrato]]&lt;&gt;""),DATOS_[[#This Row],[Fecha de Contratación]]&gt;$D$4),"Fuera","Dentro")</f>
        <v>Dentro</v>
      </c>
      <c r="BS296" s="137" t="str">
        <f aca="false" t="array" ref="BS296:BS296">IF(MAX(IF(DATOS_[id]=DATOS_[[#This Row],[id]],DATOS_[F.fin.cal]))=DATOS_[[#This Row],[F.fin.cal]],"Sí","NO")</f>
        <v>Sí</v>
      </c>
      <c r="BT296" s="137" t="str">
        <f aca="false">IF(AND(DATOS_[[#This Row],[% normaliz]]&lt;&gt;1,DATOS_[[#This Row],[% anualiz]]=1),"Sí","NO")</f>
        <v>Sí</v>
      </c>
      <c r="BU296" s="137" t="str">
        <f aca="false">IF(AND(DATOS_[[#This Row],[% normaliz]]=1,DATOS_[[#This Row],[% anualiz]]&lt;&gt;1),"Sí","NO")</f>
        <v>NO</v>
      </c>
      <c r="BV296" s="137" t="str">
        <f aca="false">IF(AND(DATOS_[[#This Row],[% normaliz]]&lt;&gt;1,DATOS_[[#This Row],[% anualiz]]&lt;&gt;1),"Sí","NO")</f>
        <v>NO</v>
      </c>
      <c r="BW296" s="137" t="str">
        <f aca="false">+IF(DATOS_[[#This Row],[% normaliz]]*DATOS_[[#This Row],[% anualiz]]=1,"NO","Sí")</f>
        <v>Sí</v>
      </c>
      <c r="BX296" s="138" t="e">
        <f aca="false">(DATOS_[[#This Row],[S.BASE]]*(1/DATOS_[[#This Row],[% normaliz]])*(1/DATOS_[[#This Row],[% anualiz]]))*IF(DATOS_[[#This Row],[Check Equiparado]]="Sí",1,0)</f>
        <v>#DIV/0!</v>
      </c>
      <c r="BY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6" s="138" t="e">
        <f aca="false">+DATOS_[[#This Row],[SALARIO BASE Eq]]+DATOS_[[#This Row],[Tot COMPL.SAL Eq]]</f>
        <v>#DIV/0!</v>
      </c>
      <c r="CA296" s="138" t="e">
        <f aca="false" t="array" ref="CA296:CA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6" s="138" t="e">
        <f aca="false">+DATOS_[[#This Row],[TOTAL SALARIO Eq]]+DATOS_[[#This Row],[Tot Extrasalarial Eq]]</f>
        <v>#DIV/0!</v>
      </c>
      <c r="CC296" s="139" t="n">
        <f aca="false">DATOS_[[#This Row],[S.BASE]]</f>
        <v>0</v>
      </c>
      <c r="CD296" s="139" t="n">
        <f aca="false">+SUM(DATOS_[[#This Row],[Conc.Sal.01]:[Conc.Sal.30]])</f>
        <v>0</v>
      </c>
      <c r="CE296" s="139" t="n">
        <f aca="false">+DATOS_[[#This Row],[SALARIO BASE Ef]]+DATOS_[[#This Row],[Tot COMPL.SAL Ef]]</f>
        <v>0</v>
      </c>
      <c r="CF296" s="139" t="n">
        <f aca="false">+SUM(DATOS_[[#This Row],[C.Extra.01]:[C.Extra.05]])</f>
        <v>0</v>
      </c>
      <c r="CG296" s="139" t="n">
        <f aca="false">+DATOS_[[#This Row],[TOTAL SALARIO Ef]]+DATOS_[[#This Row],[Tot Extrasalarial Ef]]</f>
        <v>0</v>
      </c>
      <c r="CH296" s="140" t="n">
        <f aca="false">MIN(IF(DATOS_[[#This Row],[Fecha Fin Contrato]]="",$D$4,DATOS_[[#This Row],[Fecha Fin Contrato]]),$D$4)-MAX(DATOS_[[#This Row],[Fecha de Contratación]],$D$3)+1</f>
        <v>1</v>
      </c>
      <c r="CI296" s="141" t="str">
        <f aca="false">IF(COUNTIFS(DATOS_[id],DATOS_[[#This Row],[id]])&gt;1,DATOS_[[#This Row],[id]],"")</f>
        <v/>
      </c>
      <c r="CJ296" s="141" t="n">
        <f aca="false">(Inicio!$G$10-DATOS_[[#This Row],[Fecha Nacimiento]])/365.25</f>
        <v>0</v>
      </c>
      <c r="CK296" s="141" t="n">
        <f aca="false">(Inicio!$G$10-DATOS_[[#This Row],[Fecha de Antigüedad]])/365.25</f>
        <v>0</v>
      </c>
      <c r="CL296" s="141" t="e">
        <f aca="false">+VLOOKUP(DATOS_[[#This Row],[Clave de Contrato]],TblTiposContrato13[],3,0)</f>
        <v>#N/A</v>
      </c>
      <c r="CM296" s="141" t="e">
        <f aca="false">+VLOOKUP(DATOS_[[#This Row],[Clave de Contrato]],TblTiposContrato13[],4,0)</f>
        <v>#N/A</v>
      </c>
      <c r="CN296" s="141" t="str">
        <f aca="false">VLOOKUP(DATOS_[[#This Row],[Edad]],CONTRATOS!TblRngEdad,2,1)</f>
        <v>20  o menos</v>
      </c>
      <c r="CO296" s="141" t="str">
        <f aca="false">VLOOKUP(DATOS_[[#This Row],[Antigüedad]],TblRngAntg14[],2,1)</f>
        <v>0 a 1 años</v>
      </c>
    </row>
    <row r="297" customFormat="false" ht="13.8" hidden="false" customHeight="false" outlineLevel="0" collapsed="false">
      <c r="D297" s="128"/>
      <c r="E297" s="129"/>
      <c r="F297" s="129"/>
      <c r="G297" s="129"/>
      <c r="H297" s="130"/>
      <c r="I297" s="131"/>
      <c r="J297" s="128"/>
      <c r="K297" s="132"/>
      <c r="L297" s="132"/>
      <c r="M297" s="133"/>
      <c r="N297" s="133"/>
      <c r="O297" s="133"/>
      <c r="P297" s="129"/>
      <c r="Z297" s="74"/>
      <c r="AA297" s="75"/>
      <c r="AB297" s="75"/>
      <c r="AC297" s="129"/>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134"/>
      <c r="BK297" s="134"/>
      <c r="BL297" s="134"/>
      <c r="BM297" s="135"/>
      <c r="BN297" s="136" t="n">
        <f aca="false">+MAX($D$3,DATOS_[[#This Row],[Fecha Inicio Sit. Contract.]])</f>
        <v>0</v>
      </c>
      <c r="BO297" s="136" t="n">
        <f aca="false">+MIN($D$4,DATOS_[[#This Row],[Fecha Fin Sit. Contract.]])</f>
        <v>0</v>
      </c>
      <c r="BP297" s="137" t="n">
        <f aca="false">+DATOS_[[#This Row],[% de jornada]]*IF(DATOS_[[#This Row],[% jornada reducida]]="",1,DATOS_[[#This Row],[% jornada reducida]])</f>
        <v>0</v>
      </c>
      <c r="BQ297" s="137" t="n">
        <f aca="false">+(DATOS_[[#This Row],[F.fin.cal]]-DATOS_[[#This Row],[F.ini.cal]]+1)/($D$4-$D$3+1)</f>
        <v>1</v>
      </c>
      <c r="BR297" s="137" t="str">
        <f aca="false">IF(OR(AND(DATOS_[[#This Row],[Fecha Fin Contrato]]&lt;$D$3,DATOS_[[#This Row],[Fecha Fin Contrato]]&lt;&gt;""),DATOS_[[#This Row],[Fecha de Contratación]]&gt;$D$4),"Fuera","Dentro")</f>
        <v>Dentro</v>
      </c>
      <c r="BS297" s="137" t="str">
        <f aca="false" t="array" ref="BS297:BS297">IF(MAX(IF(DATOS_[id]=DATOS_[[#This Row],[id]],DATOS_[F.fin.cal]))=DATOS_[[#This Row],[F.fin.cal]],"Sí","NO")</f>
        <v>Sí</v>
      </c>
      <c r="BT297" s="137" t="str">
        <f aca="false">IF(AND(DATOS_[[#This Row],[% normaliz]]&lt;&gt;1,DATOS_[[#This Row],[% anualiz]]=1),"Sí","NO")</f>
        <v>Sí</v>
      </c>
      <c r="BU297" s="137" t="str">
        <f aca="false">IF(AND(DATOS_[[#This Row],[% normaliz]]=1,DATOS_[[#This Row],[% anualiz]]&lt;&gt;1),"Sí","NO")</f>
        <v>NO</v>
      </c>
      <c r="BV297" s="137" t="str">
        <f aca="false">IF(AND(DATOS_[[#This Row],[% normaliz]]&lt;&gt;1,DATOS_[[#This Row],[% anualiz]]&lt;&gt;1),"Sí","NO")</f>
        <v>NO</v>
      </c>
      <c r="BW297" s="137" t="str">
        <f aca="false">+IF(DATOS_[[#This Row],[% normaliz]]*DATOS_[[#This Row],[% anualiz]]=1,"NO","Sí")</f>
        <v>Sí</v>
      </c>
      <c r="BX297" s="138" t="e">
        <f aca="false">(DATOS_[[#This Row],[S.BASE]]*(1/DATOS_[[#This Row],[% normaliz]])*(1/DATOS_[[#This Row],[% anualiz]]))*IF(DATOS_[[#This Row],[Check Equiparado]]="Sí",1,0)</f>
        <v>#DIV/0!</v>
      </c>
      <c r="BY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7" s="138" t="e">
        <f aca="false">+DATOS_[[#This Row],[SALARIO BASE Eq]]+DATOS_[[#This Row],[Tot COMPL.SAL Eq]]</f>
        <v>#DIV/0!</v>
      </c>
      <c r="CA297" s="138" t="e">
        <f aca="false" t="array" ref="CA297:CA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7" s="138" t="e">
        <f aca="false">+DATOS_[[#This Row],[TOTAL SALARIO Eq]]+DATOS_[[#This Row],[Tot Extrasalarial Eq]]</f>
        <v>#DIV/0!</v>
      </c>
      <c r="CC297" s="139" t="n">
        <f aca="false">DATOS_[[#This Row],[S.BASE]]</f>
        <v>0</v>
      </c>
      <c r="CD297" s="139" t="n">
        <f aca="false">+SUM(DATOS_[[#This Row],[Conc.Sal.01]:[Conc.Sal.30]])</f>
        <v>0</v>
      </c>
      <c r="CE297" s="139" t="n">
        <f aca="false">+DATOS_[[#This Row],[SALARIO BASE Ef]]+DATOS_[[#This Row],[Tot COMPL.SAL Ef]]</f>
        <v>0</v>
      </c>
      <c r="CF297" s="139" t="n">
        <f aca="false">+SUM(DATOS_[[#This Row],[C.Extra.01]:[C.Extra.05]])</f>
        <v>0</v>
      </c>
      <c r="CG297" s="139" t="n">
        <f aca="false">+DATOS_[[#This Row],[TOTAL SALARIO Ef]]+DATOS_[[#This Row],[Tot Extrasalarial Ef]]</f>
        <v>0</v>
      </c>
      <c r="CH297" s="140" t="n">
        <f aca="false">MIN(IF(DATOS_[[#This Row],[Fecha Fin Contrato]]="",$D$4,DATOS_[[#This Row],[Fecha Fin Contrato]]),$D$4)-MAX(DATOS_[[#This Row],[Fecha de Contratación]],$D$3)+1</f>
        <v>1</v>
      </c>
      <c r="CI297" s="141" t="str">
        <f aca="false">IF(COUNTIFS(DATOS_[id],DATOS_[[#This Row],[id]])&gt;1,DATOS_[[#This Row],[id]],"")</f>
        <v/>
      </c>
      <c r="CJ297" s="141" t="n">
        <f aca="false">(Inicio!$G$10-DATOS_[[#This Row],[Fecha Nacimiento]])/365.25</f>
        <v>0</v>
      </c>
      <c r="CK297" s="141" t="n">
        <f aca="false">(Inicio!$G$10-DATOS_[[#This Row],[Fecha de Antigüedad]])/365.25</f>
        <v>0</v>
      </c>
      <c r="CL297" s="141" t="e">
        <f aca="false">+VLOOKUP(DATOS_[[#This Row],[Clave de Contrato]],TblTiposContrato13[],3,0)</f>
        <v>#N/A</v>
      </c>
      <c r="CM297" s="141" t="e">
        <f aca="false">+VLOOKUP(DATOS_[[#This Row],[Clave de Contrato]],TblTiposContrato13[],4,0)</f>
        <v>#N/A</v>
      </c>
      <c r="CN297" s="141" t="str">
        <f aca="false">VLOOKUP(DATOS_[[#This Row],[Edad]],CONTRATOS!TblRngEdad,2,1)</f>
        <v>20  o menos</v>
      </c>
      <c r="CO297" s="141" t="str">
        <f aca="false">VLOOKUP(DATOS_[[#This Row],[Antigüedad]],TblRngAntg14[],2,1)</f>
        <v>0 a 1 años</v>
      </c>
    </row>
    <row r="298" customFormat="false" ht="13.8" hidden="false" customHeight="false" outlineLevel="0" collapsed="false">
      <c r="D298" s="128"/>
      <c r="E298" s="129"/>
      <c r="F298" s="129"/>
      <c r="G298" s="129"/>
      <c r="H298" s="130"/>
      <c r="I298" s="131"/>
      <c r="J298" s="128"/>
      <c r="K298" s="132"/>
      <c r="L298" s="132"/>
      <c r="M298" s="133"/>
      <c r="N298" s="133"/>
      <c r="O298" s="133"/>
      <c r="P298" s="129"/>
      <c r="Z298" s="74"/>
      <c r="AA298" s="75"/>
      <c r="AB298" s="75"/>
      <c r="AC298" s="129"/>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134"/>
      <c r="BK298" s="134"/>
      <c r="BL298" s="134"/>
      <c r="BM298" s="135"/>
      <c r="BN298" s="136" t="n">
        <f aca="false">+MAX($D$3,DATOS_[[#This Row],[Fecha Inicio Sit. Contract.]])</f>
        <v>0</v>
      </c>
      <c r="BO298" s="136" t="n">
        <f aca="false">+MIN($D$4,DATOS_[[#This Row],[Fecha Fin Sit. Contract.]])</f>
        <v>0</v>
      </c>
      <c r="BP298" s="137" t="n">
        <f aca="false">+DATOS_[[#This Row],[% de jornada]]*IF(DATOS_[[#This Row],[% jornada reducida]]="",1,DATOS_[[#This Row],[% jornada reducida]])</f>
        <v>0</v>
      </c>
      <c r="BQ298" s="137" t="n">
        <f aca="false">+(DATOS_[[#This Row],[F.fin.cal]]-DATOS_[[#This Row],[F.ini.cal]]+1)/($D$4-$D$3+1)</f>
        <v>1</v>
      </c>
      <c r="BR298" s="137" t="str">
        <f aca="false">IF(OR(AND(DATOS_[[#This Row],[Fecha Fin Contrato]]&lt;$D$3,DATOS_[[#This Row],[Fecha Fin Contrato]]&lt;&gt;""),DATOS_[[#This Row],[Fecha de Contratación]]&gt;$D$4),"Fuera","Dentro")</f>
        <v>Dentro</v>
      </c>
      <c r="BS298" s="137" t="str">
        <f aca="false" t="array" ref="BS298:BS298">IF(MAX(IF(DATOS_[id]=DATOS_[[#This Row],[id]],DATOS_[F.fin.cal]))=DATOS_[[#This Row],[F.fin.cal]],"Sí","NO")</f>
        <v>Sí</v>
      </c>
      <c r="BT298" s="137" t="str">
        <f aca="false">IF(AND(DATOS_[[#This Row],[% normaliz]]&lt;&gt;1,DATOS_[[#This Row],[% anualiz]]=1),"Sí","NO")</f>
        <v>Sí</v>
      </c>
      <c r="BU298" s="137" t="str">
        <f aca="false">IF(AND(DATOS_[[#This Row],[% normaliz]]=1,DATOS_[[#This Row],[% anualiz]]&lt;&gt;1),"Sí","NO")</f>
        <v>NO</v>
      </c>
      <c r="BV298" s="137" t="str">
        <f aca="false">IF(AND(DATOS_[[#This Row],[% normaliz]]&lt;&gt;1,DATOS_[[#This Row],[% anualiz]]&lt;&gt;1),"Sí","NO")</f>
        <v>NO</v>
      </c>
      <c r="BW298" s="137" t="str">
        <f aca="false">+IF(DATOS_[[#This Row],[% normaliz]]*DATOS_[[#This Row],[% anualiz]]=1,"NO","Sí")</f>
        <v>Sí</v>
      </c>
      <c r="BX298" s="138" t="e">
        <f aca="false">(DATOS_[[#This Row],[S.BASE]]*(1/DATOS_[[#This Row],[% normaliz]])*(1/DATOS_[[#This Row],[% anualiz]]))*IF(DATOS_[[#This Row],[Check Equiparado]]="Sí",1,0)</f>
        <v>#DIV/0!</v>
      </c>
      <c r="BY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8" s="138" t="e">
        <f aca="false">+DATOS_[[#This Row],[SALARIO BASE Eq]]+DATOS_[[#This Row],[Tot COMPL.SAL Eq]]</f>
        <v>#DIV/0!</v>
      </c>
      <c r="CA298" s="138" t="e">
        <f aca="false" t="array" ref="CA298:CA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8" s="138" t="e">
        <f aca="false">+DATOS_[[#This Row],[TOTAL SALARIO Eq]]+DATOS_[[#This Row],[Tot Extrasalarial Eq]]</f>
        <v>#DIV/0!</v>
      </c>
      <c r="CC298" s="139" t="n">
        <f aca="false">DATOS_[[#This Row],[S.BASE]]</f>
        <v>0</v>
      </c>
      <c r="CD298" s="139" t="n">
        <f aca="false">+SUM(DATOS_[[#This Row],[Conc.Sal.01]:[Conc.Sal.30]])</f>
        <v>0</v>
      </c>
      <c r="CE298" s="139" t="n">
        <f aca="false">+DATOS_[[#This Row],[SALARIO BASE Ef]]+DATOS_[[#This Row],[Tot COMPL.SAL Ef]]</f>
        <v>0</v>
      </c>
      <c r="CF298" s="139" t="n">
        <f aca="false">+SUM(DATOS_[[#This Row],[C.Extra.01]:[C.Extra.05]])</f>
        <v>0</v>
      </c>
      <c r="CG298" s="139" t="n">
        <f aca="false">+DATOS_[[#This Row],[TOTAL SALARIO Ef]]+DATOS_[[#This Row],[Tot Extrasalarial Ef]]</f>
        <v>0</v>
      </c>
      <c r="CH298" s="140" t="n">
        <f aca="false">MIN(IF(DATOS_[[#This Row],[Fecha Fin Contrato]]="",$D$4,DATOS_[[#This Row],[Fecha Fin Contrato]]),$D$4)-MAX(DATOS_[[#This Row],[Fecha de Contratación]],$D$3)+1</f>
        <v>1</v>
      </c>
      <c r="CI298" s="141" t="str">
        <f aca="false">IF(COUNTIFS(DATOS_[id],DATOS_[[#This Row],[id]])&gt;1,DATOS_[[#This Row],[id]],"")</f>
        <v/>
      </c>
      <c r="CJ298" s="141" t="n">
        <f aca="false">(Inicio!$G$10-DATOS_[[#This Row],[Fecha Nacimiento]])/365.25</f>
        <v>0</v>
      </c>
      <c r="CK298" s="141" t="n">
        <f aca="false">(Inicio!$G$10-DATOS_[[#This Row],[Fecha de Antigüedad]])/365.25</f>
        <v>0</v>
      </c>
      <c r="CL298" s="141" t="e">
        <f aca="false">+VLOOKUP(DATOS_[[#This Row],[Clave de Contrato]],TblTiposContrato13[],3,0)</f>
        <v>#N/A</v>
      </c>
      <c r="CM298" s="141" t="e">
        <f aca="false">+VLOOKUP(DATOS_[[#This Row],[Clave de Contrato]],TblTiposContrato13[],4,0)</f>
        <v>#N/A</v>
      </c>
      <c r="CN298" s="141" t="str">
        <f aca="false">VLOOKUP(DATOS_[[#This Row],[Edad]],CONTRATOS!TblRngEdad,2,1)</f>
        <v>20  o menos</v>
      </c>
      <c r="CO298" s="141" t="str">
        <f aca="false">VLOOKUP(DATOS_[[#This Row],[Antigüedad]],TblRngAntg14[],2,1)</f>
        <v>0 a 1 años</v>
      </c>
    </row>
    <row r="299" customFormat="false" ht="13.8" hidden="false" customHeight="false" outlineLevel="0" collapsed="false">
      <c r="D299" s="128"/>
      <c r="E299" s="129"/>
      <c r="F299" s="129"/>
      <c r="G299" s="129"/>
      <c r="H299" s="130"/>
      <c r="I299" s="131"/>
      <c r="J299" s="128"/>
      <c r="K299" s="132"/>
      <c r="L299" s="132"/>
      <c r="M299" s="133"/>
      <c r="N299" s="133"/>
      <c r="O299" s="133"/>
      <c r="P299" s="129"/>
      <c r="Z299" s="74"/>
      <c r="AA299" s="75"/>
      <c r="AB299" s="75"/>
      <c r="AC299" s="129"/>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134"/>
      <c r="BK299" s="134"/>
      <c r="BL299" s="134"/>
      <c r="BM299" s="135"/>
      <c r="BN299" s="136" t="n">
        <f aca="false">+MAX($D$3,DATOS_[[#This Row],[Fecha Inicio Sit. Contract.]])</f>
        <v>0</v>
      </c>
      <c r="BO299" s="136" t="n">
        <f aca="false">+MIN($D$4,DATOS_[[#This Row],[Fecha Fin Sit. Contract.]])</f>
        <v>0</v>
      </c>
      <c r="BP299" s="137" t="n">
        <f aca="false">+DATOS_[[#This Row],[% de jornada]]*IF(DATOS_[[#This Row],[% jornada reducida]]="",1,DATOS_[[#This Row],[% jornada reducida]])</f>
        <v>0</v>
      </c>
      <c r="BQ299" s="137" t="n">
        <f aca="false">+(DATOS_[[#This Row],[F.fin.cal]]-DATOS_[[#This Row],[F.ini.cal]]+1)/($D$4-$D$3+1)</f>
        <v>1</v>
      </c>
      <c r="BR299" s="137" t="str">
        <f aca="false">IF(OR(AND(DATOS_[[#This Row],[Fecha Fin Contrato]]&lt;$D$3,DATOS_[[#This Row],[Fecha Fin Contrato]]&lt;&gt;""),DATOS_[[#This Row],[Fecha de Contratación]]&gt;$D$4),"Fuera","Dentro")</f>
        <v>Dentro</v>
      </c>
      <c r="BS299" s="137" t="str">
        <f aca="false" t="array" ref="BS299:BS299">IF(MAX(IF(DATOS_[id]=DATOS_[[#This Row],[id]],DATOS_[F.fin.cal]))=DATOS_[[#This Row],[F.fin.cal]],"Sí","NO")</f>
        <v>Sí</v>
      </c>
      <c r="BT299" s="137" t="str">
        <f aca="false">IF(AND(DATOS_[[#This Row],[% normaliz]]&lt;&gt;1,DATOS_[[#This Row],[% anualiz]]=1),"Sí","NO")</f>
        <v>Sí</v>
      </c>
      <c r="BU299" s="137" t="str">
        <f aca="false">IF(AND(DATOS_[[#This Row],[% normaliz]]=1,DATOS_[[#This Row],[% anualiz]]&lt;&gt;1),"Sí","NO")</f>
        <v>NO</v>
      </c>
      <c r="BV299" s="137" t="str">
        <f aca="false">IF(AND(DATOS_[[#This Row],[% normaliz]]&lt;&gt;1,DATOS_[[#This Row],[% anualiz]]&lt;&gt;1),"Sí","NO")</f>
        <v>NO</v>
      </c>
      <c r="BW299" s="137" t="str">
        <f aca="false">+IF(DATOS_[[#This Row],[% normaliz]]*DATOS_[[#This Row],[% anualiz]]=1,"NO","Sí")</f>
        <v>Sí</v>
      </c>
      <c r="BX299" s="138" t="e">
        <f aca="false">(DATOS_[[#This Row],[S.BASE]]*(1/DATOS_[[#This Row],[% normaliz]])*(1/DATOS_[[#This Row],[% anualiz]]))*IF(DATOS_[[#This Row],[Check Equiparado]]="Sí",1,0)</f>
        <v>#DIV/0!</v>
      </c>
      <c r="BY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9" s="138" t="e">
        <f aca="false">+DATOS_[[#This Row],[SALARIO BASE Eq]]+DATOS_[[#This Row],[Tot COMPL.SAL Eq]]</f>
        <v>#DIV/0!</v>
      </c>
      <c r="CA299" s="138" t="e">
        <f aca="false" t="array" ref="CA299:CA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9" s="138" t="e">
        <f aca="false">+DATOS_[[#This Row],[TOTAL SALARIO Eq]]+DATOS_[[#This Row],[Tot Extrasalarial Eq]]</f>
        <v>#DIV/0!</v>
      </c>
      <c r="CC299" s="139" t="n">
        <f aca="false">DATOS_[[#This Row],[S.BASE]]</f>
        <v>0</v>
      </c>
      <c r="CD299" s="139" t="n">
        <f aca="false">+SUM(DATOS_[[#This Row],[Conc.Sal.01]:[Conc.Sal.30]])</f>
        <v>0</v>
      </c>
      <c r="CE299" s="139" t="n">
        <f aca="false">+DATOS_[[#This Row],[SALARIO BASE Ef]]+DATOS_[[#This Row],[Tot COMPL.SAL Ef]]</f>
        <v>0</v>
      </c>
      <c r="CF299" s="139" t="n">
        <f aca="false">+SUM(DATOS_[[#This Row],[C.Extra.01]:[C.Extra.05]])</f>
        <v>0</v>
      </c>
      <c r="CG299" s="139" t="n">
        <f aca="false">+DATOS_[[#This Row],[TOTAL SALARIO Ef]]+DATOS_[[#This Row],[Tot Extrasalarial Ef]]</f>
        <v>0</v>
      </c>
      <c r="CH299" s="140" t="n">
        <f aca="false">MIN(IF(DATOS_[[#This Row],[Fecha Fin Contrato]]="",$D$4,DATOS_[[#This Row],[Fecha Fin Contrato]]),$D$4)-MAX(DATOS_[[#This Row],[Fecha de Contratación]],$D$3)+1</f>
        <v>1</v>
      </c>
      <c r="CI299" s="141" t="str">
        <f aca="false">IF(COUNTIFS(DATOS_[id],DATOS_[[#This Row],[id]])&gt;1,DATOS_[[#This Row],[id]],"")</f>
        <v/>
      </c>
      <c r="CJ299" s="141" t="n">
        <f aca="false">(Inicio!$G$10-DATOS_[[#This Row],[Fecha Nacimiento]])/365.25</f>
        <v>0</v>
      </c>
      <c r="CK299" s="141" t="n">
        <f aca="false">(Inicio!$G$10-DATOS_[[#This Row],[Fecha de Antigüedad]])/365.25</f>
        <v>0</v>
      </c>
      <c r="CL299" s="141" t="e">
        <f aca="false">+VLOOKUP(DATOS_[[#This Row],[Clave de Contrato]],TblTiposContrato13[],3,0)</f>
        <v>#N/A</v>
      </c>
      <c r="CM299" s="141" t="e">
        <f aca="false">+VLOOKUP(DATOS_[[#This Row],[Clave de Contrato]],TblTiposContrato13[],4,0)</f>
        <v>#N/A</v>
      </c>
      <c r="CN299" s="141" t="str">
        <f aca="false">VLOOKUP(DATOS_[[#This Row],[Edad]],CONTRATOS!TblRngEdad,2,1)</f>
        <v>20  o menos</v>
      </c>
      <c r="CO299" s="141" t="str">
        <f aca="false">VLOOKUP(DATOS_[[#This Row],[Antigüedad]],TblRngAntg14[],2,1)</f>
        <v>0 a 1 años</v>
      </c>
    </row>
    <row r="300" customFormat="false" ht="13.8" hidden="false" customHeight="false" outlineLevel="0" collapsed="false">
      <c r="D300" s="128"/>
      <c r="E300" s="129"/>
      <c r="F300" s="129"/>
      <c r="G300" s="129"/>
      <c r="H300" s="130"/>
      <c r="I300" s="131"/>
      <c r="J300" s="128"/>
      <c r="K300" s="132"/>
      <c r="L300" s="132"/>
      <c r="M300" s="133"/>
      <c r="N300" s="133"/>
      <c r="O300" s="133"/>
      <c r="P300" s="129"/>
      <c r="Z300" s="74"/>
      <c r="AA300" s="75"/>
      <c r="AB300" s="75"/>
      <c r="AC300" s="129"/>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134"/>
      <c r="BK300" s="134"/>
      <c r="BL300" s="134"/>
      <c r="BM300" s="135"/>
      <c r="BN300" s="136" t="n">
        <f aca="false">+MAX($D$3,DATOS_[[#This Row],[Fecha Inicio Sit. Contract.]])</f>
        <v>0</v>
      </c>
      <c r="BO300" s="136" t="n">
        <f aca="false">+MIN($D$4,DATOS_[[#This Row],[Fecha Fin Sit. Contract.]])</f>
        <v>0</v>
      </c>
      <c r="BP300" s="137" t="n">
        <f aca="false">+DATOS_[[#This Row],[% de jornada]]*IF(DATOS_[[#This Row],[% jornada reducida]]="",1,DATOS_[[#This Row],[% jornada reducida]])</f>
        <v>0</v>
      </c>
      <c r="BQ300" s="137" t="n">
        <f aca="false">+(DATOS_[[#This Row],[F.fin.cal]]-DATOS_[[#This Row],[F.ini.cal]]+1)/($D$4-$D$3+1)</f>
        <v>1</v>
      </c>
      <c r="BR300" s="137" t="str">
        <f aca="false">IF(OR(AND(DATOS_[[#This Row],[Fecha Fin Contrato]]&lt;$D$3,DATOS_[[#This Row],[Fecha Fin Contrato]]&lt;&gt;""),DATOS_[[#This Row],[Fecha de Contratación]]&gt;$D$4),"Fuera","Dentro")</f>
        <v>Dentro</v>
      </c>
      <c r="BS300" s="137" t="str">
        <f aca="false" t="array" ref="BS300:BS300">IF(MAX(IF(DATOS_[id]=DATOS_[[#This Row],[id]],DATOS_[F.fin.cal]))=DATOS_[[#This Row],[F.fin.cal]],"Sí","NO")</f>
        <v>Sí</v>
      </c>
      <c r="BT300" s="137" t="str">
        <f aca="false">IF(AND(DATOS_[[#This Row],[% normaliz]]&lt;&gt;1,DATOS_[[#This Row],[% anualiz]]=1),"Sí","NO")</f>
        <v>Sí</v>
      </c>
      <c r="BU300" s="137" t="str">
        <f aca="false">IF(AND(DATOS_[[#This Row],[% normaliz]]=1,DATOS_[[#This Row],[% anualiz]]&lt;&gt;1),"Sí","NO")</f>
        <v>NO</v>
      </c>
      <c r="BV300" s="137" t="str">
        <f aca="false">IF(AND(DATOS_[[#This Row],[% normaliz]]&lt;&gt;1,DATOS_[[#This Row],[% anualiz]]&lt;&gt;1),"Sí","NO")</f>
        <v>NO</v>
      </c>
      <c r="BW300" s="137" t="str">
        <f aca="false">+IF(DATOS_[[#This Row],[% normaliz]]*DATOS_[[#This Row],[% anualiz]]=1,"NO","Sí")</f>
        <v>Sí</v>
      </c>
      <c r="BX300" s="138" t="e">
        <f aca="false">(DATOS_[[#This Row],[S.BASE]]*(1/DATOS_[[#This Row],[% normaliz]])*(1/DATOS_[[#This Row],[% anualiz]]))*IF(DATOS_[[#This Row],[Check Equiparado]]="Sí",1,0)</f>
        <v>#DIV/0!</v>
      </c>
      <c r="BY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0" s="138" t="e">
        <f aca="false">+DATOS_[[#This Row],[SALARIO BASE Eq]]+DATOS_[[#This Row],[Tot COMPL.SAL Eq]]</f>
        <v>#DIV/0!</v>
      </c>
      <c r="CA300" s="138" t="e">
        <f aca="false" t="array" ref="CA300:CA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0" s="138" t="e">
        <f aca="false">+DATOS_[[#This Row],[TOTAL SALARIO Eq]]+DATOS_[[#This Row],[Tot Extrasalarial Eq]]</f>
        <v>#DIV/0!</v>
      </c>
      <c r="CC300" s="139" t="n">
        <f aca="false">DATOS_[[#This Row],[S.BASE]]</f>
        <v>0</v>
      </c>
      <c r="CD300" s="139" t="n">
        <f aca="false">+SUM(DATOS_[[#This Row],[Conc.Sal.01]:[Conc.Sal.30]])</f>
        <v>0</v>
      </c>
      <c r="CE300" s="139" t="n">
        <f aca="false">+DATOS_[[#This Row],[SALARIO BASE Ef]]+DATOS_[[#This Row],[Tot COMPL.SAL Ef]]</f>
        <v>0</v>
      </c>
      <c r="CF300" s="139" t="n">
        <f aca="false">+SUM(DATOS_[[#This Row],[C.Extra.01]:[C.Extra.05]])</f>
        <v>0</v>
      </c>
      <c r="CG300" s="139" t="n">
        <f aca="false">+DATOS_[[#This Row],[TOTAL SALARIO Ef]]+DATOS_[[#This Row],[Tot Extrasalarial Ef]]</f>
        <v>0</v>
      </c>
      <c r="CH300" s="140" t="n">
        <f aca="false">MIN(IF(DATOS_[[#This Row],[Fecha Fin Contrato]]="",$D$4,DATOS_[[#This Row],[Fecha Fin Contrato]]),$D$4)-MAX(DATOS_[[#This Row],[Fecha de Contratación]],$D$3)+1</f>
        <v>1</v>
      </c>
      <c r="CI300" s="141" t="str">
        <f aca="false">IF(COUNTIFS(DATOS_[id],DATOS_[[#This Row],[id]])&gt;1,DATOS_[[#This Row],[id]],"")</f>
        <v/>
      </c>
      <c r="CJ300" s="141" t="n">
        <f aca="false">(Inicio!$G$10-DATOS_[[#This Row],[Fecha Nacimiento]])/365.25</f>
        <v>0</v>
      </c>
      <c r="CK300" s="141" t="n">
        <f aca="false">(Inicio!$G$10-DATOS_[[#This Row],[Fecha de Antigüedad]])/365.25</f>
        <v>0</v>
      </c>
      <c r="CL300" s="141" t="e">
        <f aca="false">+VLOOKUP(DATOS_[[#This Row],[Clave de Contrato]],TblTiposContrato13[],3,0)</f>
        <v>#N/A</v>
      </c>
      <c r="CM300" s="141" t="e">
        <f aca="false">+VLOOKUP(DATOS_[[#This Row],[Clave de Contrato]],TblTiposContrato13[],4,0)</f>
        <v>#N/A</v>
      </c>
      <c r="CN300" s="141" t="str">
        <f aca="false">VLOOKUP(DATOS_[[#This Row],[Edad]],CONTRATOS!TblRngEdad,2,1)</f>
        <v>20  o menos</v>
      </c>
      <c r="CO300" s="141" t="str">
        <f aca="false">VLOOKUP(DATOS_[[#This Row],[Antigüedad]],TblRngAntg14[],2,1)</f>
        <v>0 a 1 años</v>
      </c>
    </row>
    <row r="301" customFormat="false" ht="13.8" hidden="false" customHeight="false" outlineLevel="0" collapsed="false">
      <c r="D301" s="128"/>
      <c r="E301" s="129"/>
      <c r="F301" s="129"/>
      <c r="G301" s="129"/>
      <c r="H301" s="130"/>
      <c r="I301" s="131"/>
      <c r="J301" s="128"/>
      <c r="K301" s="132"/>
      <c r="L301" s="132"/>
      <c r="M301" s="133"/>
      <c r="N301" s="133"/>
      <c r="O301" s="133"/>
      <c r="P301" s="129"/>
      <c r="Z301" s="74"/>
      <c r="AA301" s="75"/>
      <c r="AB301" s="75"/>
      <c r="AC301" s="129"/>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134"/>
      <c r="BK301" s="134"/>
      <c r="BL301" s="134"/>
      <c r="BM301" s="135"/>
      <c r="BN301" s="136" t="n">
        <f aca="false">+MAX($D$3,DATOS_[[#This Row],[Fecha Inicio Sit. Contract.]])</f>
        <v>0</v>
      </c>
      <c r="BO301" s="136" t="n">
        <f aca="false">+MIN($D$4,DATOS_[[#This Row],[Fecha Fin Sit. Contract.]])</f>
        <v>0</v>
      </c>
      <c r="BP301" s="137" t="n">
        <f aca="false">+DATOS_[[#This Row],[% de jornada]]*IF(DATOS_[[#This Row],[% jornada reducida]]="",1,DATOS_[[#This Row],[% jornada reducida]])</f>
        <v>0</v>
      </c>
      <c r="BQ301" s="137" t="n">
        <f aca="false">+(DATOS_[[#This Row],[F.fin.cal]]-DATOS_[[#This Row],[F.ini.cal]]+1)/($D$4-$D$3+1)</f>
        <v>1</v>
      </c>
      <c r="BR301" s="137" t="str">
        <f aca="false">IF(OR(AND(DATOS_[[#This Row],[Fecha Fin Contrato]]&lt;$D$3,DATOS_[[#This Row],[Fecha Fin Contrato]]&lt;&gt;""),DATOS_[[#This Row],[Fecha de Contratación]]&gt;$D$4),"Fuera","Dentro")</f>
        <v>Dentro</v>
      </c>
      <c r="BS301" s="137" t="str">
        <f aca="false" t="array" ref="BS301:BS301">IF(MAX(IF(DATOS_[id]=DATOS_[[#This Row],[id]],DATOS_[F.fin.cal]))=DATOS_[[#This Row],[F.fin.cal]],"Sí","NO")</f>
        <v>Sí</v>
      </c>
      <c r="BT301" s="137" t="str">
        <f aca="false">IF(AND(DATOS_[[#This Row],[% normaliz]]&lt;&gt;1,DATOS_[[#This Row],[% anualiz]]=1),"Sí","NO")</f>
        <v>Sí</v>
      </c>
      <c r="BU301" s="137" t="str">
        <f aca="false">IF(AND(DATOS_[[#This Row],[% normaliz]]=1,DATOS_[[#This Row],[% anualiz]]&lt;&gt;1),"Sí","NO")</f>
        <v>NO</v>
      </c>
      <c r="BV301" s="137" t="str">
        <f aca="false">IF(AND(DATOS_[[#This Row],[% normaliz]]&lt;&gt;1,DATOS_[[#This Row],[% anualiz]]&lt;&gt;1),"Sí","NO")</f>
        <v>NO</v>
      </c>
      <c r="BW301" s="137" t="str">
        <f aca="false">+IF(DATOS_[[#This Row],[% normaliz]]*DATOS_[[#This Row],[% anualiz]]=1,"NO","Sí")</f>
        <v>Sí</v>
      </c>
      <c r="BX301" s="138" t="e">
        <f aca="false">(DATOS_[[#This Row],[S.BASE]]*(1/DATOS_[[#This Row],[% normaliz]])*(1/DATOS_[[#This Row],[% anualiz]]))*IF(DATOS_[[#This Row],[Check Equiparado]]="Sí",1,0)</f>
        <v>#DIV/0!</v>
      </c>
      <c r="BY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1" s="138" t="e">
        <f aca="false">+DATOS_[[#This Row],[SALARIO BASE Eq]]+DATOS_[[#This Row],[Tot COMPL.SAL Eq]]</f>
        <v>#DIV/0!</v>
      </c>
      <c r="CA301" s="138" t="e">
        <f aca="false" t="array" ref="CA301:CA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1" s="138" t="e">
        <f aca="false">+DATOS_[[#This Row],[TOTAL SALARIO Eq]]+DATOS_[[#This Row],[Tot Extrasalarial Eq]]</f>
        <v>#DIV/0!</v>
      </c>
      <c r="CC301" s="139" t="n">
        <f aca="false">DATOS_[[#This Row],[S.BASE]]</f>
        <v>0</v>
      </c>
      <c r="CD301" s="139" t="n">
        <f aca="false">+SUM(DATOS_[[#This Row],[Conc.Sal.01]:[Conc.Sal.30]])</f>
        <v>0</v>
      </c>
      <c r="CE301" s="139" t="n">
        <f aca="false">+DATOS_[[#This Row],[SALARIO BASE Ef]]+DATOS_[[#This Row],[Tot COMPL.SAL Ef]]</f>
        <v>0</v>
      </c>
      <c r="CF301" s="139" t="n">
        <f aca="false">+SUM(DATOS_[[#This Row],[C.Extra.01]:[C.Extra.05]])</f>
        <v>0</v>
      </c>
      <c r="CG301" s="139" t="n">
        <f aca="false">+DATOS_[[#This Row],[TOTAL SALARIO Ef]]+DATOS_[[#This Row],[Tot Extrasalarial Ef]]</f>
        <v>0</v>
      </c>
      <c r="CH301" s="140" t="n">
        <f aca="false">MIN(IF(DATOS_[[#This Row],[Fecha Fin Contrato]]="",$D$4,DATOS_[[#This Row],[Fecha Fin Contrato]]),$D$4)-MAX(DATOS_[[#This Row],[Fecha de Contratación]],$D$3)+1</f>
        <v>1</v>
      </c>
      <c r="CI301" s="141" t="str">
        <f aca="false">IF(COUNTIFS(DATOS_[id],DATOS_[[#This Row],[id]])&gt;1,DATOS_[[#This Row],[id]],"")</f>
        <v/>
      </c>
      <c r="CJ301" s="141" t="n">
        <f aca="false">(Inicio!$G$10-DATOS_[[#This Row],[Fecha Nacimiento]])/365.25</f>
        <v>0</v>
      </c>
      <c r="CK301" s="141" t="n">
        <f aca="false">(Inicio!$G$10-DATOS_[[#This Row],[Fecha de Antigüedad]])/365.25</f>
        <v>0</v>
      </c>
      <c r="CL301" s="141" t="e">
        <f aca="false">+VLOOKUP(DATOS_[[#This Row],[Clave de Contrato]],TblTiposContrato13[],3,0)</f>
        <v>#N/A</v>
      </c>
      <c r="CM301" s="141" t="e">
        <f aca="false">+VLOOKUP(DATOS_[[#This Row],[Clave de Contrato]],TblTiposContrato13[],4,0)</f>
        <v>#N/A</v>
      </c>
      <c r="CN301" s="141" t="str">
        <f aca="false">VLOOKUP(DATOS_[[#This Row],[Edad]],CONTRATOS!TblRngEdad,2,1)</f>
        <v>20  o menos</v>
      </c>
      <c r="CO301" s="141" t="str">
        <f aca="false">VLOOKUP(DATOS_[[#This Row],[Antigüedad]],TblRngAntg14[],2,1)</f>
        <v>0 a 1 años</v>
      </c>
    </row>
    <row r="302" customFormat="false" ht="13.8" hidden="false" customHeight="false" outlineLevel="0" collapsed="false">
      <c r="D302" s="128"/>
      <c r="E302" s="129"/>
      <c r="F302" s="129"/>
      <c r="G302" s="129"/>
      <c r="H302" s="130"/>
      <c r="I302" s="131"/>
      <c r="J302" s="128"/>
      <c r="K302" s="132"/>
      <c r="L302" s="132"/>
      <c r="M302" s="133"/>
      <c r="N302" s="133"/>
      <c r="O302" s="133"/>
      <c r="P302" s="129"/>
      <c r="Z302" s="74"/>
      <c r="AA302" s="75"/>
      <c r="AB302" s="75"/>
      <c r="AC302" s="129"/>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134"/>
      <c r="BK302" s="134"/>
      <c r="BL302" s="134"/>
      <c r="BM302" s="135"/>
      <c r="BN302" s="136" t="n">
        <f aca="false">+MAX($D$3,DATOS_[[#This Row],[Fecha Inicio Sit. Contract.]])</f>
        <v>0</v>
      </c>
      <c r="BO302" s="136" t="n">
        <f aca="false">+MIN($D$4,DATOS_[[#This Row],[Fecha Fin Sit. Contract.]])</f>
        <v>0</v>
      </c>
      <c r="BP302" s="137" t="n">
        <f aca="false">+DATOS_[[#This Row],[% de jornada]]*IF(DATOS_[[#This Row],[% jornada reducida]]="",1,DATOS_[[#This Row],[% jornada reducida]])</f>
        <v>0</v>
      </c>
      <c r="BQ302" s="137" t="n">
        <f aca="false">+(DATOS_[[#This Row],[F.fin.cal]]-DATOS_[[#This Row],[F.ini.cal]]+1)/($D$4-$D$3+1)</f>
        <v>1</v>
      </c>
      <c r="BR302" s="137" t="str">
        <f aca="false">IF(OR(AND(DATOS_[[#This Row],[Fecha Fin Contrato]]&lt;$D$3,DATOS_[[#This Row],[Fecha Fin Contrato]]&lt;&gt;""),DATOS_[[#This Row],[Fecha de Contratación]]&gt;$D$4),"Fuera","Dentro")</f>
        <v>Dentro</v>
      </c>
      <c r="BS302" s="137" t="str">
        <f aca="false" t="array" ref="BS302:BS302">IF(MAX(IF(DATOS_[id]=DATOS_[[#This Row],[id]],DATOS_[F.fin.cal]))=DATOS_[[#This Row],[F.fin.cal]],"Sí","NO")</f>
        <v>Sí</v>
      </c>
      <c r="BT302" s="137" t="str">
        <f aca="false">IF(AND(DATOS_[[#This Row],[% normaliz]]&lt;&gt;1,DATOS_[[#This Row],[% anualiz]]=1),"Sí","NO")</f>
        <v>Sí</v>
      </c>
      <c r="BU302" s="137" t="str">
        <f aca="false">IF(AND(DATOS_[[#This Row],[% normaliz]]=1,DATOS_[[#This Row],[% anualiz]]&lt;&gt;1),"Sí","NO")</f>
        <v>NO</v>
      </c>
      <c r="BV302" s="137" t="str">
        <f aca="false">IF(AND(DATOS_[[#This Row],[% normaliz]]&lt;&gt;1,DATOS_[[#This Row],[% anualiz]]&lt;&gt;1),"Sí","NO")</f>
        <v>NO</v>
      </c>
      <c r="BW302" s="137" t="str">
        <f aca="false">+IF(DATOS_[[#This Row],[% normaliz]]*DATOS_[[#This Row],[% anualiz]]=1,"NO","Sí")</f>
        <v>Sí</v>
      </c>
      <c r="BX302" s="138" t="e">
        <f aca="false">(DATOS_[[#This Row],[S.BASE]]*(1/DATOS_[[#This Row],[% normaliz]])*(1/DATOS_[[#This Row],[% anualiz]]))*IF(DATOS_[[#This Row],[Check Equiparado]]="Sí",1,0)</f>
        <v>#DIV/0!</v>
      </c>
      <c r="BY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2" s="138" t="e">
        <f aca="false">+DATOS_[[#This Row],[SALARIO BASE Eq]]+DATOS_[[#This Row],[Tot COMPL.SAL Eq]]</f>
        <v>#DIV/0!</v>
      </c>
      <c r="CA302" s="138" t="e">
        <f aca="false" t="array" ref="CA302:CA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2" s="138" t="e">
        <f aca="false">+DATOS_[[#This Row],[TOTAL SALARIO Eq]]+DATOS_[[#This Row],[Tot Extrasalarial Eq]]</f>
        <v>#DIV/0!</v>
      </c>
      <c r="CC302" s="139" t="n">
        <f aca="false">DATOS_[[#This Row],[S.BASE]]</f>
        <v>0</v>
      </c>
      <c r="CD302" s="139" t="n">
        <f aca="false">+SUM(DATOS_[[#This Row],[Conc.Sal.01]:[Conc.Sal.30]])</f>
        <v>0</v>
      </c>
      <c r="CE302" s="139" t="n">
        <f aca="false">+DATOS_[[#This Row],[SALARIO BASE Ef]]+DATOS_[[#This Row],[Tot COMPL.SAL Ef]]</f>
        <v>0</v>
      </c>
      <c r="CF302" s="139" t="n">
        <f aca="false">+SUM(DATOS_[[#This Row],[C.Extra.01]:[C.Extra.05]])</f>
        <v>0</v>
      </c>
      <c r="CG302" s="139" t="n">
        <f aca="false">+DATOS_[[#This Row],[TOTAL SALARIO Ef]]+DATOS_[[#This Row],[Tot Extrasalarial Ef]]</f>
        <v>0</v>
      </c>
      <c r="CH302" s="140" t="n">
        <f aca="false">MIN(IF(DATOS_[[#This Row],[Fecha Fin Contrato]]="",$D$4,DATOS_[[#This Row],[Fecha Fin Contrato]]),$D$4)-MAX(DATOS_[[#This Row],[Fecha de Contratación]],$D$3)+1</f>
        <v>1</v>
      </c>
      <c r="CI302" s="141" t="str">
        <f aca="false">IF(COUNTIFS(DATOS_[id],DATOS_[[#This Row],[id]])&gt;1,DATOS_[[#This Row],[id]],"")</f>
        <v/>
      </c>
      <c r="CJ302" s="141" t="n">
        <f aca="false">(Inicio!$G$10-DATOS_[[#This Row],[Fecha Nacimiento]])/365.25</f>
        <v>0</v>
      </c>
      <c r="CK302" s="141" t="n">
        <f aca="false">(Inicio!$G$10-DATOS_[[#This Row],[Fecha de Antigüedad]])/365.25</f>
        <v>0</v>
      </c>
      <c r="CL302" s="141" t="e">
        <f aca="false">+VLOOKUP(DATOS_[[#This Row],[Clave de Contrato]],TblTiposContrato13[],3,0)</f>
        <v>#N/A</v>
      </c>
      <c r="CM302" s="141" t="e">
        <f aca="false">+VLOOKUP(DATOS_[[#This Row],[Clave de Contrato]],TblTiposContrato13[],4,0)</f>
        <v>#N/A</v>
      </c>
      <c r="CN302" s="141" t="str">
        <f aca="false">VLOOKUP(DATOS_[[#This Row],[Edad]],CONTRATOS!TblRngEdad,2,1)</f>
        <v>20  o menos</v>
      </c>
      <c r="CO302" s="141" t="str">
        <f aca="false">VLOOKUP(DATOS_[[#This Row],[Antigüedad]],TblRngAntg14[],2,1)</f>
        <v>0 a 1 años</v>
      </c>
    </row>
    <row r="303" customFormat="false" ht="13.8" hidden="false" customHeight="false" outlineLevel="0" collapsed="false">
      <c r="D303" s="128"/>
      <c r="E303" s="129"/>
      <c r="F303" s="129"/>
      <c r="G303" s="129"/>
      <c r="H303" s="130"/>
      <c r="I303" s="131"/>
      <c r="J303" s="128"/>
      <c r="K303" s="132"/>
      <c r="L303" s="132"/>
      <c r="M303" s="133"/>
      <c r="N303" s="133"/>
      <c r="O303" s="133"/>
      <c r="P303" s="129"/>
      <c r="Z303" s="74"/>
      <c r="AA303" s="75"/>
      <c r="AB303" s="75"/>
      <c r="AC303" s="129"/>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134"/>
      <c r="BK303" s="134"/>
      <c r="BL303" s="134"/>
      <c r="BM303" s="135"/>
      <c r="BN303" s="136" t="n">
        <f aca="false">+MAX($D$3,DATOS_[[#This Row],[Fecha Inicio Sit. Contract.]])</f>
        <v>0</v>
      </c>
      <c r="BO303" s="136" t="n">
        <f aca="false">+MIN($D$4,DATOS_[[#This Row],[Fecha Fin Sit. Contract.]])</f>
        <v>0</v>
      </c>
      <c r="BP303" s="137" t="n">
        <f aca="false">+DATOS_[[#This Row],[% de jornada]]*IF(DATOS_[[#This Row],[% jornada reducida]]="",1,DATOS_[[#This Row],[% jornada reducida]])</f>
        <v>0</v>
      </c>
      <c r="BQ303" s="137" t="n">
        <f aca="false">+(DATOS_[[#This Row],[F.fin.cal]]-DATOS_[[#This Row],[F.ini.cal]]+1)/($D$4-$D$3+1)</f>
        <v>1</v>
      </c>
      <c r="BR303" s="137" t="str">
        <f aca="false">IF(OR(AND(DATOS_[[#This Row],[Fecha Fin Contrato]]&lt;$D$3,DATOS_[[#This Row],[Fecha Fin Contrato]]&lt;&gt;""),DATOS_[[#This Row],[Fecha de Contratación]]&gt;$D$4),"Fuera","Dentro")</f>
        <v>Dentro</v>
      </c>
      <c r="BS303" s="137" t="str">
        <f aca="false" t="array" ref="BS303:BS303">IF(MAX(IF(DATOS_[id]=DATOS_[[#This Row],[id]],DATOS_[F.fin.cal]))=DATOS_[[#This Row],[F.fin.cal]],"Sí","NO")</f>
        <v>Sí</v>
      </c>
      <c r="BT303" s="137" t="str">
        <f aca="false">IF(AND(DATOS_[[#This Row],[% normaliz]]&lt;&gt;1,DATOS_[[#This Row],[% anualiz]]=1),"Sí","NO")</f>
        <v>Sí</v>
      </c>
      <c r="BU303" s="137" t="str">
        <f aca="false">IF(AND(DATOS_[[#This Row],[% normaliz]]=1,DATOS_[[#This Row],[% anualiz]]&lt;&gt;1),"Sí","NO")</f>
        <v>NO</v>
      </c>
      <c r="BV303" s="137" t="str">
        <f aca="false">IF(AND(DATOS_[[#This Row],[% normaliz]]&lt;&gt;1,DATOS_[[#This Row],[% anualiz]]&lt;&gt;1),"Sí","NO")</f>
        <v>NO</v>
      </c>
      <c r="BW303" s="137" t="str">
        <f aca="false">+IF(DATOS_[[#This Row],[% normaliz]]*DATOS_[[#This Row],[% anualiz]]=1,"NO","Sí")</f>
        <v>Sí</v>
      </c>
      <c r="BX303" s="138" t="e">
        <f aca="false">(DATOS_[[#This Row],[S.BASE]]*(1/DATOS_[[#This Row],[% normaliz]])*(1/DATOS_[[#This Row],[% anualiz]]))*IF(DATOS_[[#This Row],[Check Equiparado]]="Sí",1,0)</f>
        <v>#DIV/0!</v>
      </c>
      <c r="BY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3" s="138" t="e">
        <f aca="false">+DATOS_[[#This Row],[SALARIO BASE Eq]]+DATOS_[[#This Row],[Tot COMPL.SAL Eq]]</f>
        <v>#DIV/0!</v>
      </c>
      <c r="CA303" s="138" t="e">
        <f aca="false" t="array" ref="CA303:CA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3" s="138" t="e">
        <f aca="false">+DATOS_[[#This Row],[TOTAL SALARIO Eq]]+DATOS_[[#This Row],[Tot Extrasalarial Eq]]</f>
        <v>#DIV/0!</v>
      </c>
      <c r="CC303" s="139" t="n">
        <f aca="false">DATOS_[[#This Row],[S.BASE]]</f>
        <v>0</v>
      </c>
      <c r="CD303" s="139" t="n">
        <f aca="false">+SUM(DATOS_[[#This Row],[Conc.Sal.01]:[Conc.Sal.30]])</f>
        <v>0</v>
      </c>
      <c r="CE303" s="139" t="n">
        <f aca="false">+DATOS_[[#This Row],[SALARIO BASE Ef]]+DATOS_[[#This Row],[Tot COMPL.SAL Ef]]</f>
        <v>0</v>
      </c>
      <c r="CF303" s="139" t="n">
        <f aca="false">+SUM(DATOS_[[#This Row],[C.Extra.01]:[C.Extra.05]])</f>
        <v>0</v>
      </c>
      <c r="CG303" s="139" t="n">
        <f aca="false">+DATOS_[[#This Row],[TOTAL SALARIO Ef]]+DATOS_[[#This Row],[Tot Extrasalarial Ef]]</f>
        <v>0</v>
      </c>
      <c r="CH303" s="140" t="n">
        <f aca="false">MIN(IF(DATOS_[[#This Row],[Fecha Fin Contrato]]="",$D$4,DATOS_[[#This Row],[Fecha Fin Contrato]]),$D$4)-MAX(DATOS_[[#This Row],[Fecha de Contratación]],$D$3)+1</f>
        <v>1</v>
      </c>
      <c r="CI303" s="141" t="str">
        <f aca="false">IF(COUNTIFS(DATOS_[id],DATOS_[[#This Row],[id]])&gt;1,DATOS_[[#This Row],[id]],"")</f>
        <v/>
      </c>
      <c r="CJ303" s="141" t="n">
        <f aca="false">(Inicio!$G$10-DATOS_[[#This Row],[Fecha Nacimiento]])/365.25</f>
        <v>0</v>
      </c>
      <c r="CK303" s="141" t="n">
        <f aca="false">(Inicio!$G$10-DATOS_[[#This Row],[Fecha de Antigüedad]])/365.25</f>
        <v>0</v>
      </c>
      <c r="CL303" s="141" t="e">
        <f aca="false">+VLOOKUP(DATOS_[[#This Row],[Clave de Contrato]],TblTiposContrato13[],3,0)</f>
        <v>#N/A</v>
      </c>
      <c r="CM303" s="141" t="e">
        <f aca="false">+VLOOKUP(DATOS_[[#This Row],[Clave de Contrato]],TblTiposContrato13[],4,0)</f>
        <v>#N/A</v>
      </c>
      <c r="CN303" s="141" t="str">
        <f aca="false">VLOOKUP(DATOS_[[#This Row],[Edad]],CONTRATOS!TblRngEdad,2,1)</f>
        <v>20  o menos</v>
      </c>
      <c r="CO303" s="141" t="str">
        <f aca="false">VLOOKUP(DATOS_[[#This Row],[Antigüedad]],TblRngAntg14[],2,1)</f>
        <v>0 a 1 años</v>
      </c>
    </row>
    <row r="304" customFormat="false" ht="13.8" hidden="false" customHeight="false" outlineLevel="0" collapsed="false">
      <c r="D304" s="128"/>
      <c r="E304" s="129"/>
      <c r="F304" s="129"/>
      <c r="G304" s="129"/>
      <c r="H304" s="130"/>
      <c r="I304" s="131"/>
      <c r="J304" s="128"/>
      <c r="K304" s="132"/>
      <c r="L304" s="132"/>
      <c r="M304" s="133"/>
      <c r="N304" s="133"/>
      <c r="O304" s="133"/>
      <c r="P304" s="129"/>
      <c r="Z304" s="74"/>
      <c r="AA304" s="75"/>
      <c r="AB304" s="75"/>
      <c r="AC304" s="129"/>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134"/>
      <c r="BK304" s="134"/>
      <c r="BL304" s="134"/>
      <c r="BM304" s="135"/>
      <c r="BN304" s="136" t="n">
        <f aca="false">+MAX($D$3,DATOS_[[#This Row],[Fecha Inicio Sit. Contract.]])</f>
        <v>0</v>
      </c>
      <c r="BO304" s="136" t="n">
        <f aca="false">+MIN($D$4,DATOS_[[#This Row],[Fecha Fin Sit. Contract.]])</f>
        <v>0</v>
      </c>
      <c r="BP304" s="137" t="n">
        <f aca="false">+DATOS_[[#This Row],[% de jornada]]*IF(DATOS_[[#This Row],[% jornada reducida]]="",1,DATOS_[[#This Row],[% jornada reducida]])</f>
        <v>0</v>
      </c>
      <c r="BQ304" s="137" t="n">
        <f aca="false">+(DATOS_[[#This Row],[F.fin.cal]]-DATOS_[[#This Row],[F.ini.cal]]+1)/($D$4-$D$3+1)</f>
        <v>1</v>
      </c>
      <c r="BR304" s="137" t="str">
        <f aca="false">IF(OR(AND(DATOS_[[#This Row],[Fecha Fin Contrato]]&lt;$D$3,DATOS_[[#This Row],[Fecha Fin Contrato]]&lt;&gt;""),DATOS_[[#This Row],[Fecha de Contratación]]&gt;$D$4),"Fuera","Dentro")</f>
        <v>Dentro</v>
      </c>
      <c r="BS304" s="137" t="str">
        <f aca="false" t="array" ref="BS304:BS304">IF(MAX(IF(DATOS_[id]=DATOS_[[#This Row],[id]],DATOS_[F.fin.cal]))=DATOS_[[#This Row],[F.fin.cal]],"Sí","NO")</f>
        <v>Sí</v>
      </c>
      <c r="BT304" s="137" t="str">
        <f aca="false">IF(AND(DATOS_[[#This Row],[% normaliz]]&lt;&gt;1,DATOS_[[#This Row],[% anualiz]]=1),"Sí","NO")</f>
        <v>Sí</v>
      </c>
      <c r="BU304" s="137" t="str">
        <f aca="false">IF(AND(DATOS_[[#This Row],[% normaliz]]=1,DATOS_[[#This Row],[% anualiz]]&lt;&gt;1),"Sí","NO")</f>
        <v>NO</v>
      </c>
      <c r="BV304" s="137" t="str">
        <f aca="false">IF(AND(DATOS_[[#This Row],[% normaliz]]&lt;&gt;1,DATOS_[[#This Row],[% anualiz]]&lt;&gt;1),"Sí","NO")</f>
        <v>NO</v>
      </c>
      <c r="BW304" s="137" t="str">
        <f aca="false">+IF(DATOS_[[#This Row],[% normaliz]]*DATOS_[[#This Row],[% anualiz]]=1,"NO","Sí")</f>
        <v>Sí</v>
      </c>
      <c r="BX304" s="138" t="e">
        <f aca="false">(DATOS_[[#This Row],[S.BASE]]*(1/DATOS_[[#This Row],[% normaliz]])*(1/DATOS_[[#This Row],[% anualiz]]))*IF(DATOS_[[#This Row],[Check Equiparado]]="Sí",1,0)</f>
        <v>#DIV/0!</v>
      </c>
      <c r="BY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4" s="138" t="e">
        <f aca="false">+DATOS_[[#This Row],[SALARIO BASE Eq]]+DATOS_[[#This Row],[Tot COMPL.SAL Eq]]</f>
        <v>#DIV/0!</v>
      </c>
      <c r="CA304" s="138" t="e">
        <f aca="false" t="array" ref="CA304:CA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4" s="138" t="e">
        <f aca="false">+DATOS_[[#This Row],[TOTAL SALARIO Eq]]+DATOS_[[#This Row],[Tot Extrasalarial Eq]]</f>
        <v>#DIV/0!</v>
      </c>
      <c r="CC304" s="139" t="n">
        <f aca="false">DATOS_[[#This Row],[S.BASE]]</f>
        <v>0</v>
      </c>
      <c r="CD304" s="139" t="n">
        <f aca="false">+SUM(DATOS_[[#This Row],[Conc.Sal.01]:[Conc.Sal.30]])</f>
        <v>0</v>
      </c>
      <c r="CE304" s="139" t="n">
        <f aca="false">+DATOS_[[#This Row],[SALARIO BASE Ef]]+DATOS_[[#This Row],[Tot COMPL.SAL Ef]]</f>
        <v>0</v>
      </c>
      <c r="CF304" s="139" t="n">
        <f aca="false">+SUM(DATOS_[[#This Row],[C.Extra.01]:[C.Extra.05]])</f>
        <v>0</v>
      </c>
      <c r="CG304" s="139" t="n">
        <f aca="false">+DATOS_[[#This Row],[TOTAL SALARIO Ef]]+DATOS_[[#This Row],[Tot Extrasalarial Ef]]</f>
        <v>0</v>
      </c>
      <c r="CH304" s="140" t="n">
        <f aca="false">MIN(IF(DATOS_[[#This Row],[Fecha Fin Contrato]]="",$D$4,DATOS_[[#This Row],[Fecha Fin Contrato]]),$D$4)-MAX(DATOS_[[#This Row],[Fecha de Contratación]],$D$3)+1</f>
        <v>1</v>
      </c>
      <c r="CI304" s="141" t="str">
        <f aca="false">IF(COUNTIFS(DATOS_[id],DATOS_[[#This Row],[id]])&gt;1,DATOS_[[#This Row],[id]],"")</f>
        <v/>
      </c>
      <c r="CJ304" s="141" t="n">
        <f aca="false">(Inicio!$G$10-DATOS_[[#This Row],[Fecha Nacimiento]])/365.25</f>
        <v>0</v>
      </c>
      <c r="CK304" s="141" t="n">
        <f aca="false">(Inicio!$G$10-DATOS_[[#This Row],[Fecha de Antigüedad]])/365.25</f>
        <v>0</v>
      </c>
      <c r="CL304" s="141" t="e">
        <f aca="false">+VLOOKUP(DATOS_[[#This Row],[Clave de Contrato]],TblTiposContrato13[],3,0)</f>
        <v>#N/A</v>
      </c>
      <c r="CM304" s="141" t="e">
        <f aca="false">+VLOOKUP(DATOS_[[#This Row],[Clave de Contrato]],TblTiposContrato13[],4,0)</f>
        <v>#N/A</v>
      </c>
      <c r="CN304" s="141" t="str">
        <f aca="false">VLOOKUP(DATOS_[[#This Row],[Edad]],CONTRATOS!TblRngEdad,2,1)</f>
        <v>20  o menos</v>
      </c>
      <c r="CO304" s="141" t="str">
        <f aca="false">VLOOKUP(DATOS_[[#This Row],[Antigüedad]],TblRngAntg14[],2,1)</f>
        <v>0 a 1 años</v>
      </c>
    </row>
    <row r="305" customFormat="false" ht="13.8" hidden="false" customHeight="false" outlineLevel="0" collapsed="false">
      <c r="D305" s="128"/>
      <c r="E305" s="129"/>
      <c r="F305" s="129"/>
      <c r="G305" s="129"/>
      <c r="H305" s="130"/>
      <c r="I305" s="131"/>
      <c r="J305" s="128"/>
      <c r="K305" s="132"/>
      <c r="L305" s="132"/>
      <c r="M305" s="133"/>
      <c r="N305" s="133"/>
      <c r="O305" s="133"/>
      <c r="P305" s="129"/>
      <c r="Z305" s="74"/>
      <c r="AA305" s="75"/>
      <c r="AB305" s="75"/>
      <c r="AC305" s="129"/>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134"/>
      <c r="BK305" s="134"/>
      <c r="BL305" s="134"/>
      <c r="BM305" s="135"/>
      <c r="BN305" s="136" t="n">
        <f aca="false">+MAX($D$3,DATOS_[[#This Row],[Fecha Inicio Sit. Contract.]])</f>
        <v>0</v>
      </c>
      <c r="BO305" s="136" t="n">
        <f aca="false">+MIN($D$4,DATOS_[[#This Row],[Fecha Fin Sit. Contract.]])</f>
        <v>0</v>
      </c>
      <c r="BP305" s="137" t="n">
        <f aca="false">+DATOS_[[#This Row],[% de jornada]]*IF(DATOS_[[#This Row],[% jornada reducida]]="",1,DATOS_[[#This Row],[% jornada reducida]])</f>
        <v>0</v>
      </c>
      <c r="BQ305" s="137" t="n">
        <f aca="false">+(DATOS_[[#This Row],[F.fin.cal]]-DATOS_[[#This Row],[F.ini.cal]]+1)/($D$4-$D$3+1)</f>
        <v>1</v>
      </c>
      <c r="BR305" s="137" t="str">
        <f aca="false">IF(OR(AND(DATOS_[[#This Row],[Fecha Fin Contrato]]&lt;$D$3,DATOS_[[#This Row],[Fecha Fin Contrato]]&lt;&gt;""),DATOS_[[#This Row],[Fecha de Contratación]]&gt;$D$4),"Fuera","Dentro")</f>
        <v>Dentro</v>
      </c>
      <c r="BS305" s="137" t="str">
        <f aca="false" t="array" ref="BS305:BS305">IF(MAX(IF(DATOS_[id]=DATOS_[[#This Row],[id]],DATOS_[F.fin.cal]))=DATOS_[[#This Row],[F.fin.cal]],"Sí","NO")</f>
        <v>Sí</v>
      </c>
      <c r="BT305" s="137" t="str">
        <f aca="false">IF(AND(DATOS_[[#This Row],[% normaliz]]&lt;&gt;1,DATOS_[[#This Row],[% anualiz]]=1),"Sí","NO")</f>
        <v>Sí</v>
      </c>
      <c r="BU305" s="137" t="str">
        <f aca="false">IF(AND(DATOS_[[#This Row],[% normaliz]]=1,DATOS_[[#This Row],[% anualiz]]&lt;&gt;1),"Sí","NO")</f>
        <v>NO</v>
      </c>
      <c r="BV305" s="137" t="str">
        <f aca="false">IF(AND(DATOS_[[#This Row],[% normaliz]]&lt;&gt;1,DATOS_[[#This Row],[% anualiz]]&lt;&gt;1),"Sí","NO")</f>
        <v>NO</v>
      </c>
      <c r="BW305" s="137" t="str">
        <f aca="false">+IF(DATOS_[[#This Row],[% normaliz]]*DATOS_[[#This Row],[% anualiz]]=1,"NO","Sí")</f>
        <v>Sí</v>
      </c>
      <c r="BX305" s="138" t="e">
        <f aca="false">(DATOS_[[#This Row],[S.BASE]]*(1/DATOS_[[#This Row],[% normaliz]])*(1/DATOS_[[#This Row],[% anualiz]]))*IF(DATOS_[[#This Row],[Check Equiparado]]="Sí",1,0)</f>
        <v>#DIV/0!</v>
      </c>
      <c r="BY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5" s="138" t="e">
        <f aca="false">+DATOS_[[#This Row],[SALARIO BASE Eq]]+DATOS_[[#This Row],[Tot COMPL.SAL Eq]]</f>
        <v>#DIV/0!</v>
      </c>
      <c r="CA305" s="138" t="e">
        <f aca="false" t="array" ref="CA305:CA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5" s="138" t="e">
        <f aca="false">+DATOS_[[#This Row],[TOTAL SALARIO Eq]]+DATOS_[[#This Row],[Tot Extrasalarial Eq]]</f>
        <v>#DIV/0!</v>
      </c>
      <c r="CC305" s="139" t="n">
        <f aca="false">DATOS_[[#This Row],[S.BASE]]</f>
        <v>0</v>
      </c>
      <c r="CD305" s="139" t="n">
        <f aca="false">+SUM(DATOS_[[#This Row],[Conc.Sal.01]:[Conc.Sal.30]])</f>
        <v>0</v>
      </c>
      <c r="CE305" s="139" t="n">
        <f aca="false">+DATOS_[[#This Row],[SALARIO BASE Ef]]+DATOS_[[#This Row],[Tot COMPL.SAL Ef]]</f>
        <v>0</v>
      </c>
      <c r="CF305" s="139" t="n">
        <f aca="false">+SUM(DATOS_[[#This Row],[C.Extra.01]:[C.Extra.05]])</f>
        <v>0</v>
      </c>
      <c r="CG305" s="139" t="n">
        <f aca="false">+DATOS_[[#This Row],[TOTAL SALARIO Ef]]+DATOS_[[#This Row],[Tot Extrasalarial Ef]]</f>
        <v>0</v>
      </c>
      <c r="CH305" s="140" t="n">
        <f aca="false">MIN(IF(DATOS_[[#This Row],[Fecha Fin Contrato]]="",$D$4,DATOS_[[#This Row],[Fecha Fin Contrato]]),$D$4)-MAX(DATOS_[[#This Row],[Fecha de Contratación]],$D$3)+1</f>
        <v>1</v>
      </c>
      <c r="CI305" s="141" t="str">
        <f aca="false">IF(COUNTIFS(DATOS_[id],DATOS_[[#This Row],[id]])&gt;1,DATOS_[[#This Row],[id]],"")</f>
        <v/>
      </c>
      <c r="CJ305" s="141" t="n">
        <f aca="false">(Inicio!$G$10-DATOS_[[#This Row],[Fecha Nacimiento]])/365.25</f>
        <v>0</v>
      </c>
      <c r="CK305" s="141" t="n">
        <f aca="false">(Inicio!$G$10-DATOS_[[#This Row],[Fecha de Antigüedad]])/365.25</f>
        <v>0</v>
      </c>
      <c r="CL305" s="141" t="e">
        <f aca="false">+VLOOKUP(DATOS_[[#This Row],[Clave de Contrato]],TblTiposContrato13[],3,0)</f>
        <v>#N/A</v>
      </c>
      <c r="CM305" s="141" t="e">
        <f aca="false">+VLOOKUP(DATOS_[[#This Row],[Clave de Contrato]],TblTiposContrato13[],4,0)</f>
        <v>#N/A</v>
      </c>
      <c r="CN305" s="141" t="str">
        <f aca="false">VLOOKUP(DATOS_[[#This Row],[Edad]],CONTRATOS!TblRngEdad,2,1)</f>
        <v>20  o menos</v>
      </c>
      <c r="CO305" s="141" t="str">
        <f aca="false">VLOOKUP(DATOS_[[#This Row],[Antigüedad]],TblRngAntg14[],2,1)</f>
        <v>0 a 1 años</v>
      </c>
    </row>
    <row r="306" customFormat="false" ht="13.8" hidden="false" customHeight="false" outlineLevel="0" collapsed="false">
      <c r="D306" s="128"/>
      <c r="E306" s="129"/>
      <c r="F306" s="129"/>
      <c r="G306" s="129"/>
      <c r="H306" s="130"/>
      <c r="I306" s="131"/>
      <c r="J306" s="128"/>
      <c r="K306" s="132"/>
      <c r="L306" s="132"/>
      <c r="M306" s="133"/>
      <c r="N306" s="133"/>
      <c r="O306" s="133"/>
      <c r="P306" s="129"/>
      <c r="Z306" s="74"/>
      <c r="AA306" s="75"/>
      <c r="AB306" s="75"/>
      <c r="AC306" s="129"/>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134"/>
      <c r="BK306" s="134"/>
      <c r="BL306" s="134"/>
      <c r="BM306" s="135"/>
      <c r="BN306" s="136" t="n">
        <f aca="false">+MAX($D$3,DATOS_[[#This Row],[Fecha Inicio Sit. Contract.]])</f>
        <v>0</v>
      </c>
      <c r="BO306" s="136" t="n">
        <f aca="false">+MIN($D$4,DATOS_[[#This Row],[Fecha Fin Sit. Contract.]])</f>
        <v>0</v>
      </c>
      <c r="BP306" s="137" t="n">
        <f aca="false">+DATOS_[[#This Row],[% de jornada]]*IF(DATOS_[[#This Row],[% jornada reducida]]="",1,DATOS_[[#This Row],[% jornada reducida]])</f>
        <v>0</v>
      </c>
      <c r="BQ306" s="137" t="n">
        <f aca="false">+(DATOS_[[#This Row],[F.fin.cal]]-DATOS_[[#This Row],[F.ini.cal]]+1)/($D$4-$D$3+1)</f>
        <v>1</v>
      </c>
      <c r="BR306" s="137" t="str">
        <f aca="false">IF(OR(AND(DATOS_[[#This Row],[Fecha Fin Contrato]]&lt;$D$3,DATOS_[[#This Row],[Fecha Fin Contrato]]&lt;&gt;""),DATOS_[[#This Row],[Fecha de Contratación]]&gt;$D$4),"Fuera","Dentro")</f>
        <v>Dentro</v>
      </c>
      <c r="BS306" s="137" t="str">
        <f aca="false" t="array" ref="BS306:BS306">IF(MAX(IF(DATOS_[id]=DATOS_[[#This Row],[id]],DATOS_[F.fin.cal]))=DATOS_[[#This Row],[F.fin.cal]],"Sí","NO")</f>
        <v>Sí</v>
      </c>
      <c r="BT306" s="137" t="str">
        <f aca="false">IF(AND(DATOS_[[#This Row],[% normaliz]]&lt;&gt;1,DATOS_[[#This Row],[% anualiz]]=1),"Sí","NO")</f>
        <v>Sí</v>
      </c>
      <c r="BU306" s="137" t="str">
        <f aca="false">IF(AND(DATOS_[[#This Row],[% normaliz]]=1,DATOS_[[#This Row],[% anualiz]]&lt;&gt;1),"Sí","NO")</f>
        <v>NO</v>
      </c>
      <c r="BV306" s="137" t="str">
        <f aca="false">IF(AND(DATOS_[[#This Row],[% normaliz]]&lt;&gt;1,DATOS_[[#This Row],[% anualiz]]&lt;&gt;1),"Sí","NO")</f>
        <v>NO</v>
      </c>
      <c r="BW306" s="137" t="str">
        <f aca="false">+IF(DATOS_[[#This Row],[% normaliz]]*DATOS_[[#This Row],[% anualiz]]=1,"NO","Sí")</f>
        <v>Sí</v>
      </c>
      <c r="BX306" s="138" t="e">
        <f aca="false">(DATOS_[[#This Row],[S.BASE]]*(1/DATOS_[[#This Row],[% normaliz]])*(1/DATOS_[[#This Row],[% anualiz]]))*IF(DATOS_[[#This Row],[Check Equiparado]]="Sí",1,0)</f>
        <v>#DIV/0!</v>
      </c>
      <c r="BY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6" s="138" t="e">
        <f aca="false">+DATOS_[[#This Row],[SALARIO BASE Eq]]+DATOS_[[#This Row],[Tot COMPL.SAL Eq]]</f>
        <v>#DIV/0!</v>
      </c>
      <c r="CA306" s="138" t="e">
        <f aca="false" t="array" ref="CA306:CA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6" s="138" t="e">
        <f aca="false">+DATOS_[[#This Row],[TOTAL SALARIO Eq]]+DATOS_[[#This Row],[Tot Extrasalarial Eq]]</f>
        <v>#DIV/0!</v>
      </c>
      <c r="CC306" s="139" t="n">
        <f aca="false">DATOS_[[#This Row],[S.BASE]]</f>
        <v>0</v>
      </c>
      <c r="CD306" s="139" t="n">
        <f aca="false">+SUM(DATOS_[[#This Row],[Conc.Sal.01]:[Conc.Sal.30]])</f>
        <v>0</v>
      </c>
      <c r="CE306" s="139" t="n">
        <f aca="false">+DATOS_[[#This Row],[SALARIO BASE Ef]]+DATOS_[[#This Row],[Tot COMPL.SAL Ef]]</f>
        <v>0</v>
      </c>
      <c r="CF306" s="139" t="n">
        <f aca="false">+SUM(DATOS_[[#This Row],[C.Extra.01]:[C.Extra.05]])</f>
        <v>0</v>
      </c>
      <c r="CG306" s="139" t="n">
        <f aca="false">+DATOS_[[#This Row],[TOTAL SALARIO Ef]]+DATOS_[[#This Row],[Tot Extrasalarial Ef]]</f>
        <v>0</v>
      </c>
      <c r="CH306" s="140" t="n">
        <f aca="false">MIN(IF(DATOS_[[#This Row],[Fecha Fin Contrato]]="",$D$4,DATOS_[[#This Row],[Fecha Fin Contrato]]),$D$4)-MAX(DATOS_[[#This Row],[Fecha de Contratación]],$D$3)+1</f>
        <v>1</v>
      </c>
      <c r="CI306" s="141" t="str">
        <f aca="false">IF(COUNTIFS(DATOS_[id],DATOS_[[#This Row],[id]])&gt;1,DATOS_[[#This Row],[id]],"")</f>
        <v/>
      </c>
      <c r="CJ306" s="141" t="n">
        <f aca="false">(Inicio!$G$10-DATOS_[[#This Row],[Fecha Nacimiento]])/365.25</f>
        <v>0</v>
      </c>
      <c r="CK306" s="141" t="n">
        <f aca="false">(Inicio!$G$10-DATOS_[[#This Row],[Fecha de Antigüedad]])/365.25</f>
        <v>0</v>
      </c>
      <c r="CL306" s="141" t="e">
        <f aca="false">+VLOOKUP(DATOS_[[#This Row],[Clave de Contrato]],TblTiposContrato13[],3,0)</f>
        <v>#N/A</v>
      </c>
      <c r="CM306" s="141" t="e">
        <f aca="false">+VLOOKUP(DATOS_[[#This Row],[Clave de Contrato]],TblTiposContrato13[],4,0)</f>
        <v>#N/A</v>
      </c>
      <c r="CN306" s="141" t="str">
        <f aca="false">VLOOKUP(DATOS_[[#This Row],[Edad]],CONTRATOS!TblRngEdad,2,1)</f>
        <v>20  o menos</v>
      </c>
      <c r="CO306" s="141" t="str">
        <f aca="false">VLOOKUP(DATOS_[[#This Row],[Antigüedad]],TblRngAntg14[],2,1)</f>
        <v>0 a 1 años</v>
      </c>
    </row>
    <row r="307" customFormat="false" ht="13.8" hidden="false" customHeight="false" outlineLevel="0" collapsed="false">
      <c r="D307" s="128"/>
      <c r="E307" s="129"/>
      <c r="F307" s="129"/>
      <c r="G307" s="129"/>
      <c r="H307" s="130"/>
      <c r="I307" s="131"/>
      <c r="J307" s="128"/>
      <c r="K307" s="132"/>
      <c r="L307" s="132"/>
      <c r="M307" s="133"/>
      <c r="N307" s="133"/>
      <c r="O307" s="133"/>
      <c r="P307" s="129"/>
      <c r="Z307" s="74"/>
      <c r="AA307" s="75"/>
      <c r="AB307" s="75"/>
      <c r="AC307" s="129"/>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134"/>
      <c r="BK307" s="134"/>
      <c r="BL307" s="134"/>
      <c r="BM307" s="135"/>
      <c r="BN307" s="136" t="n">
        <f aca="false">+MAX($D$3,DATOS_[[#This Row],[Fecha Inicio Sit. Contract.]])</f>
        <v>0</v>
      </c>
      <c r="BO307" s="136" t="n">
        <f aca="false">+MIN($D$4,DATOS_[[#This Row],[Fecha Fin Sit. Contract.]])</f>
        <v>0</v>
      </c>
      <c r="BP307" s="137" t="n">
        <f aca="false">+DATOS_[[#This Row],[% de jornada]]*IF(DATOS_[[#This Row],[% jornada reducida]]="",1,DATOS_[[#This Row],[% jornada reducida]])</f>
        <v>0</v>
      </c>
      <c r="BQ307" s="137" t="n">
        <f aca="false">+(DATOS_[[#This Row],[F.fin.cal]]-DATOS_[[#This Row],[F.ini.cal]]+1)/($D$4-$D$3+1)</f>
        <v>1</v>
      </c>
      <c r="BR307" s="137" t="str">
        <f aca="false">IF(OR(AND(DATOS_[[#This Row],[Fecha Fin Contrato]]&lt;$D$3,DATOS_[[#This Row],[Fecha Fin Contrato]]&lt;&gt;""),DATOS_[[#This Row],[Fecha de Contratación]]&gt;$D$4),"Fuera","Dentro")</f>
        <v>Dentro</v>
      </c>
      <c r="BS307" s="137" t="str">
        <f aca="false" t="array" ref="BS307:BS307">IF(MAX(IF(DATOS_[id]=DATOS_[[#This Row],[id]],DATOS_[F.fin.cal]))=DATOS_[[#This Row],[F.fin.cal]],"Sí","NO")</f>
        <v>Sí</v>
      </c>
      <c r="BT307" s="137" t="str">
        <f aca="false">IF(AND(DATOS_[[#This Row],[% normaliz]]&lt;&gt;1,DATOS_[[#This Row],[% anualiz]]=1),"Sí","NO")</f>
        <v>Sí</v>
      </c>
      <c r="BU307" s="137" t="str">
        <f aca="false">IF(AND(DATOS_[[#This Row],[% normaliz]]=1,DATOS_[[#This Row],[% anualiz]]&lt;&gt;1),"Sí","NO")</f>
        <v>NO</v>
      </c>
      <c r="BV307" s="137" t="str">
        <f aca="false">IF(AND(DATOS_[[#This Row],[% normaliz]]&lt;&gt;1,DATOS_[[#This Row],[% anualiz]]&lt;&gt;1),"Sí","NO")</f>
        <v>NO</v>
      </c>
      <c r="BW307" s="137" t="str">
        <f aca="false">+IF(DATOS_[[#This Row],[% normaliz]]*DATOS_[[#This Row],[% anualiz]]=1,"NO","Sí")</f>
        <v>Sí</v>
      </c>
      <c r="BX307" s="138" t="e">
        <f aca="false">(DATOS_[[#This Row],[S.BASE]]*(1/DATOS_[[#This Row],[% normaliz]])*(1/DATOS_[[#This Row],[% anualiz]]))*IF(DATOS_[[#This Row],[Check Equiparado]]="Sí",1,0)</f>
        <v>#DIV/0!</v>
      </c>
      <c r="BY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7" s="138" t="e">
        <f aca="false">+DATOS_[[#This Row],[SALARIO BASE Eq]]+DATOS_[[#This Row],[Tot COMPL.SAL Eq]]</f>
        <v>#DIV/0!</v>
      </c>
      <c r="CA307" s="138" t="e">
        <f aca="false" t="array" ref="CA307:CA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7" s="138" t="e">
        <f aca="false">+DATOS_[[#This Row],[TOTAL SALARIO Eq]]+DATOS_[[#This Row],[Tot Extrasalarial Eq]]</f>
        <v>#DIV/0!</v>
      </c>
      <c r="CC307" s="139" t="n">
        <f aca="false">DATOS_[[#This Row],[S.BASE]]</f>
        <v>0</v>
      </c>
      <c r="CD307" s="139" t="n">
        <f aca="false">+SUM(DATOS_[[#This Row],[Conc.Sal.01]:[Conc.Sal.30]])</f>
        <v>0</v>
      </c>
      <c r="CE307" s="139" t="n">
        <f aca="false">+DATOS_[[#This Row],[SALARIO BASE Ef]]+DATOS_[[#This Row],[Tot COMPL.SAL Ef]]</f>
        <v>0</v>
      </c>
      <c r="CF307" s="139" t="n">
        <f aca="false">+SUM(DATOS_[[#This Row],[C.Extra.01]:[C.Extra.05]])</f>
        <v>0</v>
      </c>
      <c r="CG307" s="139" t="n">
        <f aca="false">+DATOS_[[#This Row],[TOTAL SALARIO Ef]]+DATOS_[[#This Row],[Tot Extrasalarial Ef]]</f>
        <v>0</v>
      </c>
      <c r="CH307" s="140" t="n">
        <f aca="false">MIN(IF(DATOS_[[#This Row],[Fecha Fin Contrato]]="",$D$4,DATOS_[[#This Row],[Fecha Fin Contrato]]),$D$4)-MAX(DATOS_[[#This Row],[Fecha de Contratación]],$D$3)+1</f>
        <v>1</v>
      </c>
      <c r="CI307" s="141" t="str">
        <f aca="false">IF(COUNTIFS(DATOS_[id],DATOS_[[#This Row],[id]])&gt;1,DATOS_[[#This Row],[id]],"")</f>
        <v/>
      </c>
      <c r="CJ307" s="141" t="n">
        <f aca="false">(Inicio!$G$10-DATOS_[[#This Row],[Fecha Nacimiento]])/365.25</f>
        <v>0</v>
      </c>
      <c r="CK307" s="141" t="n">
        <f aca="false">(Inicio!$G$10-DATOS_[[#This Row],[Fecha de Antigüedad]])/365.25</f>
        <v>0</v>
      </c>
      <c r="CL307" s="141" t="e">
        <f aca="false">+VLOOKUP(DATOS_[[#This Row],[Clave de Contrato]],TblTiposContrato13[],3,0)</f>
        <v>#N/A</v>
      </c>
      <c r="CM307" s="141" t="e">
        <f aca="false">+VLOOKUP(DATOS_[[#This Row],[Clave de Contrato]],TblTiposContrato13[],4,0)</f>
        <v>#N/A</v>
      </c>
      <c r="CN307" s="141" t="str">
        <f aca="false">VLOOKUP(DATOS_[[#This Row],[Edad]],CONTRATOS!TblRngEdad,2,1)</f>
        <v>20  o menos</v>
      </c>
      <c r="CO307" s="141" t="str">
        <f aca="false">VLOOKUP(DATOS_[[#This Row],[Antigüedad]],TblRngAntg14[],2,1)</f>
        <v>0 a 1 años</v>
      </c>
    </row>
    <row r="308" customFormat="false" ht="13.8" hidden="false" customHeight="false" outlineLevel="0" collapsed="false">
      <c r="D308" s="128"/>
      <c r="E308" s="129"/>
      <c r="F308" s="129"/>
      <c r="G308" s="129"/>
      <c r="H308" s="130"/>
      <c r="I308" s="131"/>
      <c r="J308" s="128"/>
      <c r="K308" s="132"/>
      <c r="L308" s="132"/>
      <c r="M308" s="133"/>
      <c r="N308" s="133"/>
      <c r="O308" s="133"/>
      <c r="P308" s="129"/>
      <c r="Z308" s="74"/>
      <c r="AA308" s="75"/>
      <c r="AB308" s="75"/>
      <c r="AC308" s="129"/>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134"/>
      <c r="BK308" s="134"/>
      <c r="BL308" s="134"/>
      <c r="BM308" s="135"/>
      <c r="BN308" s="136" t="n">
        <f aca="false">+MAX($D$3,DATOS_[[#This Row],[Fecha Inicio Sit. Contract.]])</f>
        <v>0</v>
      </c>
      <c r="BO308" s="136" t="n">
        <f aca="false">+MIN($D$4,DATOS_[[#This Row],[Fecha Fin Sit. Contract.]])</f>
        <v>0</v>
      </c>
      <c r="BP308" s="137" t="n">
        <f aca="false">+DATOS_[[#This Row],[% de jornada]]*IF(DATOS_[[#This Row],[% jornada reducida]]="",1,DATOS_[[#This Row],[% jornada reducida]])</f>
        <v>0</v>
      </c>
      <c r="BQ308" s="137" t="n">
        <f aca="false">+(DATOS_[[#This Row],[F.fin.cal]]-DATOS_[[#This Row],[F.ini.cal]]+1)/($D$4-$D$3+1)</f>
        <v>1</v>
      </c>
      <c r="BR308" s="137" t="str">
        <f aca="false">IF(OR(AND(DATOS_[[#This Row],[Fecha Fin Contrato]]&lt;$D$3,DATOS_[[#This Row],[Fecha Fin Contrato]]&lt;&gt;""),DATOS_[[#This Row],[Fecha de Contratación]]&gt;$D$4),"Fuera","Dentro")</f>
        <v>Dentro</v>
      </c>
      <c r="BS308" s="137" t="str">
        <f aca="false" t="array" ref="BS308:BS308">IF(MAX(IF(DATOS_[id]=DATOS_[[#This Row],[id]],DATOS_[F.fin.cal]))=DATOS_[[#This Row],[F.fin.cal]],"Sí","NO")</f>
        <v>Sí</v>
      </c>
      <c r="BT308" s="137" t="str">
        <f aca="false">IF(AND(DATOS_[[#This Row],[% normaliz]]&lt;&gt;1,DATOS_[[#This Row],[% anualiz]]=1),"Sí","NO")</f>
        <v>Sí</v>
      </c>
      <c r="BU308" s="137" t="str">
        <f aca="false">IF(AND(DATOS_[[#This Row],[% normaliz]]=1,DATOS_[[#This Row],[% anualiz]]&lt;&gt;1),"Sí","NO")</f>
        <v>NO</v>
      </c>
      <c r="BV308" s="137" t="str">
        <f aca="false">IF(AND(DATOS_[[#This Row],[% normaliz]]&lt;&gt;1,DATOS_[[#This Row],[% anualiz]]&lt;&gt;1),"Sí","NO")</f>
        <v>NO</v>
      </c>
      <c r="BW308" s="137" t="str">
        <f aca="false">+IF(DATOS_[[#This Row],[% normaliz]]*DATOS_[[#This Row],[% anualiz]]=1,"NO","Sí")</f>
        <v>Sí</v>
      </c>
      <c r="BX308" s="138" t="e">
        <f aca="false">(DATOS_[[#This Row],[S.BASE]]*(1/DATOS_[[#This Row],[% normaliz]])*(1/DATOS_[[#This Row],[% anualiz]]))*IF(DATOS_[[#This Row],[Check Equiparado]]="Sí",1,0)</f>
        <v>#DIV/0!</v>
      </c>
      <c r="BY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8" s="138" t="e">
        <f aca="false">+DATOS_[[#This Row],[SALARIO BASE Eq]]+DATOS_[[#This Row],[Tot COMPL.SAL Eq]]</f>
        <v>#DIV/0!</v>
      </c>
      <c r="CA308" s="138" t="e">
        <f aca="false" t="array" ref="CA308:CA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8" s="138" t="e">
        <f aca="false">+DATOS_[[#This Row],[TOTAL SALARIO Eq]]+DATOS_[[#This Row],[Tot Extrasalarial Eq]]</f>
        <v>#DIV/0!</v>
      </c>
      <c r="CC308" s="139" t="n">
        <f aca="false">DATOS_[[#This Row],[S.BASE]]</f>
        <v>0</v>
      </c>
      <c r="CD308" s="139" t="n">
        <f aca="false">+SUM(DATOS_[[#This Row],[Conc.Sal.01]:[Conc.Sal.30]])</f>
        <v>0</v>
      </c>
      <c r="CE308" s="139" t="n">
        <f aca="false">+DATOS_[[#This Row],[SALARIO BASE Ef]]+DATOS_[[#This Row],[Tot COMPL.SAL Ef]]</f>
        <v>0</v>
      </c>
      <c r="CF308" s="139" t="n">
        <f aca="false">+SUM(DATOS_[[#This Row],[C.Extra.01]:[C.Extra.05]])</f>
        <v>0</v>
      </c>
      <c r="CG308" s="139" t="n">
        <f aca="false">+DATOS_[[#This Row],[TOTAL SALARIO Ef]]+DATOS_[[#This Row],[Tot Extrasalarial Ef]]</f>
        <v>0</v>
      </c>
      <c r="CH308" s="140" t="n">
        <f aca="false">MIN(IF(DATOS_[[#This Row],[Fecha Fin Contrato]]="",$D$4,DATOS_[[#This Row],[Fecha Fin Contrato]]),$D$4)-MAX(DATOS_[[#This Row],[Fecha de Contratación]],$D$3)+1</f>
        <v>1</v>
      </c>
      <c r="CI308" s="141" t="str">
        <f aca="false">IF(COUNTIFS(DATOS_[id],DATOS_[[#This Row],[id]])&gt;1,DATOS_[[#This Row],[id]],"")</f>
        <v/>
      </c>
      <c r="CJ308" s="141" t="n">
        <f aca="false">(Inicio!$G$10-DATOS_[[#This Row],[Fecha Nacimiento]])/365.25</f>
        <v>0</v>
      </c>
      <c r="CK308" s="141" t="n">
        <f aca="false">(Inicio!$G$10-DATOS_[[#This Row],[Fecha de Antigüedad]])/365.25</f>
        <v>0</v>
      </c>
      <c r="CL308" s="141" t="e">
        <f aca="false">+VLOOKUP(DATOS_[[#This Row],[Clave de Contrato]],TblTiposContrato13[],3,0)</f>
        <v>#N/A</v>
      </c>
      <c r="CM308" s="141" t="e">
        <f aca="false">+VLOOKUP(DATOS_[[#This Row],[Clave de Contrato]],TblTiposContrato13[],4,0)</f>
        <v>#N/A</v>
      </c>
      <c r="CN308" s="141" t="str">
        <f aca="false">VLOOKUP(DATOS_[[#This Row],[Edad]],CONTRATOS!TblRngEdad,2,1)</f>
        <v>20  o menos</v>
      </c>
      <c r="CO308" s="141" t="str">
        <f aca="false">VLOOKUP(DATOS_[[#This Row],[Antigüedad]],TblRngAntg14[],2,1)</f>
        <v>0 a 1 años</v>
      </c>
    </row>
    <row r="309" customFormat="false" ht="13.8" hidden="false" customHeight="false" outlineLevel="0" collapsed="false">
      <c r="D309" s="128"/>
      <c r="E309" s="129"/>
      <c r="F309" s="129"/>
      <c r="G309" s="129"/>
      <c r="H309" s="130"/>
      <c r="I309" s="131"/>
      <c r="J309" s="128"/>
      <c r="K309" s="132"/>
      <c r="L309" s="132"/>
      <c r="M309" s="133"/>
      <c r="N309" s="133"/>
      <c r="O309" s="133"/>
      <c r="P309" s="129"/>
      <c r="Z309" s="74"/>
      <c r="AA309" s="75"/>
      <c r="AB309" s="75"/>
      <c r="AC309" s="129"/>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134"/>
      <c r="BK309" s="134"/>
      <c r="BL309" s="134"/>
      <c r="BM309" s="135"/>
      <c r="BN309" s="136" t="n">
        <f aca="false">+MAX($D$3,DATOS_[[#This Row],[Fecha Inicio Sit. Contract.]])</f>
        <v>0</v>
      </c>
      <c r="BO309" s="136" t="n">
        <f aca="false">+MIN($D$4,DATOS_[[#This Row],[Fecha Fin Sit. Contract.]])</f>
        <v>0</v>
      </c>
      <c r="BP309" s="137" t="n">
        <f aca="false">+DATOS_[[#This Row],[% de jornada]]*IF(DATOS_[[#This Row],[% jornada reducida]]="",1,DATOS_[[#This Row],[% jornada reducida]])</f>
        <v>0</v>
      </c>
      <c r="BQ309" s="137" t="n">
        <f aca="false">+(DATOS_[[#This Row],[F.fin.cal]]-DATOS_[[#This Row],[F.ini.cal]]+1)/($D$4-$D$3+1)</f>
        <v>1</v>
      </c>
      <c r="BR309" s="137" t="str">
        <f aca="false">IF(OR(AND(DATOS_[[#This Row],[Fecha Fin Contrato]]&lt;$D$3,DATOS_[[#This Row],[Fecha Fin Contrato]]&lt;&gt;""),DATOS_[[#This Row],[Fecha de Contratación]]&gt;$D$4),"Fuera","Dentro")</f>
        <v>Dentro</v>
      </c>
      <c r="BS309" s="137" t="str">
        <f aca="false" t="array" ref="BS309:BS309">IF(MAX(IF(DATOS_[id]=DATOS_[[#This Row],[id]],DATOS_[F.fin.cal]))=DATOS_[[#This Row],[F.fin.cal]],"Sí","NO")</f>
        <v>Sí</v>
      </c>
      <c r="BT309" s="137" t="str">
        <f aca="false">IF(AND(DATOS_[[#This Row],[% normaliz]]&lt;&gt;1,DATOS_[[#This Row],[% anualiz]]=1),"Sí","NO")</f>
        <v>Sí</v>
      </c>
      <c r="BU309" s="137" t="str">
        <f aca="false">IF(AND(DATOS_[[#This Row],[% normaliz]]=1,DATOS_[[#This Row],[% anualiz]]&lt;&gt;1),"Sí","NO")</f>
        <v>NO</v>
      </c>
      <c r="BV309" s="137" t="str">
        <f aca="false">IF(AND(DATOS_[[#This Row],[% normaliz]]&lt;&gt;1,DATOS_[[#This Row],[% anualiz]]&lt;&gt;1),"Sí","NO")</f>
        <v>NO</v>
      </c>
      <c r="BW309" s="137" t="str">
        <f aca="false">+IF(DATOS_[[#This Row],[% normaliz]]*DATOS_[[#This Row],[% anualiz]]=1,"NO","Sí")</f>
        <v>Sí</v>
      </c>
      <c r="BX309" s="138" t="e">
        <f aca="false">(DATOS_[[#This Row],[S.BASE]]*(1/DATOS_[[#This Row],[% normaliz]])*(1/DATOS_[[#This Row],[% anualiz]]))*IF(DATOS_[[#This Row],[Check Equiparado]]="Sí",1,0)</f>
        <v>#DIV/0!</v>
      </c>
      <c r="BY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9" s="138" t="e">
        <f aca="false">+DATOS_[[#This Row],[SALARIO BASE Eq]]+DATOS_[[#This Row],[Tot COMPL.SAL Eq]]</f>
        <v>#DIV/0!</v>
      </c>
      <c r="CA309" s="138" t="e">
        <f aca="false" t="array" ref="CA309:CA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9" s="138" t="e">
        <f aca="false">+DATOS_[[#This Row],[TOTAL SALARIO Eq]]+DATOS_[[#This Row],[Tot Extrasalarial Eq]]</f>
        <v>#DIV/0!</v>
      </c>
      <c r="CC309" s="139" t="n">
        <f aca="false">DATOS_[[#This Row],[S.BASE]]</f>
        <v>0</v>
      </c>
      <c r="CD309" s="139" t="n">
        <f aca="false">+SUM(DATOS_[[#This Row],[Conc.Sal.01]:[Conc.Sal.30]])</f>
        <v>0</v>
      </c>
      <c r="CE309" s="139" t="n">
        <f aca="false">+DATOS_[[#This Row],[SALARIO BASE Ef]]+DATOS_[[#This Row],[Tot COMPL.SAL Ef]]</f>
        <v>0</v>
      </c>
      <c r="CF309" s="139" t="n">
        <f aca="false">+SUM(DATOS_[[#This Row],[C.Extra.01]:[C.Extra.05]])</f>
        <v>0</v>
      </c>
      <c r="CG309" s="139" t="n">
        <f aca="false">+DATOS_[[#This Row],[TOTAL SALARIO Ef]]+DATOS_[[#This Row],[Tot Extrasalarial Ef]]</f>
        <v>0</v>
      </c>
      <c r="CH309" s="140" t="n">
        <f aca="false">MIN(IF(DATOS_[[#This Row],[Fecha Fin Contrato]]="",$D$4,DATOS_[[#This Row],[Fecha Fin Contrato]]),$D$4)-MAX(DATOS_[[#This Row],[Fecha de Contratación]],$D$3)+1</f>
        <v>1</v>
      </c>
      <c r="CI309" s="141" t="str">
        <f aca="false">IF(COUNTIFS(DATOS_[id],DATOS_[[#This Row],[id]])&gt;1,DATOS_[[#This Row],[id]],"")</f>
        <v/>
      </c>
      <c r="CJ309" s="141" t="n">
        <f aca="false">(Inicio!$G$10-DATOS_[[#This Row],[Fecha Nacimiento]])/365.25</f>
        <v>0</v>
      </c>
      <c r="CK309" s="141" t="n">
        <f aca="false">(Inicio!$G$10-DATOS_[[#This Row],[Fecha de Antigüedad]])/365.25</f>
        <v>0</v>
      </c>
      <c r="CL309" s="141" t="e">
        <f aca="false">+VLOOKUP(DATOS_[[#This Row],[Clave de Contrato]],TblTiposContrato13[],3,0)</f>
        <v>#N/A</v>
      </c>
      <c r="CM309" s="141" t="e">
        <f aca="false">+VLOOKUP(DATOS_[[#This Row],[Clave de Contrato]],TblTiposContrato13[],4,0)</f>
        <v>#N/A</v>
      </c>
      <c r="CN309" s="141" t="str">
        <f aca="false">VLOOKUP(DATOS_[[#This Row],[Edad]],CONTRATOS!TblRngEdad,2,1)</f>
        <v>20  o menos</v>
      </c>
      <c r="CO309" s="141" t="str">
        <f aca="false">VLOOKUP(DATOS_[[#This Row],[Antigüedad]],TblRngAntg14[],2,1)</f>
        <v>0 a 1 años</v>
      </c>
    </row>
    <row r="310" customFormat="false" ht="13.8" hidden="false" customHeight="false" outlineLevel="0" collapsed="false">
      <c r="D310" s="128"/>
      <c r="E310" s="129"/>
      <c r="F310" s="129"/>
      <c r="G310" s="129"/>
      <c r="H310" s="130"/>
      <c r="I310" s="131"/>
      <c r="J310" s="128"/>
      <c r="K310" s="132"/>
      <c r="L310" s="132"/>
      <c r="M310" s="133"/>
      <c r="N310" s="133"/>
      <c r="O310" s="133"/>
      <c r="P310" s="129"/>
      <c r="Z310" s="74"/>
      <c r="AA310" s="75"/>
      <c r="AB310" s="75"/>
      <c r="AC310" s="129"/>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134"/>
      <c r="BK310" s="134"/>
      <c r="BL310" s="134"/>
      <c r="BM310" s="135"/>
      <c r="BN310" s="136" t="n">
        <f aca="false">+MAX($D$3,DATOS_[[#This Row],[Fecha Inicio Sit. Contract.]])</f>
        <v>0</v>
      </c>
      <c r="BO310" s="136" t="n">
        <f aca="false">+MIN($D$4,DATOS_[[#This Row],[Fecha Fin Sit. Contract.]])</f>
        <v>0</v>
      </c>
      <c r="BP310" s="137" t="n">
        <f aca="false">+DATOS_[[#This Row],[% de jornada]]*IF(DATOS_[[#This Row],[% jornada reducida]]="",1,DATOS_[[#This Row],[% jornada reducida]])</f>
        <v>0</v>
      </c>
      <c r="BQ310" s="137" t="n">
        <f aca="false">+(DATOS_[[#This Row],[F.fin.cal]]-DATOS_[[#This Row],[F.ini.cal]]+1)/($D$4-$D$3+1)</f>
        <v>1</v>
      </c>
      <c r="BR310" s="137" t="str">
        <f aca="false">IF(OR(AND(DATOS_[[#This Row],[Fecha Fin Contrato]]&lt;$D$3,DATOS_[[#This Row],[Fecha Fin Contrato]]&lt;&gt;""),DATOS_[[#This Row],[Fecha de Contratación]]&gt;$D$4),"Fuera","Dentro")</f>
        <v>Dentro</v>
      </c>
      <c r="BS310" s="137" t="str">
        <f aca="false" t="array" ref="BS310:BS310">IF(MAX(IF(DATOS_[id]=DATOS_[[#This Row],[id]],DATOS_[F.fin.cal]))=DATOS_[[#This Row],[F.fin.cal]],"Sí","NO")</f>
        <v>Sí</v>
      </c>
      <c r="BT310" s="137" t="str">
        <f aca="false">IF(AND(DATOS_[[#This Row],[% normaliz]]&lt;&gt;1,DATOS_[[#This Row],[% anualiz]]=1),"Sí","NO")</f>
        <v>Sí</v>
      </c>
      <c r="BU310" s="137" t="str">
        <f aca="false">IF(AND(DATOS_[[#This Row],[% normaliz]]=1,DATOS_[[#This Row],[% anualiz]]&lt;&gt;1),"Sí","NO")</f>
        <v>NO</v>
      </c>
      <c r="BV310" s="137" t="str">
        <f aca="false">IF(AND(DATOS_[[#This Row],[% normaliz]]&lt;&gt;1,DATOS_[[#This Row],[% anualiz]]&lt;&gt;1),"Sí","NO")</f>
        <v>NO</v>
      </c>
      <c r="BW310" s="137" t="str">
        <f aca="false">+IF(DATOS_[[#This Row],[% normaliz]]*DATOS_[[#This Row],[% anualiz]]=1,"NO","Sí")</f>
        <v>Sí</v>
      </c>
      <c r="BX310" s="138" t="e">
        <f aca="false">(DATOS_[[#This Row],[S.BASE]]*(1/DATOS_[[#This Row],[% normaliz]])*(1/DATOS_[[#This Row],[% anualiz]]))*IF(DATOS_[[#This Row],[Check Equiparado]]="Sí",1,0)</f>
        <v>#DIV/0!</v>
      </c>
      <c r="BY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0" s="138" t="e">
        <f aca="false">+DATOS_[[#This Row],[SALARIO BASE Eq]]+DATOS_[[#This Row],[Tot COMPL.SAL Eq]]</f>
        <v>#DIV/0!</v>
      </c>
      <c r="CA310" s="138" t="e">
        <f aca="false" t="array" ref="CA310:CA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0" s="138" t="e">
        <f aca="false">+DATOS_[[#This Row],[TOTAL SALARIO Eq]]+DATOS_[[#This Row],[Tot Extrasalarial Eq]]</f>
        <v>#DIV/0!</v>
      </c>
      <c r="CC310" s="139" t="n">
        <f aca="false">DATOS_[[#This Row],[S.BASE]]</f>
        <v>0</v>
      </c>
      <c r="CD310" s="139" t="n">
        <f aca="false">+SUM(DATOS_[[#This Row],[Conc.Sal.01]:[Conc.Sal.30]])</f>
        <v>0</v>
      </c>
      <c r="CE310" s="139" t="n">
        <f aca="false">+DATOS_[[#This Row],[SALARIO BASE Ef]]+DATOS_[[#This Row],[Tot COMPL.SAL Ef]]</f>
        <v>0</v>
      </c>
      <c r="CF310" s="139" t="n">
        <f aca="false">+SUM(DATOS_[[#This Row],[C.Extra.01]:[C.Extra.05]])</f>
        <v>0</v>
      </c>
      <c r="CG310" s="139" t="n">
        <f aca="false">+DATOS_[[#This Row],[TOTAL SALARIO Ef]]+DATOS_[[#This Row],[Tot Extrasalarial Ef]]</f>
        <v>0</v>
      </c>
      <c r="CH310" s="140" t="n">
        <f aca="false">MIN(IF(DATOS_[[#This Row],[Fecha Fin Contrato]]="",$D$4,DATOS_[[#This Row],[Fecha Fin Contrato]]),$D$4)-MAX(DATOS_[[#This Row],[Fecha de Contratación]],$D$3)+1</f>
        <v>1</v>
      </c>
      <c r="CI310" s="141" t="str">
        <f aca="false">IF(COUNTIFS(DATOS_[id],DATOS_[[#This Row],[id]])&gt;1,DATOS_[[#This Row],[id]],"")</f>
        <v/>
      </c>
      <c r="CJ310" s="141" t="n">
        <f aca="false">(Inicio!$G$10-DATOS_[[#This Row],[Fecha Nacimiento]])/365.25</f>
        <v>0</v>
      </c>
      <c r="CK310" s="141" t="n">
        <f aca="false">(Inicio!$G$10-DATOS_[[#This Row],[Fecha de Antigüedad]])/365.25</f>
        <v>0</v>
      </c>
      <c r="CL310" s="141" t="e">
        <f aca="false">+VLOOKUP(DATOS_[[#This Row],[Clave de Contrato]],TblTiposContrato13[],3,0)</f>
        <v>#N/A</v>
      </c>
      <c r="CM310" s="141" t="e">
        <f aca="false">+VLOOKUP(DATOS_[[#This Row],[Clave de Contrato]],TblTiposContrato13[],4,0)</f>
        <v>#N/A</v>
      </c>
      <c r="CN310" s="141" t="str">
        <f aca="false">VLOOKUP(DATOS_[[#This Row],[Edad]],CONTRATOS!TblRngEdad,2,1)</f>
        <v>20  o menos</v>
      </c>
      <c r="CO310" s="141" t="str">
        <f aca="false">VLOOKUP(DATOS_[[#This Row],[Antigüedad]],TblRngAntg14[],2,1)</f>
        <v>0 a 1 años</v>
      </c>
    </row>
    <row r="311" customFormat="false" ht="13.8" hidden="false" customHeight="false" outlineLevel="0" collapsed="false">
      <c r="D311" s="128"/>
      <c r="E311" s="129"/>
      <c r="F311" s="129"/>
      <c r="G311" s="129"/>
      <c r="H311" s="130"/>
      <c r="I311" s="131"/>
      <c r="J311" s="128"/>
      <c r="K311" s="132"/>
      <c r="L311" s="132"/>
      <c r="M311" s="133"/>
      <c r="N311" s="133"/>
      <c r="O311" s="133"/>
      <c r="P311" s="129"/>
      <c r="Z311" s="74"/>
      <c r="AA311" s="75"/>
      <c r="AB311" s="75"/>
      <c r="AC311" s="129"/>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134"/>
      <c r="BK311" s="134"/>
      <c r="BL311" s="134"/>
      <c r="BM311" s="135"/>
      <c r="BN311" s="136" t="n">
        <f aca="false">+MAX($D$3,DATOS_[[#This Row],[Fecha Inicio Sit. Contract.]])</f>
        <v>0</v>
      </c>
      <c r="BO311" s="136" t="n">
        <f aca="false">+MIN($D$4,DATOS_[[#This Row],[Fecha Fin Sit. Contract.]])</f>
        <v>0</v>
      </c>
      <c r="BP311" s="137" t="n">
        <f aca="false">+DATOS_[[#This Row],[% de jornada]]*IF(DATOS_[[#This Row],[% jornada reducida]]="",1,DATOS_[[#This Row],[% jornada reducida]])</f>
        <v>0</v>
      </c>
      <c r="BQ311" s="137" t="n">
        <f aca="false">+(DATOS_[[#This Row],[F.fin.cal]]-DATOS_[[#This Row],[F.ini.cal]]+1)/($D$4-$D$3+1)</f>
        <v>1</v>
      </c>
      <c r="BR311" s="137" t="str">
        <f aca="false">IF(OR(AND(DATOS_[[#This Row],[Fecha Fin Contrato]]&lt;$D$3,DATOS_[[#This Row],[Fecha Fin Contrato]]&lt;&gt;""),DATOS_[[#This Row],[Fecha de Contratación]]&gt;$D$4),"Fuera","Dentro")</f>
        <v>Dentro</v>
      </c>
      <c r="BS311" s="137" t="str">
        <f aca="false" t="array" ref="BS311:BS311">IF(MAX(IF(DATOS_[id]=DATOS_[[#This Row],[id]],DATOS_[F.fin.cal]))=DATOS_[[#This Row],[F.fin.cal]],"Sí","NO")</f>
        <v>Sí</v>
      </c>
      <c r="BT311" s="137" t="str">
        <f aca="false">IF(AND(DATOS_[[#This Row],[% normaliz]]&lt;&gt;1,DATOS_[[#This Row],[% anualiz]]=1),"Sí","NO")</f>
        <v>Sí</v>
      </c>
      <c r="BU311" s="137" t="str">
        <f aca="false">IF(AND(DATOS_[[#This Row],[% normaliz]]=1,DATOS_[[#This Row],[% anualiz]]&lt;&gt;1),"Sí","NO")</f>
        <v>NO</v>
      </c>
      <c r="BV311" s="137" t="str">
        <f aca="false">IF(AND(DATOS_[[#This Row],[% normaliz]]&lt;&gt;1,DATOS_[[#This Row],[% anualiz]]&lt;&gt;1),"Sí","NO")</f>
        <v>NO</v>
      </c>
      <c r="BW311" s="137" t="str">
        <f aca="false">+IF(DATOS_[[#This Row],[% normaliz]]*DATOS_[[#This Row],[% anualiz]]=1,"NO","Sí")</f>
        <v>Sí</v>
      </c>
      <c r="BX311" s="138" t="e">
        <f aca="false">(DATOS_[[#This Row],[S.BASE]]*(1/DATOS_[[#This Row],[% normaliz]])*(1/DATOS_[[#This Row],[% anualiz]]))*IF(DATOS_[[#This Row],[Check Equiparado]]="Sí",1,0)</f>
        <v>#DIV/0!</v>
      </c>
      <c r="BY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1" s="138" t="e">
        <f aca="false">+DATOS_[[#This Row],[SALARIO BASE Eq]]+DATOS_[[#This Row],[Tot COMPL.SAL Eq]]</f>
        <v>#DIV/0!</v>
      </c>
      <c r="CA311" s="138" t="e">
        <f aca="false" t="array" ref="CA311:CA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1" s="138" t="e">
        <f aca="false">+DATOS_[[#This Row],[TOTAL SALARIO Eq]]+DATOS_[[#This Row],[Tot Extrasalarial Eq]]</f>
        <v>#DIV/0!</v>
      </c>
      <c r="CC311" s="139" t="n">
        <f aca="false">DATOS_[[#This Row],[S.BASE]]</f>
        <v>0</v>
      </c>
      <c r="CD311" s="139" t="n">
        <f aca="false">+SUM(DATOS_[[#This Row],[Conc.Sal.01]:[Conc.Sal.30]])</f>
        <v>0</v>
      </c>
      <c r="CE311" s="139" t="n">
        <f aca="false">+DATOS_[[#This Row],[SALARIO BASE Ef]]+DATOS_[[#This Row],[Tot COMPL.SAL Ef]]</f>
        <v>0</v>
      </c>
      <c r="CF311" s="139" t="n">
        <f aca="false">+SUM(DATOS_[[#This Row],[C.Extra.01]:[C.Extra.05]])</f>
        <v>0</v>
      </c>
      <c r="CG311" s="139" t="n">
        <f aca="false">+DATOS_[[#This Row],[TOTAL SALARIO Ef]]+DATOS_[[#This Row],[Tot Extrasalarial Ef]]</f>
        <v>0</v>
      </c>
      <c r="CH311" s="140" t="n">
        <f aca="false">MIN(IF(DATOS_[[#This Row],[Fecha Fin Contrato]]="",$D$4,DATOS_[[#This Row],[Fecha Fin Contrato]]),$D$4)-MAX(DATOS_[[#This Row],[Fecha de Contratación]],$D$3)+1</f>
        <v>1</v>
      </c>
      <c r="CI311" s="141" t="str">
        <f aca="false">IF(COUNTIFS(DATOS_[id],DATOS_[[#This Row],[id]])&gt;1,DATOS_[[#This Row],[id]],"")</f>
        <v/>
      </c>
      <c r="CJ311" s="141" t="n">
        <f aca="false">(Inicio!$G$10-DATOS_[[#This Row],[Fecha Nacimiento]])/365.25</f>
        <v>0</v>
      </c>
      <c r="CK311" s="141" t="n">
        <f aca="false">(Inicio!$G$10-DATOS_[[#This Row],[Fecha de Antigüedad]])/365.25</f>
        <v>0</v>
      </c>
      <c r="CL311" s="141" t="e">
        <f aca="false">+VLOOKUP(DATOS_[[#This Row],[Clave de Contrato]],TblTiposContrato13[],3,0)</f>
        <v>#N/A</v>
      </c>
      <c r="CM311" s="141" t="e">
        <f aca="false">+VLOOKUP(DATOS_[[#This Row],[Clave de Contrato]],TblTiposContrato13[],4,0)</f>
        <v>#N/A</v>
      </c>
      <c r="CN311" s="141" t="str">
        <f aca="false">VLOOKUP(DATOS_[[#This Row],[Edad]],CONTRATOS!TblRngEdad,2,1)</f>
        <v>20  o menos</v>
      </c>
      <c r="CO311" s="141" t="str">
        <f aca="false">VLOOKUP(DATOS_[[#This Row],[Antigüedad]],TblRngAntg14[],2,1)</f>
        <v>0 a 1 años</v>
      </c>
    </row>
    <row r="312" customFormat="false" ht="13.8" hidden="false" customHeight="false" outlineLevel="0" collapsed="false">
      <c r="D312" s="128"/>
      <c r="E312" s="129"/>
      <c r="F312" s="129"/>
      <c r="G312" s="129"/>
      <c r="H312" s="130"/>
      <c r="I312" s="131"/>
      <c r="J312" s="128"/>
      <c r="K312" s="132"/>
      <c r="L312" s="132"/>
      <c r="M312" s="133"/>
      <c r="N312" s="133"/>
      <c r="O312" s="133"/>
      <c r="P312" s="129"/>
      <c r="Z312" s="74"/>
      <c r="AA312" s="75"/>
      <c r="AB312" s="75"/>
      <c r="AC312" s="129"/>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134"/>
      <c r="BK312" s="134"/>
      <c r="BL312" s="134"/>
      <c r="BM312" s="135"/>
      <c r="BN312" s="136" t="n">
        <f aca="false">+MAX($D$3,DATOS_[[#This Row],[Fecha Inicio Sit. Contract.]])</f>
        <v>0</v>
      </c>
      <c r="BO312" s="136" t="n">
        <f aca="false">+MIN($D$4,DATOS_[[#This Row],[Fecha Fin Sit. Contract.]])</f>
        <v>0</v>
      </c>
      <c r="BP312" s="137" t="n">
        <f aca="false">+DATOS_[[#This Row],[% de jornada]]*IF(DATOS_[[#This Row],[% jornada reducida]]="",1,DATOS_[[#This Row],[% jornada reducida]])</f>
        <v>0</v>
      </c>
      <c r="BQ312" s="137" t="n">
        <f aca="false">+(DATOS_[[#This Row],[F.fin.cal]]-DATOS_[[#This Row],[F.ini.cal]]+1)/($D$4-$D$3+1)</f>
        <v>1</v>
      </c>
      <c r="BR312" s="137" t="str">
        <f aca="false">IF(OR(AND(DATOS_[[#This Row],[Fecha Fin Contrato]]&lt;$D$3,DATOS_[[#This Row],[Fecha Fin Contrato]]&lt;&gt;""),DATOS_[[#This Row],[Fecha de Contratación]]&gt;$D$4),"Fuera","Dentro")</f>
        <v>Dentro</v>
      </c>
      <c r="BS312" s="137" t="str">
        <f aca="false" t="array" ref="BS312:BS312">IF(MAX(IF(DATOS_[id]=DATOS_[[#This Row],[id]],DATOS_[F.fin.cal]))=DATOS_[[#This Row],[F.fin.cal]],"Sí","NO")</f>
        <v>Sí</v>
      </c>
      <c r="BT312" s="137" t="str">
        <f aca="false">IF(AND(DATOS_[[#This Row],[% normaliz]]&lt;&gt;1,DATOS_[[#This Row],[% anualiz]]=1),"Sí","NO")</f>
        <v>Sí</v>
      </c>
      <c r="BU312" s="137" t="str">
        <f aca="false">IF(AND(DATOS_[[#This Row],[% normaliz]]=1,DATOS_[[#This Row],[% anualiz]]&lt;&gt;1),"Sí","NO")</f>
        <v>NO</v>
      </c>
      <c r="BV312" s="137" t="str">
        <f aca="false">IF(AND(DATOS_[[#This Row],[% normaliz]]&lt;&gt;1,DATOS_[[#This Row],[% anualiz]]&lt;&gt;1),"Sí","NO")</f>
        <v>NO</v>
      </c>
      <c r="BW312" s="137" t="str">
        <f aca="false">+IF(DATOS_[[#This Row],[% normaliz]]*DATOS_[[#This Row],[% anualiz]]=1,"NO","Sí")</f>
        <v>Sí</v>
      </c>
      <c r="BX312" s="138" t="e">
        <f aca="false">(DATOS_[[#This Row],[S.BASE]]*(1/DATOS_[[#This Row],[% normaliz]])*(1/DATOS_[[#This Row],[% anualiz]]))*IF(DATOS_[[#This Row],[Check Equiparado]]="Sí",1,0)</f>
        <v>#DIV/0!</v>
      </c>
      <c r="BY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2" s="138" t="e">
        <f aca="false">+DATOS_[[#This Row],[SALARIO BASE Eq]]+DATOS_[[#This Row],[Tot COMPL.SAL Eq]]</f>
        <v>#DIV/0!</v>
      </c>
      <c r="CA312" s="138" t="e">
        <f aca="false" t="array" ref="CA312:CA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2" s="138" t="e">
        <f aca="false">+DATOS_[[#This Row],[TOTAL SALARIO Eq]]+DATOS_[[#This Row],[Tot Extrasalarial Eq]]</f>
        <v>#DIV/0!</v>
      </c>
      <c r="CC312" s="139" t="n">
        <f aca="false">DATOS_[[#This Row],[S.BASE]]</f>
        <v>0</v>
      </c>
      <c r="CD312" s="139" t="n">
        <f aca="false">+SUM(DATOS_[[#This Row],[Conc.Sal.01]:[Conc.Sal.30]])</f>
        <v>0</v>
      </c>
      <c r="CE312" s="139" t="n">
        <f aca="false">+DATOS_[[#This Row],[SALARIO BASE Ef]]+DATOS_[[#This Row],[Tot COMPL.SAL Ef]]</f>
        <v>0</v>
      </c>
      <c r="CF312" s="139" t="n">
        <f aca="false">+SUM(DATOS_[[#This Row],[C.Extra.01]:[C.Extra.05]])</f>
        <v>0</v>
      </c>
      <c r="CG312" s="139" t="n">
        <f aca="false">+DATOS_[[#This Row],[TOTAL SALARIO Ef]]+DATOS_[[#This Row],[Tot Extrasalarial Ef]]</f>
        <v>0</v>
      </c>
      <c r="CH312" s="140" t="n">
        <f aca="false">MIN(IF(DATOS_[[#This Row],[Fecha Fin Contrato]]="",$D$4,DATOS_[[#This Row],[Fecha Fin Contrato]]),$D$4)-MAX(DATOS_[[#This Row],[Fecha de Contratación]],$D$3)+1</f>
        <v>1</v>
      </c>
      <c r="CI312" s="141" t="str">
        <f aca="false">IF(COUNTIFS(DATOS_[id],DATOS_[[#This Row],[id]])&gt;1,DATOS_[[#This Row],[id]],"")</f>
        <v/>
      </c>
      <c r="CJ312" s="141" t="n">
        <f aca="false">(Inicio!$G$10-DATOS_[[#This Row],[Fecha Nacimiento]])/365.25</f>
        <v>0</v>
      </c>
      <c r="CK312" s="141" t="n">
        <f aca="false">(Inicio!$G$10-DATOS_[[#This Row],[Fecha de Antigüedad]])/365.25</f>
        <v>0</v>
      </c>
      <c r="CL312" s="141" t="e">
        <f aca="false">+VLOOKUP(DATOS_[[#This Row],[Clave de Contrato]],TblTiposContrato13[],3,0)</f>
        <v>#N/A</v>
      </c>
      <c r="CM312" s="141" t="e">
        <f aca="false">+VLOOKUP(DATOS_[[#This Row],[Clave de Contrato]],TblTiposContrato13[],4,0)</f>
        <v>#N/A</v>
      </c>
      <c r="CN312" s="141" t="str">
        <f aca="false">VLOOKUP(DATOS_[[#This Row],[Edad]],CONTRATOS!TblRngEdad,2,1)</f>
        <v>20  o menos</v>
      </c>
      <c r="CO312" s="141" t="str">
        <f aca="false">VLOOKUP(DATOS_[[#This Row],[Antigüedad]],TblRngAntg14[],2,1)</f>
        <v>0 a 1 años</v>
      </c>
    </row>
    <row r="313" customFormat="false" ht="13.8" hidden="false" customHeight="false" outlineLevel="0" collapsed="false">
      <c r="D313" s="128"/>
      <c r="E313" s="129"/>
      <c r="F313" s="129"/>
      <c r="G313" s="129"/>
      <c r="H313" s="130"/>
      <c r="I313" s="131"/>
      <c r="J313" s="128"/>
      <c r="K313" s="132"/>
      <c r="L313" s="132"/>
      <c r="M313" s="133"/>
      <c r="N313" s="133"/>
      <c r="O313" s="133"/>
      <c r="P313" s="129"/>
      <c r="Z313" s="74"/>
      <c r="AA313" s="75"/>
      <c r="AB313" s="75"/>
      <c r="AC313" s="129"/>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134"/>
      <c r="BK313" s="134"/>
      <c r="BL313" s="134"/>
      <c r="BM313" s="135"/>
      <c r="BN313" s="136" t="n">
        <f aca="false">+MAX($D$3,DATOS_[[#This Row],[Fecha Inicio Sit. Contract.]])</f>
        <v>0</v>
      </c>
      <c r="BO313" s="136" t="n">
        <f aca="false">+MIN($D$4,DATOS_[[#This Row],[Fecha Fin Sit. Contract.]])</f>
        <v>0</v>
      </c>
      <c r="BP313" s="137" t="n">
        <f aca="false">+DATOS_[[#This Row],[% de jornada]]*IF(DATOS_[[#This Row],[% jornada reducida]]="",1,DATOS_[[#This Row],[% jornada reducida]])</f>
        <v>0</v>
      </c>
      <c r="BQ313" s="137" t="n">
        <f aca="false">+(DATOS_[[#This Row],[F.fin.cal]]-DATOS_[[#This Row],[F.ini.cal]]+1)/($D$4-$D$3+1)</f>
        <v>1</v>
      </c>
      <c r="BR313" s="137" t="str">
        <f aca="false">IF(OR(AND(DATOS_[[#This Row],[Fecha Fin Contrato]]&lt;$D$3,DATOS_[[#This Row],[Fecha Fin Contrato]]&lt;&gt;""),DATOS_[[#This Row],[Fecha de Contratación]]&gt;$D$4),"Fuera","Dentro")</f>
        <v>Dentro</v>
      </c>
      <c r="BS313" s="137" t="str">
        <f aca="false" t="array" ref="BS313:BS313">IF(MAX(IF(DATOS_[id]=DATOS_[[#This Row],[id]],DATOS_[F.fin.cal]))=DATOS_[[#This Row],[F.fin.cal]],"Sí","NO")</f>
        <v>Sí</v>
      </c>
      <c r="BT313" s="137" t="str">
        <f aca="false">IF(AND(DATOS_[[#This Row],[% normaliz]]&lt;&gt;1,DATOS_[[#This Row],[% anualiz]]=1),"Sí","NO")</f>
        <v>Sí</v>
      </c>
      <c r="BU313" s="137" t="str">
        <f aca="false">IF(AND(DATOS_[[#This Row],[% normaliz]]=1,DATOS_[[#This Row],[% anualiz]]&lt;&gt;1),"Sí","NO")</f>
        <v>NO</v>
      </c>
      <c r="BV313" s="137" t="str">
        <f aca="false">IF(AND(DATOS_[[#This Row],[% normaliz]]&lt;&gt;1,DATOS_[[#This Row],[% anualiz]]&lt;&gt;1),"Sí","NO")</f>
        <v>NO</v>
      </c>
      <c r="BW313" s="137" t="str">
        <f aca="false">+IF(DATOS_[[#This Row],[% normaliz]]*DATOS_[[#This Row],[% anualiz]]=1,"NO","Sí")</f>
        <v>Sí</v>
      </c>
      <c r="BX313" s="138" t="e">
        <f aca="false">(DATOS_[[#This Row],[S.BASE]]*(1/DATOS_[[#This Row],[% normaliz]])*(1/DATOS_[[#This Row],[% anualiz]]))*IF(DATOS_[[#This Row],[Check Equiparado]]="Sí",1,0)</f>
        <v>#DIV/0!</v>
      </c>
      <c r="BY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3" s="138" t="e">
        <f aca="false">+DATOS_[[#This Row],[SALARIO BASE Eq]]+DATOS_[[#This Row],[Tot COMPL.SAL Eq]]</f>
        <v>#DIV/0!</v>
      </c>
      <c r="CA313" s="138" t="e">
        <f aca="false" t="array" ref="CA313:CA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3" s="138" t="e">
        <f aca="false">+DATOS_[[#This Row],[TOTAL SALARIO Eq]]+DATOS_[[#This Row],[Tot Extrasalarial Eq]]</f>
        <v>#DIV/0!</v>
      </c>
      <c r="CC313" s="139" t="n">
        <f aca="false">DATOS_[[#This Row],[S.BASE]]</f>
        <v>0</v>
      </c>
      <c r="CD313" s="139" t="n">
        <f aca="false">+SUM(DATOS_[[#This Row],[Conc.Sal.01]:[Conc.Sal.30]])</f>
        <v>0</v>
      </c>
      <c r="CE313" s="139" t="n">
        <f aca="false">+DATOS_[[#This Row],[SALARIO BASE Ef]]+DATOS_[[#This Row],[Tot COMPL.SAL Ef]]</f>
        <v>0</v>
      </c>
      <c r="CF313" s="139" t="n">
        <f aca="false">+SUM(DATOS_[[#This Row],[C.Extra.01]:[C.Extra.05]])</f>
        <v>0</v>
      </c>
      <c r="CG313" s="139" t="n">
        <f aca="false">+DATOS_[[#This Row],[TOTAL SALARIO Ef]]+DATOS_[[#This Row],[Tot Extrasalarial Ef]]</f>
        <v>0</v>
      </c>
      <c r="CH313" s="140" t="n">
        <f aca="false">MIN(IF(DATOS_[[#This Row],[Fecha Fin Contrato]]="",$D$4,DATOS_[[#This Row],[Fecha Fin Contrato]]),$D$4)-MAX(DATOS_[[#This Row],[Fecha de Contratación]],$D$3)+1</f>
        <v>1</v>
      </c>
      <c r="CI313" s="141" t="str">
        <f aca="false">IF(COUNTIFS(DATOS_[id],DATOS_[[#This Row],[id]])&gt;1,DATOS_[[#This Row],[id]],"")</f>
        <v/>
      </c>
      <c r="CJ313" s="141" t="n">
        <f aca="false">(Inicio!$G$10-DATOS_[[#This Row],[Fecha Nacimiento]])/365.25</f>
        <v>0</v>
      </c>
      <c r="CK313" s="141" t="n">
        <f aca="false">(Inicio!$G$10-DATOS_[[#This Row],[Fecha de Antigüedad]])/365.25</f>
        <v>0</v>
      </c>
      <c r="CL313" s="141" t="e">
        <f aca="false">+VLOOKUP(DATOS_[[#This Row],[Clave de Contrato]],TblTiposContrato13[],3,0)</f>
        <v>#N/A</v>
      </c>
      <c r="CM313" s="141" t="e">
        <f aca="false">+VLOOKUP(DATOS_[[#This Row],[Clave de Contrato]],TblTiposContrato13[],4,0)</f>
        <v>#N/A</v>
      </c>
      <c r="CN313" s="141" t="str">
        <f aca="false">VLOOKUP(DATOS_[[#This Row],[Edad]],CONTRATOS!TblRngEdad,2,1)</f>
        <v>20  o menos</v>
      </c>
      <c r="CO313" s="141" t="str">
        <f aca="false">VLOOKUP(DATOS_[[#This Row],[Antigüedad]],TblRngAntg14[],2,1)</f>
        <v>0 a 1 años</v>
      </c>
    </row>
    <row r="314" customFormat="false" ht="13.8" hidden="false" customHeight="false" outlineLevel="0" collapsed="false">
      <c r="D314" s="128"/>
      <c r="E314" s="129"/>
      <c r="F314" s="129"/>
      <c r="G314" s="129"/>
      <c r="H314" s="130"/>
      <c r="I314" s="131"/>
      <c r="J314" s="128"/>
      <c r="K314" s="132"/>
      <c r="L314" s="132"/>
      <c r="M314" s="133"/>
      <c r="N314" s="133"/>
      <c r="O314" s="133"/>
      <c r="P314" s="129"/>
      <c r="Z314" s="74"/>
      <c r="AA314" s="75"/>
      <c r="AB314" s="75"/>
      <c r="AC314" s="129"/>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134"/>
      <c r="BK314" s="134"/>
      <c r="BL314" s="134"/>
      <c r="BM314" s="135"/>
      <c r="BN314" s="136" t="n">
        <f aca="false">+MAX($D$3,DATOS_[[#This Row],[Fecha Inicio Sit. Contract.]])</f>
        <v>0</v>
      </c>
      <c r="BO314" s="136" t="n">
        <f aca="false">+MIN($D$4,DATOS_[[#This Row],[Fecha Fin Sit. Contract.]])</f>
        <v>0</v>
      </c>
      <c r="BP314" s="137" t="n">
        <f aca="false">+DATOS_[[#This Row],[% de jornada]]*IF(DATOS_[[#This Row],[% jornada reducida]]="",1,DATOS_[[#This Row],[% jornada reducida]])</f>
        <v>0</v>
      </c>
      <c r="BQ314" s="137" t="n">
        <f aca="false">+(DATOS_[[#This Row],[F.fin.cal]]-DATOS_[[#This Row],[F.ini.cal]]+1)/($D$4-$D$3+1)</f>
        <v>1</v>
      </c>
      <c r="BR314" s="137" t="str">
        <f aca="false">IF(OR(AND(DATOS_[[#This Row],[Fecha Fin Contrato]]&lt;$D$3,DATOS_[[#This Row],[Fecha Fin Contrato]]&lt;&gt;""),DATOS_[[#This Row],[Fecha de Contratación]]&gt;$D$4),"Fuera","Dentro")</f>
        <v>Dentro</v>
      </c>
      <c r="BS314" s="137" t="str">
        <f aca="false" t="array" ref="BS314:BS314">IF(MAX(IF(DATOS_[id]=DATOS_[[#This Row],[id]],DATOS_[F.fin.cal]))=DATOS_[[#This Row],[F.fin.cal]],"Sí","NO")</f>
        <v>Sí</v>
      </c>
      <c r="BT314" s="137" t="str">
        <f aca="false">IF(AND(DATOS_[[#This Row],[% normaliz]]&lt;&gt;1,DATOS_[[#This Row],[% anualiz]]=1),"Sí","NO")</f>
        <v>Sí</v>
      </c>
      <c r="BU314" s="137" t="str">
        <f aca="false">IF(AND(DATOS_[[#This Row],[% normaliz]]=1,DATOS_[[#This Row],[% anualiz]]&lt;&gt;1),"Sí","NO")</f>
        <v>NO</v>
      </c>
      <c r="BV314" s="137" t="str">
        <f aca="false">IF(AND(DATOS_[[#This Row],[% normaliz]]&lt;&gt;1,DATOS_[[#This Row],[% anualiz]]&lt;&gt;1),"Sí","NO")</f>
        <v>NO</v>
      </c>
      <c r="BW314" s="137" t="str">
        <f aca="false">+IF(DATOS_[[#This Row],[% normaliz]]*DATOS_[[#This Row],[% anualiz]]=1,"NO","Sí")</f>
        <v>Sí</v>
      </c>
      <c r="BX314" s="138" t="e">
        <f aca="false">(DATOS_[[#This Row],[S.BASE]]*(1/DATOS_[[#This Row],[% normaliz]])*(1/DATOS_[[#This Row],[% anualiz]]))*IF(DATOS_[[#This Row],[Check Equiparado]]="Sí",1,0)</f>
        <v>#DIV/0!</v>
      </c>
      <c r="BY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4" s="138" t="e">
        <f aca="false">+DATOS_[[#This Row],[SALARIO BASE Eq]]+DATOS_[[#This Row],[Tot COMPL.SAL Eq]]</f>
        <v>#DIV/0!</v>
      </c>
      <c r="CA314" s="138" t="e">
        <f aca="false" t="array" ref="CA314:CA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4" s="138" t="e">
        <f aca="false">+DATOS_[[#This Row],[TOTAL SALARIO Eq]]+DATOS_[[#This Row],[Tot Extrasalarial Eq]]</f>
        <v>#DIV/0!</v>
      </c>
      <c r="CC314" s="139" t="n">
        <f aca="false">DATOS_[[#This Row],[S.BASE]]</f>
        <v>0</v>
      </c>
      <c r="CD314" s="139" t="n">
        <f aca="false">+SUM(DATOS_[[#This Row],[Conc.Sal.01]:[Conc.Sal.30]])</f>
        <v>0</v>
      </c>
      <c r="CE314" s="139" t="n">
        <f aca="false">+DATOS_[[#This Row],[SALARIO BASE Ef]]+DATOS_[[#This Row],[Tot COMPL.SAL Ef]]</f>
        <v>0</v>
      </c>
      <c r="CF314" s="139" t="n">
        <f aca="false">+SUM(DATOS_[[#This Row],[C.Extra.01]:[C.Extra.05]])</f>
        <v>0</v>
      </c>
      <c r="CG314" s="139" t="n">
        <f aca="false">+DATOS_[[#This Row],[TOTAL SALARIO Ef]]+DATOS_[[#This Row],[Tot Extrasalarial Ef]]</f>
        <v>0</v>
      </c>
      <c r="CH314" s="140" t="n">
        <f aca="false">MIN(IF(DATOS_[[#This Row],[Fecha Fin Contrato]]="",$D$4,DATOS_[[#This Row],[Fecha Fin Contrato]]),$D$4)-MAX(DATOS_[[#This Row],[Fecha de Contratación]],$D$3)+1</f>
        <v>1</v>
      </c>
      <c r="CI314" s="141" t="str">
        <f aca="false">IF(COUNTIFS(DATOS_[id],DATOS_[[#This Row],[id]])&gt;1,DATOS_[[#This Row],[id]],"")</f>
        <v/>
      </c>
      <c r="CJ314" s="141" t="n">
        <f aca="false">(Inicio!$G$10-DATOS_[[#This Row],[Fecha Nacimiento]])/365.25</f>
        <v>0</v>
      </c>
      <c r="CK314" s="141" t="n">
        <f aca="false">(Inicio!$G$10-DATOS_[[#This Row],[Fecha de Antigüedad]])/365.25</f>
        <v>0</v>
      </c>
      <c r="CL314" s="141" t="e">
        <f aca="false">+VLOOKUP(DATOS_[[#This Row],[Clave de Contrato]],TblTiposContrato13[],3,0)</f>
        <v>#N/A</v>
      </c>
      <c r="CM314" s="141" t="e">
        <f aca="false">+VLOOKUP(DATOS_[[#This Row],[Clave de Contrato]],TblTiposContrato13[],4,0)</f>
        <v>#N/A</v>
      </c>
      <c r="CN314" s="141" t="str">
        <f aca="false">VLOOKUP(DATOS_[[#This Row],[Edad]],CONTRATOS!TblRngEdad,2,1)</f>
        <v>20  o menos</v>
      </c>
      <c r="CO314" s="141" t="str">
        <f aca="false">VLOOKUP(DATOS_[[#This Row],[Antigüedad]],TblRngAntg14[],2,1)</f>
        <v>0 a 1 años</v>
      </c>
    </row>
    <row r="315" customFormat="false" ht="13.8" hidden="false" customHeight="false" outlineLevel="0" collapsed="false">
      <c r="D315" s="128"/>
      <c r="E315" s="129"/>
      <c r="F315" s="129"/>
      <c r="G315" s="129"/>
      <c r="H315" s="130"/>
      <c r="I315" s="131"/>
      <c r="J315" s="128"/>
      <c r="K315" s="132"/>
      <c r="L315" s="132"/>
      <c r="M315" s="133"/>
      <c r="N315" s="133"/>
      <c r="O315" s="133"/>
      <c r="P315" s="129"/>
      <c r="Z315" s="74"/>
      <c r="AA315" s="75"/>
      <c r="AB315" s="75"/>
      <c r="AC315" s="129"/>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134"/>
      <c r="BK315" s="134"/>
      <c r="BL315" s="134"/>
      <c r="BM315" s="135"/>
      <c r="BN315" s="136" t="n">
        <f aca="false">+MAX($D$3,DATOS_[[#This Row],[Fecha Inicio Sit. Contract.]])</f>
        <v>0</v>
      </c>
      <c r="BO315" s="136" t="n">
        <f aca="false">+MIN($D$4,DATOS_[[#This Row],[Fecha Fin Sit. Contract.]])</f>
        <v>0</v>
      </c>
      <c r="BP315" s="137" t="n">
        <f aca="false">+DATOS_[[#This Row],[% de jornada]]*IF(DATOS_[[#This Row],[% jornada reducida]]="",1,DATOS_[[#This Row],[% jornada reducida]])</f>
        <v>0</v>
      </c>
      <c r="BQ315" s="137" t="n">
        <f aca="false">+(DATOS_[[#This Row],[F.fin.cal]]-DATOS_[[#This Row],[F.ini.cal]]+1)/($D$4-$D$3+1)</f>
        <v>1</v>
      </c>
      <c r="BR315" s="137" t="str">
        <f aca="false">IF(OR(AND(DATOS_[[#This Row],[Fecha Fin Contrato]]&lt;$D$3,DATOS_[[#This Row],[Fecha Fin Contrato]]&lt;&gt;""),DATOS_[[#This Row],[Fecha de Contratación]]&gt;$D$4),"Fuera","Dentro")</f>
        <v>Dentro</v>
      </c>
      <c r="BS315" s="137" t="str">
        <f aca="false" t="array" ref="BS315:BS315">IF(MAX(IF(DATOS_[id]=DATOS_[[#This Row],[id]],DATOS_[F.fin.cal]))=DATOS_[[#This Row],[F.fin.cal]],"Sí","NO")</f>
        <v>Sí</v>
      </c>
      <c r="BT315" s="137" t="str">
        <f aca="false">IF(AND(DATOS_[[#This Row],[% normaliz]]&lt;&gt;1,DATOS_[[#This Row],[% anualiz]]=1),"Sí","NO")</f>
        <v>Sí</v>
      </c>
      <c r="BU315" s="137" t="str">
        <f aca="false">IF(AND(DATOS_[[#This Row],[% normaliz]]=1,DATOS_[[#This Row],[% anualiz]]&lt;&gt;1),"Sí","NO")</f>
        <v>NO</v>
      </c>
      <c r="BV315" s="137" t="str">
        <f aca="false">IF(AND(DATOS_[[#This Row],[% normaliz]]&lt;&gt;1,DATOS_[[#This Row],[% anualiz]]&lt;&gt;1),"Sí","NO")</f>
        <v>NO</v>
      </c>
      <c r="BW315" s="137" t="str">
        <f aca="false">+IF(DATOS_[[#This Row],[% normaliz]]*DATOS_[[#This Row],[% anualiz]]=1,"NO","Sí")</f>
        <v>Sí</v>
      </c>
      <c r="BX315" s="138" t="e">
        <f aca="false">(DATOS_[[#This Row],[S.BASE]]*(1/DATOS_[[#This Row],[% normaliz]])*(1/DATOS_[[#This Row],[% anualiz]]))*IF(DATOS_[[#This Row],[Check Equiparado]]="Sí",1,0)</f>
        <v>#DIV/0!</v>
      </c>
      <c r="BY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5" s="138" t="e">
        <f aca="false">+DATOS_[[#This Row],[SALARIO BASE Eq]]+DATOS_[[#This Row],[Tot COMPL.SAL Eq]]</f>
        <v>#DIV/0!</v>
      </c>
      <c r="CA315" s="138" t="e">
        <f aca="false" t="array" ref="CA315:CA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5" s="138" t="e">
        <f aca="false">+DATOS_[[#This Row],[TOTAL SALARIO Eq]]+DATOS_[[#This Row],[Tot Extrasalarial Eq]]</f>
        <v>#DIV/0!</v>
      </c>
      <c r="CC315" s="139" t="n">
        <f aca="false">DATOS_[[#This Row],[S.BASE]]</f>
        <v>0</v>
      </c>
      <c r="CD315" s="139" t="n">
        <f aca="false">+SUM(DATOS_[[#This Row],[Conc.Sal.01]:[Conc.Sal.30]])</f>
        <v>0</v>
      </c>
      <c r="CE315" s="139" t="n">
        <f aca="false">+DATOS_[[#This Row],[SALARIO BASE Ef]]+DATOS_[[#This Row],[Tot COMPL.SAL Ef]]</f>
        <v>0</v>
      </c>
      <c r="CF315" s="139" t="n">
        <f aca="false">+SUM(DATOS_[[#This Row],[C.Extra.01]:[C.Extra.05]])</f>
        <v>0</v>
      </c>
      <c r="CG315" s="139" t="n">
        <f aca="false">+DATOS_[[#This Row],[TOTAL SALARIO Ef]]+DATOS_[[#This Row],[Tot Extrasalarial Ef]]</f>
        <v>0</v>
      </c>
      <c r="CH315" s="140" t="n">
        <f aca="false">MIN(IF(DATOS_[[#This Row],[Fecha Fin Contrato]]="",$D$4,DATOS_[[#This Row],[Fecha Fin Contrato]]),$D$4)-MAX(DATOS_[[#This Row],[Fecha de Contratación]],$D$3)+1</f>
        <v>1</v>
      </c>
      <c r="CI315" s="141" t="str">
        <f aca="false">IF(COUNTIFS(DATOS_[id],DATOS_[[#This Row],[id]])&gt;1,DATOS_[[#This Row],[id]],"")</f>
        <v/>
      </c>
      <c r="CJ315" s="141" t="n">
        <f aca="false">(Inicio!$G$10-DATOS_[[#This Row],[Fecha Nacimiento]])/365.25</f>
        <v>0</v>
      </c>
      <c r="CK315" s="141" t="n">
        <f aca="false">(Inicio!$G$10-DATOS_[[#This Row],[Fecha de Antigüedad]])/365.25</f>
        <v>0</v>
      </c>
      <c r="CL315" s="141" t="e">
        <f aca="false">+VLOOKUP(DATOS_[[#This Row],[Clave de Contrato]],TblTiposContrato13[],3,0)</f>
        <v>#N/A</v>
      </c>
      <c r="CM315" s="141" t="e">
        <f aca="false">+VLOOKUP(DATOS_[[#This Row],[Clave de Contrato]],TblTiposContrato13[],4,0)</f>
        <v>#N/A</v>
      </c>
      <c r="CN315" s="141" t="str">
        <f aca="false">VLOOKUP(DATOS_[[#This Row],[Edad]],CONTRATOS!TblRngEdad,2,1)</f>
        <v>20  o menos</v>
      </c>
      <c r="CO315" s="141" t="str">
        <f aca="false">VLOOKUP(DATOS_[[#This Row],[Antigüedad]],TblRngAntg14[],2,1)</f>
        <v>0 a 1 años</v>
      </c>
    </row>
    <row r="316" customFormat="false" ht="13.8" hidden="false" customHeight="false" outlineLevel="0" collapsed="false">
      <c r="D316" s="128"/>
      <c r="E316" s="129"/>
      <c r="F316" s="129"/>
      <c r="G316" s="129"/>
      <c r="H316" s="130"/>
      <c r="I316" s="131"/>
      <c r="J316" s="128"/>
      <c r="K316" s="132"/>
      <c r="L316" s="132"/>
      <c r="M316" s="133"/>
      <c r="N316" s="133"/>
      <c r="O316" s="133"/>
      <c r="P316" s="129"/>
      <c r="Z316" s="74"/>
      <c r="AA316" s="75"/>
      <c r="AB316" s="75"/>
      <c r="AC316" s="129"/>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134"/>
      <c r="BK316" s="134"/>
      <c r="BL316" s="134"/>
      <c r="BM316" s="135"/>
      <c r="BN316" s="136" t="n">
        <f aca="false">+MAX($D$3,DATOS_[[#This Row],[Fecha Inicio Sit. Contract.]])</f>
        <v>0</v>
      </c>
      <c r="BO316" s="136" t="n">
        <f aca="false">+MIN($D$4,DATOS_[[#This Row],[Fecha Fin Sit. Contract.]])</f>
        <v>0</v>
      </c>
      <c r="BP316" s="137" t="n">
        <f aca="false">+DATOS_[[#This Row],[% de jornada]]*IF(DATOS_[[#This Row],[% jornada reducida]]="",1,DATOS_[[#This Row],[% jornada reducida]])</f>
        <v>0</v>
      </c>
      <c r="BQ316" s="137" t="n">
        <f aca="false">+(DATOS_[[#This Row],[F.fin.cal]]-DATOS_[[#This Row],[F.ini.cal]]+1)/($D$4-$D$3+1)</f>
        <v>1</v>
      </c>
      <c r="BR316" s="137" t="str">
        <f aca="false">IF(OR(AND(DATOS_[[#This Row],[Fecha Fin Contrato]]&lt;$D$3,DATOS_[[#This Row],[Fecha Fin Contrato]]&lt;&gt;""),DATOS_[[#This Row],[Fecha de Contratación]]&gt;$D$4),"Fuera","Dentro")</f>
        <v>Dentro</v>
      </c>
      <c r="BS316" s="137" t="str">
        <f aca="false" t="array" ref="BS316:BS316">IF(MAX(IF(DATOS_[id]=DATOS_[[#This Row],[id]],DATOS_[F.fin.cal]))=DATOS_[[#This Row],[F.fin.cal]],"Sí","NO")</f>
        <v>Sí</v>
      </c>
      <c r="BT316" s="137" t="str">
        <f aca="false">IF(AND(DATOS_[[#This Row],[% normaliz]]&lt;&gt;1,DATOS_[[#This Row],[% anualiz]]=1),"Sí","NO")</f>
        <v>Sí</v>
      </c>
      <c r="BU316" s="137" t="str">
        <f aca="false">IF(AND(DATOS_[[#This Row],[% normaliz]]=1,DATOS_[[#This Row],[% anualiz]]&lt;&gt;1),"Sí","NO")</f>
        <v>NO</v>
      </c>
      <c r="BV316" s="137" t="str">
        <f aca="false">IF(AND(DATOS_[[#This Row],[% normaliz]]&lt;&gt;1,DATOS_[[#This Row],[% anualiz]]&lt;&gt;1),"Sí","NO")</f>
        <v>NO</v>
      </c>
      <c r="BW316" s="137" t="str">
        <f aca="false">+IF(DATOS_[[#This Row],[% normaliz]]*DATOS_[[#This Row],[% anualiz]]=1,"NO","Sí")</f>
        <v>Sí</v>
      </c>
      <c r="BX316" s="138" t="e">
        <f aca="false">(DATOS_[[#This Row],[S.BASE]]*(1/DATOS_[[#This Row],[% normaliz]])*(1/DATOS_[[#This Row],[% anualiz]]))*IF(DATOS_[[#This Row],[Check Equiparado]]="Sí",1,0)</f>
        <v>#DIV/0!</v>
      </c>
      <c r="BY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6" s="138" t="e">
        <f aca="false">+DATOS_[[#This Row],[SALARIO BASE Eq]]+DATOS_[[#This Row],[Tot COMPL.SAL Eq]]</f>
        <v>#DIV/0!</v>
      </c>
      <c r="CA316" s="138" t="e">
        <f aca="false" t="array" ref="CA316:CA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6" s="138" t="e">
        <f aca="false">+DATOS_[[#This Row],[TOTAL SALARIO Eq]]+DATOS_[[#This Row],[Tot Extrasalarial Eq]]</f>
        <v>#DIV/0!</v>
      </c>
      <c r="CC316" s="139" t="n">
        <f aca="false">DATOS_[[#This Row],[S.BASE]]</f>
        <v>0</v>
      </c>
      <c r="CD316" s="139" t="n">
        <f aca="false">+SUM(DATOS_[[#This Row],[Conc.Sal.01]:[Conc.Sal.30]])</f>
        <v>0</v>
      </c>
      <c r="CE316" s="139" t="n">
        <f aca="false">+DATOS_[[#This Row],[SALARIO BASE Ef]]+DATOS_[[#This Row],[Tot COMPL.SAL Ef]]</f>
        <v>0</v>
      </c>
      <c r="CF316" s="139" t="n">
        <f aca="false">+SUM(DATOS_[[#This Row],[C.Extra.01]:[C.Extra.05]])</f>
        <v>0</v>
      </c>
      <c r="CG316" s="139" t="n">
        <f aca="false">+DATOS_[[#This Row],[TOTAL SALARIO Ef]]+DATOS_[[#This Row],[Tot Extrasalarial Ef]]</f>
        <v>0</v>
      </c>
      <c r="CH316" s="140" t="n">
        <f aca="false">MIN(IF(DATOS_[[#This Row],[Fecha Fin Contrato]]="",$D$4,DATOS_[[#This Row],[Fecha Fin Contrato]]),$D$4)-MAX(DATOS_[[#This Row],[Fecha de Contratación]],$D$3)+1</f>
        <v>1</v>
      </c>
      <c r="CI316" s="141" t="str">
        <f aca="false">IF(COUNTIFS(DATOS_[id],DATOS_[[#This Row],[id]])&gt;1,DATOS_[[#This Row],[id]],"")</f>
        <v/>
      </c>
      <c r="CJ316" s="141" t="n">
        <f aca="false">(Inicio!$G$10-DATOS_[[#This Row],[Fecha Nacimiento]])/365.25</f>
        <v>0</v>
      </c>
      <c r="CK316" s="141" t="n">
        <f aca="false">(Inicio!$G$10-DATOS_[[#This Row],[Fecha de Antigüedad]])/365.25</f>
        <v>0</v>
      </c>
      <c r="CL316" s="141" t="e">
        <f aca="false">+VLOOKUP(DATOS_[[#This Row],[Clave de Contrato]],TblTiposContrato13[],3,0)</f>
        <v>#N/A</v>
      </c>
      <c r="CM316" s="141" t="e">
        <f aca="false">+VLOOKUP(DATOS_[[#This Row],[Clave de Contrato]],TblTiposContrato13[],4,0)</f>
        <v>#N/A</v>
      </c>
      <c r="CN316" s="141" t="str">
        <f aca="false">VLOOKUP(DATOS_[[#This Row],[Edad]],CONTRATOS!TblRngEdad,2,1)</f>
        <v>20  o menos</v>
      </c>
      <c r="CO316" s="141" t="str">
        <f aca="false">VLOOKUP(DATOS_[[#This Row],[Antigüedad]],TblRngAntg14[],2,1)</f>
        <v>0 a 1 años</v>
      </c>
    </row>
    <row r="317" customFormat="false" ht="13.8" hidden="false" customHeight="false" outlineLevel="0" collapsed="false">
      <c r="D317" s="128"/>
      <c r="E317" s="129"/>
      <c r="F317" s="129"/>
      <c r="G317" s="129"/>
      <c r="H317" s="130"/>
      <c r="I317" s="131"/>
      <c r="J317" s="128"/>
      <c r="K317" s="132"/>
      <c r="L317" s="132"/>
      <c r="M317" s="133"/>
      <c r="N317" s="133"/>
      <c r="O317" s="133"/>
      <c r="P317" s="129"/>
      <c r="Z317" s="74"/>
      <c r="AA317" s="75"/>
      <c r="AB317" s="75"/>
      <c r="AC317" s="129"/>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134"/>
      <c r="BK317" s="134"/>
      <c r="BL317" s="134"/>
      <c r="BM317" s="135"/>
      <c r="BN317" s="136" t="n">
        <f aca="false">+MAX($D$3,DATOS_[[#This Row],[Fecha Inicio Sit. Contract.]])</f>
        <v>0</v>
      </c>
      <c r="BO317" s="136" t="n">
        <f aca="false">+MIN($D$4,DATOS_[[#This Row],[Fecha Fin Sit. Contract.]])</f>
        <v>0</v>
      </c>
      <c r="BP317" s="137" t="n">
        <f aca="false">+DATOS_[[#This Row],[% de jornada]]*IF(DATOS_[[#This Row],[% jornada reducida]]="",1,DATOS_[[#This Row],[% jornada reducida]])</f>
        <v>0</v>
      </c>
      <c r="BQ317" s="137" t="n">
        <f aca="false">+(DATOS_[[#This Row],[F.fin.cal]]-DATOS_[[#This Row],[F.ini.cal]]+1)/($D$4-$D$3+1)</f>
        <v>1</v>
      </c>
      <c r="BR317" s="137" t="str">
        <f aca="false">IF(OR(AND(DATOS_[[#This Row],[Fecha Fin Contrato]]&lt;$D$3,DATOS_[[#This Row],[Fecha Fin Contrato]]&lt;&gt;""),DATOS_[[#This Row],[Fecha de Contratación]]&gt;$D$4),"Fuera","Dentro")</f>
        <v>Dentro</v>
      </c>
      <c r="BS317" s="137" t="str">
        <f aca="false" t="array" ref="BS317:BS317">IF(MAX(IF(DATOS_[id]=DATOS_[[#This Row],[id]],DATOS_[F.fin.cal]))=DATOS_[[#This Row],[F.fin.cal]],"Sí","NO")</f>
        <v>Sí</v>
      </c>
      <c r="BT317" s="137" t="str">
        <f aca="false">IF(AND(DATOS_[[#This Row],[% normaliz]]&lt;&gt;1,DATOS_[[#This Row],[% anualiz]]=1),"Sí","NO")</f>
        <v>Sí</v>
      </c>
      <c r="BU317" s="137" t="str">
        <f aca="false">IF(AND(DATOS_[[#This Row],[% normaliz]]=1,DATOS_[[#This Row],[% anualiz]]&lt;&gt;1),"Sí","NO")</f>
        <v>NO</v>
      </c>
      <c r="BV317" s="137" t="str">
        <f aca="false">IF(AND(DATOS_[[#This Row],[% normaliz]]&lt;&gt;1,DATOS_[[#This Row],[% anualiz]]&lt;&gt;1),"Sí","NO")</f>
        <v>NO</v>
      </c>
      <c r="BW317" s="137" t="str">
        <f aca="false">+IF(DATOS_[[#This Row],[% normaliz]]*DATOS_[[#This Row],[% anualiz]]=1,"NO","Sí")</f>
        <v>Sí</v>
      </c>
      <c r="BX317" s="138" t="e">
        <f aca="false">(DATOS_[[#This Row],[S.BASE]]*(1/DATOS_[[#This Row],[% normaliz]])*(1/DATOS_[[#This Row],[% anualiz]]))*IF(DATOS_[[#This Row],[Check Equiparado]]="Sí",1,0)</f>
        <v>#DIV/0!</v>
      </c>
      <c r="BY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7" s="138" t="e">
        <f aca="false">+DATOS_[[#This Row],[SALARIO BASE Eq]]+DATOS_[[#This Row],[Tot COMPL.SAL Eq]]</f>
        <v>#DIV/0!</v>
      </c>
      <c r="CA317" s="138" t="e">
        <f aca="false" t="array" ref="CA317:CA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7" s="138" t="e">
        <f aca="false">+DATOS_[[#This Row],[TOTAL SALARIO Eq]]+DATOS_[[#This Row],[Tot Extrasalarial Eq]]</f>
        <v>#DIV/0!</v>
      </c>
      <c r="CC317" s="139" t="n">
        <f aca="false">DATOS_[[#This Row],[S.BASE]]</f>
        <v>0</v>
      </c>
      <c r="CD317" s="139" t="n">
        <f aca="false">+SUM(DATOS_[[#This Row],[Conc.Sal.01]:[Conc.Sal.30]])</f>
        <v>0</v>
      </c>
      <c r="CE317" s="139" t="n">
        <f aca="false">+DATOS_[[#This Row],[SALARIO BASE Ef]]+DATOS_[[#This Row],[Tot COMPL.SAL Ef]]</f>
        <v>0</v>
      </c>
      <c r="CF317" s="139" t="n">
        <f aca="false">+SUM(DATOS_[[#This Row],[C.Extra.01]:[C.Extra.05]])</f>
        <v>0</v>
      </c>
      <c r="CG317" s="139" t="n">
        <f aca="false">+DATOS_[[#This Row],[TOTAL SALARIO Ef]]+DATOS_[[#This Row],[Tot Extrasalarial Ef]]</f>
        <v>0</v>
      </c>
      <c r="CH317" s="140" t="n">
        <f aca="false">MIN(IF(DATOS_[[#This Row],[Fecha Fin Contrato]]="",$D$4,DATOS_[[#This Row],[Fecha Fin Contrato]]),$D$4)-MAX(DATOS_[[#This Row],[Fecha de Contratación]],$D$3)+1</f>
        <v>1</v>
      </c>
      <c r="CI317" s="141" t="str">
        <f aca="false">IF(COUNTIFS(DATOS_[id],DATOS_[[#This Row],[id]])&gt;1,DATOS_[[#This Row],[id]],"")</f>
        <v/>
      </c>
      <c r="CJ317" s="141" t="n">
        <f aca="false">(Inicio!$G$10-DATOS_[[#This Row],[Fecha Nacimiento]])/365.25</f>
        <v>0</v>
      </c>
      <c r="CK317" s="141" t="n">
        <f aca="false">(Inicio!$G$10-DATOS_[[#This Row],[Fecha de Antigüedad]])/365.25</f>
        <v>0</v>
      </c>
      <c r="CL317" s="141" t="e">
        <f aca="false">+VLOOKUP(DATOS_[[#This Row],[Clave de Contrato]],TblTiposContrato13[],3,0)</f>
        <v>#N/A</v>
      </c>
      <c r="CM317" s="141" t="e">
        <f aca="false">+VLOOKUP(DATOS_[[#This Row],[Clave de Contrato]],TblTiposContrato13[],4,0)</f>
        <v>#N/A</v>
      </c>
      <c r="CN317" s="141" t="str">
        <f aca="false">VLOOKUP(DATOS_[[#This Row],[Edad]],CONTRATOS!TblRngEdad,2,1)</f>
        <v>20  o menos</v>
      </c>
      <c r="CO317" s="141" t="str">
        <f aca="false">VLOOKUP(DATOS_[[#This Row],[Antigüedad]],TblRngAntg14[],2,1)</f>
        <v>0 a 1 años</v>
      </c>
    </row>
    <row r="318" customFormat="false" ht="13.8" hidden="false" customHeight="false" outlineLevel="0" collapsed="false">
      <c r="D318" s="128"/>
      <c r="E318" s="129"/>
      <c r="F318" s="129"/>
      <c r="G318" s="129"/>
      <c r="H318" s="130"/>
      <c r="I318" s="131"/>
      <c r="J318" s="128"/>
      <c r="K318" s="132"/>
      <c r="L318" s="132"/>
      <c r="M318" s="133"/>
      <c r="N318" s="133"/>
      <c r="O318" s="133"/>
      <c r="P318" s="129"/>
      <c r="Z318" s="74"/>
      <c r="AA318" s="75"/>
      <c r="AB318" s="75"/>
      <c r="AC318" s="129"/>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134"/>
      <c r="BK318" s="134"/>
      <c r="BL318" s="134"/>
      <c r="BM318" s="135"/>
      <c r="BN318" s="136" t="n">
        <f aca="false">+MAX($D$3,DATOS_[[#This Row],[Fecha Inicio Sit. Contract.]])</f>
        <v>0</v>
      </c>
      <c r="BO318" s="136" t="n">
        <f aca="false">+MIN($D$4,DATOS_[[#This Row],[Fecha Fin Sit. Contract.]])</f>
        <v>0</v>
      </c>
      <c r="BP318" s="137" t="n">
        <f aca="false">+DATOS_[[#This Row],[% de jornada]]*IF(DATOS_[[#This Row],[% jornada reducida]]="",1,DATOS_[[#This Row],[% jornada reducida]])</f>
        <v>0</v>
      </c>
      <c r="BQ318" s="137" t="n">
        <f aca="false">+(DATOS_[[#This Row],[F.fin.cal]]-DATOS_[[#This Row],[F.ini.cal]]+1)/($D$4-$D$3+1)</f>
        <v>1</v>
      </c>
      <c r="BR318" s="137" t="str">
        <f aca="false">IF(OR(AND(DATOS_[[#This Row],[Fecha Fin Contrato]]&lt;$D$3,DATOS_[[#This Row],[Fecha Fin Contrato]]&lt;&gt;""),DATOS_[[#This Row],[Fecha de Contratación]]&gt;$D$4),"Fuera","Dentro")</f>
        <v>Dentro</v>
      </c>
      <c r="BS318" s="137" t="str">
        <f aca="false" t="array" ref="BS318:BS318">IF(MAX(IF(DATOS_[id]=DATOS_[[#This Row],[id]],DATOS_[F.fin.cal]))=DATOS_[[#This Row],[F.fin.cal]],"Sí","NO")</f>
        <v>Sí</v>
      </c>
      <c r="BT318" s="137" t="str">
        <f aca="false">IF(AND(DATOS_[[#This Row],[% normaliz]]&lt;&gt;1,DATOS_[[#This Row],[% anualiz]]=1),"Sí","NO")</f>
        <v>Sí</v>
      </c>
      <c r="BU318" s="137" t="str">
        <f aca="false">IF(AND(DATOS_[[#This Row],[% normaliz]]=1,DATOS_[[#This Row],[% anualiz]]&lt;&gt;1),"Sí","NO")</f>
        <v>NO</v>
      </c>
      <c r="BV318" s="137" t="str">
        <f aca="false">IF(AND(DATOS_[[#This Row],[% normaliz]]&lt;&gt;1,DATOS_[[#This Row],[% anualiz]]&lt;&gt;1),"Sí","NO")</f>
        <v>NO</v>
      </c>
      <c r="BW318" s="137" t="str">
        <f aca="false">+IF(DATOS_[[#This Row],[% normaliz]]*DATOS_[[#This Row],[% anualiz]]=1,"NO","Sí")</f>
        <v>Sí</v>
      </c>
      <c r="BX318" s="138" t="e">
        <f aca="false">(DATOS_[[#This Row],[S.BASE]]*(1/DATOS_[[#This Row],[% normaliz]])*(1/DATOS_[[#This Row],[% anualiz]]))*IF(DATOS_[[#This Row],[Check Equiparado]]="Sí",1,0)</f>
        <v>#DIV/0!</v>
      </c>
      <c r="BY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8" s="138" t="e">
        <f aca="false">+DATOS_[[#This Row],[SALARIO BASE Eq]]+DATOS_[[#This Row],[Tot COMPL.SAL Eq]]</f>
        <v>#DIV/0!</v>
      </c>
      <c r="CA318" s="138" t="e">
        <f aca="false" t="array" ref="CA318:CA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8" s="138" t="e">
        <f aca="false">+DATOS_[[#This Row],[TOTAL SALARIO Eq]]+DATOS_[[#This Row],[Tot Extrasalarial Eq]]</f>
        <v>#DIV/0!</v>
      </c>
      <c r="CC318" s="139" t="n">
        <f aca="false">DATOS_[[#This Row],[S.BASE]]</f>
        <v>0</v>
      </c>
      <c r="CD318" s="139" t="n">
        <f aca="false">+SUM(DATOS_[[#This Row],[Conc.Sal.01]:[Conc.Sal.30]])</f>
        <v>0</v>
      </c>
      <c r="CE318" s="139" t="n">
        <f aca="false">+DATOS_[[#This Row],[SALARIO BASE Ef]]+DATOS_[[#This Row],[Tot COMPL.SAL Ef]]</f>
        <v>0</v>
      </c>
      <c r="CF318" s="139" t="n">
        <f aca="false">+SUM(DATOS_[[#This Row],[C.Extra.01]:[C.Extra.05]])</f>
        <v>0</v>
      </c>
      <c r="CG318" s="139" t="n">
        <f aca="false">+DATOS_[[#This Row],[TOTAL SALARIO Ef]]+DATOS_[[#This Row],[Tot Extrasalarial Ef]]</f>
        <v>0</v>
      </c>
      <c r="CH318" s="140" t="n">
        <f aca="false">MIN(IF(DATOS_[[#This Row],[Fecha Fin Contrato]]="",$D$4,DATOS_[[#This Row],[Fecha Fin Contrato]]),$D$4)-MAX(DATOS_[[#This Row],[Fecha de Contratación]],$D$3)+1</f>
        <v>1</v>
      </c>
      <c r="CI318" s="141" t="str">
        <f aca="false">IF(COUNTIFS(DATOS_[id],DATOS_[[#This Row],[id]])&gt;1,DATOS_[[#This Row],[id]],"")</f>
        <v/>
      </c>
      <c r="CJ318" s="141" t="n">
        <f aca="false">(Inicio!$G$10-DATOS_[[#This Row],[Fecha Nacimiento]])/365.25</f>
        <v>0</v>
      </c>
      <c r="CK318" s="141" t="n">
        <f aca="false">(Inicio!$G$10-DATOS_[[#This Row],[Fecha de Antigüedad]])/365.25</f>
        <v>0</v>
      </c>
      <c r="CL318" s="141" t="e">
        <f aca="false">+VLOOKUP(DATOS_[[#This Row],[Clave de Contrato]],TblTiposContrato13[],3,0)</f>
        <v>#N/A</v>
      </c>
      <c r="CM318" s="141" t="e">
        <f aca="false">+VLOOKUP(DATOS_[[#This Row],[Clave de Contrato]],TblTiposContrato13[],4,0)</f>
        <v>#N/A</v>
      </c>
      <c r="CN318" s="141" t="str">
        <f aca="false">VLOOKUP(DATOS_[[#This Row],[Edad]],CONTRATOS!TblRngEdad,2,1)</f>
        <v>20  o menos</v>
      </c>
      <c r="CO318" s="141" t="str">
        <f aca="false">VLOOKUP(DATOS_[[#This Row],[Antigüedad]],TblRngAntg14[],2,1)</f>
        <v>0 a 1 años</v>
      </c>
    </row>
    <row r="319" customFormat="false" ht="13.8" hidden="false" customHeight="false" outlineLevel="0" collapsed="false">
      <c r="D319" s="128"/>
      <c r="E319" s="129"/>
      <c r="F319" s="129"/>
      <c r="G319" s="129"/>
      <c r="H319" s="130"/>
      <c r="I319" s="131"/>
      <c r="J319" s="128"/>
      <c r="K319" s="132"/>
      <c r="L319" s="132"/>
      <c r="M319" s="133"/>
      <c r="N319" s="133"/>
      <c r="O319" s="133"/>
      <c r="P319" s="129"/>
      <c r="Z319" s="74"/>
      <c r="AA319" s="75"/>
      <c r="AB319" s="75"/>
      <c r="AC319" s="129"/>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134"/>
      <c r="BK319" s="134"/>
      <c r="BL319" s="134"/>
      <c r="BM319" s="135"/>
      <c r="BN319" s="136" t="n">
        <f aca="false">+MAX($D$3,DATOS_[[#This Row],[Fecha Inicio Sit. Contract.]])</f>
        <v>0</v>
      </c>
      <c r="BO319" s="136" t="n">
        <f aca="false">+MIN($D$4,DATOS_[[#This Row],[Fecha Fin Sit. Contract.]])</f>
        <v>0</v>
      </c>
      <c r="BP319" s="137" t="n">
        <f aca="false">+DATOS_[[#This Row],[% de jornada]]*IF(DATOS_[[#This Row],[% jornada reducida]]="",1,DATOS_[[#This Row],[% jornada reducida]])</f>
        <v>0</v>
      </c>
      <c r="BQ319" s="137" t="n">
        <f aca="false">+(DATOS_[[#This Row],[F.fin.cal]]-DATOS_[[#This Row],[F.ini.cal]]+1)/($D$4-$D$3+1)</f>
        <v>1</v>
      </c>
      <c r="BR319" s="137" t="str">
        <f aca="false">IF(OR(AND(DATOS_[[#This Row],[Fecha Fin Contrato]]&lt;$D$3,DATOS_[[#This Row],[Fecha Fin Contrato]]&lt;&gt;""),DATOS_[[#This Row],[Fecha de Contratación]]&gt;$D$4),"Fuera","Dentro")</f>
        <v>Dentro</v>
      </c>
      <c r="BS319" s="137" t="str">
        <f aca="false" t="array" ref="BS319:BS319">IF(MAX(IF(DATOS_[id]=DATOS_[[#This Row],[id]],DATOS_[F.fin.cal]))=DATOS_[[#This Row],[F.fin.cal]],"Sí","NO")</f>
        <v>Sí</v>
      </c>
      <c r="BT319" s="137" t="str">
        <f aca="false">IF(AND(DATOS_[[#This Row],[% normaliz]]&lt;&gt;1,DATOS_[[#This Row],[% anualiz]]=1),"Sí","NO")</f>
        <v>Sí</v>
      </c>
      <c r="BU319" s="137" t="str">
        <f aca="false">IF(AND(DATOS_[[#This Row],[% normaliz]]=1,DATOS_[[#This Row],[% anualiz]]&lt;&gt;1),"Sí","NO")</f>
        <v>NO</v>
      </c>
      <c r="BV319" s="137" t="str">
        <f aca="false">IF(AND(DATOS_[[#This Row],[% normaliz]]&lt;&gt;1,DATOS_[[#This Row],[% anualiz]]&lt;&gt;1),"Sí","NO")</f>
        <v>NO</v>
      </c>
      <c r="BW319" s="137" t="str">
        <f aca="false">+IF(DATOS_[[#This Row],[% normaliz]]*DATOS_[[#This Row],[% anualiz]]=1,"NO","Sí")</f>
        <v>Sí</v>
      </c>
      <c r="BX319" s="138" t="e">
        <f aca="false">(DATOS_[[#This Row],[S.BASE]]*(1/DATOS_[[#This Row],[% normaliz]])*(1/DATOS_[[#This Row],[% anualiz]]))*IF(DATOS_[[#This Row],[Check Equiparado]]="Sí",1,0)</f>
        <v>#DIV/0!</v>
      </c>
      <c r="BY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9" s="138" t="e">
        <f aca="false">+DATOS_[[#This Row],[SALARIO BASE Eq]]+DATOS_[[#This Row],[Tot COMPL.SAL Eq]]</f>
        <v>#DIV/0!</v>
      </c>
      <c r="CA319" s="138" t="e">
        <f aca="false" t="array" ref="CA319:CA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9" s="138" t="e">
        <f aca="false">+DATOS_[[#This Row],[TOTAL SALARIO Eq]]+DATOS_[[#This Row],[Tot Extrasalarial Eq]]</f>
        <v>#DIV/0!</v>
      </c>
      <c r="CC319" s="139" t="n">
        <f aca="false">DATOS_[[#This Row],[S.BASE]]</f>
        <v>0</v>
      </c>
      <c r="CD319" s="139" t="n">
        <f aca="false">+SUM(DATOS_[[#This Row],[Conc.Sal.01]:[Conc.Sal.30]])</f>
        <v>0</v>
      </c>
      <c r="CE319" s="139" t="n">
        <f aca="false">+DATOS_[[#This Row],[SALARIO BASE Ef]]+DATOS_[[#This Row],[Tot COMPL.SAL Ef]]</f>
        <v>0</v>
      </c>
      <c r="CF319" s="139" t="n">
        <f aca="false">+SUM(DATOS_[[#This Row],[C.Extra.01]:[C.Extra.05]])</f>
        <v>0</v>
      </c>
      <c r="CG319" s="139" t="n">
        <f aca="false">+DATOS_[[#This Row],[TOTAL SALARIO Ef]]+DATOS_[[#This Row],[Tot Extrasalarial Ef]]</f>
        <v>0</v>
      </c>
      <c r="CH319" s="140" t="n">
        <f aca="false">MIN(IF(DATOS_[[#This Row],[Fecha Fin Contrato]]="",$D$4,DATOS_[[#This Row],[Fecha Fin Contrato]]),$D$4)-MAX(DATOS_[[#This Row],[Fecha de Contratación]],$D$3)+1</f>
        <v>1</v>
      </c>
      <c r="CI319" s="141" t="str">
        <f aca="false">IF(COUNTIFS(DATOS_[id],DATOS_[[#This Row],[id]])&gt;1,DATOS_[[#This Row],[id]],"")</f>
        <v/>
      </c>
      <c r="CJ319" s="141" t="n">
        <f aca="false">(Inicio!$G$10-DATOS_[[#This Row],[Fecha Nacimiento]])/365.25</f>
        <v>0</v>
      </c>
      <c r="CK319" s="141" t="n">
        <f aca="false">(Inicio!$G$10-DATOS_[[#This Row],[Fecha de Antigüedad]])/365.25</f>
        <v>0</v>
      </c>
      <c r="CL319" s="141" t="e">
        <f aca="false">+VLOOKUP(DATOS_[[#This Row],[Clave de Contrato]],TblTiposContrato13[],3,0)</f>
        <v>#N/A</v>
      </c>
      <c r="CM319" s="141" t="e">
        <f aca="false">+VLOOKUP(DATOS_[[#This Row],[Clave de Contrato]],TblTiposContrato13[],4,0)</f>
        <v>#N/A</v>
      </c>
      <c r="CN319" s="141" t="str">
        <f aca="false">VLOOKUP(DATOS_[[#This Row],[Edad]],CONTRATOS!TblRngEdad,2,1)</f>
        <v>20  o menos</v>
      </c>
      <c r="CO319" s="141" t="str">
        <f aca="false">VLOOKUP(DATOS_[[#This Row],[Antigüedad]],TblRngAntg14[],2,1)</f>
        <v>0 a 1 años</v>
      </c>
    </row>
    <row r="320" customFormat="false" ht="13.8" hidden="false" customHeight="false" outlineLevel="0" collapsed="false">
      <c r="D320" s="128"/>
      <c r="E320" s="129"/>
      <c r="F320" s="129"/>
      <c r="G320" s="129"/>
      <c r="H320" s="130"/>
      <c r="I320" s="131"/>
      <c r="J320" s="128"/>
      <c r="K320" s="132"/>
      <c r="L320" s="132"/>
      <c r="M320" s="133"/>
      <c r="N320" s="133"/>
      <c r="O320" s="133"/>
      <c r="P320" s="129"/>
      <c r="Z320" s="74"/>
      <c r="AA320" s="75"/>
      <c r="AB320" s="75"/>
      <c r="AC320" s="129"/>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134"/>
      <c r="BK320" s="134"/>
      <c r="BL320" s="134"/>
      <c r="BM320" s="135"/>
      <c r="BN320" s="136" t="n">
        <f aca="false">+MAX($D$3,DATOS_[[#This Row],[Fecha Inicio Sit. Contract.]])</f>
        <v>0</v>
      </c>
      <c r="BO320" s="136" t="n">
        <f aca="false">+MIN($D$4,DATOS_[[#This Row],[Fecha Fin Sit. Contract.]])</f>
        <v>0</v>
      </c>
      <c r="BP320" s="137" t="n">
        <f aca="false">+DATOS_[[#This Row],[% de jornada]]*IF(DATOS_[[#This Row],[% jornada reducida]]="",1,DATOS_[[#This Row],[% jornada reducida]])</f>
        <v>0</v>
      </c>
      <c r="BQ320" s="137" t="n">
        <f aca="false">+(DATOS_[[#This Row],[F.fin.cal]]-DATOS_[[#This Row],[F.ini.cal]]+1)/($D$4-$D$3+1)</f>
        <v>1</v>
      </c>
      <c r="BR320" s="137" t="str">
        <f aca="false">IF(OR(AND(DATOS_[[#This Row],[Fecha Fin Contrato]]&lt;$D$3,DATOS_[[#This Row],[Fecha Fin Contrato]]&lt;&gt;""),DATOS_[[#This Row],[Fecha de Contratación]]&gt;$D$4),"Fuera","Dentro")</f>
        <v>Dentro</v>
      </c>
      <c r="BS320" s="137" t="str">
        <f aca="false" t="array" ref="BS320:BS320">IF(MAX(IF(DATOS_[id]=DATOS_[[#This Row],[id]],DATOS_[F.fin.cal]))=DATOS_[[#This Row],[F.fin.cal]],"Sí","NO")</f>
        <v>Sí</v>
      </c>
      <c r="BT320" s="137" t="str">
        <f aca="false">IF(AND(DATOS_[[#This Row],[% normaliz]]&lt;&gt;1,DATOS_[[#This Row],[% anualiz]]=1),"Sí","NO")</f>
        <v>Sí</v>
      </c>
      <c r="BU320" s="137" t="str">
        <f aca="false">IF(AND(DATOS_[[#This Row],[% normaliz]]=1,DATOS_[[#This Row],[% anualiz]]&lt;&gt;1),"Sí","NO")</f>
        <v>NO</v>
      </c>
      <c r="BV320" s="137" t="str">
        <f aca="false">IF(AND(DATOS_[[#This Row],[% normaliz]]&lt;&gt;1,DATOS_[[#This Row],[% anualiz]]&lt;&gt;1),"Sí","NO")</f>
        <v>NO</v>
      </c>
      <c r="BW320" s="137" t="str">
        <f aca="false">+IF(DATOS_[[#This Row],[% normaliz]]*DATOS_[[#This Row],[% anualiz]]=1,"NO","Sí")</f>
        <v>Sí</v>
      </c>
      <c r="BX320" s="138" t="e">
        <f aca="false">(DATOS_[[#This Row],[S.BASE]]*(1/DATOS_[[#This Row],[% normaliz]])*(1/DATOS_[[#This Row],[% anualiz]]))*IF(DATOS_[[#This Row],[Check Equiparado]]="Sí",1,0)</f>
        <v>#DIV/0!</v>
      </c>
      <c r="BY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0" s="138" t="e">
        <f aca="false">+DATOS_[[#This Row],[SALARIO BASE Eq]]+DATOS_[[#This Row],[Tot COMPL.SAL Eq]]</f>
        <v>#DIV/0!</v>
      </c>
      <c r="CA320" s="138" t="e">
        <f aca="false" t="array" ref="CA320:CA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0" s="138" t="e">
        <f aca="false">+DATOS_[[#This Row],[TOTAL SALARIO Eq]]+DATOS_[[#This Row],[Tot Extrasalarial Eq]]</f>
        <v>#DIV/0!</v>
      </c>
      <c r="CC320" s="139" t="n">
        <f aca="false">DATOS_[[#This Row],[S.BASE]]</f>
        <v>0</v>
      </c>
      <c r="CD320" s="139" t="n">
        <f aca="false">+SUM(DATOS_[[#This Row],[Conc.Sal.01]:[Conc.Sal.30]])</f>
        <v>0</v>
      </c>
      <c r="CE320" s="139" t="n">
        <f aca="false">+DATOS_[[#This Row],[SALARIO BASE Ef]]+DATOS_[[#This Row],[Tot COMPL.SAL Ef]]</f>
        <v>0</v>
      </c>
      <c r="CF320" s="139" t="n">
        <f aca="false">+SUM(DATOS_[[#This Row],[C.Extra.01]:[C.Extra.05]])</f>
        <v>0</v>
      </c>
      <c r="CG320" s="139" t="n">
        <f aca="false">+DATOS_[[#This Row],[TOTAL SALARIO Ef]]+DATOS_[[#This Row],[Tot Extrasalarial Ef]]</f>
        <v>0</v>
      </c>
      <c r="CH320" s="140" t="n">
        <f aca="false">MIN(IF(DATOS_[[#This Row],[Fecha Fin Contrato]]="",$D$4,DATOS_[[#This Row],[Fecha Fin Contrato]]),$D$4)-MAX(DATOS_[[#This Row],[Fecha de Contratación]],$D$3)+1</f>
        <v>1</v>
      </c>
      <c r="CI320" s="141" t="str">
        <f aca="false">IF(COUNTIFS(DATOS_[id],DATOS_[[#This Row],[id]])&gt;1,DATOS_[[#This Row],[id]],"")</f>
        <v/>
      </c>
      <c r="CJ320" s="141" t="n">
        <f aca="false">(Inicio!$G$10-DATOS_[[#This Row],[Fecha Nacimiento]])/365.25</f>
        <v>0</v>
      </c>
      <c r="CK320" s="141" t="n">
        <f aca="false">(Inicio!$G$10-DATOS_[[#This Row],[Fecha de Antigüedad]])/365.25</f>
        <v>0</v>
      </c>
      <c r="CL320" s="141" t="e">
        <f aca="false">+VLOOKUP(DATOS_[[#This Row],[Clave de Contrato]],TblTiposContrato13[],3,0)</f>
        <v>#N/A</v>
      </c>
      <c r="CM320" s="141" t="e">
        <f aca="false">+VLOOKUP(DATOS_[[#This Row],[Clave de Contrato]],TblTiposContrato13[],4,0)</f>
        <v>#N/A</v>
      </c>
      <c r="CN320" s="141" t="str">
        <f aca="false">VLOOKUP(DATOS_[[#This Row],[Edad]],CONTRATOS!TblRngEdad,2,1)</f>
        <v>20  o menos</v>
      </c>
      <c r="CO320" s="141" t="str">
        <f aca="false">VLOOKUP(DATOS_[[#This Row],[Antigüedad]],TblRngAntg14[],2,1)</f>
        <v>0 a 1 años</v>
      </c>
    </row>
    <row r="321" customFormat="false" ht="13.8" hidden="false" customHeight="false" outlineLevel="0" collapsed="false">
      <c r="D321" s="128"/>
      <c r="E321" s="129"/>
      <c r="F321" s="129"/>
      <c r="G321" s="129"/>
      <c r="H321" s="130"/>
      <c r="I321" s="131"/>
      <c r="J321" s="128"/>
      <c r="K321" s="132"/>
      <c r="L321" s="132"/>
      <c r="M321" s="133"/>
      <c r="N321" s="133"/>
      <c r="O321" s="133"/>
      <c r="P321" s="129"/>
      <c r="Z321" s="74"/>
      <c r="AA321" s="75"/>
      <c r="AB321" s="75"/>
      <c r="AC321" s="129"/>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134"/>
      <c r="BK321" s="134"/>
      <c r="BL321" s="134"/>
      <c r="BM321" s="135"/>
      <c r="BN321" s="136" t="n">
        <f aca="false">+MAX($D$3,DATOS_[[#This Row],[Fecha Inicio Sit. Contract.]])</f>
        <v>0</v>
      </c>
      <c r="BO321" s="136" t="n">
        <f aca="false">+MIN($D$4,DATOS_[[#This Row],[Fecha Fin Sit. Contract.]])</f>
        <v>0</v>
      </c>
      <c r="BP321" s="137" t="n">
        <f aca="false">+DATOS_[[#This Row],[% de jornada]]*IF(DATOS_[[#This Row],[% jornada reducida]]="",1,DATOS_[[#This Row],[% jornada reducida]])</f>
        <v>0</v>
      </c>
      <c r="BQ321" s="137" t="n">
        <f aca="false">+(DATOS_[[#This Row],[F.fin.cal]]-DATOS_[[#This Row],[F.ini.cal]]+1)/($D$4-$D$3+1)</f>
        <v>1</v>
      </c>
      <c r="BR321" s="137" t="str">
        <f aca="false">IF(OR(AND(DATOS_[[#This Row],[Fecha Fin Contrato]]&lt;$D$3,DATOS_[[#This Row],[Fecha Fin Contrato]]&lt;&gt;""),DATOS_[[#This Row],[Fecha de Contratación]]&gt;$D$4),"Fuera","Dentro")</f>
        <v>Dentro</v>
      </c>
      <c r="BS321" s="137" t="str">
        <f aca="false" t="array" ref="BS321:BS321">IF(MAX(IF(DATOS_[id]=DATOS_[[#This Row],[id]],DATOS_[F.fin.cal]))=DATOS_[[#This Row],[F.fin.cal]],"Sí","NO")</f>
        <v>Sí</v>
      </c>
      <c r="BT321" s="137" t="str">
        <f aca="false">IF(AND(DATOS_[[#This Row],[% normaliz]]&lt;&gt;1,DATOS_[[#This Row],[% anualiz]]=1),"Sí","NO")</f>
        <v>Sí</v>
      </c>
      <c r="BU321" s="137" t="str">
        <f aca="false">IF(AND(DATOS_[[#This Row],[% normaliz]]=1,DATOS_[[#This Row],[% anualiz]]&lt;&gt;1),"Sí","NO")</f>
        <v>NO</v>
      </c>
      <c r="BV321" s="137" t="str">
        <f aca="false">IF(AND(DATOS_[[#This Row],[% normaliz]]&lt;&gt;1,DATOS_[[#This Row],[% anualiz]]&lt;&gt;1),"Sí","NO")</f>
        <v>NO</v>
      </c>
      <c r="BW321" s="137" t="str">
        <f aca="false">+IF(DATOS_[[#This Row],[% normaliz]]*DATOS_[[#This Row],[% anualiz]]=1,"NO","Sí")</f>
        <v>Sí</v>
      </c>
      <c r="BX321" s="138" t="e">
        <f aca="false">(DATOS_[[#This Row],[S.BASE]]*(1/DATOS_[[#This Row],[% normaliz]])*(1/DATOS_[[#This Row],[% anualiz]]))*IF(DATOS_[[#This Row],[Check Equiparado]]="Sí",1,0)</f>
        <v>#DIV/0!</v>
      </c>
      <c r="BY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1" s="138" t="e">
        <f aca="false">+DATOS_[[#This Row],[SALARIO BASE Eq]]+DATOS_[[#This Row],[Tot COMPL.SAL Eq]]</f>
        <v>#DIV/0!</v>
      </c>
      <c r="CA321" s="138" t="e">
        <f aca="false" t="array" ref="CA321:CA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1" s="138" t="e">
        <f aca="false">+DATOS_[[#This Row],[TOTAL SALARIO Eq]]+DATOS_[[#This Row],[Tot Extrasalarial Eq]]</f>
        <v>#DIV/0!</v>
      </c>
      <c r="CC321" s="139" t="n">
        <f aca="false">DATOS_[[#This Row],[S.BASE]]</f>
        <v>0</v>
      </c>
      <c r="CD321" s="139" t="n">
        <f aca="false">+SUM(DATOS_[[#This Row],[Conc.Sal.01]:[Conc.Sal.30]])</f>
        <v>0</v>
      </c>
      <c r="CE321" s="139" t="n">
        <f aca="false">+DATOS_[[#This Row],[SALARIO BASE Ef]]+DATOS_[[#This Row],[Tot COMPL.SAL Ef]]</f>
        <v>0</v>
      </c>
      <c r="CF321" s="139" t="n">
        <f aca="false">+SUM(DATOS_[[#This Row],[C.Extra.01]:[C.Extra.05]])</f>
        <v>0</v>
      </c>
      <c r="CG321" s="139" t="n">
        <f aca="false">+DATOS_[[#This Row],[TOTAL SALARIO Ef]]+DATOS_[[#This Row],[Tot Extrasalarial Ef]]</f>
        <v>0</v>
      </c>
      <c r="CH321" s="140" t="n">
        <f aca="false">MIN(IF(DATOS_[[#This Row],[Fecha Fin Contrato]]="",$D$4,DATOS_[[#This Row],[Fecha Fin Contrato]]),$D$4)-MAX(DATOS_[[#This Row],[Fecha de Contratación]],$D$3)+1</f>
        <v>1</v>
      </c>
      <c r="CI321" s="141" t="str">
        <f aca="false">IF(COUNTIFS(DATOS_[id],DATOS_[[#This Row],[id]])&gt;1,DATOS_[[#This Row],[id]],"")</f>
        <v/>
      </c>
      <c r="CJ321" s="141" t="n">
        <f aca="false">(Inicio!$G$10-DATOS_[[#This Row],[Fecha Nacimiento]])/365.25</f>
        <v>0</v>
      </c>
      <c r="CK321" s="141" t="n">
        <f aca="false">(Inicio!$G$10-DATOS_[[#This Row],[Fecha de Antigüedad]])/365.25</f>
        <v>0</v>
      </c>
      <c r="CL321" s="141" t="e">
        <f aca="false">+VLOOKUP(DATOS_[[#This Row],[Clave de Contrato]],TblTiposContrato13[],3,0)</f>
        <v>#N/A</v>
      </c>
      <c r="CM321" s="141" t="e">
        <f aca="false">+VLOOKUP(DATOS_[[#This Row],[Clave de Contrato]],TblTiposContrato13[],4,0)</f>
        <v>#N/A</v>
      </c>
      <c r="CN321" s="141" t="str">
        <f aca="false">VLOOKUP(DATOS_[[#This Row],[Edad]],CONTRATOS!TblRngEdad,2,1)</f>
        <v>20  o menos</v>
      </c>
      <c r="CO321" s="141" t="str">
        <f aca="false">VLOOKUP(DATOS_[[#This Row],[Antigüedad]],TblRngAntg14[],2,1)</f>
        <v>0 a 1 años</v>
      </c>
    </row>
    <row r="322" customFormat="false" ht="13.8" hidden="false" customHeight="false" outlineLevel="0" collapsed="false">
      <c r="D322" s="128"/>
      <c r="E322" s="129"/>
      <c r="F322" s="129"/>
      <c r="G322" s="129"/>
      <c r="H322" s="130"/>
      <c r="I322" s="131"/>
      <c r="J322" s="128"/>
      <c r="K322" s="132"/>
      <c r="L322" s="132"/>
      <c r="M322" s="133"/>
      <c r="N322" s="133"/>
      <c r="O322" s="133"/>
      <c r="P322" s="129"/>
      <c r="Z322" s="74"/>
      <c r="AA322" s="75"/>
      <c r="AB322" s="75"/>
      <c r="AC322" s="129"/>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134"/>
      <c r="BK322" s="134"/>
      <c r="BL322" s="134"/>
      <c r="BM322" s="135"/>
      <c r="BN322" s="136" t="n">
        <f aca="false">+MAX($D$3,DATOS_[[#This Row],[Fecha Inicio Sit. Contract.]])</f>
        <v>0</v>
      </c>
      <c r="BO322" s="136" t="n">
        <f aca="false">+MIN($D$4,DATOS_[[#This Row],[Fecha Fin Sit. Contract.]])</f>
        <v>0</v>
      </c>
      <c r="BP322" s="137" t="n">
        <f aca="false">+DATOS_[[#This Row],[% de jornada]]*IF(DATOS_[[#This Row],[% jornada reducida]]="",1,DATOS_[[#This Row],[% jornada reducida]])</f>
        <v>0</v>
      </c>
      <c r="BQ322" s="137" t="n">
        <f aca="false">+(DATOS_[[#This Row],[F.fin.cal]]-DATOS_[[#This Row],[F.ini.cal]]+1)/($D$4-$D$3+1)</f>
        <v>1</v>
      </c>
      <c r="BR322" s="137" t="str">
        <f aca="false">IF(OR(AND(DATOS_[[#This Row],[Fecha Fin Contrato]]&lt;$D$3,DATOS_[[#This Row],[Fecha Fin Contrato]]&lt;&gt;""),DATOS_[[#This Row],[Fecha de Contratación]]&gt;$D$4),"Fuera","Dentro")</f>
        <v>Dentro</v>
      </c>
      <c r="BS322" s="137" t="str">
        <f aca="false" t="array" ref="BS322:BS322">IF(MAX(IF(DATOS_[id]=DATOS_[[#This Row],[id]],DATOS_[F.fin.cal]))=DATOS_[[#This Row],[F.fin.cal]],"Sí","NO")</f>
        <v>Sí</v>
      </c>
      <c r="BT322" s="137" t="str">
        <f aca="false">IF(AND(DATOS_[[#This Row],[% normaliz]]&lt;&gt;1,DATOS_[[#This Row],[% anualiz]]=1),"Sí","NO")</f>
        <v>Sí</v>
      </c>
      <c r="BU322" s="137" t="str">
        <f aca="false">IF(AND(DATOS_[[#This Row],[% normaliz]]=1,DATOS_[[#This Row],[% anualiz]]&lt;&gt;1),"Sí","NO")</f>
        <v>NO</v>
      </c>
      <c r="BV322" s="137" t="str">
        <f aca="false">IF(AND(DATOS_[[#This Row],[% normaliz]]&lt;&gt;1,DATOS_[[#This Row],[% anualiz]]&lt;&gt;1),"Sí","NO")</f>
        <v>NO</v>
      </c>
      <c r="BW322" s="137" t="str">
        <f aca="false">+IF(DATOS_[[#This Row],[% normaliz]]*DATOS_[[#This Row],[% anualiz]]=1,"NO","Sí")</f>
        <v>Sí</v>
      </c>
      <c r="BX322" s="138" t="e">
        <f aca="false">(DATOS_[[#This Row],[S.BASE]]*(1/DATOS_[[#This Row],[% normaliz]])*(1/DATOS_[[#This Row],[% anualiz]]))*IF(DATOS_[[#This Row],[Check Equiparado]]="Sí",1,0)</f>
        <v>#DIV/0!</v>
      </c>
      <c r="BY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2" s="138" t="e">
        <f aca="false">+DATOS_[[#This Row],[SALARIO BASE Eq]]+DATOS_[[#This Row],[Tot COMPL.SAL Eq]]</f>
        <v>#DIV/0!</v>
      </c>
      <c r="CA322" s="138" t="e">
        <f aca="false" t="array" ref="CA322:CA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2" s="138" t="e">
        <f aca="false">+DATOS_[[#This Row],[TOTAL SALARIO Eq]]+DATOS_[[#This Row],[Tot Extrasalarial Eq]]</f>
        <v>#DIV/0!</v>
      </c>
      <c r="CC322" s="139" t="n">
        <f aca="false">DATOS_[[#This Row],[S.BASE]]</f>
        <v>0</v>
      </c>
      <c r="CD322" s="139" t="n">
        <f aca="false">+SUM(DATOS_[[#This Row],[Conc.Sal.01]:[Conc.Sal.30]])</f>
        <v>0</v>
      </c>
      <c r="CE322" s="139" t="n">
        <f aca="false">+DATOS_[[#This Row],[SALARIO BASE Ef]]+DATOS_[[#This Row],[Tot COMPL.SAL Ef]]</f>
        <v>0</v>
      </c>
      <c r="CF322" s="139" t="n">
        <f aca="false">+SUM(DATOS_[[#This Row],[C.Extra.01]:[C.Extra.05]])</f>
        <v>0</v>
      </c>
      <c r="CG322" s="139" t="n">
        <f aca="false">+DATOS_[[#This Row],[TOTAL SALARIO Ef]]+DATOS_[[#This Row],[Tot Extrasalarial Ef]]</f>
        <v>0</v>
      </c>
      <c r="CH322" s="140" t="n">
        <f aca="false">MIN(IF(DATOS_[[#This Row],[Fecha Fin Contrato]]="",$D$4,DATOS_[[#This Row],[Fecha Fin Contrato]]),$D$4)-MAX(DATOS_[[#This Row],[Fecha de Contratación]],$D$3)+1</f>
        <v>1</v>
      </c>
      <c r="CI322" s="141" t="str">
        <f aca="false">IF(COUNTIFS(DATOS_[id],DATOS_[[#This Row],[id]])&gt;1,DATOS_[[#This Row],[id]],"")</f>
        <v/>
      </c>
      <c r="CJ322" s="141" t="n">
        <f aca="false">(Inicio!$G$10-DATOS_[[#This Row],[Fecha Nacimiento]])/365.25</f>
        <v>0</v>
      </c>
      <c r="CK322" s="141" t="n">
        <f aca="false">(Inicio!$G$10-DATOS_[[#This Row],[Fecha de Antigüedad]])/365.25</f>
        <v>0</v>
      </c>
      <c r="CL322" s="141" t="e">
        <f aca="false">+VLOOKUP(DATOS_[[#This Row],[Clave de Contrato]],TblTiposContrato13[],3,0)</f>
        <v>#N/A</v>
      </c>
      <c r="CM322" s="141" t="e">
        <f aca="false">+VLOOKUP(DATOS_[[#This Row],[Clave de Contrato]],TblTiposContrato13[],4,0)</f>
        <v>#N/A</v>
      </c>
      <c r="CN322" s="141" t="str">
        <f aca="false">VLOOKUP(DATOS_[[#This Row],[Edad]],CONTRATOS!TblRngEdad,2,1)</f>
        <v>20  o menos</v>
      </c>
      <c r="CO322" s="141" t="str">
        <f aca="false">VLOOKUP(DATOS_[[#This Row],[Antigüedad]],TblRngAntg14[],2,1)</f>
        <v>0 a 1 años</v>
      </c>
    </row>
    <row r="323" customFormat="false" ht="13.8" hidden="false" customHeight="false" outlineLevel="0" collapsed="false">
      <c r="D323" s="128"/>
      <c r="E323" s="129"/>
      <c r="F323" s="129"/>
      <c r="G323" s="129"/>
      <c r="H323" s="130"/>
      <c r="I323" s="131"/>
      <c r="J323" s="128"/>
      <c r="K323" s="132"/>
      <c r="L323" s="132"/>
      <c r="M323" s="133"/>
      <c r="N323" s="133"/>
      <c r="O323" s="133"/>
      <c r="P323" s="129"/>
      <c r="Z323" s="74"/>
      <c r="AA323" s="75"/>
      <c r="AB323" s="75"/>
      <c r="AC323" s="129"/>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134"/>
      <c r="BK323" s="134"/>
      <c r="BL323" s="134"/>
      <c r="BM323" s="135"/>
      <c r="BN323" s="136" t="n">
        <f aca="false">+MAX($D$3,DATOS_[[#This Row],[Fecha Inicio Sit. Contract.]])</f>
        <v>0</v>
      </c>
      <c r="BO323" s="136" t="n">
        <f aca="false">+MIN($D$4,DATOS_[[#This Row],[Fecha Fin Sit. Contract.]])</f>
        <v>0</v>
      </c>
      <c r="BP323" s="137" t="n">
        <f aca="false">+DATOS_[[#This Row],[% de jornada]]*IF(DATOS_[[#This Row],[% jornada reducida]]="",1,DATOS_[[#This Row],[% jornada reducida]])</f>
        <v>0</v>
      </c>
      <c r="BQ323" s="137" t="n">
        <f aca="false">+(DATOS_[[#This Row],[F.fin.cal]]-DATOS_[[#This Row],[F.ini.cal]]+1)/($D$4-$D$3+1)</f>
        <v>1</v>
      </c>
      <c r="BR323" s="137" t="str">
        <f aca="false">IF(OR(AND(DATOS_[[#This Row],[Fecha Fin Contrato]]&lt;$D$3,DATOS_[[#This Row],[Fecha Fin Contrato]]&lt;&gt;""),DATOS_[[#This Row],[Fecha de Contratación]]&gt;$D$4),"Fuera","Dentro")</f>
        <v>Dentro</v>
      </c>
      <c r="BS323" s="137" t="str">
        <f aca="false" t="array" ref="BS323:BS323">IF(MAX(IF(DATOS_[id]=DATOS_[[#This Row],[id]],DATOS_[F.fin.cal]))=DATOS_[[#This Row],[F.fin.cal]],"Sí","NO")</f>
        <v>Sí</v>
      </c>
      <c r="BT323" s="137" t="str">
        <f aca="false">IF(AND(DATOS_[[#This Row],[% normaliz]]&lt;&gt;1,DATOS_[[#This Row],[% anualiz]]=1),"Sí","NO")</f>
        <v>Sí</v>
      </c>
      <c r="BU323" s="137" t="str">
        <f aca="false">IF(AND(DATOS_[[#This Row],[% normaliz]]=1,DATOS_[[#This Row],[% anualiz]]&lt;&gt;1),"Sí","NO")</f>
        <v>NO</v>
      </c>
      <c r="BV323" s="137" t="str">
        <f aca="false">IF(AND(DATOS_[[#This Row],[% normaliz]]&lt;&gt;1,DATOS_[[#This Row],[% anualiz]]&lt;&gt;1),"Sí","NO")</f>
        <v>NO</v>
      </c>
      <c r="BW323" s="137" t="str">
        <f aca="false">+IF(DATOS_[[#This Row],[% normaliz]]*DATOS_[[#This Row],[% anualiz]]=1,"NO","Sí")</f>
        <v>Sí</v>
      </c>
      <c r="BX323" s="138" t="e">
        <f aca="false">(DATOS_[[#This Row],[S.BASE]]*(1/DATOS_[[#This Row],[% normaliz]])*(1/DATOS_[[#This Row],[% anualiz]]))*IF(DATOS_[[#This Row],[Check Equiparado]]="Sí",1,0)</f>
        <v>#DIV/0!</v>
      </c>
      <c r="BY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3" s="138" t="e">
        <f aca="false">+DATOS_[[#This Row],[SALARIO BASE Eq]]+DATOS_[[#This Row],[Tot COMPL.SAL Eq]]</f>
        <v>#DIV/0!</v>
      </c>
      <c r="CA323" s="138" t="e">
        <f aca="false" t="array" ref="CA323:CA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3" s="138" t="e">
        <f aca="false">+DATOS_[[#This Row],[TOTAL SALARIO Eq]]+DATOS_[[#This Row],[Tot Extrasalarial Eq]]</f>
        <v>#DIV/0!</v>
      </c>
      <c r="CC323" s="139" t="n">
        <f aca="false">DATOS_[[#This Row],[S.BASE]]</f>
        <v>0</v>
      </c>
      <c r="CD323" s="139" t="n">
        <f aca="false">+SUM(DATOS_[[#This Row],[Conc.Sal.01]:[Conc.Sal.30]])</f>
        <v>0</v>
      </c>
      <c r="CE323" s="139" t="n">
        <f aca="false">+DATOS_[[#This Row],[SALARIO BASE Ef]]+DATOS_[[#This Row],[Tot COMPL.SAL Ef]]</f>
        <v>0</v>
      </c>
      <c r="CF323" s="139" t="n">
        <f aca="false">+SUM(DATOS_[[#This Row],[C.Extra.01]:[C.Extra.05]])</f>
        <v>0</v>
      </c>
      <c r="CG323" s="139" t="n">
        <f aca="false">+DATOS_[[#This Row],[TOTAL SALARIO Ef]]+DATOS_[[#This Row],[Tot Extrasalarial Ef]]</f>
        <v>0</v>
      </c>
      <c r="CH323" s="140" t="n">
        <f aca="false">MIN(IF(DATOS_[[#This Row],[Fecha Fin Contrato]]="",$D$4,DATOS_[[#This Row],[Fecha Fin Contrato]]),$D$4)-MAX(DATOS_[[#This Row],[Fecha de Contratación]],$D$3)+1</f>
        <v>1</v>
      </c>
      <c r="CI323" s="141" t="str">
        <f aca="false">IF(COUNTIFS(DATOS_[id],DATOS_[[#This Row],[id]])&gt;1,DATOS_[[#This Row],[id]],"")</f>
        <v/>
      </c>
      <c r="CJ323" s="141" t="n">
        <f aca="false">(Inicio!$G$10-DATOS_[[#This Row],[Fecha Nacimiento]])/365.25</f>
        <v>0</v>
      </c>
      <c r="CK323" s="141" t="n">
        <f aca="false">(Inicio!$G$10-DATOS_[[#This Row],[Fecha de Antigüedad]])/365.25</f>
        <v>0</v>
      </c>
      <c r="CL323" s="141" t="e">
        <f aca="false">+VLOOKUP(DATOS_[[#This Row],[Clave de Contrato]],TblTiposContrato13[],3,0)</f>
        <v>#N/A</v>
      </c>
      <c r="CM323" s="141" t="e">
        <f aca="false">+VLOOKUP(DATOS_[[#This Row],[Clave de Contrato]],TblTiposContrato13[],4,0)</f>
        <v>#N/A</v>
      </c>
      <c r="CN323" s="141" t="str">
        <f aca="false">VLOOKUP(DATOS_[[#This Row],[Edad]],CONTRATOS!TblRngEdad,2,1)</f>
        <v>20  o menos</v>
      </c>
      <c r="CO323" s="141" t="str">
        <f aca="false">VLOOKUP(DATOS_[[#This Row],[Antigüedad]],TblRngAntg14[],2,1)</f>
        <v>0 a 1 años</v>
      </c>
    </row>
    <row r="324" customFormat="false" ht="13.8" hidden="false" customHeight="false" outlineLevel="0" collapsed="false">
      <c r="D324" s="128"/>
      <c r="E324" s="129"/>
      <c r="F324" s="129"/>
      <c r="G324" s="129"/>
      <c r="H324" s="130"/>
      <c r="I324" s="131"/>
      <c r="J324" s="128"/>
      <c r="K324" s="132"/>
      <c r="L324" s="132"/>
      <c r="M324" s="133"/>
      <c r="N324" s="133"/>
      <c r="O324" s="133"/>
      <c r="P324" s="129"/>
      <c r="Z324" s="74"/>
      <c r="AA324" s="75"/>
      <c r="AB324" s="75"/>
      <c r="AC324" s="129"/>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134"/>
      <c r="BK324" s="134"/>
      <c r="BL324" s="134"/>
      <c r="BM324" s="135"/>
      <c r="BN324" s="136" t="n">
        <f aca="false">+MAX($D$3,DATOS_[[#This Row],[Fecha Inicio Sit. Contract.]])</f>
        <v>0</v>
      </c>
      <c r="BO324" s="136" t="n">
        <f aca="false">+MIN($D$4,DATOS_[[#This Row],[Fecha Fin Sit. Contract.]])</f>
        <v>0</v>
      </c>
      <c r="BP324" s="137" t="n">
        <f aca="false">+DATOS_[[#This Row],[% de jornada]]*IF(DATOS_[[#This Row],[% jornada reducida]]="",1,DATOS_[[#This Row],[% jornada reducida]])</f>
        <v>0</v>
      </c>
      <c r="BQ324" s="137" t="n">
        <f aca="false">+(DATOS_[[#This Row],[F.fin.cal]]-DATOS_[[#This Row],[F.ini.cal]]+1)/($D$4-$D$3+1)</f>
        <v>1</v>
      </c>
      <c r="BR324" s="137" t="str">
        <f aca="false">IF(OR(AND(DATOS_[[#This Row],[Fecha Fin Contrato]]&lt;$D$3,DATOS_[[#This Row],[Fecha Fin Contrato]]&lt;&gt;""),DATOS_[[#This Row],[Fecha de Contratación]]&gt;$D$4),"Fuera","Dentro")</f>
        <v>Dentro</v>
      </c>
      <c r="BS324" s="137" t="str">
        <f aca="false" t="array" ref="BS324:BS324">IF(MAX(IF(DATOS_[id]=DATOS_[[#This Row],[id]],DATOS_[F.fin.cal]))=DATOS_[[#This Row],[F.fin.cal]],"Sí","NO")</f>
        <v>Sí</v>
      </c>
      <c r="BT324" s="137" t="str">
        <f aca="false">IF(AND(DATOS_[[#This Row],[% normaliz]]&lt;&gt;1,DATOS_[[#This Row],[% anualiz]]=1),"Sí","NO")</f>
        <v>Sí</v>
      </c>
      <c r="BU324" s="137" t="str">
        <f aca="false">IF(AND(DATOS_[[#This Row],[% normaliz]]=1,DATOS_[[#This Row],[% anualiz]]&lt;&gt;1),"Sí","NO")</f>
        <v>NO</v>
      </c>
      <c r="BV324" s="137" t="str">
        <f aca="false">IF(AND(DATOS_[[#This Row],[% normaliz]]&lt;&gt;1,DATOS_[[#This Row],[% anualiz]]&lt;&gt;1),"Sí","NO")</f>
        <v>NO</v>
      </c>
      <c r="BW324" s="137" t="str">
        <f aca="false">+IF(DATOS_[[#This Row],[% normaliz]]*DATOS_[[#This Row],[% anualiz]]=1,"NO","Sí")</f>
        <v>Sí</v>
      </c>
      <c r="BX324" s="138" t="e">
        <f aca="false">(DATOS_[[#This Row],[S.BASE]]*(1/DATOS_[[#This Row],[% normaliz]])*(1/DATOS_[[#This Row],[% anualiz]]))*IF(DATOS_[[#This Row],[Check Equiparado]]="Sí",1,0)</f>
        <v>#DIV/0!</v>
      </c>
      <c r="BY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4" s="138" t="e">
        <f aca="false">+DATOS_[[#This Row],[SALARIO BASE Eq]]+DATOS_[[#This Row],[Tot COMPL.SAL Eq]]</f>
        <v>#DIV/0!</v>
      </c>
      <c r="CA324" s="138" t="e">
        <f aca="false" t="array" ref="CA324:CA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4" s="138" t="e">
        <f aca="false">+DATOS_[[#This Row],[TOTAL SALARIO Eq]]+DATOS_[[#This Row],[Tot Extrasalarial Eq]]</f>
        <v>#DIV/0!</v>
      </c>
      <c r="CC324" s="139" t="n">
        <f aca="false">DATOS_[[#This Row],[S.BASE]]</f>
        <v>0</v>
      </c>
      <c r="CD324" s="139" t="n">
        <f aca="false">+SUM(DATOS_[[#This Row],[Conc.Sal.01]:[Conc.Sal.30]])</f>
        <v>0</v>
      </c>
      <c r="CE324" s="139" t="n">
        <f aca="false">+DATOS_[[#This Row],[SALARIO BASE Ef]]+DATOS_[[#This Row],[Tot COMPL.SAL Ef]]</f>
        <v>0</v>
      </c>
      <c r="CF324" s="139" t="n">
        <f aca="false">+SUM(DATOS_[[#This Row],[C.Extra.01]:[C.Extra.05]])</f>
        <v>0</v>
      </c>
      <c r="CG324" s="139" t="n">
        <f aca="false">+DATOS_[[#This Row],[TOTAL SALARIO Ef]]+DATOS_[[#This Row],[Tot Extrasalarial Ef]]</f>
        <v>0</v>
      </c>
      <c r="CH324" s="140" t="n">
        <f aca="false">MIN(IF(DATOS_[[#This Row],[Fecha Fin Contrato]]="",$D$4,DATOS_[[#This Row],[Fecha Fin Contrato]]),$D$4)-MAX(DATOS_[[#This Row],[Fecha de Contratación]],$D$3)+1</f>
        <v>1</v>
      </c>
      <c r="CI324" s="141" t="str">
        <f aca="false">IF(COUNTIFS(DATOS_[id],DATOS_[[#This Row],[id]])&gt;1,DATOS_[[#This Row],[id]],"")</f>
        <v/>
      </c>
      <c r="CJ324" s="141" t="n">
        <f aca="false">(Inicio!$G$10-DATOS_[[#This Row],[Fecha Nacimiento]])/365.25</f>
        <v>0</v>
      </c>
      <c r="CK324" s="141" t="n">
        <f aca="false">(Inicio!$G$10-DATOS_[[#This Row],[Fecha de Antigüedad]])/365.25</f>
        <v>0</v>
      </c>
      <c r="CL324" s="141" t="e">
        <f aca="false">+VLOOKUP(DATOS_[[#This Row],[Clave de Contrato]],TblTiposContrato13[],3,0)</f>
        <v>#N/A</v>
      </c>
      <c r="CM324" s="141" t="e">
        <f aca="false">+VLOOKUP(DATOS_[[#This Row],[Clave de Contrato]],TblTiposContrato13[],4,0)</f>
        <v>#N/A</v>
      </c>
      <c r="CN324" s="141" t="str">
        <f aca="false">VLOOKUP(DATOS_[[#This Row],[Edad]],CONTRATOS!TblRngEdad,2,1)</f>
        <v>20  o menos</v>
      </c>
      <c r="CO324" s="141" t="str">
        <f aca="false">VLOOKUP(DATOS_[[#This Row],[Antigüedad]],TblRngAntg14[],2,1)</f>
        <v>0 a 1 años</v>
      </c>
    </row>
    <row r="325" customFormat="false" ht="13.8" hidden="false" customHeight="false" outlineLevel="0" collapsed="false">
      <c r="D325" s="128"/>
      <c r="E325" s="129"/>
      <c r="F325" s="129"/>
      <c r="G325" s="129"/>
      <c r="H325" s="130"/>
      <c r="I325" s="131"/>
      <c r="J325" s="128"/>
      <c r="K325" s="132"/>
      <c r="L325" s="132"/>
      <c r="M325" s="133"/>
      <c r="N325" s="133"/>
      <c r="O325" s="133"/>
      <c r="P325" s="129"/>
      <c r="Z325" s="74"/>
      <c r="AA325" s="75"/>
      <c r="AB325" s="75"/>
      <c r="AC325" s="129"/>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134"/>
      <c r="BK325" s="134"/>
      <c r="BL325" s="134"/>
      <c r="BM325" s="135"/>
      <c r="BN325" s="136" t="n">
        <f aca="false">+MAX($D$3,DATOS_[[#This Row],[Fecha Inicio Sit. Contract.]])</f>
        <v>0</v>
      </c>
      <c r="BO325" s="136" t="n">
        <f aca="false">+MIN($D$4,DATOS_[[#This Row],[Fecha Fin Sit. Contract.]])</f>
        <v>0</v>
      </c>
      <c r="BP325" s="137" t="n">
        <f aca="false">+DATOS_[[#This Row],[% de jornada]]*IF(DATOS_[[#This Row],[% jornada reducida]]="",1,DATOS_[[#This Row],[% jornada reducida]])</f>
        <v>0</v>
      </c>
      <c r="BQ325" s="137" t="n">
        <f aca="false">+(DATOS_[[#This Row],[F.fin.cal]]-DATOS_[[#This Row],[F.ini.cal]]+1)/($D$4-$D$3+1)</f>
        <v>1</v>
      </c>
      <c r="BR325" s="137" t="str">
        <f aca="false">IF(OR(AND(DATOS_[[#This Row],[Fecha Fin Contrato]]&lt;$D$3,DATOS_[[#This Row],[Fecha Fin Contrato]]&lt;&gt;""),DATOS_[[#This Row],[Fecha de Contratación]]&gt;$D$4),"Fuera","Dentro")</f>
        <v>Dentro</v>
      </c>
      <c r="BS325" s="137" t="str">
        <f aca="false" t="array" ref="BS325:BS325">IF(MAX(IF(DATOS_[id]=DATOS_[[#This Row],[id]],DATOS_[F.fin.cal]))=DATOS_[[#This Row],[F.fin.cal]],"Sí","NO")</f>
        <v>Sí</v>
      </c>
      <c r="BT325" s="137" t="str">
        <f aca="false">IF(AND(DATOS_[[#This Row],[% normaliz]]&lt;&gt;1,DATOS_[[#This Row],[% anualiz]]=1),"Sí","NO")</f>
        <v>Sí</v>
      </c>
      <c r="BU325" s="137" t="str">
        <f aca="false">IF(AND(DATOS_[[#This Row],[% normaliz]]=1,DATOS_[[#This Row],[% anualiz]]&lt;&gt;1),"Sí","NO")</f>
        <v>NO</v>
      </c>
      <c r="BV325" s="137" t="str">
        <f aca="false">IF(AND(DATOS_[[#This Row],[% normaliz]]&lt;&gt;1,DATOS_[[#This Row],[% anualiz]]&lt;&gt;1),"Sí","NO")</f>
        <v>NO</v>
      </c>
      <c r="BW325" s="137" t="str">
        <f aca="false">+IF(DATOS_[[#This Row],[% normaliz]]*DATOS_[[#This Row],[% anualiz]]=1,"NO","Sí")</f>
        <v>Sí</v>
      </c>
      <c r="BX325" s="138" t="e">
        <f aca="false">(DATOS_[[#This Row],[S.BASE]]*(1/DATOS_[[#This Row],[% normaliz]])*(1/DATOS_[[#This Row],[% anualiz]]))*IF(DATOS_[[#This Row],[Check Equiparado]]="Sí",1,0)</f>
        <v>#DIV/0!</v>
      </c>
      <c r="BY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5" s="138" t="e">
        <f aca="false">+DATOS_[[#This Row],[SALARIO BASE Eq]]+DATOS_[[#This Row],[Tot COMPL.SAL Eq]]</f>
        <v>#DIV/0!</v>
      </c>
      <c r="CA325" s="138" t="e">
        <f aca="false" t="array" ref="CA325:CA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5" s="138" t="e">
        <f aca="false">+DATOS_[[#This Row],[TOTAL SALARIO Eq]]+DATOS_[[#This Row],[Tot Extrasalarial Eq]]</f>
        <v>#DIV/0!</v>
      </c>
      <c r="CC325" s="139" t="n">
        <f aca="false">DATOS_[[#This Row],[S.BASE]]</f>
        <v>0</v>
      </c>
      <c r="CD325" s="139" t="n">
        <f aca="false">+SUM(DATOS_[[#This Row],[Conc.Sal.01]:[Conc.Sal.30]])</f>
        <v>0</v>
      </c>
      <c r="CE325" s="139" t="n">
        <f aca="false">+DATOS_[[#This Row],[SALARIO BASE Ef]]+DATOS_[[#This Row],[Tot COMPL.SAL Ef]]</f>
        <v>0</v>
      </c>
      <c r="CF325" s="139" t="n">
        <f aca="false">+SUM(DATOS_[[#This Row],[C.Extra.01]:[C.Extra.05]])</f>
        <v>0</v>
      </c>
      <c r="CG325" s="139" t="n">
        <f aca="false">+DATOS_[[#This Row],[TOTAL SALARIO Ef]]+DATOS_[[#This Row],[Tot Extrasalarial Ef]]</f>
        <v>0</v>
      </c>
      <c r="CH325" s="140" t="n">
        <f aca="false">MIN(IF(DATOS_[[#This Row],[Fecha Fin Contrato]]="",$D$4,DATOS_[[#This Row],[Fecha Fin Contrato]]),$D$4)-MAX(DATOS_[[#This Row],[Fecha de Contratación]],$D$3)+1</f>
        <v>1</v>
      </c>
      <c r="CI325" s="141" t="str">
        <f aca="false">IF(COUNTIFS(DATOS_[id],DATOS_[[#This Row],[id]])&gt;1,DATOS_[[#This Row],[id]],"")</f>
        <v/>
      </c>
      <c r="CJ325" s="141" t="n">
        <f aca="false">(Inicio!$G$10-DATOS_[[#This Row],[Fecha Nacimiento]])/365.25</f>
        <v>0</v>
      </c>
      <c r="CK325" s="141" t="n">
        <f aca="false">(Inicio!$G$10-DATOS_[[#This Row],[Fecha de Antigüedad]])/365.25</f>
        <v>0</v>
      </c>
      <c r="CL325" s="141" t="e">
        <f aca="false">+VLOOKUP(DATOS_[[#This Row],[Clave de Contrato]],TblTiposContrato13[],3,0)</f>
        <v>#N/A</v>
      </c>
      <c r="CM325" s="141" t="e">
        <f aca="false">+VLOOKUP(DATOS_[[#This Row],[Clave de Contrato]],TblTiposContrato13[],4,0)</f>
        <v>#N/A</v>
      </c>
      <c r="CN325" s="141" t="str">
        <f aca="false">VLOOKUP(DATOS_[[#This Row],[Edad]],CONTRATOS!TblRngEdad,2,1)</f>
        <v>20  o menos</v>
      </c>
      <c r="CO325" s="141" t="str">
        <f aca="false">VLOOKUP(DATOS_[[#This Row],[Antigüedad]],TblRngAntg14[],2,1)</f>
        <v>0 a 1 años</v>
      </c>
    </row>
    <row r="326" customFormat="false" ht="13.8" hidden="false" customHeight="false" outlineLevel="0" collapsed="false">
      <c r="D326" s="128"/>
      <c r="E326" s="129"/>
      <c r="F326" s="129"/>
      <c r="G326" s="129"/>
      <c r="H326" s="130"/>
      <c r="I326" s="131"/>
      <c r="J326" s="128"/>
      <c r="K326" s="132"/>
      <c r="L326" s="132"/>
      <c r="M326" s="133"/>
      <c r="N326" s="133"/>
      <c r="O326" s="133"/>
      <c r="P326" s="129"/>
      <c r="Z326" s="74"/>
      <c r="AA326" s="75"/>
      <c r="AB326" s="75"/>
      <c r="AC326" s="129"/>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134"/>
      <c r="BK326" s="134"/>
      <c r="BL326" s="134"/>
      <c r="BM326" s="135"/>
      <c r="BN326" s="136" t="n">
        <f aca="false">+MAX($D$3,DATOS_[[#This Row],[Fecha Inicio Sit. Contract.]])</f>
        <v>0</v>
      </c>
      <c r="BO326" s="136" t="n">
        <f aca="false">+MIN($D$4,DATOS_[[#This Row],[Fecha Fin Sit. Contract.]])</f>
        <v>0</v>
      </c>
      <c r="BP326" s="137" t="n">
        <f aca="false">+DATOS_[[#This Row],[% de jornada]]*IF(DATOS_[[#This Row],[% jornada reducida]]="",1,DATOS_[[#This Row],[% jornada reducida]])</f>
        <v>0</v>
      </c>
      <c r="BQ326" s="137" t="n">
        <f aca="false">+(DATOS_[[#This Row],[F.fin.cal]]-DATOS_[[#This Row],[F.ini.cal]]+1)/($D$4-$D$3+1)</f>
        <v>1</v>
      </c>
      <c r="BR326" s="137" t="str">
        <f aca="false">IF(OR(AND(DATOS_[[#This Row],[Fecha Fin Contrato]]&lt;$D$3,DATOS_[[#This Row],[Fecha Fin Contrato]]&lt;&gt;""),DATOS_[[#This Row],[Fecha de Contratación]]&gt;$D$4),"Fuera","Dentro")</f>
        <v>Dentro</v>
      </c>
      <c r="BS326" s="137" t="str">
        <f aca="false" t="array" ref="BS326:BS326">IF(MAX(IF(DATOS_[id]=DATOS_[[#This Row],[id]],DATOS_[F.fin.cal]))=DATOS_[[#This Row],[F.fin.cal]],"Sí","NO")</f>
        <v>Sí</v>
      </c>
      <c r="BT326" s="137" t="str">
        <f aca="false">IF(AND(DATOS_[[#This Row],[% normaliz]]&lt;&gt;1,DATOS_[[#This Row],[% anualiz]]=1),"Sí","NO")</f>
        <v>Sí</v>
      </c>
      <c r="BU326" s="137" t="str">
        <f aca="false">IF(AND(DATOS_[[#This Row],[% normaliz]]=1,DATOS_[[#This Row],[% anualiz]]&lt;&gt;1),"Sí","NO")</f>
        <v>NO</v>
      </c>
      <c r="BV326" s="137" t="str">
        <f aca="false">IF(AND(DATOS_[[#This Row],[% normaliz]]&lt;&gt;1,DATOS_[[#This Row],[% anualiz]]&lt;&gt;1),"Sí","NO")</f>
        <v>NO</v>
      </c>
      <c r="BW326" s="137" t="str">
        <f aca="false">+IF(DATOS_[[#This Row],[% normaliz]]*DATOS_[[#This Row],[% anualiz]]=1,"NO","Sí")</f>
        <v>Sí</v>
      </c>
      <c r="BX326" s="138" t="e">
        <f aca="false">(DATOS_[[#This Row],[S.BASE]]*(1/DATOS_[[#This Row],[% normaliz]])*(1/DATOS_[[#This Row],[% anualiz]]))*IF(DATOS_[[#This Row],[Check Equiparado]]="Sí",1,0)</f>
        <v>#DIV/0!</v>
      </c>
      <c r="BY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6" s="138" t="e">
        <f aca="false">+DATOS_[[#This Row],[SALARIO BASE Eq]]+DATOS_[[#This Row],[Tot COMPL.SAL Eq]]</f>
        <v>#DIV/0!</v>
      </c>
      <c r="CA326" s="138" t="e">
        <f aca="false" t="array" ref="CA326:CA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6" s="138" t="e">
        <f aca="false">+DATOS_[[#This Row],[TOTAL SALARIO Eq]]+DATOS_[[#This Row],[Tot Extrasalarial Eq]]</f>
        <v>#DIV/0!</v>
      </c>
      <c r="CC326" s="139" t="n">
        <f aca="false">DATOS_[[#This Row],[S.BASE]]</f>
        <v>0</v>
      </c>
      <c r="CD326" s="139" t="n">
        <f aca="false">+SUM(DATOS_[[#This Row],[Conc.Sal.01]:[Conc.Sal.30]])</f>
        <v>0</v>
      </c>
      <c r="CE326" s="139" t="n">
        <f aca="false">+DATOS_[[#This Row],[SALARIO BASE Ef]]+DATOS_[[#This Row],[Tot COMPL.SAL Ef]]</f>
        <v>0</v>
      </c>
      <c r="CF326" s="139" t="n">
        <f aca="false">+SUM(DATOS_[[#This Row],[C.Extra.01]:[C.Extra.05]])</f>
        <v>0</v>
      </c>
      <c r="CG326" s="139" t="n">
        <f aca="false">+DATOS_[[#This Row],[TOTAL SALARIO Ef]]+DATOS_[[#This Row],[Tot Extrasalarial Ef]]</f>
        <v>0</v>
      </c>
      <c r="CH326" s="140" t="n">
        <f aca="false">MIN(IF(DATOS_[[#This Row],[Fecha Fin Contrato]]="",$D$4,DATOS_[[#This Row],[Fecha Fin Contrato]]),$D$4)-MAX(DATOS_[[#This Row],[Fecha de Contratación]],$D$3)+1</f>
        <v>1</v>
      </c>
      <c r="CI326" s="141" t="str">
        <f aca="false">IF(COUNTIFS(DATOS_[id],DATOS_[[#This Row],[id]])&gt;1,DATOS_[[#This Row],[id]],"")</f>
        <v/>
      </c>
      <c r="CJ326" s="141" t="n">
        <f aca="false">(Inicio!$G$10-DATOS_[[#This Row],[Fecha Nacimiento]])/365.25</f>
        <v>0</v>
      </c>
      <c r="CK326" s="141" t="n">
        <f aca="false">(Inicio!$G$10-DATOS_[[#This Row],[Fecha de Antigüedad]])/365.25</f>
        <v>0</v>
      </c>
      <c r="CL326" s="141" t="e">
        <f aca="false">+VLOOKUP(DATOS_[[#This Row],[Clave de Contrato]],TblTiposContrato13[],3,0)</f>
        <v>#N/A</v>
      </c>
      <c r="CM326" s="141" t="e">
        <f aca="false">+VLOOKUP(DATOS_[[#This Row],[Clave de Contrato]],TblTiposContrato13[],4,0)</f>
        <v>#N/A</v>
      </c>
      <c r="CN326" s="141" t="str">
        <f aca="false">VLOOKUP(DATOS_[[#This Row],[Edad]],CONTRATOS!TblRngEdad,2,1)</f>
        <v>20  o menos</v>
      </c>
      <c r="CO326" s="141" t="str">
        <f aca="false">VLOOKUP(DATOS_[[#This Row],[Antigüedad]],TblRngAntg14[],2,1)</f>
        <v>0 a 1 años</v>
      </c>
    </row>
    <row r="327" customFormat="false" ht="13.8" hidden="false" customHeight="false" outlineLevel="0" collapsed="false">
      <c r="D327" s="128"/>
      <c r="E327" s="129"/>
      <c r="F327" s="129"/>
      <c r="G327" s="129"/>
      <c r="H327" s="130"/>
      <c r="I327" s="131"/>
      <c r="J327" s="128"/>
      <c r="K327" s="132"/>
      <c r="L327" s="132"/>
      <c r="M327" s="133"/>
      <c r="N327" s="133"/>
      <c r="O327" s="133"/>
      <c r="P327" s="129"/>
      <c r="Z327" s="74"/>
      <c r="AA327" s="75"/>
      <c r="AB327" s="75"/>
      <c r="AC327" s="129"/>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134"/>
      <c r="BK327" s="134"/>
      <c r="BL327" s="134"/>
      <c r="BM327" s="135"/>
      <c r="BN327" s="136" t="n">
        <f aca="false">+MAX($D$3,DATOS_[[#This Row],[Fecha Inicio Sit. Contract.]])</f>
        <v>0</v>
      </c>
      <c r="BO327" s="136" t="n">
        <f aca="false">+MIN($D$4,DATOS_[[#This Row],[Fecha Fin Sit. Contract.]])</f>
        <v>0</v>
      </c>
      <c r="BP327" s="137" t="n">
        <f aca="false">+DATOS_[[#This Row],[% de jornada]]*IF(DATOS_[[#This Row],[% jornada reducida]]="",1,DATOS_[[#This Row],[% jornada reducida]])</f>
        <v>0</v>
      </c>
      <c r="BQ327" s="137" t="n">
        <f aca="false">+(DATOS_[[#This Row],[F.fin.cal]]-DATOS_[[#This Row],[F.ini.cal]]+1)/($D$4-$D$3+1)</f>
        <v>1</v>
      </c>
      <c r="BR327" s="137" t="str">
        <f aca="false">IF(OR(AND(DATOS_[[#This Row],[Fecha Fin Contrato]]&lt;$D$3,DATOS_[[#This Row],[Fecha Fin Contrato]]&lt;&gt;""),DATOS_[[#This Row],[Fecha de Contratación]]&gt;$D$4),"Fuera","Dentro")</f>
        <v>Dentro</v>
      </c>
      <c r="BS327" s="137" t="str">
        <f aca="false" t="array" ref="BS327:BS327">IF(MAX(IF(DATOS_[id]=DATOS_[[#This Row],[id]],DATOS_[F.fin.cal]))=DATOS_[[#This Row],[F.fin.cal]],"Sí","NO")</f>
        <v>Sí</v>
      </c>
      <c r="BT327" s="137" t="str">
        <f aca="false">IF(AND(DATOS_[[#This Row],[% normaliz]]&lt;&gt;1,DATOS_[[#This Row],[% anualiz]]=1),"Sí","NO")</f>
        <v>Sí</v>
      </c>
      <c r="BU327" s="137" t="str">
        <f aca="false">IF(AND(DATOS_[[#This Row],[% normaliz]]=1,DATOS_[[#This Row],[% anualiz]]&lt;&gt;1),"Sí","NO")</f>
        <v>NO</v>
      </c>
      <c r="BV327" s="137" t="str">
        <f aca="false">IF(AND(DATOS_[[#This Row],[% normaliz]]&lt;&gt;1,DATOS_[[#This Row],[% anualiz]]&lt;&gt;1),"Sí","NO")</f>
        <v>NO</v>
      </c>
      <c r="BW327" s="137" t="str">
        <f aca="false">+IF(DATOS_[[#This Row],[% normaliz]]*DATOS_[[#This Row],[% anualiz]]=1,"NO","Sí")</f>
        <v>Sí</v>
      </c>
      <c r="BX327" s="138" t="e">
        <f aca="false">(DATOS_[[#This Row],[S.BASE]]*(1/DATOS_[[#This Row],[% normaliz]])*(1/DATOS_[[#This Row],[% anualiz]]))*IF(DATOS_[[#This Row],[Check Equiparado]]="Sí",1,0)</f>
        <v>#DIV/0!</v>
      </c>
      <c r="BY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7" s="138" t="e">
        <f aca="false">+DATOS_[[#This Row],[SALARIO BASE Eq]]+DATOS_[[#This Row],[Tot COMPL.SAL Eq]]</f>
        <v>#DIV/0!</v>
      </c>
      <c r="CA327" s="138" t="e">
        <f aca="false" t="array" ref="CA327:CA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7" s="138" t="e">
        <f aca="false">+DATOS_[[#This Row],[TOTAL SALARIO Eq]]+DATOS_[[#This Row],[Tot Extrasalarial Eq]]</f>
        <v>#DIV/0!</v>
      </c>
      <c r="CC327" s="139" t="n">
        <f aca="false">DATOS_[[#This Row],[S.BASE]]</f>
        <v>0</v>
      </c>
      <c r="CD327" s="139" t="n">
        <f aca="false">+SUM(DATOS_[[#This Row],[Conc.Sal.01]:[Conc.Sal.30]])</f>
        <v>0</v>
      </c>
      <c r="CE327" s="139" t="n">
        <f aca="false">+DATOS_[[#This Row],[SALARIO BASE Ef]]+DATOS_[[#This Row],[Tot COMPL.SAL Ef]]</f>
        <v>0</v>
      </c>
      <c r="CF327" s="139" t="n">
        <f aca="false">+SUM(DATOS_[[#This Row],[C.Extra.01]:[C.Extra.05]])</f>
        <v>0</v>
      </c>
      <c r="CG327" s="139" t="n">
        <f aca="false">+DATOS_[[#This Row],[TOTAL SALARIO Ef]]+DATOS_[[#This Row],[Tot Extrasalarial Ef]]</f>
        <v>0</v>
      </c>
      <c r="CH327" s="140" t="n">
        <f aca="false">MIN(IF(DATOS_[[#This Row],[Fecha Fin Contrato]]="",$D$4,DATOS_[[#This Row],[Fecha Fin Contrato]]),$D$4)-MAX(DATOS_[[#This Row],[Fecha de Contratación]],$D$3)+1</f>
        <v>1</v>
      </c>
      <c r="CI327" s="141" t="str">
        <f aca="false">IF(COUNTIFS(DATOS_[id],DATOS_[[#This Row],[id]])&gt;1,DATOS_[[#This Row],[id]],"")</f>
        <v/>
      </c>
      <c r="CJ327" s="141" t="n">
        <f aca="false">(Inicio!$G$10-DATOS_[[#This Row],[Fecha Nacimiento]])/365.25</f>
        <v>0</v>
      </c>
      <c r="CK327" s="141" t="n">
        <f aca="false">(Inicio!$G$10-DATOS_[[#This Row],[Fecha de Antigüedad]])/365.25</f>
        <v>0</v>
      </c>
      <c r="CL327" s="141" t="e">
        <f aca="false">+VLOOKUP(DATOS_[[#This Row],[Clave de Contrato]],TblTiposContrato13[],3,0)</f>
        <v>#N/A</v>
      </c>
      <c r="CM327" s="141" t="e">
        <f aca="false">+VLOOKUP(DATOS_[[#This Row],[Clave de Contrato]],TblTiposContrato13[],4,0)</f>
        <v>#N/A</v>
      </c>
      <c r="CN327" s="141" t="str">
        <f aca="false">VLOOKUP(DATOS_[[#This Row],[Edad]],CONTRATOS!TblRngEdad,2,1)</f>
        <v>20  o menos</v>
      </c>
      <c r="CO327" s="141" t="str">
        <f aca="false">VLOOKUP(DATOS_[[#This Row],[Antigüedad]],TblRngAntg14[],2,1)</f>
        <v>0 a 1 años</v>
      </c>
    </row>
    <row r="328" customFormat="false" ht="13.8" hidden="false" customHeight="false" outlineLevel="0" collapsed="false">
      <c r="D328" s="128"/>
      <c r="E328" s="129"/>
      <c r="F328" s="129"/>
      <c r="G328" s="129"/>
      <c r="H328" s="130"/>
      <c r="I328" s="131"/>
      <c r="J328" s="128"/>
      <c r="K328" s="132"/>
      <c r="L328" s="132"/>
      <c r="M328" s="133"/>
      <c r="N328" s="133"/>
      <c r="O328" s="133"/>
      <c r="P328" s="129"/>
      <c r="Z328" s="74"/>
      <c r="AA328" s="75"/>
      <c r="AB328" s="75"/>
      <c r="AC328" s="129"/>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134"/>
      <c r="BK328" s="134"/>
      <c r="BL328" s="134"/>
      <c r="BM328" s="135"/>
      <c r="BN328" s="136" t="n">
        <f aca="false">+MAX($D$3,DATOS_[[#This Row],[Fecha Inicio Sit. Contract.]])</f>
        <v>0</v>
      </c>
      <c r="BO328" s="136" t="n">
        <f aca="false">+MIN($D$4,DATOS_[[#This Row],[Fecha Fin Sit. Contract.]])</f>
        <v>0</v>
      </c>
      <c r="BP328" s="137" t="n">
        <f aca="false">+DATOS_[[#This Row],[% de jornada]]*IF(DATOS_[[#This Row],[% jornada reducida]]="",1,DATOS_[[#This Row],[% jornada reducida]])</f>
        <v>0</v>
      </c>
      <c r="BQ328" s="137" t="n">
        <f aca="false">+(DATOS_[[#This Row],[F.fin.cal]]-DATOS_[[#This Row],[F.ini.cal]]+1)/($D$4-$D$3+1)</f>
        <v>1</v>
      </c>
      <c r="BR328" s="137" t="str">
        <f aca="false">IF(OR(AND(DATOS_[[#This Row],[Fecha Fin Contrato]]&lt;$D$3,DATOS_[[#This Row],[Fecha Fin Contrato]]&lt;&gt;""),DATOS_[[#This Row],[Fecha de Contratación]]&gt;$D$4),"Fuera","Dentro")</f>
        <v>Dentro</v>
      </c>
      <c r="BS328" s="137" t="str">
        <f aca="false" t="array" ref="BS328:BS328">IF(MAX(IF(DATOS_[id]=DATOS_[[#This Row],[id]],DATOS_[F.fin.cal]))=DATOS_[[#This Row],[F.fin.cal]],"Sí","NO")</f>
        <v>Sí</v>
      </c>
      <c r="BT328" s="137" t="str">
        <f aca="false">IF(AND(DATOS_[[#This Row],[% normaliz]]&lt;&gt;1,DATOS_[[#This Row],[% anualiz]]=1),"Sí","NO")</f>
        <v>Sí</v>
      </c>
      <c r="BU328" s="137" t="str">
        <f aca="false">IF(AND(DATOS_[[#This Row],[% normaliz]]=1,DATOS_[[#This Row],[% anualiz]]&lt;&gt;1),"Sí","NO")</f>
        <v>NO</v>
      </c>
      <c r="BV328" s="137" t="str">
        <f aca="false">IF(AND(DATOS_[[#This Row],[% normaliz]]&lt;&gt;1,DATOS_[[#This Row],[% anualiz]]&lt;&gt;1),"Sí","NO")</f>
        <v>NO</v>
      </c>
      <c r="BW328" s="137" t="str">
        <f aca="false">+IF(DATOS_[[#This Row],[% normaliz]]*DATOS_[[#This Row],[% anualiz]]=1,"NO","Sí")</f>
        <v>Sí</v>
      </c>
      <c r="BX328" s="138" t="e">
        <f aca="false">(DATOS_[[#This Row],[S.BASE]]*(1/DATOS_[[#This Row],[% normaliz]])*(1/DATOS_[[#This Row],[% anualiz]]))*IF(DATOS_[[#This Row],[Check Equiparado]]="Sí",1,0)</f>
        <v>#DIV/0!</v>
      </c>
      <c r="BY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8" s="138" t="e">
        <f aca="false">+DATOS_[[#This Row],[SALARIO BASE Eq]]+DATOS_[[#This Row],[Tot COMPL.SAL Eq]]</f>
        <v>#DIV/0!</v>
      </c>
      <c r="CA328" s="138" t="e">
        <f aca="false" t="array" ref="CA328:CA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8" s="138" t="e">
        <f aca="false">+DATOS_[[#This Row],[TOTAL SALARIO Eq]]+DATOS_[[#This Row],[Tot Extrasalarial Eq]]</f>
        <v>#DIV/0!</v>
      </c>
      <c r="CC328" s="139" t="n">
        <f aca="false">DATOS_[[#This Row],[S.BASE]]</f>
        <v>0</v>
      </c>
      <c r="CD328" s="139" t="n">
        <f aca="false">+SUM(DATOS_[[#This Row],[Conc.Sal.01]:[Conc.Sal.30]])</f>
        <v>0</v>
      </c>
      <c r="CE328" s="139" t="n">
        <f aca="false">+DATOS_[[#This Row],[SALARIO BASE Ef]]+DATOS_[[#This Row],[Tot COMPL.SAL Ef]]</f>
        <v>0</v>
      </c>
      <c r="CF328" s="139" t="n">
        <f aca="false">+SUM(DATOS_[[#This Row],[C.Extra.01]:[C.Extra.05]])</f>
        <v>0</v>
      </c>
      <c r="CG328" s="139" t="n">
        <f aca="false">+DATOS_[[#This Row],[TOTAL SALARIO Ef]]+DATOS_[[#This Row],[Tot Extrasalarial Ef]]</f>
        <v>0</v>
      </c>
      <c r="CH328" s="140" t="n">
        <f aca="false">MIN(IF(DATOS_[[#This Row],[Fecha Fin Contrato]]="",$D$4,DATOS_[[#This Row],[Fecha Fin Contrato]]),$D$4)-MAX(DATOS_[[#This Row],[Fecha de Contratación]],$D$3)+1</f>
        <v>1</v>
      </c>
      <c r="CI328" s="141" t="str">
        <f aca="false">IF(COUNTIFS(DATOS_[id],DATOS_[[#This Row],[id]])&gt;1,DATOS_[[#This Row],[id]],"")</f>
        <v/>
      </c>
      <c r="CJ328" s="141" t="n">
        <f aca="false">(Inicio!$G$10-DATOS_[[#This Row],[Fecha Nacimiento]])/365.25</f>
        <v>0</v>
      </c>
      <c r="CK328" s="141" t="n">
        <f aca="false">(Inicio!$G$10-DATOS_[[#This Row],[Fecha de Antigüedad]])/365.25</f>
        <v>0</v>
      </c>
      <c r="CL328" s="141" t="e">
        <f aca="false">+VLOOKUP(DATOS_[[#This Row],[Clave de Contrato]],TblTiposContrato13[],3,0)</f>
        <v>#N/A</v>
      </c>
      <c r="CM328" s="141" t="e">
        <f aca="false">+VLOOKUP(DATOS_[[#This Row],[Clave de Contrato]],TblTiposContrato13[],4,0)</f>
        <v>#N/A</v>
      </c>
      <c r="CN328" s="141" t="str">
        <f aca="false">VLOOKUP(DATOS_[[#This Row],[Edad]],CONTRATOS!TblRngEdad,2,1)</f>
        <v>20  o menos</v>
      </c>
      <c r="CO328" s="141" t="str">
        <f aca="false">VLOOKUP(DATOS_[[#This Row],[Antigüedad]],TblRngAntg14[],2,1)</f>
        <v>0 a 1 años</v>
      </c>
    </row>
    <row r="329" customFormat="false" ht="13.8" hidden="false" customHeight="false" outlineLevel="0" collapsed="false">
      <c r="D329" s="128"/>
      <c r="E329" s="129"/>
      <c r="F329" s="129"/>
      <c r="G329" s="129"/>
      <c r="H329" s="130"/>
      <c r="I329" s="131"/>
      <c r="J329" s="128"/>
      <c r="K329" s="132"/>
      <c r="L329" s="132"/>
      <c r="M329" s="133"/>
      <c r="N329" s="133"/>
      <c r="O329" s="133"/>
      <c r="P329" s="129"/>
      <c r="Z329" s="74"/>
      <c r="AA329" s="75"/>
      <c r="AB329" s="75"/>
      <c r="AC329" s="129"/>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134"/>
      <c r="BK329" s="134"/>
      <c r="BL329" s="134"/>
      <c r="BM329" s="135"/>
      <c r="BN329" s="136" t="n">
        <f aca="false">+MAX($D$3,DATOS_[[#This Row],[Fecha Inicio Sit. Contract.]])</f>
        <v>0</v>
      </c>
      <c r="BO329" s="136" t="n">
        <f aca="false">+MIN($D$4,DATOS_[[#This Row],[Fecha Fin Sit. Contract.]])</f>
        <v>0</v>
      </c>
      <c r="BP329" s="137" t="n">
        <f aca="false">+DATOS_[[#This Row],[% de jornada]]*IF(DATOS_[[#This Row],[% jornada reducida]]="",1,DATOS_[[#This Row],[% jornada reducida]])</f>
        <v>0</v>
      </c>
      <c r="BQ329" s="137" t="n">
        <f aca="false">+(DATOS_[[#This Row],[F.fin.cal]]-DATOS_[[#This Row],[F.ini.cal]]+1)/($D$4-$D$3+1)</f>
        <v>1</v>
      </c>
      <c r="BR329" s="137" t="str">
        <f aca="false">IF(OR(AND(DATOS_[[#This Row],[Fecha Fin Contrato]]&lt;$D$3,DATOS_[[#This Row],[Fecha Fin Contrato]]&lt;&gt;""),DATOS_[[#This Row],[Fecha de Contratación]]&gt;$D$4),"Fuera","Dentro")</f>
        <v>Dentro</v>
      </c>
      <c r="BS329" s="137" t="str">
        <f aca="false" t="array" ref="BS329:BS329">IF(MAX(IF(DATOS_[id]=DATOS_[[#This Row],[id]],DATOS_[F.fin.cal]))=DATOS_[[#This Row],[F.fin.cal]],"Sí","NO")</f>
        <v>Sí</v>
      </c>
      <c r="BT329" s="137" t="str">
        <f aca="false">IF(AND(DATOS_[[#This Row],[% normaliz]]&lt;&gt;1,DATOS_[[#This Row],[% anualiz]]=1),"Sí","NO")</f>
        <v>Sí</v>
      </c>
      <c r="BU329" s="137" t="str">
        <f aca="false">IF(AND(DATOS_[[#This Row],[% normaliz]]=1,DATOS_[[#This Row],[% anualiz]]&lt;&gt;1),"Sí","NO")</f>
        <v>NO</v>
      </c>
      <c r="BV329" s="137" t="str">
        <f aca="false">IF(AND(DATOS_[[#This Row],[% normaliz]]&lt;&gt;1,DATOS_[[#This Row],[% anualiz]]&lt;&gt;1),"Sí","NO")</f>
        <v>NO</v>
      </c>
      <c r="BW329" s="137" t="str">
        <f aca="false">+IF(DATOS_[[#This Row],[% normaliz]]*DATOS_[[#This Row],[% anualiz]]=1,"NO","Sí")</f>
        <v>Sí</v>
      </c>
      <c r="BX329" s="138" t="e">
        <f aca="false">(DATOS_[[#This Row],[S.BASE]]*(1/DATOS_[[#This Row],[% normaliz]])*(1/DATOS_[[#This Row],[% anualiz]]))*IF(DATOS_[[#This Row],[Check Equiparado]]="Sí",1,0)</f>
        <v>#DIV/0!</v>
      </c>
      <c r="BY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9" s="138" t="e">
        <f aca="false">+DATOS_[[#This Row],[SALARIO BASE Eq]]+DATOS_[[#This Row],[Tot COMPL.SAL Eq]]</f>
        <v>#DIV/0!</v>
      </c>
      <c r="CA329" s="138" t="e">
        <f aca="false" t="array" ref="CA329:CA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9" s="138" t="e">
        <f aca="false">+DATOS_[[#This Row],[TOTAL SALARIO Eq]]+DATOS_[[#This Row],[Tot Extrasalarial Eq]]</f>
        <v>#DIV/0!</v>
      </c>
      <c r="CC329" s="139" t="n">
        <f aca="false">DATOS_[[#This Row],[S.BASE]]</f>
        <v>0</v>
      </c>
      <c r="CD329" s="139" t="n">
        <f aca="false">+SUM(DATOS_[[#This Row],[Conc.Sal.01]:[Conc.Sal.30]])</f>
        <v>0</v>
      </c>
      <c r="CE329" s="139" t="n">
        <f aca="false">+DATOS_[[#This Row],[SALARIO BASE Ef]]+DATOS_[[#This Row],[Tot COMPL.SAL Ef]]</f>
        <v>0</v>
      </c>
      <c r="CF329" s="139" t="n">
        <f aca="false">+SUM(DATOS_[[#This Row],[C.Extra.01]:[C.Extra.05]])</f>
        <v>0</v>
      </c>
      <c r="CG329" s="139" t="n">
        <f aca="false">+DATOS_[[#This Row],[TOTAL SALARIO Ef]]+DATOS_[[#This Row],[Tot Extrasalarial Ef]]</f>
        <v>0</v>
      </c>
      <c r="CH329" s="140" t="n">
        <f aca="false">MIN(IF(DATOS_[[#This Row],[Fecha Fin Contrato]]="",$D$4,DATOS_[[#This Row],[Fecha Fin Contrato]]),$D$4)-MAX(DATOS_[[#This Row],[Fecha de Contratación]],$D$3)+1</f>
        <v>1</v>
      </c>
      <c r="CI329" s="141" t="str">
        <f aca="false">IF(COUNTIFS(DATOS_[id],DATOS_[[#This Row],[id]])&gt;1,DATOS_[[#This Row],[id]],"")</f>
        <v/>
      </c>
      <c r="CJ329" s="141" t="n">
        <f aca="false">(Inicio!$G$10-DATOS_[[#This Row],[Fecha Nacimiento]])/365.25</f>
        <v>0</v>
      </c>
      <c r="CK329" s="141" t="n">
        <f aca="false">(Inicio!$G$10-DATOS_[[#This Row],[Fecha de Antigüedad]])/365.25</f>
        <v>0</v>
      </c>
      <c r="CL329" s="141" t="e">
        <f aca="false">+VLOOKUP(DATOS_[[#This Row],[Clave de Contrato]],TblTiposContrato13[],3,0)</f>
        <v>#N/A</v>
      </c>
      <c r="CM329" s="141" t="e">
        <f aca="false">+VLOOKUP(DATOS_[[#This Row],[Clave de Contrato]],TblTiposContrato13[],4,0)</f>
        <v>#N/A</v>
      </c>
      <c r="CN329" s="141" t="str">
        <f aca="false">VLOOKUP(DATOS_[[#This Row],[Edad]],CONTRATOS!TblRngEdad,2,1)</f>
        <v>20  o menos</v>
      </c>
      <c r="CO329" s="141" t="str">
        <f aca="false">VLOOKUP(DATOS_[[#This Row],[Antigüedad]],TblRngAntg14[],2,1)</f>
        <v>0 a 1 años</v>
      </c>
    </row>
    <row r="330" customFormat="false" ht="13.8" hidden="false" customHeight="false" outlineLevel="0" collapsed="false">
      <c r="D330" s="128"/>
      <c r="E330" s="129"/>
      <c r="F330" s="129"/>
      <c r="G330" s="129"/>
      <c r="H330" s="130"/>
      <c r="I330" s="131"/>
      <c r="J330" s="128"/>
      <c r="K330" s="132"/>
      <c r="L330" s="132"/>
      <c r="M330" s="133"/>
      <c r="N330" s="133"/>
      <c r="O330" s="133"/>
      <c r="P330" s="129"/>
      <c r="Z330" s="74"/>
      <c r="AA330" s="75"/>
      <c r="AB330" s="75"/>
      <c r="AC330" s="129"/>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134"/>
      <c r="BK330" s="134"/>
      <c r="BL330" s="134"/>
      <c r="BM330" s="135"/>
      <c r="BN330" s="136" t="n">
        <f aca="false">+MAX($D$3,DATOS_[[#This Row],[Fecha Inicio Sit. Contract.]])</f>
        <v>0</v>
      </c>
      <c r="BO330" s="136" t="n">
        <f aca="false">+MIN($D$4,DATOS_[[#This Row],[Fecha Fin Sit. Contract.]])</f>
        <v>0</v>
      </c>
      <c r="BP330" s="137" t="n">
        <f aca="false">+DATOS_[[#This Row],[% de jornada]]*IF(DATOS_[[#This Row],[% jornada reducida]]="",1,DATOS_[[#This Row],[% jornada reducida]])</f>
        <v>0</v>
      </c>
      <c r="BQ330" s="137" t="n">
        <f aca="false">+(DATOS_[[#This Row],[F.fin.cal]]-DATOS_[[#This Row],[F.ini.cal]]+1)/($D$4-$D$3+1)</f>
        <v>1</v>
      </c>
      <c r="BR330" s="137" t="str">
        <f aca="false">IF(OR(AND(DATOS_[[#This Row],[Fecha Fin Contrato]]&lt;$D$3,DATOS_[[#This Row],[Fecha Fin Contrato]]&lt;&gt;""),DATOS_[[#This Row],[Fecha de Contratación]]&gt;$D$4),"Fuera","Dentro")</f>
        <v>Dentro</v>
      </c>
      <c r="BS330" s="137" t="str">
        <f aca="false" t="array" ref="BS330:BS330">IF(MAX(IF(DATOS_[id]=DATOS_[[#This Row],[id]],DATOS_[F.fin.cal]))=DATOS_[[#This Row],[F.fin.cal]],"Sí","NO")</f>
        <v>Sí</v>
      </c>
      <c r="BT330" s="137" t="str">
        <f aca="false">IF(AND(DATOS_[[#This Row],[% normaliz]]&lt;&gt;1,DATOS_[[#This Row],[% anualiz]]=1),"Sí","NO")</f>
        <v>Sí</v>
      </c>
      <c r="BU330" s="137" t="str">
        <f aca="false">IF(AND(DATOS_[[#This Row],[% normaliz]]=1,DATOS_[[#This Row],[% anualiz]]&lt;&gt;1),"Sí","NO")</f>
        <v>NO</v>
      </c>
      <c r="BV330" s="137" t="str">
        <f aca="false">IF(AND(DATOS_[[#This Row],[% normaliz]]&lt;&gt;1,DATOS_[[#This Row],[% anualiz]]&lt;&gt;1),"Sí","NO")</f>
        <v>NO</v>
      </c>
      <c r="BW330" s="137" t="str">
        <f aca="false">+IF(DATOS_[[#This Row],[% normaliz]]*DATOS_[[#This Row],[% anualiz]]=1,"NO","Sí")</f>
        <v>Sí</v>
      </c>
      <c r="BX330" s="138" t="e">
        <f aca="false">(DATOS_[[#This Row],[S.BASE]]*(1/DATOS_[[#This Row],[% normaliz]])*(1/DATOS_[[#This Row],[% anualiz]]))*IF(DATOS_[[#This Row],[Check Equiparado]]="Sí",1,0)</f>
        <v>#DIV/0!</v>
      </c>
      <c r="BY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0" s="138" t="e">
        <f aca="false">+DATOS_[[#This Row],[SALARIO BASE Eq]]+DATOS_[[#This Row],[Tot COMPL.SAL Eq]]</f>
        <v>#DIV/0!</v>
      </c>
      <c r="CA330" s="138" t="e">
        <f aca="false" t="array" ref="CA330:CA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0" s="138" t="e">
        <f aca="false">+DATOS_[[#This Row],[TOTAL SALARIO Eq]]+DATOS_[[#This Row],[Tot Extrasalarial Eq]]</f>
        <v>#DIV/0!</v>
      </c>
      <c r="CC330" s="139" t="n">
        <f aca="false">DATOS_[[#This Row],[S.BASE]]</f>
        <v>0</v>
      </c>
      <c r="CD330" s="139" t="n">
        <f aca="false">+SUM(DATOS_[[#This Row],[Conc.Sal.01]:[Conc.Sal.30]])</f>
        <v>0</v>
      </c>
      <c r="CE330" s="139" t="n">
        <f aca="false">+DATOS_[[#This Row],[SALARIO BASE Ef]]+DATOS_[[#This Row],[Tot COMPL.SAL Ef]]</f>
        <v>0</v>
      </c>
      <c r="CF330" s="139" t="n">
        <f aca="false">+SUM(DATOS_[[#This Row],[C.Extra.01]:[C.Extra.05]])</f>
        <v>0</v>
      </c>
      <c r="CG330" s="139" t="n">
        <f aca="false">+DATOS_[[#This Row],[TOTAL SALARIO Ef]]+DATOS_[[#This Row],[Tot Extrasalarial Ef]]</f>
        <v>0</v>
      </c>
      <c r="CH330" s="140" t="n">
        <f aca="false">MIN(IF(DATOS_[[#This Row],[Fecha Fin Contrato]]="",$D$4,DATOS_[[#This Row],[Fecha Fin Contrato]]),$D$4)-MAX(DATOS_[[#This Row],[Fecha de Contratación]],$D$3)+1</f>
        <v>1</v>
      </c>
      <c r="CI330" s="141" t="str">
        <f aca="false">IF(COUNTIFS(DATOS_[id],DATOS_[[#This Row],[id]])&gt;1,DATOS_[[#This Row],[id]],"")</f>
        <v/>
      </c>
      <c r="CJ330" s="141" t="n">
        <f aca="false">(Inicio!$G$10-DATOS_[[#This Row],[Fecha Nacimiento]])/365.25</f>
        <v>0</v>
      </c>
      <c r="CK330" s="141" t="n">
        <f aca="false">(Inicio!$G$10-DATOS_[[#This Row],[Fecha de Antigüedad]])/365.25</f>
        <v>0</v>
      </c>
      <c r="CL330" s="141" t="e">
        <f aca="false">+VLOOKUP(DATOS_[[#This Row],[Clave de Contrato]],TblTiposContrato13[],3,0)</f>
        <v>#N/A</v>
      </c>
      <c r="CM330" s="141" t="e">
        <f aca="false">+VLOOKUP(DATOS_[[#This Row],[Clave de Contrato]],TblTiposContrato13[],4,0)</f>
        <v>#N/A</v>
      </c>
      <c r="CN330" s="141" t="str">
        <f aca="false">VLOOKUP(DATOS_[[#This Row],[Edad]],CONTRATOS!TblRngEdad,2,1)</f>
        <v>20  o menos</v>
      </c>
      <c r="CO330" s="141" t="str">
        <f aca="false">VLOOKUP(DATOS_[[#This Row],[Antigüedad]],TblRngAntg14[],2,1)</f>
        <v>0 a 1 años</v>
      </c>
    </row>
    <row r="331" customFormat="false" ht="13.8" hidden="false" customHeight="false" outlineLevel="0" collapsed="false">
      <c r="D331" s="128"/>
      <c r="E331" s="129"/>
      <c r="F331" s="129"/>
      <c r="G331" s="129"/>
      <c r="H331" s="130"/>
      <c r="I331" s="131"/>
      <c r="J331" s="128"/>
      <c r="K331" s="132"/>
      <c r="L331" s="132"/>
      <c r="M331" s="133"/>
      <c r="N331" s="133"/>
      <c r="O331" s="133"/>
      <c r="P331" s="129"/>
      <c r="Z331" s="74"/>
      <c r="AA331" s="75"/>
      <c r="AB331" s="75"/>
      <c r="AC331" s="129"/>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134"/>
      <c r="BK331" s="134"/>
      <c r="BL331" s="134"/>
      <c r="BM331" s="135"/>
      <c r="BN331" s="136" t="n">
        <f aca="false">+MAX($D$3,DATOS_[[#This Row],[Fecha Inicio Sit. Contract.]])</f>
        <v>0</v>
      </c>
      <c r="BO331" s="136" t="n">
        <f aca="false">+MIN($D$4,DATOS_[[#This Row],[Fecha Fin Sit. Contract.]])</f>
        <v>0</v>
      </c>
      <c r="BP331" s="137" t="n">
        <f aca="false">+DATOS_[[#This Row],[% de jornada]]*IF(DATOS_[[#This Row],[% jornada reducida]]="",1,DATOS_[[#This Row],[% jornada reducida]])</f>
        <v>0</v>
      </c>
      <c r="BQ331" s="137" t="n">
        <f aca="false">+(DATOS_[[#This Row],[F.fin.cal]]-DATOS_[[#This Row],[F.ini.cal]]+1)/($D$4-$D$3+1)</f>
        <v>1</v>
      </c>
      <c r="BR331" s="137" t="str">
        <f aca="false">IF(OR(AND(DATOS_[[#This Row],[Fecha Fin Contrato]]&lt;$D$3,DATOS_[[#This Row],[Fecha Fin Contrato]]&lt;&gt;""),DATOS_[[#This Row],[Fecha de Contratación]]&gt;$D$4),"Fuera","Dentro")</f>
        <v>Dentro</v>
      </c>
      <c r="BS331" s="137" t="str">
        <f aca="false" t="array" ref="BS331:BS331">IF(MAX(IF(DATOS_[id]=DATOS_[[#This Row],[id]],DATOS_[F.fin.cal]))=DATOS_[[#This Row],[F.fin.cal]],"Sí","NO")</f>
        <v>Sí</v>
      </c>
      <c r="BT331" s="137" t="str">
        <f aca="false">IF(AND(DATOS_[[#This Row],[% normaliz]]&lt;&gt;1,DATOS_[[#This Row],[% anualiz]]=1),"Sí","NO")</f>
        <v>Sí</v>
      </c>
      <c r="BU331" s="137" t="str">
        <f aca="false">IF(AND(DATOS_[[#This Row],[% normaliz]]=1,DATOS_[[#This Row],[% anualiz]]&lt;&gt;1),"Sí","NO")</f>
        <v>NO</v>
      </c>
      <c r="BV331" s="137" t="str">
        <f aca="false">IF(AND(DATOS_[[#This Row],[% normaliz]]&lt;&gt;1,DATOS_[[#This Row],[% anualiz]]&lt;&gt;1),"Sí","NO")</f>
        <v>NO</v>
      </c>
      <c r="BW331" s="137" t="str">
        <f aca="false">+IF(DATOS_[[#This Row],[% normaliz]]*DATOS_[[#This Row],[% anualiz]]=1,"NO","Sí")</f>
        <v>Sí</v>
      </c>
      <c r="BX331" s="138" t="e">
        <f aca="false">(DATOS_[[#This Row],[S.BASE]]*(1/DATOS_[[#This Row],[% normaliz]])*(1/DATOS_[[#This Row],[% anualiz]]))*IF(DATOS_[[#This Row],[Check Equiparado]]="Sí",1,0)</f>
        <v>#DIV/0!</v>
      </c>
      <c r="BY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1" s="138" t="e">
        <f aca="false">+DATOS_[[#This Row],[SALARIO BASE Eq]]+DATOS_[[#This Row],[Tot COMPL.SAL Eq]]</f>
        <v>#DIV/0!</v>
      </c>
      <c r="CA331" s="138" t="e">
        <f aca="false" t="array" ref="CA331:CA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1" s="138" t="e">
        <f aca="false">+DATOS_[[#This Row],[TOTAL SALARIO Eq]]+DATOS_[[#This Row],[Tot Extrasalarial Eq]]</f>
        <v>#DIV/0!</v>
      </c>
      <c r="CC331" s="139" t="n">
        <f aca="false">DATOS_[[#This Row],[S.BASE]]</f>
        <v>0</v>
      </c>
      <c r="CD331" s="139" t="n">
        <f aca="false">+SUM(DATOS_[[#This Row],[Conc.Sal.01]:[Conc.Sal.30]])</f>
        <v>0</v>
      </c>
      <c r="CE331" s="139" t="n">
        <f aca="false">+DATOS_[[#This Row],[SALARIO BASE Ef]]+DATOS_[[#This Row],[Tot COMPL.SAL Ef]]</f>
        <v>0</v>
      </c>
      <c r="CF331" s="139" t="n">
        <f aca="false">+SUM(DATOS_[[#This Row],[C.Extra.01]:[C.Extra.05]])</f>
        <v>0</v>
      </c>
      <c r="CG331" s="139" t="n">
        <f aca="false">+DATOS_[[#This Row],[TOTAL SALARIO Ef]]+DATOS_[[#This Row],[Tot Extrasalarial Ef]]</f>
        <v>0</v>
      </c>
      <c r="CH331" s="140" t="n">
        <f aca="false">MIN(IF(DATOS_[[#This Row],[Fecha Fin Contrato]]="",$D$4,DATOS_[[#This Row],[Fecha Fin Contrato]]),$D$4)-MAX(DATOS_[[#This Row],[Fecha de Contratación]],$D$3)+1</f>
        <v>1</v>
      </c>
      <c r="CI331" s="141" t="str">
        <f aca="false">IF(COUNTIFS(DATOS_[id],DATOS_[[#This Row],[id]])&gt;1,DATOS_[[#This Row],[id]],"")</f>
        <v/>
      </c>
      <c r="CJ331" s="141" t="n">
        <f aca="false">(Inicio!$G$10-DATOS_[[#This Row],[Fecha Nacimiento]])/365.25</f>
        <v>0</v>
      </c>
      <c r="CK331" s="141" t="n">
        <f aca="false">(Inicio!$G$10-DATOS_[[#This Row],[Fecha de Antigüedad]])/365.25</f>
        <v>0</v>
      </c>
      <c r="CL331" s="141" t="e">
        <f aca="false">+VLOOKUP(DATOS_[[#This Row],[Clave de Contrato]],TblTiposContrato13[],3,0)</f>
        <v>#N/A</v>
      </c>
      <c r="CM331" s="141" t="e">
        <f aca="false">+VLOOKUP(DATOS_[[#This Row],[Clave de Contrato]],TblTiposContrato13[],4,0)</f>
        <v>#N/A</v>
      </c>
      <c r="CN331" s="141" t="str">
        <f aca="false">VLOOKUP(DATOS_[[#This Row],[Edad]],CONTRATOS!TblRngEdad,2,1)</f>
        <v>20  o menos</v>
      </c>
      <c r="CO331" s="141" t="str">
        <f aca="false">VLOOKUP(DATOS_[[#This Row],[Antigüedad]],TblRngAntg14[],2,1)</f>
        <v>0 a 1 años</v>
      </c>
    </row>
    <row r="332" customFormat="false" ht="13.8" hidden="false" customHeight="false" outlineLevel="0" collapsed="false">
      <c r="D332" s="128"/>
      <c r="E332" s="129"/>
      <c r="F332" s="129"/>
      <c r="G332" s="129"/>
      <c r="H332" s="130"/>
      <c r="I332" s="131"/>
      <c r="J332" s="128"/>
      <c r="K332" s="132"/>
      <c r="L332" s="132"/>
      <c r="M332" s="133"/>
      <c r="N332" s="133"/>
      <c r="O332" s="133"/>
      <c r="P332" s="129"/>
      <c r="Z332" s="74"/>
      <c r="AA332" s="75"/>
      <c r="AB332" s="75"/>
      <c r="AC332" s="129"/>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134"/>
      <c r="BK332" s="134"/>
      <c r="BL332" s="134"/>
      <c r="BM332" s="135"/>
      <c r="BN332" s="136" t="n">
        <f aca="false">+MAX($D$3,DATOS_[[#This Row],[Fecha Inicio Sit. Contract.]])</f>
        <v>0</v>
      </c>
      <c r="BO332" s="136" t="n">
        <f aca="false">+MIN($D$4,DATOS_[[#This Row],[Fecha Fin Sit. Contract.]])</f>
        <v>0</v>
      </c>
      <c r="BP332" s="137" t="n">
        <f aca="false">+DATOS_[[#This Row],[% de jornada]]*IF(DATOS_[[#This Row],[% jornada reducida]]="",1,DATOS_[[#This Row],[% jornada reducida]])</f>
        <v>0</v>
      </c>
      <c r="BQ332" s="137" t="n">
        <f aca="false">+(DATOS_[[#This Row],[F.fin.cal]]-DATOS_[[#This Row],[F.ini.cal]]+1)/($D$4-$D$3+1)</f>
        <v>1</v>
      </c>
      <c r="BR332" s="137" t="str">
        <f aca="false">IF(OR(AND(DATOS_[[#This Row],[Fecha Fin Contrato]]&lt;$D$3,DATOS_[[#This Row],[Fecha Fin Contrato]]&lt;&gt;""),DATOS_[[#This Row],[Fecha de Contratación]]&gt;$D$4),"Fuera","Dentro")</f>
        <v>Dentro</v>
      </c>
      <c r="BS332" s="137" t="str">
        <f aca="false" t="array" ref="BS332:BS332">IF(MAX(IF(DATOS_[id]=DATOS_[[#This Row],[id]],DATOS_[F.fin.cal]))=DATOS_[[#This Row],[F.fin.cal]],"Sí","NO")</f>
        <v>Sí</v>
      </c>
      <c r="BT332" s="137" t="str">
        <f aca="false">IF(AND(DATOS_[[#This Row],[% normaliz]]&lt;&gt;1,DATOS_[[#This Row],[% anualiz]]=1),"Sí","NO")</f>
        <v>Sí</v>
      </c>
      <c r="BU332" s="137" t="str">
        <f aca="false">IF(AND(DATOS_[[#This Row],[% normaliz]]=1,DATOS_[[#This Row],[% anualiz]]&lt;&gt;1),"Sí","NO")</f>
        <v>NO</v>
      </c>
      <c r="BV332" s="137" t="str">
        <f aca="false">IF(AND(DATOS_[[#This Row],[% normaliz]]&lt;&gt;1,DATOS_[[#This Row],[% anualiz]]&lt;&gt;1),"Sí","NO")</f>
        <v>NO</v>
      </c>
      <c r="BW332" s="137" t="str">
        <f aca="false">+IF(DATOS_[[#This Row],[% normaliz]]*DATOS_[[#This Row],[% anualiz]]=1,"NO","Sí")</f>
        <v>Sí</v>
      </c>
      <c r="BX332" s="138" t="e">
        <f aca="false">(DATOS_[[#This Row],[S.BASE]]*(1/DATOS_[[#This Row],[% normaliz]])*(1/DATOS_[[#This Row],[% anualiz]]))*IF(DATOS_[[#This Row],[Check Equiparado]]="Sí",1,0)</f>
        <v>#DIV/0!</v>
      </c>
      <c r="BY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2" s="138" t="e">
        <f aca="false">+DATOS_[[#This Row],[SALARIO BASE Eq]]+DATOS_[[#This Row],[Tot COMPL.SAL Eq]]</f>
        <v>#DIV/0!</v>
      </c>
      <c r="CA332" s="138" t="e">
        <f aca="false" t="array" ref="CA332:CA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2" s="138" t="e">
        <f aca="false">+DATOS_[[#This Row],[TOTAL SALARIO Eq]]+DATOS_[[#This Row],[Tot Extrasalarial Eq]]</f>
        <v>#DIV/0!</v>
      </c>
      <c r="CC332" s="139" t="n">
        <f aca="false">DATOS_[[#This Row],[S.BASE]]</f>
        <v>0</v>
      </c>
      <c r="CD332" s="139" t="n">
        <f aca="false">+SUM(DATOS_[[#This Row],[Conc.Sal.01]:[Conc.Sal.30]])</f>
        <v>0</v>
      </c>
      <c r="CE332" s="139" t="n">
        <f aca="false">+DATOS_[[#This Row],[SALARIO BASE Ef]]+DATOS_[[#This Row],[Tot COMPL.SAL Ef]]</f>
        <v>0</v>
      </c>
      <c r="CF332" s="139" t="n">
        <f aca="false">+SUM(DATOS_[[#This Row],[C.Extra.01]:[C.Extra.05]])</f>
        <v>0</v>
      </c>
      <c r="CG332" s="139" t="n">
        <f aca="false">+DATOS_[[#This Row],[TOTAL SALARIO Ef]]+DATOS_[[#This Row],[Tot Extrasalarial Ef]]</f>
        <v>0</v>
      </c>
      <c r="CH332" s="140" t="n">
        <f aca="false">MIN(IF(DATOS_[[#This Row],[Fecha Fin Contrato]]="",$D$4,DATOS_[[#This Row],[Fecha Fin Contrato]]),$D$4)-MAX(DATOS_[[#This Row],[Fecha de Contratación]],$D$3)+1</f>
        <v>1</v>
      </c>
      <c r="CI332" s="141" t="str">
        <f aca="false">IF(COUNTIFS(DATOS_[id],DATOS_[[#This Row],[id]])&gt;1,DATOS_[[#This Row],[id]],"")</f>
        <v/>
      </c>
      <c r="CJ332" s="141" t="n">
        <f aca="false">(Inicio!$G$10-DATOS_[[#This Row],[Fecha Nacimiento]])/365.25</f>
        <v>0</v>
      </c>
      <c r="CK332" s="141" t="n">
        <f aca="false">(Inicio!$G$10-DATOS_[[#This Row],[Fecha de Antigüedad]])/365.25</f>
        <v>0</v>
      </c>
      <c r="CL332" s="141" t="e">
        <f aca="false">+VLOOKUP(DATOS_[[#This Row],[Clave de Contrato]],TblTiposContrato13[],3,0)</f>
        <v>#N/A</v>
      </c>
      <c r="CM332" s="141" t="e">
        <f aca="false">+VLOOKUP(DATOS_[[#This Row],[Clave de Contrato]],TblTiposContrato13[],4,0)</f>
        <v>#N/A</v>
      </c>
      <c r="CN332" s="141" t="str">
        <f aca="false">VLOOKUP(DATOS_[[#This Row],[Edad]],CONTRATOS!TblRngEdad,2,1)</f>
        <v>20  o menos</v>
      </c>
      <c r="CO332" s="141" t="str">
        <f aca="false">VLOOKUP(DATOS_[[#This Row],[Antigüedad]],TblRngAntg14[],2,1)</f>
        <v>0 a 1 años</v>
      </c>
    </row>
    <row r="333" customFormat="false" ht="13.8" hidden="false" customHeight="false" outlineLevel="0" collapsed="false">
      <c r="D333" s="128"/>
      <c r="E333" s="129"/>
      <c r="F333" s="129"/>
      <c r="G333" s="129"/>
      <c r="H333" s="130"/>
      <c r="I333" s="131"/>
      <c r="J333" s="128"/>
      <c r="K333" s="132"/>
      <c r="L333" s="132"/>
      <c r="M333" s="133"/>
      <c r="N333" s="133"/>
      <c r="O333" s="133"/>
      <c r="P333" s="129"/>
      <c r="Z333" s="74"/>
      <c r="AA333" s="75"/>
      <c r="AB333" s="75"/>
      <c r="AC333" s="129"/>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134"/>
      <c r="BK333" s="134"/>
      <c r="BL333" s="134"/>
      <c r="BM333" s="135"/>
      <c r="BN333" s="136" t="n">
        <f aca="false">+MAX($D$3,DATOS_[[#This Row],[Fecha Inicio Sit. Contract.]])</f>
        <v>0</v>
      </c>
      <c r="BO333" s="136" t="n">
        <f aca="false">+MIN($D$4,DATOS_[[#This Row],[Fecha Fin Sit. Contract.]])</f>
        <v>0</v>
      </c>
      <c r="BP333" s="137" t="n">
        <f aca="false">+DATOS_[[#This Row],[% de jornada]]*IF(DATOS_[[#This Row],[% jornada reducida]]="",1,DATOS_[[#This Row],[% jornada reducida]])</f>
        <v>0</v>
      </c>
      <c r="BQ333" s="137" t="n">
        <f aca="false">+(DATOS_[[#This Row],[F.fin.cal]]-DATOS_[[#This Row],[F.ini.cal]]+1)/($D$4-$D$3+1)</f>
        <v>1</v>
      </c>
      <c r="BR333" s="137" t="str">
        <f aca="false">IF(OR(AND(DATOS_[[#This Row],[Fecha Fin Contrato]]&lt;$D$3,DATOS_[[#This Row],[Fecha Fin Contrato]]&lt;&gt;""),DATOS_[[#This Row],[Fecha de Contratación]]&gt;$D$4),"Fuera","Dentro")</f>
        <v>Dentro</v>
      </c>
      <c r="BS333" s="137" t="str">
        <f aca="false" t="array" ref="BS333:BS333">IF(MAX(IF(DATOS_[id]=DATOS_[[#This Row],[id]],DATOS_[F.fin.cal]))=DATOS_[[#This Row],[F.fin.cal]],"Sí","NO")</f>
        <v>Sí</v>
      </c>
      <c r="BT333" s="137" t="str">
        <f aca="false">IF(AND(DATOS_[[#This Row],[% normaliz]]&lt;&gt;1,DATOS_[[#This Row],[% anualiz]]=1),"Sí","NO")</f>
        <v>Sí</v>
      </c>
      <c r="BU333" s="137" t="str">
        <f aca="false">IF(AND(DATOS_[[#This Row],[% normaliz]]=1,DATOS_[[#This Row],[% anualiz]]&lt;&gt;1),"Sí","NO")</f>
        <v>NO</v>
      </c>
      <c r="BV333" s="137" t="str">
        <f aca="false">IF(AND(DATOS_[[#This Row],[% normaliz]]&lt;&gt;1,DATOS_[[#This Row],[% anualiz]]&lt;&gt;1),"Sí","NO")</f>
        <v>NO</v>
      </c>
      <c r="BW333" s="137" t="str">
        <f aca="false">+IF(DATOS_[[#This Row],[% normaliz]]*DATOS_[[#This Row],[% anualiz]]=1,"NO","Sí")</f>
        <v>Sí</v>
      </c>
      <c r="BX333" s="138" t="e">
        <f aca="false">(DATOS_[[#This Row],[S.BASE]]*(1/DATOS_[[#This Row],[% normaliz]])*(1/DATOS_[[#This Row],[% anualiz]]))*IF(DATOS_[[#This Row],[Check Equiparado]]="Sí",1,0)</f>
        <v>#DIV/0!</v>
      </c>
      <c r="BY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3" s="138" t="e">
        <f aca="false">+DATOS_[[#This Row],[SALARIO BASE Eq]]+DATOS_[[#This Row],[Tot COMPL.SAL Eq]]</f>
        <v>#DIV/0!</v>
      </c>
      <c r="CA333" s="138" t="e">
        <f aca="false" t="array" ref="CA333:CA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3" s="138" t="e">
        <f aca="false">+DATOS_[[#This Row],[TOTAL SALARIO Eq]]+DATOS_[[#This Row],[Tot Extrasalarial Eq]]</f>
        <v>#DIV/0!</v>
      </c>
      <c r="CC333" s="139" t="n">
        <f aca="false">DATOS_[[#This Row],[S.BASE]]</f>
        <v>0</v>
      </c>
      <c r="CD333" s="139" t="n">
        <f aca="false">+SUM(DATOS_[[#This Row],[Conc.Sal.01]:[Conc.Sal.30]])</f>
        <v>0</v>
      </c>
      <c r="CE333" s="139" t="n">
        <f aca="false">+DATOS_[[#This Row],[SALARIO BASE Ef]]+DATOS_[[#This Row],[Tot COMPL.SAL Ef]]</f>
        <v>0</v>
      </c>
      <c r="CF333" s="139" t="n">
        <f aca="false">+SUM(DATOS_[[#This Row],[C.Extra.01]:[C.Extra.05]])</f>
        <v>0</v>
      </c>
      <c r="CG333" s="139" t="n">
        <f aca="false">+DATOS_[[#This Row],[TOTAL SALARIO Ef]]+DATOS_[[#This Row],[Tot Extrasalarial Ef]]</f>
        <v>0</v>
      </c>
      <c r="CH333" s="140" t="n">
        <f aca="false">MIN(IF(DATOS_[[#This Row],[Fecha Fin Contrato]]="",$D$4,DATOS_[[#This Row],[Fecha Fin Contrato]]),$D$4)-MAX(DATOS_[[#This Row],[Fecha de Contratación]],$D$3)+1</f>
        <v>1</v>
      </c>
      <c r="CI333" s="141" t="str">
        <f aca="false">IF(COUNTIFS(DATOS_[id],DATOS_[[#This Row],[id]])&gt;1,DATOS_[[#This Row],[id]],"")</f>
        <v/>
      </c>
      <c r="CJ333" s="141" t="n">
        <f aca="false">(Inicio!$G$10-DATOS_[[#This Row],[Fecha Nacimiento]])/365.25</f>
        <v>0</v>
      </c>
      <c r="CK333" s="141" t="n">
        <f aca="false">(Inicio!$G$10-DATOS_[[#This Row],[Fecha de Antigüedad]])/365.25</f>
        <v>0</v>
      </c>
      <c r="CL333" s="141" t="e">
        <f aca="false">+VLOOKUP(DATOS_[[#This Row],[Clave de Contrato]],TblTiposContrato13[],3,0)</f>
        <v>#N/A</v>
      </c>
      <c r="CM333" s="141" t="e">
        <f aca="false">+VLOOKUP(DATOS_[[#This Row],[Clave de Contrato]],TblTiposContrato13[],4,0)</f>
        <v>#N/A</v>
      </c>
      <c r="CN333" s="141" t="str">
        <f aca="false">VLOOKUP(DATOS_[[#This Row],[Edad]],CONTRATOS!TblRngEdad,2,1)</f>
        <v>20  o menos</v>
      </c>
      <c r="CO333" s="141" t="str">
        <f aca="false">VLOOKUP(DATOS_[[#This Row],[Antigüedad]],TblRngAntg14[],2,1)</f>
        <v>0 a 1 años</v>
      </c>
    </row>
    <row r="334" customFormat="false" ht="13.8" hidden="false" customHeight="false" outlineLevel="0" collapsed="false">
      <c r="D334" s="128"/>
      <c r="E334" s="129"/>
      <c r="F334" s="129"/>
      <c r="G334" s="129"/>
      <c r="H334" s="130"/>
      <c r="I334" s="131"/>
      <c r="J334" s="128"/>
      <c r="K334" s="132"/>
      <c r="L334" s="132"/>
      <c r="M334" s="133"/>
      <c r="N334" s="133"/>
      <c r="O334" s="133"/>
      <c r="P334" s="129"/>
      <c r="Z334" s="74"/>
      <c r="AA334" s="75"/>
      <c r="AB334" s="75"/>
      <c r="AC334" s="129"/>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134"/>
      <c r="BK334" s="134"/>
      <c r="BL334" s="134"/>
      <c r="BM334" s="135"/>
      <c r="BN334" s="136" t="n">
        <f aca="false">+MAX($D$3,DATOS_[[#This Row],[Fecha Inicio Sit. Contract.]])</f>
        <v>0</v>
      </c>
      <c r="BO334" s="136" t="n">
        <f aca="false">+MIN($D$4,DATOS_[[#This Row],[Fecha Fin Sit. Contract.]])</f>
        <v>0</v>
      </c>
      <c r="BP334" s="137" t="n">
        <f aca="false">+DATOS_[[#This Row],[% de jornada]]*IF(DATOS_[[#This Row],[% jornada reducida]]="",1,DATOS_[[#This Row],[% jornada reducida]])</f>
        <v>0</v>
      </c>
      <c r="BQ334" s="137" t="n">
        <f aca="false">+(DATOS_[[#This Row],[F.fin.cal]]-DATOS_[[#This Row],[F.ini.cal]]+1)/($D$4-$D$3+1)</f>
        <v>1</v>
      </c>
      <c r="BR334" s="137" t="str">
        <f aca="false">IF(OR(AND(DATOS_[[#This Row],[Fecha Fin Contrato]]&lt;$D$3,DATOS_[[#This Row],[Fecha Fin Contrato]]&lt;&gt;""),DATOS_[[#This Row],[Fecha de Contratación]]&gt;$D$4),"Fuera","Dentro")</f>
        <v>Dentro</v>
      </c>
      <c r="BS334" s="137" t="str">
        <f aca="false" t="array" ref="BS334:BS334">IF(MAX(IF(DATOS_[id]=DATOS_[[#This Row],[id]],DATOS_[F.fin.cal]))=DATOS_[[#This Row],[F.fin.cal]],"Sí","NO")</f>
        <v>Sí</v>
      </c>
      <c r="BT334" s="137" t="str">
        <f aca="false">IF(AND(DATOS_[[#This Row],[% normaliz]]&lt;&gt;1,DATOS_[[#This Row],[% anualiz]]=1),"Sí","NO")</f>
        <v>Sí</v>
      </c>
      <c r="BU334" s="137" t="str">
        <f aca="false">IF(AND(DATOS_[[#This Row],[% normaliz]]=1,DATOS_[[#This Row],[% anualiz]]&lt;&gt;1),"Sí","NO")</f>
        <v>NO</v>
      </c>
      <c r="BV334" s="137" t="str">
        <f aca="false">IF(AND(DATOS_[[#This Row],[% normaliz]]&lt;&gt;1,DATOS_[[#This Row],[% anualiz]]&lt;&gt;1),"Sí","NO")</f>
        <v>NO</v>
      </c>
      <c r="BW334" s="137" t="str">
        <f aca="false">+IF(DATOS_[[#This Row],[% normaliz]]*DATOS_[[#This Row],[% anualiz]]=1,"NO","Sí")</f>
        <v>Sí</v>
      </c>
      <c r="BX334" s="138" t="e">
        <f aca="false">(DATOS_[[#This Row],[S.BASE]]*(1/DATOS_[[#This Row],[% normaliz]])*(1/DATOS_[[#This Row],[% anualiz]]))*IF(DATOS_[[#This Row],[Check Equiparado]]="Sí",1,0)</f>
        <v>#DIV/0!</v>
      </c>
      <c r="BY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4" s="138" t="e">
        <f aca="false">+DATOS_[[#This Row],[SALARIO BASE Eq]]+DATOS_[[#This Row],[Tot COMPL.SAL Eq]]</f>
        <v>#DIV/0!</v>
      </c>
      <c r="CA334" s="138" t="e">
        <f aca="false" t="array" ref="CA334:CA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4" s="138" t="e">
        <f aca="false">+DATOS_[[#This Row],[TOTAL SALARIO Eq]]+DATOS_[[#This Row],[Tot Extrasalarial Eq]]</f>
        <v>#DIV/0!</v>
      </c>
      <c r="CC334" s="139" t="n">
        <f aca="false">DATOS_[[#This Row],[S.BASE]]</f>
        <v>0</v>
      </c>
      <c r="CD334" s="139" t="n">
        <f aca="false">+SUM(DATOS_[[#This Row],[Conc.Sal.01]:[Conc.Sal.30]])</f>
        <v>0</v>
      </c>
      <c r="CE334" s="139" t="n">
        <f aca="false">+DATOS_[[#This Row],[SALARIO BASE Ef]]+DATOS_[[#This Row],[Tot COMPL.SAL Ef]]</f>
        <v>0</v>
      </c>
      <c r="CF334" s="139" t="n">
        <f aca="false">+SUM(DATOS_[[#This Row],[C.Extra.01]:[C.Extra.05]])</f>
        <v>0</v>
      </c>
      <c r="CG334" s="139" t="n">
        <f aca="false">+DATOS_[[#This Row],[TOTAL SALARIO Ef]]+DATOS_[[#This Row],[Tot Extrasalarial Ef]]</f>
        <v>0</v>
      </c>
      <c r="CH334" s="140" t="n">
        <f aca="false">MIN(IF(DATOS_[[#This Row],[Fecha Fin Contrato]]="",$D$4,DATOS_[[#This Row],[Fecha Fin Contrato]]),$D$4)-MAX(DATOS_[[#This Row],[Fecha de Contratación]],$D$3)+1</f>
        <v>1</v>
      </c>
      <c r="CI334" s="141" t="str">
        <f aca="false">IF(COUNTIFS(DATOS_[id],DATOS_[[#This Row],[id]])&gt;1,DATOS_[[#This Row],[id]],"")</f>
        <v/>
      </c>
      <c r="CJ334" s="141" t="n">
        <f aca="false">(Inicio!$G$10-DATOS_[[#This Row],[Fecha Nacimiento]])/365.25</f>
        <v>0</v>
      </c>
      <c r="CK334" s="141" t="n">
        <f aca="false">(Inicio!$G$10-DATOS_[[#This Row],[Fecha de Antigüedad]])/365.25</f>
        <v>0</v>
      </c>
      <c r="CL334" s="141" t="e">
        <f aca="false">+VLOOKUP(DATOS_[[#This Row],[Clave de Contrato]],TblTiposContrato13[],3,0)</f>
        <v>#N/A</v>
      </c>
      <c r="CM334" s="141" t="e">
        <f aca="false">+VLOOKUP(DATOS_[[#This Row],[Clave de Contrato]],TblTiposContrato13[],4,0)</f>
        <v>#N/A</v>
      </c>
      <c r="CN334" s="141" t="str">
        <f aca="false">VLOOKUP(DATOS_[[#This Row],[Edad]],CONTRATOS!TblRngEdad,2,1)</f>
        <v>20  o menos</v>
      </c>
      <c r="CO334" s="141" t="str">
        <f aca="false">VLOOKUP(DATOS_[[#This Row],[Antigüedad]],TblRngAntg14[],2,1)</f>
        <v>0 a 1 años</v>
      </c>
    </row>
    <row r="335" customFormat="false" ht="13.8" hidden="false" customHeight="false" outlineLevel="0" collapsed="false">
      <c r="D335" s="128"/>
      <c r="E335" s="129"/>
      <c r="F335" s="129"/>
      <c r="G335" s="129"/>
      <c r="H335" s="130"/>
      <c r="I335" s="131"/>
      <c r="J335" s="128"/>
      <c r="K335" s="132"/>
      <c r="L335" s="132"/>
      <c r="M335" s="133"/>
      <c r="N335" s="133"/>
      <c r="O335" s="133"/>
      <c r="P335" s="129"/>
      <c r="Z335" s="74"/>
      <c r="AA335" s="75"/>
      <c r="AB335" s="75"/>
      <c r="AC335" s="129"/>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134"/>
      <c r="BK335" s="134"/>
      <c r="BL335" s="134"/>
      <c r="BM335" s="135"/>
      <c r="BN335" s="136" t="n">
        <f aca="false">+MAX($D$3,DATOS_[[#This Row],[Fecha Inicio Sit. Contract.]])</f>
        <v>0</v>
      </c>
      <c r="BO335" s="136" t="n">
        <f aca="false">+MIN($D$4,DATOS_[[#This Row],[Fecha Fin Sit. Contract.]])</f>
        <v>0</v>
      </c>
      <c r="BP335" s="137" t="n">
        <f aca="false">+DATOS_[[#This Row],[% de jornada]]*IF(DATOS_[[#This Row],[% jornada reducida]]="",1,DATOS_[[#This Row],[% jornada reducida]])</f>
        <v>0</v>
      </c>
      <c r="BQ335" s="137" t="n">
        <f aca="false">+(DATOS_[[#This Row],[F.fin.cal]]-DATOS_[[#This Row],[F.ini.cal]]+1)/($D$4-$D$3+1)</f>
        <v>1</v>
      </c>
      <c r="BR335" s="137" t="str">
        <f aca="false">IF(OR(AND(DATOS_[[#This Row],[Fecha Fin Contrato]]&lt;$D$3,DATOS_[[#This Row],[Fecha Fin Contrato]]&lt;&gt;""),DATOS_[[#This Row],[Fecha de Contratación]]&gt;$D$4),"Fuera","Dentro")</f>
        <v>Dentro</v>
      </c>
      <c r="BS335" s="137" t="str">
        <f aca="false" t="array" ref="BS335:BS335">IF(MAX(IF(DATOS_[id]=DATOS_[[#This Row],[id]],DATOS_[F.fin.cal]))=DATOS_[[#This Row],[F.fin.cal]],"Sí","NO")</f>
        <v>Sí</v>
      </c>
      <c r="BT335" s="137" t="str">
        <f aca="false">IF(AND(DATOS_[[#This Row],[% normaliz]]&lt;&gt;1,DATOS_[[#This Row],[% anualiz]]=1),"Sí","NO")</f>
        <v>Sí</v>
      </c>
      <c r="BU335" s="137" t="str">
        <f aca="false">IF(AND(DATOS_[[#This Row],[% normaliz]]=1,DATOS_[[#This Row],[% anualiz]]&lt;&gt;1),"Sí","NO")</f>
        <v>NO</v>
      </c>
      <c r="BV335" s="137" t="str">
        <f aca="false">IF(AND(DATOS_[[#This Row],[% normaliz]]&lt;&gt;1,DATOS_[[#This Row],[% anualiz]]&lt;&gt;1),"Sí","NO")</f>
        <v>NO</v>
      </c>
      <c r="BW335" s="137" t="str">
        <f aca="false">+IF(DATOS_[[#This Row],[% normaliz]]*DATOS_[[#This Row],[% anualiz]]=1,"NO","Sí")</f>
        <v>Sí</v>
      </c>
      <c r="BX335" s="138" t="e">
        <f aca="false">(DATOS_[[#This Row],[S.BASE]]*(1/DATOS_[[#This Row],[% normaliz]])*(1/DATOS_[[#This Row],[% anualiz]]))*IF(DATOS_[[#This Row],[Check Equiparado]]="Sí",1,0)</f>
        <v>#DIV/0!</v>
      </c>
      <c r="BY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5" s="138" t="e">
        <f aca="false">+DATOS_[[#This Row],[SALARIO BASE Eq]]+DATOS_[[#This Row],[Tot COMPL.SAL Eq]]</f>
        <v>#DIV/0!</v>
      </c>
      <c r="CA335" s="138" t="e">
        <f aca="false" t="array" ref="CA335:CA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5" s="138" t="e">
        <f aca="false">+DATOS_[[#This Row],[TOTAL SALARIO Eq]]+DATOS_[[#This Row],[Tot Extrasalarial Eq]]</f>
        <v>#DIV/0!</v>
      </c>
      <c r="CC335" s="139" t="n">
        <f aca="false">DATOS_[[#This Row],[S.BASE]]</f>
        <v>0</v>
      </c>
      <c r="CD335" s="139" t="n">
        <f aca="false">+SUM(DATOS_[[#This Row],[Conc.Sal.01]:[Conc.Sal.30]])</f>
        <v>0</v>
      </c>
      <c r="CE335" s="139" t="n">
        <f aca="false">+DATOS_[[#This Row],[SALARIO BASE Ef]]+DATOS_[[#This Row],[Tot COMPL.SAL Ef]]</f>
        <v>0</v>
      </c>
      <c r="CF335" s="139" t="n">
        <f aca="false">+SUM(DATOS_[[#This Row],[C.Extra.01]:[C.Extra.05]])</f>
        <v>0</v>
      </c>
      <c r="CG335" s="139" t="n">
        <f aca="false">+DATOS_[[#This Row],[TOTAL SALARIO Ef]]+DATOS_[[#This Row],[Tot Extrasalarial Ef]]</f>
        <v>0</v>
      </c>
      <c r="CH335" s="140" t="n">
        <f aca="false">MIN(IF(DATOS_[[#This Row],[Fecha Fin Contrato]]="",$D$4,DATOS_[[#This Row],[Fecha Fin Contrato]]),$D$4)-MAX(DATOS_[[#This Row],[Fecha de Contratación]],$D$3)+1</f>
        <v>1</v>
      </c>
      <c r="CI335" s="141" t="str">
        <f aca="false">IF(COUNTIFS(DATOS_[id],DATOS_[[#This Row],[id]])&gt;1,DATOS_[[#This Row],[id]],"")</f>
        <v/>
      </c>
      <c r="CJ335" s="141" t="n">
        <f aca="false">(Inicio!$G$10-DATOS_[[#This Row],[Fecha Nacimiento]])/365.25</f>
        <v>0</v>
      </c>
      <c r="CK335" s="141" t="n">
        <f aca="false">(Inicio!$G$10-DATOS_[[#This Row],[Fecha de Antigüedad]])/365.25</f>
        <v>0</v>
      </c>
      <c r="CL335" s="141" t="e">
        <f aca="false">+VLOOKUP(DATOS_[[#This Row],[Clave de Contrato]],TblTiposContrato13[],3,0)</f>
        <v>#N/A</v>
      </c>
      <c r="CM335" s="141" t="e">
        <f aca="false">+VLOOKUP(DATOS_[[#This Row],[Clave de Contrato]],TblTiposContrato13[],4,0)</f>
        <v>#N/A</v>
      </c>
      <c r="CN335" s="141" t="str">
        <f aca="false">VLOOKUP(DATOS_[[#This Row],[Edad]],CONTRATOS!TblRngEdad,2,1)</f>
        <v>20  o menos</v>
      </c>
      <c r="CO335" s="141" t="str">
        <f aca="false">VLOOKUP(DATOS_[[#This Row],[Antigüedad]],TblRngAntg14[],2,1)</f>
        <v>0 a 1 años</v>
      </c>
    </row>
    <row r="336" customFormat="false" ht="13.8" hidden="false" customHeight="false" outlineLevel="0" collapsed="false">
      <c r="D336" s="128"/>
      <c r="E336" s="129"/>
      <c r="F336" s="129"/>
      <c r="G336" s="129"/>
      <c r="H336" s="130"/>
      <c r="I336" s="131"/>
      <c r="J336" s="128"/>
      <c r="K336" s="132"/>
      <c r="L336" s="132"/>
      <c r="M336" s="133"/>
      <c r="N336" s="133"/>
      <c r="O336" s="133"/>
      <c r="P336" s="129"/>
      <c r="Z336" s="74"/>
      <c r="AA336" s="75"/>
      <c r="AB336" s="75"/>
      <c r="AC336" s="129"/>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134"/>
      <c r="BK336" s="134"/>
      <c r="BL336" s="134"/>
      <c r="BM336" s="135"/>
      <c r="BN336" s="136" t="n">
        <f aca="false">+MAX($D$3,DATOS_[[#This Row],[Fecha Inicio Sit. Contract.]])</f>
        <v>0</v>
      </c>
      <c r="BO336" s="136" t="n">
        <f aca="false">+MIN($D$4,DATOS_[[#This Row],[Fecha Fin Sit. Contract.]])</f>
        <v>0</v>
      </c>
      <c r="BP336" s="137" t="n">
        <f aca="false">+DATOS_[[#This Row],[% de jornada]]*IF(DATOS_[[#This Row],[% jornada reducida]]="",1,DATOS_[[#This Row],[% jornada reducida]])</f>
        <v>0</v>
      </c>
      <c r="BQ336" s="137" t="n">
        <f aca="false">+(DATOS_[[#This Row],[F.fin.cal]]-DATOS_[[#This Row],[F.ini.cal]]+1)/($D$4-$D$3+1)</f>
        <v>1</v>
      </c>
      <c r="BR336" s="137" t="str">
        <f aca="false">IF(OR(AND(DATOS_[[#This Row],[Fecha Fin Contrato]]&lt;$D$3,DATOS_[[#This Row],[Fecha Fin Contrato]]&lt;&gt;""),DATOS_[[#This Row],[Fecha de Contratación]]&gt;$D$4),"Fuera","Dentro")</f>
        <v>Dentro</v>
      </c>
      <c r="BS336" s="137" t="str">
        <f aca="false" t="array" ref="BS336:BS336">IF(MAX(IF(DATOS_[id]=DATOS_[[#This Row],[id]],DATOS_[F.fin.cal]))=DATOS_[[#This Row],[F.fin.cal]],"Sí","NO")</f>
        <v>Sí</v>
      </c>
      <c r="BT336" s="137" t="str">
        <f aca="false">IF(AND(DATOS_[[#This Row],[% normaliz]]&lt;&gt;1,DATOS_[[#This Row],[% anualiz]]=1),"Sí","NO")</f>
        <v>Sí</v>
      </c>
      <c r="BU336" s="137" t="str">
        <f aca="false">IF(AND(DATOS_[[#This Row],[% normaliz]]=1,DATOS_[[#This Row],[% anualiz]]&lt;&gt;1),"Sí","NO")</f>
        <v>NO</v>
      </c>
      <c r="BV336" s="137" t="str">
        <f aca="false">IF(AND(DATOS_[[#This Row],[% normaliz]]&lt;&gt;1,DATOS_[[#This Row],[% anualiz]]&lt;&gt;1),"Sí","NO")</f>
        <v>NO</v>
      </c>
      <c r="BW336" s="137" t="str">
        <f aca="false">+IF(DATOS_[[#This Row],[% normaliz]]*DATOS_[[#This Row],[% anualiz]]=1,"NO","Sí")</f>
        <v>Sí</v>
      </c>
      <c r="BX336" s="138" t="e">
        <f aca="false">(DATOS_[[#This Row],[S.BASE]]*(1/DATOS_[[#This Row],[% normaliz]])*(1/DATOS_[[#This Row],[% anualiz]]))*IF(DATOS_[[#This Row],[Check Equiparado]]="Sí",1,0)</f>
        <v>#DIV/0!</v>
      </c>
      <c r="BY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6" s="138" t="e">
        <f aca="false">+DATOS_[[#This Row],[SALARIO BASE Eq]]+DATOS_[[#This Row],[Tot COMPL.SAL Eq]]</f>
        <v>#DIV/0!</v>
      </c>
      <c r="CA336" s="138" t="e">
        <f aca="false" t="array" ref="CA336:CA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6" s="138" t="e">
        <f aca="false">+DATOS_[[#This Row],[TOTAL SALARIO Eq]]+DATOS_[[#This Row],[Tot Extrasalarial Eq]]</f>
        <v>#DIV/0!</v>
      </c>
      <c r="CC336" s="139" t="n">
        <f aca="false">DATOS_[[#This Row],[S.BASE]]</f>
        <v>0</v>
      </c>
      <c r="CD336" s="139" t="n">
        <f aca="false">+SUM(DATOS_[[#This Row],[Conc.Sal.01]:[Conc.Sal.30]])</f>
        <v>0</v>
      </c>
      <c r="CE336" s="139" t="n">
        <f aca="false">+DATOS_[[#This Row],[SALARIO BASE Ef]]+DATOS_[[#This Row],[Tot COMPL.SAL Ef]]</f>
        <v>0</v>
      </c>
      <c r="CF336" s="139" t="n">
        <f aca="false">+SUM(DATOS_[[#This Row],[C.Extra.01]:[C.Extra.05]])</f>
        <v>0</v>
      </c>
      <c r="CG336" s="139" t="n">
        <f aca="false">+DATOS_[[#This Row],[TOTAL SALARIO Ef]]+DATOS_[[#This Row],[Tot Extrasalarial Ef]]</f>
        <v>0</v>
      </c>
      <c r="CH336" s="140" t="n">
        <f aca="false">MIN(IF(DATOS_[[#This Row],[Fecha Fin Contrato]]="",$D$4,DATOS_[[#This Row],[Fecha Fin Contrato]]),$D$4)-MAX(DATOS_[[#This Row],[Fecha de Contratación]],$D$3)+1</f>
        <v>1</v>
      </c>
      <c r="CI336" s="141" t="str">
        <f aca="false">IF(COUNTIFS(DATOS_[id],DATOS_[[#This Row],[id]])&gt;1,DATOS_[[#This Row],[id]],"")</f>
        <v/>
      </c>
      <c r="CJ336" s="141" t="n">
        <f aca="false">(Inicio!$G$10-DATOS_[[#This Row],[Fecha Nacimiento]])/365.25</f>
        <v>0</v>
      </c>
      <c r="CK336" s="141" t="n">
        <f aca="false">(Inicio!$G$10-DATOS_[[#This Row],[Fecha de Antigüedad]])/365.25</f>
        <v>0</v>
      </c>
      <c r="CL336" s="141" t="e">
        <f aca="false">+VLOOKUP(DATOS_[[#This Row],[Clave de Contrato]],TblTiposContrato13[],3,0)</f>
        <v>#N/A</v>
      </c>
      <c r="CM336" s="141" t="e">
        <f aca="false">+VLOOKUP(DATOS_[[#This Row],[Clave de Contrato]],TblTiposContrato13[],4,0)</f>
        <v>#N/A</v>
      </c>
      <c r="CN336" s="141" t="str">
        <f aca="false">VLOOKUP(DATOS_[[#This Row],[Edad]],CONTRATOS!TblRngEdad,2,1)</f>
        <v>20  o menos</v>
      </c>
      <c r="CO336" s="141" t="str">
        <f aca="false">VLOOKUP(DATOS_[[#This Row],[Antigüedad]],TblRngAntg14[],2,1)</f>
        <v>0 a 1 años</v>
      </c>
    </row>
    <row r="337" customFormat="false" ht="13.8" hidden="false" customHeight="false" outlineLevel="0" collapsed="false">
      <c r="D337" s="128"/>
      <c r="E337" s="129"/>
      <c r="F337" s="129"/>
      <c r="G337" s="129"/>
      <c r="H337" s="130"/>
      <c r="I337" s="131"/>
      <c r="J337" s="128"/>
      <c r="K337" s="132"/>
      <c r="L337" s="132"/>
      <c r="M337" s="133"/>
      <c r="N337" s="133"/>
      <c r="O337" s="133"/>
      <c r="P337" s="129"/>
      <c r="Z337" s="74"/>
      <c r="AA337" s="75"/>
      <c r="AB337" s="75"/>
      <c r="AC337" s="129"/>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134"/>
      <c r="BK337" s="134"/>
      <c r="BL337" s="134"/>
      <c r="BM337" s="135"/>
      <c r="BN337" s="136" t="n">
        <f aca="false">+MAX($D$3,DATOS_[[#This Row],[Fecha Inicio Sit. Contract.]])</f>
        <v>0</v>
      </c>
      <c r="BO337" s="136" t="n">
        <f aca="false">+MIN($D$4,DATOS_[[#This Row],[Fecha Fin Sit. Contract.]])</f>
        <v>0</v>
      </c>
      <c r="BP337" s="137" t="n">
        <f aca="false">+DATOS_[[#This Row],[% de jornada]]*IF(DATOS_[[#This Row],[% jornada reducida]]="",1,DATOS_[[#This Row],[% jornada reducida]])</f>
        <v>0</v>
      </c>
      <c r="BQ337" s="137" t="n">
        <f aca="false">+(DATOS_[[#This Row],[F.fin.cal]]-DATOS_[[#This Row],[F.ini.cal]]+1)/($D$4-$D$3+1)</f>
        <v>1</v>
      </c>
      <c r="BR337" s="137" t="str">
        <f aca="false">IF(OR(AND(DATOS_[[#This Row],[Fecha Fin Contrato]]&lt;$D$3,DATOS_[[#This Row],[Fecha Fin Contrato]]&lt;&gt;""),DATOS_[[#This Row],[Fecha de Contratación]]&gt;$D$4),"Fuera","Dentro")</f>
        <v>Dentro</v>
      </c>
      <c r="BS337" s="137" t="str">
        <f aca="false" t="array" ref="BS337:BS337">IF(MAX(IF(DATOS_[id]=DATOS_[[#This Row],[id]],DATOS_[F.fin.cal]))=DATOS_[[#This Row],[F.fin.cal]],"Sí","NO")</f>
        <v>Sí</v>
      </c>
      <c r="BT337" s="137" t="str">
        <f aca="false">IF(AND(DATOS_[[#This Row],[% normaliz]]&lt;&gt;1,DATOS_[[#This Row],[% anualiz]]=1),"Sí","NO")</f>
        <v>Sí</v>
      </c>
      <c r="BU337" s="137" t="str">
        <f aca="false">IF(AND(DATOS_[[#This Row],[% normaliz]]=1,DATOS_[[#This Row],[% anualiz]]&lt;&gt;1),"Sí","NO")</f>
        <v>NO</v>
      </c>
      <c r="BV337" s="137" t="str">
        <f aca="false">IF(AND(DATOS_[[#This Row],[% normaliz]]&lt;&gt;1,DATOS_[[#This Row],[% anualiz]]&lt;&gt;1),"Sí","NO")</f>
        <v>NO</v>
      </c>
      <c r="BW337" s="137" t="str">
        <f aca="false">+IF(DATOS_[[#This Row],[% normaliz]]*DATOS_[[#This Row],[% anualiz]]=1,"NO","Sí")</f>
        <v>Sí</v>
      </c>
      <c r="BX337" s="138" t="e">
        <f aca="false">(DATOS_[[#This Row],[S.BASE]]*(1/DATOS_[[#This Row],[% normaliz]])*(1/DATOS_[[#This Row],[% anualiz]]))*IF(DATOS_[[#This Row],[Check Equiparado]]="Sí",1,0)</f>
        <v>#DIV/0!</v>
      </c>
      <c r="BY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7" s="138" t="e">
        <f aca="false">+DATOS_[[#This Row],[SALARIO BASE Eq]]+DATOS_[[#This Row],[Tot COMPL.SAL Eq]]</f>
        <v>#DIV/0!</v>
      </c>
      <c r="CA337" s="138" t="e">
        <f aca="false" t="array" ref="CA337:CA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7" s="138" t="e">
        <f aca="false">+DATOS_[[#This Row],[TOTAL SALARIO Eq]]+DATOS_[[#This Row],[Tot Extrasalarial Eq]]</f>
        <v>#DIV/0!</v>
      </c>
      <c r="CC337" s="139" t="n">
        <f aca="false">DATOS_[[#This Row],[S.BASE]]</f>
        <v>0</v>
      </c>
      <c r="CD337" s="139" t="n">
        <f aca="false">+SUM(DATOS_[[#This Row],[Conc.Sal.01]:[Conc.Sal.30]])</f>
        <v>0</v>
      </c>
      <c r="CE337" s="139" t="n">
        <f aca="false">+DATOS_[[#This Row],[SALARIO BASE Ef]]+DATOS_[[#This Row],[Tot COMPL.SAL Ef]]</f>
        <v>0</v>
      </c>
      <c r="CF337" s="139" t="n">
        <f aca="false">+SUM(DATOS_[[#This Row],[C.Extra.01]:[C.Extra.05]])</f>
        <v>0</v>
      </c>
      <c r="CG337" s="139" t="n">
        <f aca="false">+DATOS_[[#This Row],[TOTAL SALARIO Ef]]+DATOS_[[#This Row],[Tot Extrasalarial Ef]]</f>
        <v>0</v>
      </c>
      <c r="CH337" s="140" t="n">
        <f aca="false">MIN(IF(DATOS_[[#This Row],[Fecha Fin Contrato]]="",$D$4,DATOS_[[#This Row],[Fecha Fin Contrato]]),$D$4)-MAX(DATOS_[[#This Row],[Fecha de Contratación]],$D$3)+1</f>
        <v>1</v>
      </c>
      <c r="CI337" s="141" t="str">
        <f aca="false">IF(COUNTIFS(DATOS_[id],DATOS_[[#This Row],[id]])&gt;1,DATOS_[[#This Row],[id]],"")</f>
        <v/>
      </c>
      <c r="CJ337" s="141" t="n">
        <f aca="false">(Inicio!$G$10-DATOS_[[#This Row],[Fecha Nacimiento]])/365.25</f>
        <v>0</v>
      </c>
      <c r="CK337" s="141" t="n">
        <f aca="false">(Inicio!$G$10-DATOS_[[#This Row],[Fecha de Antigüedad]])/365.25</f>
        <v>0</v>
      </c>
      <c r="CL337" s="141" t="e">
        <f aca="false">+VLOOKUP(DATOS_[[#This Row],[Clave de Contrato]],TblTiposContrato13[],3,0)</f>
        <v>#N/A</v>
      </c>
      <c r="CM337" s="141" t="e">
        <f aca="false">+VLOOKUP(DATOS_[[#This Row],[Clave de Contrato]],TblTiposContrato13[],4,0)</f>
        <v>#N/A</v>
      </c>
      <c r="CN337" s="141" t="str">
        <f aca="false">VLOOKUP(DATOS_[[#This Row],[Edad]],CONTRATOS!TblRngEdad,2,1)</f>
        <v>20  o menos</v>
      </c>
      <c r="CO337" s="141" t="str">
        <f aca="false">VLOOKUP(DATOS_[[#This Row],[Antigüedad]],TblRngAntg14[],2,1)</f>
        <v>0 a 1 años</v>
      </c>
    </row>
    <row r="338" customFormat="false" ht="13.8" hidden="false" customHeight="false" outlineLevel="0" collapsed="false">
      <c r="D338" s="128"/>
      <c r="E338" s="129"/>
      <c r="F338" s="129"/>
      <c r="G338" s="129"/>
      <c r="H338" s="130"/>
      <c r="I338" s="131"/>
      <c r="J338" s="128"/>
      <c r="K338" s="132"/>
      <c r="L338" s="132"/>
      <c r="M338" s="133"/>
      <c r="N338" s="133"/>
      <c r="O338" s="133"/>
      <c r="P338" s="129"/>
      <c r="Z338" s="74"/>
      <c r="AA338" s="75"/>
      <c r="AB338" s="75"/>
      <c r="AC338" s="129"/>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134"/>
      <c r="BK338" s="134"/>
      <c r="BL338" s="134"/>
      <c r="BM338" s="135"/>
      <c r="BN338" s="136" t="n">
        <f aca="false">+MAX($D$3,DATOS_[[#This Row],[Fecha Inicio Sit. Contract.]])</f>
        <v>0</v>
      </c>
      <c r="BO338" s="136" t="n">
        <f aca="false">+MIN($D$4,DATOS_[[#This Row],[Fecha Fin Sit. Contract.]])</f>
        <v>0</v>
      </c>
      <c r="BP338" s="137" t="n">
        <f aca="false">+DATOS_[[#This Row],[% de jornada]]*IF(DATOS_[[#This Row],[% jornada reducida]]="",1,DATOS_[[#This Row],[% jornada reducida]])</f>
        <v>0</v>
      </c>
      <c r="BQ338" s="137" t="n">
        <f aca="false">+(DATOS_[[#This Row],[F.fin.cal]]-DATOS_[[#This Row],[F.ini.cal]]+1)/($D$4-$D$3+1)</f>
        <v>1</v>
      </c>
      <c r="BR338" s="137" t="str">
        <f aca="false">IF(OR(AND(DATOS_[[#This Row],[Fecha Fin Contrato]]&lt;$D$3,DATOS_[[#This Row],[Fecha Fin Contrato]]&lt;&gt;""),DATOS_[[#This Row],[Fecha de Contratación]]&gt;$D$4),"Fuera","Dentro")</f>
        <v>Dentro</v>
      </c>
      <c r="BS338" s="137" t="str">
        <f aca="false" t="array" ref="BS338:BS338">IF(MAX(IF(DATOS_[id]=DATOS_[[#This Row],[id]],DATOS_[F.fin.cal]))=DATOS_[[#This Row],[F.fin.cal]],"Sí","NO")</f>
        <v>Sí</v>
      </c>
      <c r="BT338" s="137" t="str">
        <f aca="false">IF(AND(DATOS_[[#This Row],[% normaliz]]&lt;&gt;1,DATOS_[[#This Row],[% anualiz]]=1),"Sí","NO")</f>
        <v>Sí</v>
      </c>
      <c r="BU338" s="137" t="str">
        <f aca="false">IF(AND(DATOS_[[#This Row],[% normaliz]]=1,DATOS_[[#This Row],[% anualiz]]&lt;&gt;1),"Sí","NO")</f>
        <v>NO</v>
      </c>
      <c r="BV338" s="137" t="str">
        <f aca="false">IF(AND(DATOS_[[#This Row],[% normaliz]]&lt;&gt;1,DATOS_[[#This Row],[% anualiz]]&lt;&gt;1),"Sí","NO")</f>
        <v>NO</v>
      </c>
      <c r="BW338" s="137" t="str">
        <f aca="false">+IF(DATOS_[[#This Row],[% normaliz]]*DATOS_[[#This Row],[% anualiz]]=1,"NO","Sí")</f>
        <v>Sí</v>
      </c>
      <c r="BX338" s="138" t="e">
        <f aca="false">(DATOS_[[#This Row],[S.BASE]]*(1/DATOS_[[#This Row],[% normaliz]])*(1/DATOS_[[#This Row],[% anualiz]]))*IF(DATOS_[[#This Row],[Check Equiparado]]="Sí",1,0)</f>
        <v>#DIV/0!</v>
      </c>
      <c r="BY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8" s="138" t="e">
        <f aca="false">+DATOS_[[#This Row],[SALARIO BASE Eq]]+DATOS_[[#This Row],[Tot COMPL.SAL Eq]]</f>
        <v>#DIV/0!</v>
      </c>
      <c r="CA338" s="138" t="e">
        <f aca="false" t="array" ref="CA338:CA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8" s="138" t="e">
        <f aca="false">+DATOS_[[#This Row],[TOTAL SALARIO Eq]]+DATOS_[[#This Row],[Tot Extrasalarial Eq]]</f>
        <v>#DIV/0!</v>
      </c>
      <c r="CC338" s="139" t="n">
        <f aca="false">DATOS_[[#This Row],[S.BASE]]</f>
        <v>0</v>
      </c>
      <c r="CD338" s="139" t="n">
        <f aca="false">+SUM(DATOS_[[#This Row],[Conc.Sal.01]:[Conc.Sal.30]])</f>
        <v>0</v>
      </c>
      <c r="CE338" s="139" t="n">
        <f aca="false">+DATOS_[[#This Row],[SALARIO BASE Ef]]+DATOS_[[#This Row],[Tot COMPL.SAL Ef]]</f>
        <v>0</v>
      </c>
      <c r="CF338" s="139" t="n">
        <f aca="false">+SUM(DATOS_[[#This Row],[C.Extra.01]:[C.Extra.05]])</f>
        <v>0</v>
      </c>
      <c r="CG338" s="139" t="n">
        <f aca="false">+DATOS_[[#This Row],[TOTAL SALARIO Ef]]+DATOS_[[#This Row],[Tot Extrasalarial Ef]]</f>
        <v>0</v>
      </c>
      <c r="CH338" s="140" t="n">
        <f aca="false">MIN(IF(DATOS_[[#This Row],[Fecha Fin Contrato]]="",$D$4,DATOS_[[#This Row],[Fecha Fin Contrato]]),$D$4)-MAX(DATOS_[[#This Row],[Fecha de Contratación]],$D$3)+1</f>
        <v>1</v>
      </c>
      <c r="CI338" s="141" t="str">
        <f aca="false">IF(COUNTIFS(DATOS_[id],DATOS_[[#This Row],[id]])&gt;1,DATOS_[[#This Row],[id]],"")</f>
        <v/>
      </c>
      <c r="CJ338" s="141" t="n">
        <f aca="false">(Inicio!$G$10-DATOS_[[#This Row],[Fecha Nacimiento]])/365.25</f>
        <v>0</v>
      </c>
      <c r="CK338" s="141" t="n">
        <f aca="false">(Inicio!$G$10-DATOS_[[#This Row],[Fecha de Antigüedad]])/365.25</f>
        <v>0</v>
      </c>
      <c r="CL338" s="141" t="e">
        <f aca="false">+VLOOKUP(DATOS_[[#This Row],[Clave de Contrato]],TblTiposContrato13[],3,0)</f>
        <v>#N/A</v>
      </c>
      <c r="CM338" s="141" t="e">
        <f aca="false">+VLOOKUP(DATOS_[[#This Row],[Clave de Contrato]],TblTiposContrato13[],4,0)</f>
        <v>#N/A</v>
      </c>
      <c r="CN338" s="141" t="str">
        <f aca="false">VLOOKUP(DATOS_[[#This Row],[Edad]],CONTRATOS!TblRngEdad,2,1)</f>
        <v>20  o menos</v>
      </c>
      <c r="CO338" s="141" t="str">
        <f aca="false">VLOOKUP(DATOS_[[#This Row],[Antigüedad]],TblRngAntg14[],2,1)</f>
        <v>0 a 1 años</v>
      </c>
    </row>
    <row r="339" customFormat="false" ht="13.8" hidden="false" customHeight="false" outlineLevel="0" collapsed="false">
      <c r="D339" s="128"/>
      <c r="E339" s="129"/>
      <c r="F339" s="129"/>
      <c r="G339" s="129"/>
      <c r="H339" s="130"/>
      <c r="I339" s="131"/>
      <c r="J339" s="128"/>
      <c r="K339" s="132"/>
      <c r="L339" s="132"/>
      <c r="M339" s="133"/>
      <c r="N339" s="133"/>
      <c r="O339" s="133"/>
      <c r="P339" s="129"/>
      <c r="Z339" s="74"/>
      <c r="AA339" s="75"/>
      <c r="AB339" s="75"/>
      <c r="AC339" s="129"/>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134"/>
      <c r="BK339" s="134"/>
      <c r="BL339" s="134"/>
      <c r="BM339" s="135"/>
      <c r="BN339" s="136" t="n">
        <f aca="false">+MAX($D$3,DATOS_[[#This Row],[Fecha Inicio Sit. Contract.]])</f>
        <v>0</v>
      </c>
      <c r="BO339" s="136" t="n">
        <f aca="false">+MIN($D$4,DATOS_[[#This Row],[Fecha Fin Sit. Contract.]])</f>
        <v>0</v>
      </c>
      <c r="BP339" s="137" t="n">
        <f aca="false">+DATOS_[[#This Row],[% de jornada]]*IF(DATOS_[[#This Row],[% jornada reducida]]="",1,DATOS_[[#This Row],[% jornada reducida]])</f>
        <v>0</v>
      </c>
      <c r="BQ339" s="137" t="n">
        <f aca="false">+(DATOS_[[#This Row],[F.fin.cal]]-DATOS_[[#This Row],[F.ini.cal]]+1)/($D$4-$D$3+1)</f>
        <v>1</v>
      </c>
      <c r="BR339" s="137" t="str">
        <f aca="false">IF(OR(AND(DATOS_[[#This Row],[Fecha Fin Contrato]]&lt;$D$3,DATOS_[[#This Row],[Fecha Fin Contrato]]&lt;&gt;""),DATOS_[[#This Row],[Fecha de Contratación]]&gt;$D$4),"Fuera","Dentro")</f>
        <v>Dentro</v>
      </c>
      <c r="BS339" s="137" t="str">
        <f aca="false" t="array" ref="BS339:BS339">IF(MAX(IF(DATOS_[id]=DATOS_[[#This Row],[id]],DATOS_[F.fin.cal]))=DATOS_[[#This Row],[F.fin.cal]],"Sí","NO")</f>
        <v>Sí</v>
      </c>
      <c r="BT339" s="137" t="str">
        <f aca="false">IF(AND(DATOS_[[#This Row],[% normaliz]]&lt;&gt;1,DATOS_[[#This Row],[% anualiz]]=1),"Sí","NO")</f>
        <v>Sí</v>
      </c>
      <c r="BU339" s="137" t="str">
        <f aca="false">IF(AND(DATOS_[[#This Row],[% normaliz]]=1,DATOS_[[#This Row],[% anualiz]]&lt;&gt;1),"Sí","NO")</f>
        <v>NO</v>
      </c>
      <c r="BV339" s="137" t="str">
        <f aca="false">IF(AND(DATOS_[[#This Row],[% normaliz]]&lt;&gt;1,DATOS_[[#This Row],[% anualiz]]&lt;&gt;1),"Sí","NO")</f>
        <v>NO</v>
      </c>
      <c r="BW339" s="137" t="str">
        <f aca="false">+IF(DATOS_[[#This Row],[% normaliz]]*DATOS_[[#This Row],[% anualiz]]=1,"NO","Sí")</f>
        <v>Sí</v>
      </c>
      <c r="BX339" s="138" t="e">
        <f aca="false">(DATOS_[[#This Row],[S.BASE]]*(1/DATOS_[[#This Row],[% normaliz]])*(1/DATOS_[[#This Row],[% anualiz]]))*IF(DATOS_[[#This Row],[Check Equiparado]]="Sí",1,0)</f>
        <v>#DIV/0!</v>
      </c>
      <c r="BY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9" s="138" t="e">
        <f aca="false">+DATOS_[[#This Row],[SALARIO BASE Eq]]+DATOS_[[#This Row],[Tot COMPL.SAL Eq]]</f>
        <v>#DIV/0!</v>
      </c>
      <c r="CA339" s="138" t="e">
        <f aca="false" t="array" ref="CA339:CA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9" s="138" t="e">
        <f aca="false">+DATOS_[[#This Row],[TOTAL SALARIO Eq]]+DATOS_[[#This Row],[Tot Extrasalarial Eq]]</f>
        <v>#DIV/0!</v>
      </c>
      <c r="CC339" s="139" t="n">
        <f aca="false">DATOS_[[#This Row],[S.BASE]]</f>
        <v>0</v>
      </c>
      <c r="CD339" s="139" t="n">
        <f aca="false">+SUM(DATOS_[[#This Row],[Conc.Sal.01]:[Conc.Sal.30]])</f>
        <v>0</v>
      </c>
      <c r="CE339" s="139" t="n">
        <f aca="false">+DATOS_[[#This Row],[SALARIO BASE Ef]]+DATOS_[[#This Row],[Tot COMPL.SAL Ef]]</f>
        <v>0</v>
      </c>
      <c r="CF339" s="139" t="n">
        <f aca="false">+SUM(DATOS_[[#This Row],[C.Extra.01]:[C.Extra.05]])</f>
        <v>0</v>
      </c>
      <c r="CG339" s="139" t="n">
        <f aca="false">+DATOS_[[#This Row],[TOTAL SALARIO Ef]]+DATOS_[[#This Row],[Tot Extrasalarial Ef]]</f>
        <v>0</v>
      </c>
      <c r="CH339" s="140" t="n">
        <f aca="false">MIN(IF(DATOS_[[#This Row],[Fecha Fin Contrato]]="",$D$4,DATOS_[[#This Row],[Fecha Fin Contrato]]),$D$4)-MAX(DATOS_[[#This Row],[Fecha de Contratación]],$D$3)+1</f>
        <v>1</v>
      </c>
      <c r="CI339" s="141" t="str">
        <f aca="false">IF(COUNTIFS(DATOS_[id],DATOS_[[#This Row],[id]])&gt;1,DATOS_[[#This Row],[id]],"")</f>
        <v/>
      </c>
      <c r="CJ339" s="141" t="n">
        <f aca="false">(Inicio!$G$10-DATOS_[[#This Row],[Fecha Nacimiento]])/365.25</f>
        <v>0</v>
      </c>
      <c r="CK339" s="141" t="n">
        <f aca="false">(Inicio!$G$10-DATOS_[[#This Row],[Fecha de Antigüedad]])/365.25</f>
        <v>0</v>
      </c>
      <c r="CL339" s="141" t="e">
        <f aca="false">+VLOOKUP(DATOS_[[#This Row],[Clave de Contrato]],TblTiposContrato13[],3,0)</f>
        <v>#N/A</v>
      </c>
      <c r="CM339" s="141" t="e">
        <f aca="false">+VLOOKUP(DATOS_[[#This Row],[Clave de Contrato]],TblTiposContrato13[],4,0)</f>
        <v>#N/A</v>
      </c>
      <c r="CN339" s="141" t="str">
        <f aca="false">VLOOKUP(DATOS_[[#This Row],[Edad]],CONTRATOS!TblRngEdad,2,1)</f>
        <v>20  o menos</v>
      </c>
      <c r="CO339" s="141" t="str">
        <f aca="false">VLOOKUP(DATOS_[[#This Row],[Antigüedad]],TblRngAntg14[],2,1)</f>
        <v>0 a 1 años</v>
      </c>
    </row>
    <row r="340" customFormat="false" ht="13.8" hidden="false" customHeight="false" outlineLevel="0" collapsed="false">
      <c r="D340" s="128"/>
      <c r="E340" s="129"/>
      <c r="F340" s="129"/>
      <c r="G340" s="129"/>
      <c r="H340" s="130"/>
      <c r="I340" s="131"/>
      <c r="J340" s="128"/>
      <c r="K340" s="132"/>
      <c r="L340" s="132"/>
      <c r="M340" s="133"/>
      <c r="N340" s="133"/>
      <c r="O340" s="133"/>
      <c r="P340" s="129"/>
      <c r="Z340" s="74"/>
      <c r="AA340" s="75"/>
      <c r="AB340" s="75"/>
      <c r="AC340" s="129"/>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134"/>
      <c r="BK340" s="134"/>
      <c r="BL340" s="134"/>
      <c r="BM340" s="135"/>
      <c r="BN340" s="136" t="n">
        <f aca="false">+MAX($D$3,DATOS_[[#This Row],[Fecha Inicio Sit. Contract.]])</f>
        <v>0</v>
      </c>
      <c r="BO340" s="136" t="n">
        <f aca="false">+MIN($D$4,DATOS_[[#This Row],[Fecha Fin Sit. Contract.]])</f>
        <v>0</v>
      </c>
      <c r="BP340" s="137" t="n">
        <f aca="false">+DATOS_[[#This Row],[% de jornada]]*IF(DATOS_[[#This Row],[% jornada reducida]]="",1,DATOS_[[#This Row],[% jornada reducida]])</f>
        <v>0</v>
      </c>
      <c r="BQ340" s="137" t="n">
        <f aca="false">+(DATOS_[[#This Row],[F.fin.cal]]-DATOS_[[#This Row],[F.ini.cal]]+1)/($D$4-$D$3+1)</f>
        <v>1</v>
      </c>
      <c r="BR340" s="137" t="str">
        <f aca="false">IF(OR(AND(DATOS_[[#This Row],[Fecha Fin Contrato]]&lt;$D$3,DATOS_[[#This Row],[Fecha Fin Contrato]]&lt;&gt;""),DATOS_[[#This Row],[Fecha de Contratación]]&gt;$D$4),"Fuera","Dentro")</f>
        <v>Dentro</v>
      </c>
      <c r="BS340" s="137" t="str">
        <f aca="false" t="array" ref="BS340:BS340">IF(MAX(IF(DATOS_[id]=DATOS_[[#This Row],[id]],DATOS_[F.fin.cal]))=DATOS_[[#This Row],[F.fin.cal]],"Sí","NO")</f>
        <v>Sí</v>
      </c>
      <c r="BT340" s="137" t="str">
        <f aca="false">IF(AND(DATOS_[[#This Row],[% normaliz]]&lt;&gt;1,DATOS_[[#This Row],[% anualiz]]=1),"Sí","NO")</f>
        <v>Sí</v>
      </c>
      <c r="BU340" s="137" t="str">
        <f aca="false">IF(AND(DATOS_[[#This Row],[% normaliz]]=1,DATOS_[[#This Row],[% anualiz]]&lt;&gt;1),"Sí","NO")</f>
        <v>NO</v>
      </c>
      <c r="BV340" s="137" t="str">
        <f aca="false">IF(AND(DATOS_[[#This Row],[% normaliz]]&lt;&gt;1,DATOS_[[#This Row],[% anualiz]]&lt;&gt;1),"Sí","NO")</f>
        <v>NO</v>
      </c>
      <c r="BW340" s="137" t="str">
        <f aca="false">+IF(DATOS_[[#This Row],[% normaliz]]*DATOS_[[#This Row],[% anualiz]]=1,"NO","Sí")</f>
        <v>Sí</v>
      </c>
      <c r="BX340" s="138" t="e">
        <f aca="false">(DATOS_[[#This Row],[S.BASE]]*(1/DATOS_[[#This Row],[% normaliz]])*(1/DATOS_[[#This Row],[% anualiz]]))*IF(DATOS_[[#This Row],[Check Equiparado]]="Sí",1,0)</f>
        <v>#DIV/0!</v>
      </c>
      <c r="BY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0" s="138" t="e">
        <f aca="false">+DATOS_[[#This Row],[SALARIO BASE Eq]]+DATOS_[[#This Row],[Tot COMPL.SAL Eq]]</f>
        <v>#DIV/0!</v>
      </c>
      <c r="CA340" s="138" t="e">
        <f aca="false" t="array" ref="CA340:CA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0" s="138" t="e">
        <f aca="false">+DATOS_[[#This Row],[TOTAL SALARIO Eq]]+DATOS_[[#This Row],[Tot Extrasalarial Eq]]</f>
        <v>#DIV/0!</v>
      </c>
      <c r="CC340" s="139" t="n">
        <f aca="false">DATOS_[[#This Row],[S.BASE]]</f>
        <v>0</v>
      </c>
      <c r="CD340" s="139" t="n">
        <f aca="false">+SUM(DATOS_[[#This Row],[Conc.Sal.01]:[Conc.Sal.30]])</f>
        <v>0</v>
      </c>
      <c r="CE340" s="139" t="n">
        <f aca="false">+DATOS_[[#This Row],[SALARIO BASE Ef]]+DATOS_[[#This Row],[Tot COMPL.SAL Ef]]</f>
        <v>0</v>
      </c>
      <c r="CF340" s="139" t="n">
        <f aca="false">+SUM(DATOS_[[#This Row],[C.Extra.01]:[C.Extra.05]])</f>
        <v>0</v>
      </c>
      <c r="CG340" s="139" t="n">
        <f aca="false">+DATOS_[[#This Row],[TOTAL SALARIO Ef]]+DATOS_[[#This Row],[Tot Extrasalarial Ef]]</f>
        <v>0</v>
      </c>
      <c r="CH340" s="140" t="n">
        <f aca="false">MIN(IF(DATOS_[[#This Row],[Fecha Fin Contrato]]="",$D$4,DATOS_[[#This Row],[Fecha Fin Contrato]]),$D$4)-MAX(DATOS_[[#This Row],[Fecha de Contratación]],$D$3)+1</f>
        <v>1</v>
      </c>
      <c r="CI340" s="141" t="str">
        <f aca="false">IF(COUNTIFS(DATOS_[id],DATOS_[[#This Row],[id]])&gt;1,DATOS_[[#This Row],[id]],"")</f>
        <v/>
      </c>
      <c r="CJ340" s="141" t="n">
        <f aca="false">(Inicio!$G$10-DATOS_[[#This Row],[Fecha Nacimiento]])/365.25</f>
        <v>0</v>
      </c>
      <c r="CK340" s="141" t="n">
        <f aca="false">(Inicio!$G$10-DATOS_[[#This Row],[Fecha de Antigüedad]])/365.25</f>
        <v>0</v>
      </c>
      <c r="CL340" s="141" t="e">
        <f aca="false">+VLOOKUP(DATOS_[[#This Row],[Clave de Contrato]],TblTiposContrato13[],3,0)</f>
        <v>#N/A</v>
      </c>
      <c r="CM340" s="141" t="e">
        <f aca="false">+VLOOKUP(DATOS_[[#This Row],[Clave de Contrato]],TblTiposContrato13[],4,0)</f>
        <v>#N/A</v>
      </c>
      <c r="CN340" s="141" t="str">
        <f aca="false">VLOOKUP(DATOS_[[#This Row],[Edad]],CONTRATOS!TblRngEdad,2,1)</f>
        <v>20  o menos</v>
      </c>
      <c r="CO340" s="141" t="str">
        <f aca="false">VLOOKUP(DATOS_[[#This Row],[Antigüedad]],TblRngAntg14[],2,1)</f>
        <v>0 a 1 años</v>
      </c>
    </row>
    <row r="341" customFormat="false" ht="13.8" hidden="false" customHeight="false" outlineLevel="0" collapsed="false">
      <c r="D341" s="128"/>
      <c r="E341" s="129"/>
      <c r="F341" s="129"/>
      <c r="G341" s="129"/>
      <c r="H341" s="130"/>
      <c r="I341" s="131"/>
      <c r="J341" s="128"/>
      <c r="K341" s="132"/>
      <c r="L341" s="132"/>
      <c r="M341" s="133"/>
      <c r="N341" s="133"/>
      <c r="O341" s="133"/>
      <c r="P341" s="129"/>
      <c r="Z341" s="74"/>
      <c r="AA341" s="75"/>
      <c r="AB341" s="75"/>
      <c r="AC341" s="129"/>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134"/>
      <c r="BK341" s="134"/>
      <c r="BL341" s="134"/>
      <c r="BM341" s="135"/>
      <c r="BN341" s="136" t="n">
        <f aca="false">+MAX($D$3,DATOS_[[#This Row],[Fecha Inicio Sit. Contract.]])</f>
        <v>0</v>
      </c>
      <c r="BO341" s="136" t="n">
        <f aca="false">+MIN($D$4,DATOS_[[#This Row],[Fecha Fin Sit. Contract.]])</f>
        <v>0</v>
      </c>
      <c r="BP341" s="137" t="n">
        <f aca="false">+DATOS_[[#This Row],[% de jornada]]*IF(DATOS_[[#This Row],[% jornada reducida]]="",1,DATOS_[[#This Row],[% jornada reducida]])</f>
        <v>0</v>
      </c>
      <c r="BQ341" s="137" t="n">
        <f aca="false">+(DATOS_[[#This Row],[F.fin.cal]]-DATOS_[[#This Row],[F.ini.cal]]+1)/($D$4-$D$3+1)</f>
        <v>1</v>
      </c>
      <c r="BR341" s="137" t="str">
        <f aca="false">IF(OR(AND(DATOS_[[#This Row],[Fecha Fin Contrato]]&lt;$D$3,DATOS_[[#This Row],[Fecha Fin Contrato]]&lt;&gt;""),DATOS_[[#This Row],[Fecha de Contratación]]&gt;$D$4),"Fuera","Dentro")</f>
        <v>Dentro</v>
      </c>
      <c r="BS341" s="137" t="str">
        <f aca="false" t="array" ref="BS341:BS341">IF(MAX(IF(DATOS_[id]=DATOS_[[#This Row],[id]],DATOS_[F.fin.cal]))=DATOS_[[#This Row],[F.fin.cal]],"Sí","NO")</f>
        <v>Sí</v>
      </c>
      <c r="BT341" s="137" t="str">
        <f aca="false">IF(AND(DATOS_[[#This Row],[% normaliz]]&lt;&gt;1,DATOS_[[#This Row],[% anualiz]]=1),"Sí","NO")</f>
        <v>Sí</v>
      </c>
      <c r="BU341" s="137" t="str">
        <f aca="false">IF(AND(DATOS_[[#This Row],[% normaliz]]=1,DATOS_[[#This Row],[% anualiz]]&lt;&gt;1),"Sí","NO")</f>
        <v>NO</v>
      </c>
      <c r="BV341" s="137" t="str">
        <f aca="false">IF(AND(DATOS_[[#This Row],[% normaliz]]&lt;&gt;1,DATOS_[[#This Row],[% anualiz]]&lt;&gt;1),"Sí","NO")</f>
        <v>NO</v>
      </c>
      <c r="BW341" s="137" t="str">
        <f aca="false">+IF(DATOS_[[#This Row],[% normaliz]]*DATOS_[[#This Row],[% anualiz]]=1,"NO","Sí")</f>
        <v>Sí</v>
      </c>
      <c r="BX341" s="138" t="e">
        <f aca="false">(DATOS_[[#This Row],[S.BASE]]*(1/DATOS_[[#This Row],[% normaliz]])*(1/DATOS_[[#This Row],[% anualiz]]))*IF(DATOS_[[#This Row],[Check Equiparado]]="Sí",1,0)</f>
        <v>#DIV/0!</v>
      </c>
      <c r="BY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1" s="138" t="e">
        <f aca="false">+DATOS_[[#This Row],[SALARIO BASE Eq]]+DATOS_[[#This Row],[Tot COMPL.SAL Eq]]</f>
        <v>#DIV/0!</v>
      </c>
      <c r="CA341" s="138" t="e">
        <f aca="false" t="array" ref="CA341:CA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1" s="138" t="e">
        <f aca="false">+DATOS_[[#This Row],[TOTAL SALARIO Eq]]+DATOS_[[#This Row],[Tot Extrasalarial Eq]]</f>
        <v>#DIV/0!</v>
      </c>
      <c r="CC341" s="139" t="n">
        <f aca="false">DATOS_[[#This Row],[S.BASE]]</f>
        <v>0</v>
      </c>
      <c r="CD341" s="139" t="n">
        <f aca="false">+SUM(DATOS_[[#This Row],[Conc.Sal.01]:[Conc.Sal.30]])</f>
        <v>0</v>
      </c>
      <c r="CE341" s="139" t="n">
        <f aca="false">+DATOS_[[#This Row],[SALARIO BASE Ef]]+DATOS_[[#This Row],[Tot COMPL.SAL Ef]]</f>
        <v>0</v>
      </c>
      <c r="CF341" s="139" t="n">
        <f aca="false">+SUM(DATOS_[[#This Row],[C.Extra.01]:[C.Extra.05]])</f>
        <v>0</v>
      </c>
      <c r="CG341" s="139" t="n">
        <f aca="false">+DATOS_[[#This Row],[TOTAL SALARIO Ef]]+DATOS_[[#This Row],[Tot Extrasalarial Ef]]</f>
        <v>0</v>
      </c>
      <c r="CH341" s="140" t="n">
        <f aca="false">MIN(IF(DATOS_[[#This Row],[Fecha Fin Contrato]]="",$D$4,DATOS_[[#This Row],[Fecha Fin Contrato]]),$D$4)-MAX(DATOS_[[#This Row],[Fecha de Contratación]],$D$3)+1</f>
        <v>1</v>
      </c>
      <c r="CI341" s="141" t="str">
        <f aca="false">IF(COUNTIFS(DATOS_[id],DATOS_[[#This Row],[id]])&gt;1,DATOS_[[#This Row],[id]],"")</f>
        <v/>
      </c>
      <c r="CJ341" s="141" t="n">
        <f aca="false">(Inicio!$G$10-DATOS_[[#This Row],[Fecha Nacimiento]])/365.25</f>
        <v>0</v>
      </c>
      <c r="CK341" s="141" t="n">
        <f aca="false">(Inicio!$G$10-DATOS_[[#This Row],[Fecha de Antigüedad]])/365.25</f>
        <v>0</v>
      </c>
      <c r="CL341" s="141" t="e">
        <f aca="false">+VLOOKUP(DATOS_[[#This Row],[Clave de Contrato]],TblTiposContrato13[],3,0)</f>
        <v>#N/A</v>
      </c>
      <c r="CM341" s="141" t="e">
        <f aca="false">+VLOOKUP(DATOS_[[#This Row],[Clave de Contrato]],TblTiposContrato13[],4,0)</f>
        <v>#N/A</v>
      </c>
      <c r="CN341" s="141" t="str">
        <f aca="false">VLOOKUP(DATOS_[[#This Row],[Edad]],CONTRATOS!TblRngEdad,2,1)</f>
        <v>20  o menos</v>
      </c>
      <c r="CO341" s="141" t="str">
        <f aca="false">VLOOKUP(DATOS_[[#This Row],[Antigüedad]],TblRngAntg14[],2,1)</f>
        <v>0 a 1 años</v>
      </c>
    </row>
    <row r="342" customFormat="false" ht="13.8" hidden="false" customHeight="false" outlineLevel="0" collapsed="false">
      <c r="D342" s="128"/>
      <c r="E342" s="129"/>
      <c r="F342" s="129"/>
      <c r="G342" s="129"/>
      <c r="H342" s="130"/>
      <c r="I342" s="131"/>
      <c r="J342" s="128"/>
      <c r="K342" s="132"/>
      <c r="L342" s="132"/>
      <c r="M342" s="133"/>
      <c r="N342" s="133"/>
      <c r="O342" s="133"/>
      <c r="P342" s="129"/>
      <c r="Z342" s="74"/>
      <c r="AA342" s="75"/>
      <c r="AB342" s="75"/>
      <c r="AC342" s="129"/>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134"/>
      <c r="BK342" s="134"/>
      <c r="BL342" s="134"/>
      <c r="BM342" s="135"/>
      <c r="BN342" s="136" t="n">
        <f aca="false">+MAX($D$3,DATOS_[[#This Row],[Fecha Inicio Sit. Contract.]])</f>
        <v>0</v>
      </c>
      <c r="BO342" s="136" t="n">
        <f aca="false">+MIN($D$4,DATOS_[[#This Row],[Fecha Fin Sit. Contract.]])</f>
        <v>0</v>
      </c>
      <c r="BP342" s="137" t="n">
        <f aca="false">+DATOS_[[#This Row],[% de jornada]]*IF(DATOS_[[#This Row],[% jornada reducida]]="",1,DATOS_[[#This Row],[% jornada reducida]])</f>
        <v>0</v>
      </c>
      <c r="BQ342" s="137" t="n">
        <f aca="false">+(DATOS_[[#This Row],[F.fin.cal]]-DATOS_[[#This Row],[F.ini.cal]]+1)/($D$4-$D$3+1)</f>
        <v>1</v>
      </c>
      <c r="BR342" s="137" t="str">
        <f aca="false">IF(OR(AND(DATOS_[[#This Row],[Fecha Fin Contrato]]&lt;$D$3,DATOS_[[#This Row],[Fecha Fin Contrato]]&lt;&gt;""),DATOS_[[#This Row],[Fecha de Contratación]]&gt;$D$4),"Fuera","Dentro")</f>
        <v>Dentro</v>
      </c>
      <c r="BS342" s="137" t="str">
        <f aca="false" t="array" ref="BS342:BS342">IF(MAX(IF(DATOS_[id]=DATOS_[[#This Row],[id]],DATOS_[F.fin.cal]))=DATOS_[[#This Row],[F.fin.cal]],"Sí","NO")</f>
        <v>Sí</v>
      </c>
      <c r="BT342" s="137" t="str">
        <f aca="false">IF(AND(DATOS_[[#This Row],[% normaliz]]&lt;&gt;1,DATOS_[[#This Row],[% anualiz]]=1),"Sí","NO")</f>
        <v>Sí</v>
      </c>
      <c r="BU342" s="137" t="str">
        <f aca="false">IF(AND(DATOS_[[#This Row],[% normaliz]]=1,DATOS_[[#This Row],[% anualiz]]&lt;&gt;1),"Sí","NO")</f>
        <v>NO</v>
      </c>
      <c r="BV342" s="137" t="str">
        <f aca="false">IF(AND(DATOS_[[#This Row],[% normaliz]]&lt;&gt;1,DATOS_[[#This Row],[% anualiz]]&lt;&gt;1),"Sí","NO")</f>
        <v>NO</v>
      </c>
      <c r="BW342" s="137" t="str">
        <f aca="false">+IF(DATOS_[[#This Row],[% normaliz]]*DATOS_[[#This Row],[% anualiz]]=1,"NO","Sí")</f>
        <v>Sí</v>
      </c>
      <c r="BX342" s="138" t="e">
        <f aca="false">(DATOS_[[#This Row],[S.BASE]]*(1/DATOS_[[#This Row],[% normaliz]])*(1/DATOS_[[#This Row],[% anualiz]]))*IF(DATOS_[[#This Row],[Check Equiparado]]="Sí",1,0)</f>
        <v>#DIV/0!</v>
      </c>
      <c r="BY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2" s="138" t="e">
        <f aca="false">+DATOS_[[#This Row],[SALARIO BASE Eq]]+DATOS_[[#This Row],[Tot COMPL.SAL Eq]]</f>
        <v>#DIV/0!</v>
      </c>
      <c r="CA342" s="138" t="e">
        <f aca="false" t="array" ref="CA342:CA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2" s="138" t="e">
        <f aca="false">+DATOS_[[#This Row],[TOTAL SALARIO Eq]]+DATOS_[[#This Row],[Tot Extrasalarial Eq]]</f>
        <v>#DIV/0!</v>
      </c>
      <c r="CC342" s="139" t="n">
        <f aca="false">DATOS_[[#This Row],[S.BASE]]</f>
        <v>0</v>
      </c>
      <c r="CD342" s="139" t="n">
        <f aca="false">+SUM(DATOS_[[#This Row],[Conc.Sal.01]:[Conc.Sal.30]])</f>
        <v>0</v>
      </c>
      <c r="CE342" s="139" t="n">
        <f aca="false">+DATOS_[[#This Row],[SALARIO BASE Ef]]+DATOS_[[#This Row],[Tot COMPL.SAL Ef]]</f>
        <v>0</v>
      </c>
      <c r="CF342" s="139" t="n">
        <f aca="false">+SUM(DATOS_[[#This Row],[C.Extra.01]:[C.Extra.05]])</f>
        <v>0</v>
      </c>
      <c r="CG342" s="139" t="n">
        <f aca="false">+DATOS_[[#This Row],[TOTAL SALARIO Ef]]+DATOS_[[#This Row],[Tot Extrasalarial Ef]]</f>
        <v>0</v>
      </c>
      <c r="CH342" s="140" t="n">
        <f aca="false">MIN(IF(DATOS_[[#This Row],[Fecha Fin Contrato]]="",$D$4,DATOS_[[#This Row],[Fecha Fin Contrato]]),$D$4)-MAX(DATOS_[[#This Row],[Fecha de Contratación]],$D$3)+1</f>
        <v>1</v>
      </c>
      <c r="CI342" s="141" t="str">
        <f aca="false">IF(COUNTIFS(DATOS_[id],DATOS_[[#This Row],[id]])&gt;1,DATOS_[[#This Row],[id]],"")</f>
        <v/>
      </c>
      <c r="CJ342" s="141" t="n">
        <f aca="false">(Inicio!$G$10-DATOS_[[#This Row],[Fecha Nacimiento]])/365.25</f>
        <v>0</v>
      </c>
      <c r="CK342" s="141" t="n">
        <f aca="false">(Inicio!$G$10-DATOS_[[#This Row],[Fecha de Antigüedad]])/365.25</f>
        <v>0</v>
      </c>
      <c r="CL342" s="141" t="e">
        <f aca="false">+VLOOKUP(DATOS_[[#This Row],[Clave de Contrato]],TblTiposContrato13[],3,0)</f>
        <v>#N/A</v>
      </c>
      <c r="CM342" s="141" t="e">
        <f aca="false">+VLOOKUP(DATOS_[[#This Row],[Clave de Contrato]],TblTiposContrato13[],4,0)</f>
        <v>#N/A</v>
      </c>
      <c r="CN342" s="141" t="str">
        <f aca="false">VLOOKUP(DATOS_[[#This Row],[Edad]],CONTRATOS!TblRngEdad,2,1)</f>
        <v>20  o menos</v>
      </c>
      <c r="CO342" s="141" t="str">
        <f aca="false">VLOOKUP(DATOS_[[#This Row],[Antigüedad]],TblRngAntg14[],2,1)</f>
        <v>0 a 1 años</v>
      </c>
    </row>
    <row r="343" customFormat="false" ht="13.8" hidden="false" customHeight="false" outlineLevel="0" collapsed="false">
      <c r="D343" s="128"/>
      <c r="E343" s="129"/>
      <c r="F343" s="129"/>
      <c r="G343" s="129"/>
      <c r="H343" s="130"/>
      <c r="I343" s="131"/>
      <c r="J343" s="128"/>
      <c r="K343" s="132"/>
      <c r="L343" s="132"/>
      <c r="M343" s="133"/>
      <c r="N343" s="133"/>
      <c r="O343" s="133"/>
      <c r="P343" s="129"/>
      <c r="Z343" s="74"/>
      <c r="AA343" s="75"/>
      <c r="AB343" s="75"/>
      <c r="AC343" s="129"/>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134"/>
      <c r="BK343" s="134"/>
      <c r="BL343" s="134"/>
      <c r="BM343" s="135"/>
      <c r="BN343" s="136" t="n">
        <f aca="false">+MAX($D$3,DATOS_[[#This Row],[Fecha Inicio Sit. Contract.]])</f>
        <v>0</v>
      </c>
      <c r="BO343" s="136" t="n">
        <f aca="false">+MIN($D$4,DATOS_[[#This Row],[Fecha Fin Sit. Contract.]])</f>
        <v>0</v>
      </c>
      <c r="BP343" s="137" t="n">
        <f aca="false">+DATOS_[[#This Row],[% de jornada]]*IF(DATOS_[[#This Row],[% jornada reducida]]="",1,DATOS_[[#This Row],[% jornada reducida]])</f>
        <v>0</v>
      </c>
      <c r="BQ343" s="137" t="n">
        <f aca="false">+(DATOS_[[#This Row],[F.fin.cal]]-DATOS_[[#This Row],[F.ini.cal]]+1)/($D$4-$D$3+1)</f>
        <v>1</v>
      </c>
      <c r="BR343" s="137" t="str">
        <f aca="false">IF(OR(AND(DATOS_[[#This Row],[Fecha Fin Contrato]]&lt;$D$3,DATOS_[[#This Row],[Fecha Fin Contrato]]&lt;&gt;""),DATOS_[[#This Row],[Fecha de Contratación]]&gt;$D$4),"Fuera","Dentro")</f>
        <v>Dentro</v>
      </c>
      <c r="BS343" s="137" t="str">
        <f aca="false" t="array" ref="BS343:BS343">IF(MAX(IF(DATOS_[id]=DATOS_[[#This Row],[id]],DATOS_[F.fin.cal]))=DATOS_[[#This Row],[F.fin.cal]],"Sí","NO")</f>
        <v>Sí</v>
      </c>
      <c r="BT343" s="137" t="str">
        <f aca="false">IF(AND(DATOS_[[#This Row],[% normaliz]]&lt;&gt;1,DATOS_[[#This Row],[% anualiz]]=1),"Sí","NO")</f>
        <v>Sí</v>
      </c>
      <c r="BU343" s="137" t="str">
        <f aca="false">IF(AND(DATOS_[[#This Row],[% normaliz]]=1,DATOS_[[#This Row],[% anualiz]]&lt;&gt;1),"Sí","NO")</f>
        <v>NO</v>
      </c>
      <c r="BV343" s="137" t="str">
        <f aca="false">IF(AND(DATOS_[[#This Row],[% normaliz]]&lt;&gt;1,DATOS_[[#This Row],[% anualiz]]&lt;&gt;1),"Sí","NO")</f>
        <v>NO</v>
      </c>
      <c r="BW343" s="137" t="str">
        <f aca="false">+IF(DATOS_[[#This Row],[% normaliz]]*DATOS_[[#This Row],[% anualiz]]=1,"NO","Sí")</f>
        <v>Sí</v>
      </c>
      <c r="BX343" s="138" t="e">
        <f aca="false">(DATOS_[[#This Row],[S.BASE]]*(1/DATOS_[[#This Row],[% normaliz]])*(1/DATOS_[[#This Row],[% anualiz]]))*IF(DATOS_[[#This Row],[Check Equiparado]]="Sí",1,0)</f>
        <v>#DIV/0!</v>
      </c>
      <c r="BY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3" s="138" t="e">
        <f aca="false">+DATOS_[[#This Row],[SALARIO BASE Eq]]+DATOS_[[#This Row],[Tot COMPL.SAL Eq]]</f>
        <v>#DIV/0!</v>
      </c>
      <c r="CA343" s="138" t="e">
        <f aca="false" t="array" ref="CA343:CA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3" s="138" t="e">
        <f aca="false">+DATOS_[[#This Row],[TOTAL SALARIO Eq]]+DATOS_[[#This Row],[Tot Extrasalarial Eq]]</f>
        <v>#DIV/0!</v>
      </c>
      <c r="CC343" s="139" t="n">
        <f aca="false">DATOS_[[#This Row],[S.BASE]]</f>
        <v>0</v>
      </c>
      <c r="CD343" s="139" t="n">
        <f aca="false">+SUM(DATOS_[[#This Row],[Conc.Sal.01]:[Conc.Sal.30]])</f>
        <v>0</v>
      </c>
      <c r="CE343" s="139" t="n">
        <f aca="false">+DATOS_[[#This Row],[SALARIO BASE Ef]]+DATOS_[[#This Row],[Tot COMPL.SAL Ef]]</f>
        <v>0</v>
      </c>
      <c r="CF343" s="139" t="n">
        <f aca="false">+SUM(DATOS_[[#This Row],[C.Extra.01]:[C.Extra.05]])</f>
        <v>0</v>
      </c>
      <c r="CG343" s="139" t="n">
        <f aca="false">+DATOS_[[#This Row],[TOTAL SALARIO Ef]]+DATOS_[[#This Row],[Tot Extrasalarial Ef]]</f>
        <v>0</v>
      </c>
      <c r="CH343" s="140" t="n">
        <f aca="false">MIN(IF(DATOS_[[#This Row],[Fecha Fin Contrato]]="",$D$4,DATOS_[[#This Row],[Fecha Fin Contrato]]),$D$4)-MAX(DATOS_[[#This Row],[Fecha de Contratación]],$D$3)+1</f>
        <v>1</v>
      </c>
      <c r="CI343" s="141" t="str">
        <f aca="false">IF(COUNTIFS(DATOS_[id],DATOS_[[#This Row],[id]])&gt;1,DATOS_[[#This Row],[id]],"")</f>
        <v/>
      </c>
      <c r="CJ343" s="141" t="n">
        <f aca="false">(Inicio!$G$10-DATOS_[[#This Row],[Fecha Nacimiento]])/365.25</f>
        <v>0</v>
      </c>
      <c r="CK343" s="141" t="n">
        <f aca="false">(Inicio!$G$10-DATOS_[[#This Row],[Fecha de Antigüedad]])/365.25</f>
        <v>0</v>
      </c>
      <c r="CL343" s="141" t="e">
        <f aca="false">+VLOOKUP(DATOS_[[#This Row],[Clave de Contrato]],TblTiposContrato13[],3,0)</f>
        <v>#N/A</v>
      </c>
      <c r="CM343" s="141" t="e">
        <f aca="false">+VLOOKUP(DATOS_[[#This Row],[Clave de Contrato]],TblTiposContrato13[],4,0)</f>
        <v>#N/A</v>
      </c>
      <c r="CN343" s="141" t="str">
        <f aca="false">VLOOKUP(DATOS_[[#This Row],[Edad]],CONTRATOS!TblRngEdad,2,1)</f>
        <v>20  o menos</v>
      </c>
      <c r="CO343" s="141" t="str">
        <f aca="false">VLOOKUP(DATOS_[[#This Row],[Antigüedad]],TblRngAntg14[],2,1)</f>
        <v>0 a 1 años</v>
      </c>
    </row>
    <row r="344" customFormat="false" ht="13.8" hidden="false" customHeight="false" outlineLevel="0" collapsed="false">
      <c r="D344" s="128"/>
      <c r="E344" s="129"/>
      <c r="F344" s="129"/>
      <c r="G344" s="129"/>
      <c r="H344" s="130"/>
      <c r="I344" s="131"/>
      <c r="J344" s="128"/>
      <c r="K344" s="132"/>
      <c r="L344" s="132"/>
      <c r="M344" s="133"/>
      <c r="N344" s="133"/>
      <c r="O344" s="133"/>
      <c r="P344" s="129"/>
      <c r="Z344" s="74"/>
      <c r="AA344" s="75"/>
      <c r="AB344" s="75"/>
      <c r="AC344" s="129"/>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134"/>
      <c r="BK344" s="134"/>
      <c r="BL344" s="134"/>
      <c r="BM344" s="135"/>
      <c r="BN344" s="136" t="n">
        <f aca="false">+MAX($D$3,DATOS_[[#This Row],[Fecha Inicio Sit. Contract.]])</f>
        <v>0</v>
      </c>
      <c r="BO344" s="136" t="n">
        <f aca="false">+MIN($D$4,DATOS_[[#This Row],[Fecha Fin Sit. Contract.]])</f>
        <v>0</v>
      </c>
      <c r="BP344" s="137" t="n">
        <f aca="false">+DATOS_[[#This Row],[% de jornada]]*IF(DATOS_[[#This Row],[% jornada reducida]]="",1,DATOS_[[#This Row],[% jornada reducida]])</f>
        <v>0</v>
      </c>
      <c r="BQ344" s="137" t="n">
        <f aca="false">+(DATOS_[[#This Row],[F.fin.cal]]-DATOS_[[#This Row],[F.ini.cal]]+1)/($D$4-$D$3+1)</f>
        <v>1</v>
      </c>
      <c r="BR344" s="137" t="str">
        <f aca="false">IF(OR(AND(DATOS_[[#This Row],[Fecha Fin Contrato]]&lt;$D$3,DATOS_[[#This Row],[Fecha Fin Contrato]]&lt;&gt;""),DATOS_[[#This Row],[Fecha de Contratación]]&gt;$D$4),"Fuera","Dentro")</f>
        <v>Dentro</v>
      </c>
      <c r="BS344" s="137" t="str">
        <f aca="false" t="array" ref="BS344:BS344">IF(MAX(IF(DATOS_[id]=DATOS_[[#This Row],[id]],DATOS_[F.fin.cal]))=DATOS_[[#This Row],[F.fin.cal]],"Sí","NO")</f>
        <v>Sí</v>
      </c>
      <c r="BT344" s="137" t="str">
        <f aca="false">IF(AND(DATOS_[[#This Row],[% normaliz]]&lt;&gt;1,DATOS_[[#This Row],[% anualiz]]=1),"Sí","NO")</f>
        <v>Sí</v>
      </c>
      <c r="BU344" s="137" t="str">
        <f aca="false">IF(AND(DATOS_[[#This Row],[% normaliz]]=1,DATOS_[[#This Row],[% anualiz]]&lt;&gt;1),"Sí","NO")</f>
        <v>NO</v>
      </c>
      <c r="BV344" s="137" t="str">
        <f aca="false">IF(AND(DATOS_[[#This Row],[% normaliz]]&lt;&gt;1,DATOS_[[#This Row],[% anualiz]]&lt;&gt;1),"Sí","NO")</f>
        <v>NO</v>
      </c>
      <c r="BW344" s="137" t="str">
        <f aca="false">+IF(DATOS_[[#This Row],[% normaliz]]*DATOS_[[#This Row],[% anualiz]]=1,"NO","Sí")</f>
        <v>Sí</v>
      </c>
      <c r="BX344" s="138" t="e">
        <f aca="false">(DATOS_[[#This Row],[S.BASE]]*(1/DATOS_[[#This Row],[% normaliz]])*(1/DATOS_[[#This Row],[% anualiz]]))*IF(DATOS_[[#This Row],[Check Equiparado]]="Sí",1,0)</f>
        <v>#DIV/0!</v>
      </c>
      <c r="BY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4" s="138" t="e">
        <f aca="false">+DATOS_[[#This Row],[SALARIO BASE Eq]]+DATOS_[[#This Row],[Tot COMPL.SAL Eq]]</f>
        <v>#DIV/0!</v>
      </c>
      <c r="CA344" s="138" t="e">
        <f aca="false" t="array" ref="CA344:CA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4" s="138" t="e">
        <f aca="false">+DATOS_[[#This Row],[TOTAL SALARIO Eq]]+DATOS_[[#This Row],[Tot Extrasalarial Eq]]</f>
        <v>#DIV/0!</v>
      </c>
      <c r="CC344" s="139" t="n">
        <f aca="false">DATOS_[[#This Row],[S.BASE]]</f>
        <v>0</v>
      </c>
      <c r="CD344" s="139" t="n">
        <f aca="false">+SUM(DATOS_[[#This Row],[Conc.Sal.01]:[Conc.Sal.30]])</f>
        <v>0</v>
      </c>
      <c r="CE344" s="139" t="n">
        <f aca="false">+DATOS_[[#This Row],[SALARIO BASE Ef]]+DATOS_[[#This Row],[Tot COMPL.SAL Ef]]</f>
        <v>0</v>
      </c>
      <c r="CF344" s="139" t="n">
        <f aca="false">+SUM(DATOS_[[#This Row],[C.Extra.01]:[C.Extra.05]])</f>
        <v>0</v>
      </c>
      <c r="CG344" s="139" t="n">
        <f aca="false">+DATOS_[[#This Row],[TOTAL SALARIO Ef]]+DATOS_[[#This Row],[Tot Extrasalarial Ef]]</f>
        <v>0</v>
      </c>
      <c r="CH344" s="140" t="n">
        <f aca="false">MIN(IF(DATOS_[[#This Row],[Fecha Fin Contrato]]="",$D$4,DATOS_[[#This Row],[Fecha Fin Contrato]]),$D$4)-MAX(DATOS_[[#This Row],[Fecha de Contratación]],$D$3)+1</f>
        <v>1</v>
      </c>
      <c r="CI344" s="141" t="str">
        <f aca="false">IF(COUNTIFS(DATOS_[id],DATOS_[[#This Row],[id]])&gt;1,DATOS_[[#This Row],[id]],"")</f>
        <v/>
      </c>
      <c r="CJ344" s="141" t="n">
        <f aca="false">(Inicio!$G$10-DATOS_[[#This Row],[Fecha Nacimiento]])/365.25</f>
        <v>0</v>
      </c>
      <c r="CK344" s="141" t="n">
        <f aca="false">(Inicio!$G$10-DATOS_[[#This Row],[Fecha de Antigüedad]])/365.25</f>
        <v>0</v>
      </c>
      <c r="CL344" s="141" t="e">
        <f aca="false">+VLOOKUP(DATOS_[[#This Row],[Clave de Contrato]],TblTiposContrato13[],3,0)</f>
        <v>#N/A</v>
      </c>
      <c r="CM344" s="141" t="e">
        <f aca="false">+VLOOKUP(DATOS_[[#This Row],[Clave de Contrato]],TblTiposContrato13[],4,0)</f>
        <v>#N/A</v>
      </c>
      <c r="CN344" s="141" t="str">
        <f aca="false">VLOOKUP(DATOS_[[#This Row],[Edad]],CONTRATOS!TblRngEdad,2,1)</f>
        <v>20  o menos</v>
      </c>
      <c r="CO344" s="141" t="str">
        <f aca="false">VLOOKUP(DATOS_[[#This Row],[Antigüedad]],TblRngAntg14[],2,1)</f>
        <v>0 a 1 años</v>
      </c>
    </row>
    <row r="345" customFormat="false" ht="13.8" hidden="false" customHeight="false" outlineLevel="0" collapsed="false">
      <c r="D345" s="128"/>
      <c r="E345" s="129"/>
      <c r="F345" s="129"/>
      <c r="G345" s="129"/>
      <c r="H345" s="130"/>
      <c r="I345" s="131"/>
      <c r="J345" s="128"/>
      <c r="K345" s="132"/>
      <c r="L345" s="132"/>
      <c r="M345" s="133"/>
      <c r="N345" s="133"/>
      <c r="O345" s="133"/>
      <c r="P345" s="129"/>
      <c r="Z345" s="74"/>
      <c r="AA345" s="75"/>
      <c r="AB345" s="75"/>
      <c r="AC345" s="129"/>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134"/>
      <c r="BK345" s="134"/>
      <c r="BL345" s="134"/>
      <c r="BM345" s="135"/>
      <c r="BN345" s="136" t="n">
        <f aca="false">+MAX($D$3,DATOS_[[#This Row],[Fecha Inicio Sit. Contract.]])</f>
        <v>0</v>
      </c>
      <c r="BO345" s="136" t="n">
        <f aca="false">+MIN($D$4,DATOS_[[#This Row],[Fecha Fin Sit. Contract.]])</f>
        <v>0</v>
      </c>
      <c r="BP345" s="137" t="n">
        <f aca="false">+DATOS_[[#This Row],[% de jornada]]*IF(DATOS_[[#This Row],[% jornada reducida]]="",1,DATOS_[[#This Row],[% jornada reducida]])</f>
        <v>0</v>
      </c>
      <c r="BQ345" s="137" t="n">
        <f aca="false">+(DATOS_[[#This Row],[F.fin.cal]]-DATOS_[[#This Row],[F.ini.cal]]+1)/($D$4-$D$3+1)</f>
        <v>1</v>
      </c>
      <c r="BR345" s="137" t="str">
        <f aca="false">IF(OR(AND(DATOS_[[#This Row],[Fecha Fin Contrato]]&lt;$D$3,DATOS_[[#This Row],[Fecha Fin Contrato]]&lt;&gt;""),DATOS_[[#This Row],[Fecha de Contratación]]&gt;$D$4),"Fuera","Dentro")</f>
        <v>Dentro</v>
      </c>
      <c r="BS345" s="137" t="str">
        <f aca="false" t="array" ref="BS345:BS345">IF(MAX(IF(DATOS_[id]=DATOS_[[#This Row],[id]],DATOS_[F.fin.cal]))=DATOS_[[#This Row],[F.fin.cal]],"Sí","NO")</f>
        <v>Sí</v>
      </c>
      <c r="BT345" s="137" t="str">
        <f aca="false">IF(AND(DATOS_[[#This Row],[% normaliz]]&lt;&gt;1,DATOS_[[#This Row],[% anualiz]]=1),"Sí","NO")</f>
        <v>Sí</v>
      </c>
      <c r="BU345" s="137" t="str">
        <f aca="false">IF(AND(DATOS_[[#This Row],[% normaliz]]=1,DATOS_[[#This Row],[% anualiz]]&lt;&gt;1),"Sí","NO")</f>
        <v>NO</v>
      </c>
      <c r="BV345" s="137" t="str">
        <f aca="false">IF(AND(DATOS_[[#This Row],[% normaliz]]&lt;&gt;1,DATOS_[[#This Row],[% anualiz]]&lt;&gt;1),"Sí","NO")</f>
        <v>NO</v>
      </c>
      <c r="BW345" s="137" t="str">
        <f aca="false">+IF(DATOS_[[#This Row],[% normaliz]]*DATOS_[[#This Row],[% anualiz]]=1,"NO","Sí")</f>
        <v>Sí</v>
      </c>
      <c r="BX345" s="138" t="e">
        <f aca="false">(DATOS_[[#This Row],[S.BASE]]*(1/DATOS_[[#This Row],[% normaliz]])*(1/DATOS_[[#This Row],[% anualiz]]))*IF(DATOS_[[#This Row],[Check Equiparado]]="Sí",1,0)</f>
        <v>#DIV/0!</v>
      </c>
      <c r="BY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5" s="138" t="e">
        <f aca="false">+DATOS_[[#This Row],[SALARIO BASE Eq]]+DATOS_[[#This Row],[Tot COMPL.SAL Eq]]</f>
        <v>#DIV/0!</v>
      </c>
      <c r="CA345" s="138" t="e">
        <f aca="false" t="array" ref="CA345:CA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5" s="138" t="e">
        <f aca="false">+DATOS_[[#This Row],[TOTAL SALARIO Eq]]+DATOS_[[#This Row],[Tot Extrasalarial Eq]]</f>
        <v>#DIV/0!</v>
      </c>
      <c r="CC345" s="139" t="n">
        <f aca="false">DATOS_[[#This Row],[S.BASE]]</f>
        <v>0</v>
      </c>
      <c r="CD345" s="139" t="n">
        <f aca="false">+SUM(DATOS_[[#This Row],[Conc.Sal.01]:[Conc.Sal.30]])</f>
        <v>0</v>
      </c>
      <c r="CE345" s="139" t="n">
        <f aca="false">+DATOS_[[#This Row],[SALARIO BASE Ef]]+DATOS_[[#This Row],[Tot COMPL.SAL Ef]]</f>
        <v>0</v>
      </c>
      <c r="CF345" s="139" t="n">
        <f aca="false">+SUM(DATOS_[[#This Row],[C.Extra.01]:[C.Extra.05]])</f>
        <v>0</v>
      </c>
      <c r="CG345" s="139" t="n">
        <f aca="false">+DATOS_[[#This Row],[TOTAL SALARIO Ef]]+DATOS_[[#This Row],[Tot Extrasalarial Ef]]</f>
        <v>0</v>
      </c>
      <c r="CH345" s="140" t="n">
        <f aca="false">MIN(IF(DATOS_[[#This Row],[Fecha Fin Contrato]]="",$D$4,DATOS_[[#This Row],[Fecha Fin Contrato]]),$D$4)-MAX(DATOS_[[#This Row],[Fecha de Contratación]],$D$3)+1</f>
        <v>1</v>
      </c>
      <c r="CI345" s="141" t="str">
        <f aca="false">IF(COUNTIFS(DATOS_[id],DATOS_[[#This Row],[id]])&gt;1,DATOS_[[#This Row],[id]],"")</f>
        <v/>
      </c>
      <c r="CJ345" s="141" t="n">
        <f aca="false">(Inicio!$G$10-DATOS_[[#This Row],[Fecha Nacimiento]])/365.25</f>
        <v>0</v>
      </c>
      <c r="CK345" s="141" t="n">
        <f aca="false">(Inicio!$G$10-DATOS_[[#This Row],[Fecha de Antigüedad]])/365.25</f>
        <v>0</v>
      </c>
      <c r="CL345" s="141" t="e">
        <f aca="false">+VLOOKUP(DATOS_[[#This Row],[Clave de Contrato]],TblTiposContrato13[],3,0)</f>
        <v>#N/A</v>
      </c>
      <c r="CM345" s="141" t="e">
        <f aca="false">+VLOOKUP(DATOS_[[#This Row],[Clave de Contrato]],TblTiposContrato13[],4,0)</f>
        <v>#N/A</v>
      </c>
      <c r="CN345" s="141" t="str">
        <f aca="false">VLOOKUP(DATOS_[[#This Row],[Edad]],CONTRATOS!TblRngEdad,2,1)</f>
        <v>20  o menos</v>
      </c>
      <c r="CO345" s="141" t="str">
        <f aca="false">VLOOKUP(DATOS_[[#This Row],[Antigüedad]],TblRngAntg14[],2,1)</f>
        <v>0 a 1 años</v>
      </c>
    </row>
    <row r="346" customFormat="false" ht="13.8" hidden="false" customHeight="false" outlineLevel="0" collapsed="false">
      <c r="D346" s="128"/>
      <c r="E346" s="129"/>
      <c r="F346" s="129"/>
      <c r="G346" s="129"/>
      <c r="H346" s="130"/>
      <c r="I346" s="131"/>
      <c r="J346" s="128"/>
      <c r="K346" s="132"/>
      <c r="L346" s="132"/>
      <c r="M346" s="133"/>
      <c r="N346" s="133"/>
      <c r="O346" s="133"/>
      <c r="P346" s="129"/>
      <c r="Z346" s="74"/>
      <c r="AA346" s="75"/>
      <c r="AB346" s="75"/>
      <c r="AC346" s="129"/>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134"/>
      <c r="BK346" s="134"/>
      <c r="BL346" s="134"/>
      <c r="BM346" s="135"/>
      <c r="BN346" s="136" t="n">
        <f aca="false">+MAX($D$3,DATOS_[[#This Row],[Fecha Inicio Sit. Contract.]])</f>
        <v>0</v>
      </c>
      <c r="BO346" s="136" t="n">
        <f aca="false">+MIN($D$4,DATOS_[[#This Row],[Fecha Fin Sit. Contract.]])</f>
        <v>0</v>
      </c>
      <c r="BP346" s="137" t="n">
        <f aca="false">+DATOS_[[#This Row],[% de jornada]]*IF(DATOS_[[#This Row],[% jornada reducida]]="",1,DATOS_[[#This Row],[% jornada reducida]])</f>
        <v>0</v>
      </c>
      <c r="BQ346" s="137" t="n">
        <f aca="false">+(DATOS_[[#This Row],[F.fin.cal]]-DATOS_[[#This Row],[F.ini.cal]]+1)/($D$4-$D$3+1)</f>
        <v>1</v>
      </c>
      <c r="BR346" s="137" t="str">
        <f aca="false">IF(OR(AND(DATOS_[[#This Row],[Fecha Fin Contrato]]&lt;$D$3,DATOS_[[#This Row],[Fecha Fin Contrato]]&lt;&gt;""),DATOS_[[#This Row],[Fecha de Contratación]]&gt;$D$4),"Fuera","Dentro")</f>
        <v>Dentro</v>
      </c>
      <c r="BS346" s="137" t="str">
        <f aca="false" t="array" ref="BS346:BS346">IF(MAX(IF(DATOS_[id]=DATOS_[[#This Row],[id]],DATOS_[F.fin.cal]))=DATOS_[[#This Row],[F.fin.cal]],"Sí","NO")</f>
        <v>Sí</v>
      </c>
      <c r="BT346" s="137" t="str">
        <f aca="false">IF(AND(DATOS_[[#This Row],[% normaliz]]&lt;&gt;1,DATOS_[[#This Row],[% anualiz]]=1),"Sí","NO")</f>
        <v>Sí</v>
      </c>
      <c r="BU346" s="137" t="str">
        <f aca="false">IF(AND(DATOS_[[#This Row],[% normaliz]]=1,DATOS_[[#This Row],[% anualiz]]&lt;&gt;1),"Sí","NO")</f>
        <v>NO</v>
      </c>
      <c r="BV346" s="137" t="str">
        <f aca="false">IF(AND(DATOS_[[#This Row],[% normaliz]]&lt;&gt;1,DATOS_[[#This Row],[% anualiz]]&lt;&gt;1),"Sí","NO")</f>
        <v>NO</v>
      </c>
      <c r="BW346" s="137" t="str">
        <f aca="false">+IF(DATOS_[[#This Row],[% normaliz]]*DATOS_[[#This Row],[% anualiz]]=1,"NO","Sí")</f>
        <v>Sí</v>
      </c>
      <c r="BX346" s="138" t="e">
        <f aca="false">(DATOS_[[#This Row],[S.BASE]]*(1/DATOS_[[#This Row],[% normaliz]])*(1/DATOS_[[#This Row],[% anualiz]]))*IF(DATOS_[[#This Row],[Check Equiparado]]="Sí",1,0)</f>
        <v>#DIV/0!</v>
      </c>
      <c r="BY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6" s="138" t="e">
        <f aca="false">+DATOS_[[#This Row],[SALARIO BASE Eq]]+DATOS_[[#This Row],[Tot COMPL.SAL Eq]]</f>
        <v>#DIV/0!</v>
      </c>
      <c r="CA346" s="138" t="e">
        <f aca="false" t="array" ref="CA346:CA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6" s="138" t="e">
        <f aca="false">+DATOS_[[#This Row],[TOTAL SALARIO Eq]]+DATOS_[[#This Row],[Tot Extrasalarial Eq]]</f>
        <v>#DIV/0!</v>
      </c>
      <c r="CC346" s="139" t="n">
        <f aca="false">DATOS_[[#This Row],[S.BASE]]</f>
        <v>0</v>
      </c>
      <c r="CD346" s="139" t="n">
        <f aca="false">+SUM(DATOS_[[#This Row],[Conc.Sal.01]:[Conc.Sal.30]])</f>
        <v>0</v>
      </c>
      <c r="CE346" s="139" t="n">
        <f aca="false">+DATOS_[[#This Row],[SALARIO BASE Ef]]+DATOS_[[#This Row],[Tot COMPL.SAL Ef]]</f>
        <v>0</v>
      </c>
      <c r="CF346" s="139" t="n">
        <f aca="false">+SUM(DATOS_[[#This Row],[C.Extra.01]:[C.Extra.05]])</f>
        <v>0</v>
      </c>
      <c r="CG346" s="139" t="n">
        <f aca="false">+DATOS_[[#This Row],[TOTAL SALARIO Ef]]+DATOS_[[#This Row],[Tot Extrasalarial Ef]]</f>
        <v>0</v>
      </c>
      <c r="CH346" s="140" t="n">
        <f aca="false">MIN(IF(DATOS_[[#This Row],[Fecha Fin Contrato]]="",$D$4,DATOS_[[#This Row],[Fecha Fin Contrato]]),$D$4)-MAX(DATOS_[[#This Row],[Fecha de Contratación]],$D$3)+1</f>
        <v>1</v>
      </c>
      <c r="CI346" s="141" t="str">
        <f aca="false">IF(COUNTIFS(DATOS_[id],DATOS_[[#This Row],[id]])&gt;1,DATOS_[[#This Row],[id]],"")</f>
        <v/>
      </c>
      <c r="CJ346" s="141" t="n">
        <f aca="false">(Inicio!$G$10-DATOS_[[#This Row],[Fecha Nacimiento]])/365.25</f>
        <v>0</v>
      </c>
      <c r="CK346" s="141" t="n">
        <f aca="false">(Inicio!$G$10-DATOS_[[#This Row],[Fecha de Antigüedad]])/365.25</f>
        <v>0</v>
      </c>
      <c r="CL346" s="141" t="e">
        <f aca="false">+VLOOKUP(DATOS_[[#This Row],[Clave de Contrato]],TblTiposContrato13[],3,0)</f>
        <v>#N/A</v>
      </c>
      <c r="CM346" s="141" t="e">
        <f aca="false">+VLOOKUP(DATOS_[[#This Row],[Clave de Contrato]],TblTiposContrato13[],4,0)</f>
        <v>#N/A</v>
      </c>
      <c r="CN346" s="141" t="str">
        <f aca="false">VLOOKUP(DATOS_[[#This Row],[Edad]],CONTRATOS!TblRngEdad,2,1)</f>
        <v>20  o menos</v>
      </c>
      <c r="CO346" s="141" t="str">
        <f aca="false">VLOOKUP(DATOS_[[#This Row],[Antigüedad]],TblRngAntg14[],2,1)</f>
        <v>0 a 1 años</v>
      </c>
    </row>
    <row r="347" customFormat="false" ht="13.8" hidden="false" customHeight="false" outlineLevel="0" collapsed="false">
      <c r="D347" s="128"/>
      <c r="E347" s="129"/>
      <c r="F347" s="129"/>
      <c r="G347" s="129"/>
      <c r="H347" s="130"/>
      <c r="I347" s="131"/>
      <c r="J347" s="128"/>
      <c r="K347" s="132"/>
      <c r="L347" s="132"/>
      <c r="M347" s="133"/>
      <c r="N347" s="133"/>
      <c r="O347" s="133"/>
      <c r="P347" s="129"/>
      <c r="Z347" s="74"/>
      <c r="AA347" s="75"/>
      <c r="AB347" s="75"/>
      <c r="AC347" s="129"/>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134"/>
      <c r="BK347" s="134"/>
      <c r="BL347" s="134"/>
      <c r="BM347" s="135"/>
      <c r="BN347" s="136" t="n">
        <f aca="false">+MAX($D$3,DATOS_[[#This Row],[Fecha Inicio Sit. Contract.]])</f>
        <v>0</v>
      </c>
      <c r="BO347" s="136" t="n">
        <f aca="false">+MIN($D$4,DATOS_[[#This Row],[Fecha Fin Sit. Contract.]])</f>
        <v>0</v>
      </c>
      <c r="BP347" s="137" t="n">
        <f aca="false">+DATOS_[[#This Row],[% de jornada]]*IF(DATOS_[[#This Row],[% jornada reducida]]="",1,DATOS_[[#This Row],[% jornada reducida]])</f>
        <v>0</v>
      </c>
      <c r="BQ347" s="137" t="n">
        <f aca="false">+(DATOS_[[#This Row],[F.fin.cal]]-DATOS_[[#This Row],[F.ini.cal]]+1)/($D$4-$D$3+1)</f>
        <v>1</v>
      </c>
      <c r="BR347" s="137" t="str">
        <f aca="false">IF(OR(AND(DATOS_[[#This Row],[Fecha Fin Contrato]]&lt;$D$3,DATOS_[[#This Row],[Fecha Fin Contrato]]&lt;&gt;""),DATOS_[[#This Row],[Fecha de Contratación]]&gt;$D$4),"Fuera","Dentro")</f>
        <v>Dentro</v>
      </c>
      <c r="BS347" s="137" t="str">
        <f aca="false" t="array" ref="BS347:BS347">IF(MAX(IF(DATOS_[id]=DATOS_[[#This Row],[id]],DATOS_[F.fin.cal]))=DATOS_[[#This Row],[F.fin.cal]],"Sí","NO")</f>
        <v>Sí</v>
      </c>
      <c r="BT347" s="137" t="str">
        <f aca="false">IF(AND(DATOS_[[#This Row],[% normaliz]]&lt;&gt;1,DATOS_[[#This Row],[% anualiz]]=1),"Sí","NO")</f>
        <v>Sí</v>
      </c>
      <c r="BU347" s="137" t="str">
        <f aca="false">IF(AND(DATOS_[[#This Row],[% normaliz]]=1,DATOS_[[#This Row],[% anualiz]]&lt;&gt;1),"Sí","NO")</f>
        <v>NO</v>
      </c>
      <c r="BV347" s="137" t="str">
        <f aca="false">IF(AND(DATOS_[[#This Row],[% normaliz]]&lt;&gt;1,DATOS_[[#This Row],[% anualiz]]&lt;&gt;1),"Sí","NO")</f>
        <v>NO</v>
      </c>
      <c r="BW347" s="137" t="str">
        <f aca="false">+IF(DATOS_[[#This Row],[% normaliz]]*DATOS_[[#This Row],[% anualiz]]=1,"NO","Sí")</f>
        <v>Sí</v>
      </c>
      <c r="BX347" s="138" t="e">
        <f aca="false">(DATOS_[[#This Row],[S.BASE]]*(1/DATOS_[[#This Row],[% normaliz]])*(1/DATOS_[[#This Row],[% anualiz]]))*IF(DATOS_[[#This Row],[Check Equiparado]]="Sí",1,0)</f>
        <v>#DIV/0!</v>
      </c>
      <c r="BY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7" s="138" t="e">
        <f aca="false">+DATOS_[[#This Row],[SALARIO BASE Eq]]+DATOS_[[#This Row],[Tot COMPL.SAL Eq]]</f>
        <v>#DIV/0!</v>
      </c>
      <c r="CA347" s="138" t="e">
        <f aca="false" t="array" ref="CA347:CA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7" s="138" t="e">
        <f aca="false">+DATOS_[[#This Row],[TOTAL SALARIO Eq]]+DATOS_[[#This Row],[Tot Extrasalarial Eq]]</f>
        <v>#DIV/0!</v>
      </c>
      <c r="CC347" s="139" t="n">
        <f aca="false">DATOS_[[#This Row],[S.BASE]]</f>
        <v>0</v>
      </c>
      <c r="CD347" s="139" t="n">
        <f aca="false">+SUM(DATOS_[[#This Row],[Conc.Sal.01]:[Conc.Sal.30]])</f>
        <v>0</v>
      </c>
      <c r="CE347" s="139" t="n">
        <f aca="false">+DATOS_[[#This Row],[SALARIO BASE Ef]]+DATOS_[[#This Row],[Tot COMPL.SAL Ef]]</f>
        <v>0</v>
      </c>
      <c r="CF347" s="139" t="n">
        <f aca="false">+SUM(DATOS_[[#This Row],[C.Extra.01]:[C.Extra.05]])</f>
        <v>0</v>
      </c>
      <c r="CG347" s="139" t="n">
        <f aca="false">+DATOS_[[#This Row],[TOTAL SALARIO Ef]]+DATOS_[[#This Row],[Tot Extrasalarial Ef]]</f>
        <v>0</v>
      </c>
      <c r="CH347" s="140" t="n">
        <f aca="false">MIN(IF(DATOS_[[#This Row],[Fecha Fin Contrato]]="",$D$4,DATOS_[[#This Row],[Fecha Fin Contrato]]),$D$4)-MAX(DATOS_[[#This Row],[Fecha de Contratación]],$D$3)+1</f>
        <v>1</v>
      </c>
      <c r="CI347" s="141" t="str">
        <f aca="false">IF(COUNTIFS(DATOS_[id],DATOS_[[#This Row],[id]])&gt;1,DATOS_[[#This Row],[id]],"")</f>
        <v/>
      </c>
      <c r="CJ347" s="141" t="n">
        <f aca="false">(Inicio!$G$10-DATOS_[[#This Row],[Fecha Nacimiento]])/365.25</f>
        <v>0</v>
      </c>
      <c r="CK347" s="141" t="n">
        <f aca="false">(Inicio!$G$10-DATOS_[[#This Row],[Fecha de Antigüedad]])/365.25</f>
        <v>0</v>
      </c>
      <c r="CL347" s="141" t="e">
        <f aca="false">+VLOOKUP(DATOS_[[#This Row],[Clave de Contrato]],TblTiposContrato13[],3,0)</f>
        <v>#N/A</v>
      </c>
      <c r="CM347" s="141" t="e">
        <f aca="false">+VLOOKUP(DATOS_[[#This Row],[Clave de Contrato]],TblTiposContrato13[],4,0)</f>
        <v>#N/A</v>
      </c>
      <c r="CN347" s="141" t="str">
        <f aca="false">VLOOKUP(DATOS_[[#This Row],[Edad]],CONTRATOS!TblRngEdad,2,1)</f>
        <v>20  o menos</v>
      </c>
      <c r="CO347" s="141" t="str">
        <f aca="false">VLOOKUP(DATOS_[[#This Row],[Antigüedad]],TblRngAntg14[],2,1)</f>
        <v>0 a 1 años</v>
      </c>
    </row>
    <row r="348" customFormat="false" ht="13.8" hidden="false" customHeight="false" outlineLevel="0" collapsed="false">
      <c r="D348" s="128"/>
      <c r="E348" s="129"/>
      <c r="F348" s="129"/>
      <c r="G348" s="129"/>
      <c r="H348" s="130"/>
      <c r="I348" s="131"/>
      <c r="J348" s="128"/>
      <c r="K348" s="132"/>
      <c r="L348" s="132"/>
      <c r="M348" s="133"/>
      <c r="N348" s="133"/>
      <c r="O348" s="133"/>
      <c r="P348" s="129"/>
      <c r="Z348" s="74"/>
      <c r="AA348" s="75"/>
      <c r="AB348" s="75"/>
      <c r="AC348" s="129"/>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134"/>
      <c r="BK348" s="134"/>
      <c r="BL348" s="134"/>
      <c r="BM348" s="135"/>
      <c r="BN348" s="136" t="n">
        <f aca="false">+MAX($D$3,DATOS_[[#This Row],[Fecha Inicio Sit. Contract.]])</f>
        <v>0</v>
      </c>
      <c r="BO348" s="136" t="n">
        <f aca="false">+MIN($D$4,DATOS_[[#This Row],[Fecha Fin Sit. Contract.]])</f>
        <v>0</v>
      </c>
      <c r="BP348" s="137" t="n">
        <f aca="false">+DATOS_[[#This Row],[% de jornada]]*IF(DATOS_[[#This Row],[% jornada reducida]]="",1,DATOS_[[#This Row],[% jornada reducida]])</f>
        <v>0</v>
      </c>
      <c r="BQ348" s="137" t="n">
        <f aca="false">+(DATOS_[[#This Row],[F.fin.cal]]-DATOS_[[#This Row],[F.ini.cal]]+1)/($D$4-$D$3+1)</f>
        <v>1</v>
      </c>
      <c r="BR348" s="137" t="str">
        <f aca="false">IF(OR(AND(DATOS_[[#This Row],[Fecha Fin Contrato]]&lt;$D$3,DATOS_[[#This Row],[Fecha Fin Contrato]]&lt;&gt;""),DATOS_[[#This Row],[Fecha de Contratación]]&gt;$D$4),"Fuera","Dentro")</f>
        <v>Dentro</v>
      </c>
      <c r="BS348" s="137" t="str">
        <f aca="false" t="array" ref="BS348:BS348">IF(MAX(IF(DATOS_[id]=DATOS_[[#This Row],[id]],DATOS_[F.fin.cal]))=DATOS_[[#This Row],[F.fin.cal]],"Sí","NO")</f>
        <v>Sí</v>
      </c>
      <c r="BT348" s="137" t="str">
        <f aca="false">IF(AND(DATOS_[[#This Row],[% normaliz]]&lt;&gt;1,DATOS_[[#This Row],[% anualiz]]=1),"Sí","NO")</f>
        <v>Sí</v>
      </c>
      <c r="BU348" s="137" t="str">
        <f aca="false">IF(AND(DATOS_[[#This Row],[% normaliz]]=1,DATOS_[[#This Row],[% anualiz]]&lt;&gt;1),"Sí","NO")</f>
        <v>NO</v>
      </c>
      <c r="BV348" s="137" t="str">
        <f aca="false">IF(AND(DATOS_[[#This Row],[% normaliz]]&lt;&gt;1,DATOS_[[#This Row],[% anualiz]]&lt;&gt;1),"Sí","NO")</f>
        <v>NO</v>
      </c>
      <c r="BW348" s="137" t="str">
        <f aca="false">+IF(DATOS_[[#This Row],[% normaliz]]*DATOS_[[#This Row],[% anualiz]]=1,"NO","Sí")</f>
        <v>Sí</v>
      </c>
      <c r="BX348" s="138" t="e">
        <f aca="false">(DATOS_[[#This Row],[S.BASE]]*(1/DATOS_[[#This Row],[% normaliz]])*(1/DATOS_[[#This Row],[% anualiz]]))*IF(DATOS_[[#This Row],[Check Equiparado]]="Sí",1,0)</f>
        <v>#DIV/0!</v>
      </c>
      <c r="BY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8" s="138" t="e">
        <f aca="false">+DATOS_[[#This Row],[SALARIO BASE Eq]]+DATOS_[[#This Row],[Tot COMPL.SAL Eq]]</f>
        <v>#DIV/0!</v>
      </c>
      <c r="CA348" s="138" t="e">
        <f aca="false" t="array" ref="CA348:CA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8" s="138" t="e">
        <f aca="false">+DATOS_[[#This Row],[TOTAL SALARIO Eq]]+DATOS_[[#This Row],[Tot Extrasalarial Eq]]</f>
        <v>#DIV/0!</v>
      </c>
      <c r="CC348" s="139" t="n">
        <f aca="false">DATOS_[[#This Row],[S.BASE]]</f>
        <v>0</v>
      </c>
      <c r="CD348" s="139" t="n">
        <f aca="false">+SUM(DATOS_[[#This Row],[Conc.Sal.01]:[Conc.Sal.30]])</f>
        <v>0</v>
      </c>
      <c r="CE348" s="139" t="n">
        <f aca="false">+DATOS_[[#This Row],[SALARIO BASE Ef]]+DATOS_[[#This Row],[Tot COMPL.SAL Ef]]</f>
        <v>0</v>
      </c>
      <c r="CF348" s="139" t="n">
        <f aca="false">+SUM(DATOS_[[#This Row],[C.Extra.01]:[C.Extra.05]])</f>
        <v>0</v>
      </c>
      <c r="CG348" s="139" t="n">
        <f aca="false">+DATOS_[[#This Row],[TOTAL SALARIO Ef]]+DATOS_[[#This Row],[Tot Extrasalarial Ef]]</f>
        <v>0</v>
      </c>
      <c r="CH348" s="140" t="n">
        <f aca="false">MIN(IF(DATOS_[[#This Row],[Fecha Fin Contrato]]="",$D$4,DATOS_[[#This Row],[Fecha Fin Contrato]]),$D$4)-MAX(DATOS_[[#This Row],[Fecha de Contratación]],$D$3)+1</f>
        <v>1</v>
      </c>
      <c r="CI348" s="141" t="str">
        <f aca="false">IF(COUNTIFS(DATOS_[id],DATOS_[[#This Row],[id]])&gt;1,DATOS_[[#This Row],[id]],"")</f>
        <v/>
      </c>
      <c r="CJ348" s="141" t="n">
        <f aca="false">(Inicio!$G$10-DATOS_[[#This Row],[Fecha Nacimiento]])/365.25</f>
        <v>0</v>
      </c>
      <c r="CK348" s="141" t="n">
        <f aca="false">(Inicio!$G$10-DATOS_[[#This Row],[Fecha de Antigüedad]])/365.25</f>
        <v>0</v>
      </c>
      <c r="CL348" s="141" t="e">
        <f aca="false">+VLOOKUP(DATOS_[[#This Row],[Clave de Contrato]],TblTiposContrato13[],3,0)</f>
        <v>#N/A</v>
      </c>
      <c r="CM348" s="141" t="e">
        <f aca="false">+VLOOKUP(DATOS_[[#This Row],[Clave de Contrato]],TblTiposContrato13[],4,0)</f>
        <v>#N/A</v>
      </c>
      <c r="CN348" s="141" t="str">
        <f aca="false">VLOOKUP(DATOS_[[#This Row],[Edad]],CONTRATOS!TblRngEdad,2,1)</f>
        <v>20  o menos</v>
      </c>
      <c r="CO348" s="141" t="str">
        <f aca="false">VLOOKUP(DATOS_[[#This Row],[Antigüedad]],TblRngAntg14[],2,1)</f>
        <v>0 a 1 años</v>
      </c>
    </row>
    <row r="349" customFormat="false" ht="13.8" hidden="false" customHeight="false" outlineLevel="0" collapsed="false">
      <c r="D349" s="128"/>
      <c r="E349" s="129"/>
      <c r="F349" s="129"/>
      <c r="G349" s="129"/>
      <c r="H349" s="130"/>
      <c r="I349" s="131"/>
      <c r="J349" s="128"/>
      <c r="K349" s="132"/>
      <c r="L349" s="132"/>
      <c r="M349" s="133"/>
      <c r="N349" s="133"/>
      <c r="O349" s="133"/>
      <c r="P349" s="129"/>
      <c r="Z349" s="74"/>
      <c r="AA349" s="75"/>
      <c r="AB349" s="75"/>
      <c r="AC349" s="129"/>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134"/>
      <c r="BK349" s="134"/>
      <c r="BL349" s="134"/>
      <c r="BM349" s="135"/>
      <c r="BN349" s="136" t="n">
        <f aca="false">+MAX($D$3,DATOS_[[#This Row],[Fecha Inicio Sit. Contract.]])</f>
        <v>0</v>
      </c>
      <c r="BO349" s="136" t="n">
        <f aca="false">+MIN($D$4,DATOS_[[#This Row],[Fecha Fin Sit. Contract.]])</f>
        <v>0</v>
      </c>
      <c r="BP349" s="137" t="n">
        <f aca="false">+DATOS_[[#This Row],[% de jornada]]*IF(DATOS_[[#This Row],[% jornada reducida]]="",1,DATOS_[[#This Row],[% jornada reducida]])</f>
        <v>0</v>
      </c>
      <c r="BQ349" s="137" t="n">
        <f aca="false">+(DATOS_[[#This Row],[F.fin.cal]]-DATOS_[[#This Row],[F.ini.cal]]+1)/($D$4-$D$3+1)</f>
        <v>1</v>
      </c>
      <c r="BR349" s="137" t="str">
        <f aca="false">IF(OR(AND(DATOS_[[#This Row],[Fecha Fin Contrato]]&lt;$D$3,DATOS_[[#This Row],[Fecha Fin Contrato]]&lt;&gt;""),DATOS_[[#This Row],[Fecha de Contratación]]&gt;$D$4),"Fuera","Dentro")</f>
        <v>Dentro</v>
      </c>
      <c r="BS349" s="137" t="str">
        <f aca="false" t="array" ref="BS349:BS349">IF(MAX(IF(DATOS_[id]=DATOS_[[#This Row],[id]],DATOS_[F.fin.cal]))=DATOS_[[#This Row],[F.fin.cal]],"Sí","NO")</f>
        <v>Sí</v>
      </c>
      <c r="BT349" s="137" t="str">
        <f aca="false">IF(AND(DATOS_[[#This Row],[% normaliz]]&lt;&gt;1,DATOS_[[#This Row],[% anualiz]]=1),"Sí","NO")</f>
        <v>Sí</v>
      </c>
      <c r="BU349" s="137" t="str">
        <f aca="false">IF(AND(DATOS_[[#This Row],[% normaliz]]=1,DATOS_[[#This Row],[% anualiz]]&lt;&gt;1),"Sí","NO")</f>
        <v>NO</v>
      </c>
      <c r="BV349" s="137" t="str">
        <f aca="false">IF(AND(DATOS_[[#This Row],[% normaliz]]&lt;&gt;1,DATOS_[[#This Row],[% anualiz]]&lt;&gt;1),"Sí","NO")</f>
        <v>NO</v>
      </c>
      <c r="BW349" s="137" t="str">
        <f aca="false">+IF(DATOS_[[#This Row],[% normaliz]]*DATOS_[[#This Row],[% anualiz]]=1,"NO","Sí")</f>
        <v>Sí</v>
      </c>
      <c r="BX349" s="138" t="e">
        <f aca="false">(DATOS_[[#This Row],[S.BASE]]*(1/DATOS_[[#This Row],[% normaliz]])*(1/DATOS_[[#This Row],[% anualiz]]))*IF(DATOS_[[#This Row],[Check Equiparado]]="Sí",1,0)</f>
        <v>#DIV/0!</v>
      </c>
      <c r="BY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9" s="138" t="e">
        <f aca="false">+DATOS_[[#This Row],[SALARIO BASE Eq]]+DATOS_[[#This Row],[Tot COMPL.SAL Eq]]</f>
        <v>#DIV/0!</v>
      </c>
      <c r="CA349" s="138" t="e">
        <f aca="false" t="array" ref="CA349:CA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9" s="138" t="e">
        <f aca="false">+DATOS_[[#This Row],[TOTAL SALARIO Eq]]+DATOS_[[#This Row],[Tot Extrasalarial Eq]]</f>
        <v>#DIV/0!</v>
      </c>
      <c r="CC349" s="139" t="n">
        <f aca="false">DATOS_[[#This Row],[S.BASE]]</f>
        <v>0</v>
      </c>
      <c r="CD349" s="139" t="n">
        <f aca="false">+SUM(DATOS_[[#This Row],[Conc.Sal.01]:[Conc.Sal.30]])</f>
        <v>0</v>
      </c>
      <c r="CE349" s="139" t="n">
        <f aca="false">+DATOS_[[#This Row],[SALARIO BASE Ef]]+DATOS_[[#This Row],[Tot COMPL.SAL Ef]]</f>
        <v>0</v>
      </c>
      <c r="CF349" s="139" t="n">
        <f aca="false">+SUM(DATOS_[[#This Row],[C.Extra.01]:[C.Extra.05]])</f>
        <v>0</v>
      </c>
      <c r="CG349" s="139" t="n">
        <f aca="false">+DATOS_[[#This Row],[TOTAL SALARIO Ef]]+DATOS_[[#This Row],[Tot Extrasalarial Ef]]</f>
        <v>0</v>
      </c>
      <c r="CH349" s="140" t="n">
        <f aca="false">MIN(IF(DATOS_[[#This Row],[Fecha Fin Contrato]]="",$D$4,DATOS_[[#This Row],[Fecha Fin Contrato]]),$D$4)-MAX(DATOS_[[#This Row],[Fecha de Contratación]],$D$3)+1</f>
        <v>1</v>
      </c>
      <c r="CI349" s="141" t="str">
        <f aca="false">IF(COUNTIFS(DATOS_[id],DATOS_[[#This Row],[id]])&gt;1,DATOS_[[#This Row],[id]],"")</f>
        <v/>
      </c>
      <c r="CJ349" s="141" t="n">
        <f aca="false">(Inicio!$G$10-DATOS_[[#This Row],[Fecha Nacimiento]])/365.25</f>
        <v>0</v>
      </c>
      <c r="CK349" s="141" t="n">
        <f aca="false">(Inicio!$G$10-DATOS_[[#This Row],[Fecha de Antigüedad]])/365.25</f>
        <v>0</v>
      </c>
      <c r="CL349" s="141" t="e">
        <f aca="false">+VLOOKUP(DATOS_[[#This Row],[Clave de Contrato]],TblTiposContrato13[],3,0)</f>
        <v>#N/A</v>
      </c>
      <c r="CM349" s="141" t="e">
        <f aca="false">+VLOOKUP(DATOS_[[#This Row],[Clave de Contrato]],TblTiposContrato13[],4,0)</f>
        <v>#N/A</v>
      </c>
      <c r="CN349" s="141" t="str">
        <f aca="false">VLOOKUP(DATOS_[[#This Row],[Edad]],CONTRATOS!TblRngEdad,2,1)</f>
        <v>20  o menos</v>
      </c>
      <c r="CO349" s="141" t="str">
        <f aca="false">VLOOKUP(DATOS_[[#This Row],[Antigüedad]],TblRngAntg14[],2,1)</f>
        <v>0 a 1 años</v>
      </c>
    </row>
    <row r="350" customFormat="false" ht="13.8" hidden="false" customHeight="false" outlineLevel="0" collapsed="false">
      <c r="D350" s="128"/>
      <c r="E350" s="129"/>
      <c r="F350" s="129"/>
      <c r="G350" s="129"/>
      <c r="H350" s="130"/>
      <c r="I350" s="131"/>
      <c r="J350" s="128"/>
      <c r="K350" s="132"/>
      <c r="L350" s="132"/>
      <c r="M350" s="133"/>
      <c r="N350" s="133"/>
      <c r="O350" s="133"/>
      <c r="P350" s="129"/>
      <c r="Z350" s="74"/>
      <c r="AA350" s="75"/>
      <c r="AB350" s="75"/>
      <c r="AC350" s="129"/>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134"/>
      <c r="BK350" s="134"/>
      <c r="BL350" s="134"/>
      <c r="BM350" s="135"/>
      <c r="BN350" s="136" t="n">
        <f aca="false">+MAX($D$3,DATOS_[[#This Row],[Fecha Inicio Sit. Contract.]])</f>
        <v>0</v>
      </c>
      <c r="BO350" s="136" t="n">
        <f aca="false">+MIN($D$4,DATOS_[[#This Row],[Fecha Fin Sit. Contract.]])</f>
        <v>0</v>
      </c>
      <c r="BP350" s="137" t="n">
        <f aca="false">+DATOS_[[#This Row],[% de jornada]]*IF(DATOS_[[#This Row],[% jornada reducida]]="",1,DATOS_[[#This Row],[% jornada reducida]])</f>
        <v>0</v>
      </c>
      <c r="BQ350" s="137" t="n">
        <f aca="false">+(DATOS_[[#This Row],[F.fin.cal]]-DATOS_[[#This Row],[F.ini.cal]]+1)/($D$4-$D$3+1)</f>
        <v>1</v>
      </c>
      <c r="BR350" s="137" t="str">
        <f aca="false">IF(OR(AND(DATOS_[[#This Row],[Fecha Fin Contrato]]&lt;$D$3,DATOS_[[#This Row],[Fecha Fin Contrato]]&lt;&gt;""),DATOS_[[#This Row],[Fecha de Contratación]]&gt;$D$4),"Fuera","Dentro")</f>
        <v>Dentro</v>
      </c>
      <c r="BS350" s="137" t="str">
        <f aca="false" t="array" ref="BS350:BS350">IF(MAX(IF(DATOS_[id]=DATOS_[[#This Row],[id]],DATOS_[F.fin.cal]))=DATOS_[[#This Row],[F.fin.cal]],"Sí","NO")</f>
        <v>Sí</v>
      </c>
      <c r="BT350" s="137" t="str">
        <f aca="false">IF(AND(DATOS_[[#This Row],[% normaliz]]&lt;&gt;1,DATOS_[[#This Row],[% anualiz]]=1),"Sí","NO")</f>
        <v>Sí</v>
      </c>
      <c r="BU350" s="137" t="str">
        <f aca="false">IF(AND(DATOS_[[#This Row],[% normaliz]]=1,DATOS_[[#This Row],[% anualiz]]&lt;&gt;1),"Sí","NO")</f>
        <v>NO</v>
      </c>
      <c r="BV350" s="137" t="str">
        <f aca="false">IF(AND(DATOS_[[#This Row],[% normaliz]]&lt;&gt;1,DATOS_[[#This Row],[% anualiz]]&lt;&gt;1),"Sí","NO")</f>
        <v>NO</v>
      </c>
      <c r="BW350" s="137" t="str">
        <f aca="false">+IF(DATOS_[[#This Row],[% normaliz]]*DATOS_[[#This Row],[% anualiz]]=1,"NO","Sí")</f>
        <v>Sí</v>
      </c>
      <c r="BX350" s="138" t="e">
        <f aca="false">(DATOS_[[#This Row],[S.BASE]]*(1/DATOS_[[#This Row],[% normaliz]])*(1/DATOS_[[#This Row],[% anualiz]]))*IF(DATOS_[[#This Row],[Check Equiparado]]="Sí",1,0)</f>
        <v>#DIV/0!</v>
      </c>
      <c r="BY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0" s="138" t="e">
        <f aca="false">+DATOS_[[#This Row],[SALARIO BASE Eq]]+DATOS_[[#This Row],[Tot COMPL.SAL Eq]]</f>
        <v>#DIV/0!</v>
      </c>
      <c r="CA350" s="138" t="e">
        <f aca="false" t="array" ref="CA350:CA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0" s="138" t="e">
        <f aca="false">+DATOS_[[#This Row],[TOTAL SALARIO Eq]]+DATOS_[[#This Row],[Tot Extrasalarial Eq]]</f>
        <v>#DIV/0!</v>
      </c>
      <c r="CC350" s="139" t="n">
        <f aca="false">DATOS_[[#This Row],[S.BASE]]</f>
        <v>0</v>
      </c>
      <c r="CD350" s="139" t="n">
        <f aca="false">+SUM(DATOS_[[#This Row],[Conc.Sal.01]:[Conc.Sal.30]])</f>
        <v>0</v>
      </c>
      <c r="CE350" s="139" t="n">
        <f aca="false">+DATOS_[[#This Row],[SALARIO BASE Ef]]+DATOS_[[#This Row],[Tot COMPL.SAL Ef]]</f>
        <v>0</v>
      </c>
      <c r="CF350" s="139" t="n">
        <f aca="false">+SUM(DATOS_[[#This Row],[C.Extra.01]:[C.Extra.05]])</f>
        <v>0</v>
      </c>
      <c r="CG350" s="139" t="n">
        <f aca="false">+DATOS_[[#This Row],[TOTAL SALARIO Ef]]+DATOS_[[#This Row],[Tot Extrasalarial Ef]]</f>
        <v>0</v>
      </c>
      <c r="CH350" s="140" t="n">
        <f aca="false">MIN(IF(DATOS_[[#This Row],[Fecha Fin Contrato]]="",$D$4,DATOS_[[#This Row],[Fecha Fin Contrato]]),$D$4)-MAX(DATOS_[[#This Row],[Fecha de Contratación]],$D$3)+1</f>
        <v>1</v>
      </c>
      <c r="CI350" s="141" t="str">
        <f aca="false">IF(COUNTIFS(DATOS_[id],DATOS_[[#This Row],[id]])&gt;1,DATOS_[[#This Row],[id]],"")</f>
        <v/>
      </c>
      <c r="CJ350" s="141" t="n">
        <f aca="false">(Inicio!$G$10-DATOS_[[#This Row],[Fecha Nacimiento]])/365.25</f>
        <v>0</v>
      </c>
      <c r="CK350" s="141" t="n">
        <f aca="false">(Inicio!$G$10-DATOS_[[#This Row],[Fecha de Antigüedad]])/365.25</f>
        <v>0</v>
      </c>
      <c r="CL350" s="141" t="e">
        <f aca="false">+VLOOKUP(DATOS_[[#This Row],[Clave de Contrato]],TblTiposContrato13[],3,0)</f>
        <v>#N/A</v>
      </c>
      <c r="CM350" s="141" t="e">
        <f aca="false">+VLOOKUP(DATOS_[[#This Row],[Clave de Contrato]],TblTiposContrato13[],4,0)</f>
        <v>#N/A</v>
      </c>
      <c r="CN350" s="141" t="str">
        <f aca="false">VLOOKUP(DATOS_[[#This Row],[Edad]],CONTRATOS!TblRngEdad,2,1)</f>
        <v>20  o menos</v>
      </c>
      <c r="CO350" s="141" t="str">
        <f aca="false">VLOOKUP(DATOS_[[#This Row],[Antigüedad]],TblRngAntg14[],2,1)</f>
        <v>0 a 1 años</v>
      </c>
    </row>
    <row r="351" customFormat="false" ht="13.8" hidden="false" customHeight="false" outlineLevel="0" collapsed="false">
      <c r="D351" s="128"/>
      <c r="E351" s="129"/>
      <c r="F351" s="129"/>
      <c r="G351" s="129"/>
      <c r="H351" s="130"/>
      <c r="I351" s="131"/>
      <c r="J351" s="128"/>
      <c r="K351" s="132"/>
      <c r="L351" s="132"/>
      <c r="M351" s="133"/>
      <c r="N351" s="133"/>
      <c r="O351" s="133"/>
      <c r="P351" s="129"/>
      <c r="Z351" s="74"/>
      <c r="AA351" s="75"/>
      <c r="AB351" s="75"/>
      <c r="AC351" s="129"/>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134"/>
      <c r="BK351" s="134"/>
      <c r="BL351" s="134"/>
      <c r="BM351" s="135"/>
      <c r="BN351" s="136" t="n">
        <f aca="false">+MAX($D$3,DATOS_[[#This Row],[Fecha Inicio Sit. Contract.]])</f>
        <v>0</v>
      </c>
      <c r="BO351" s="136" t="n">
        <f aca="false">+MIN($D$4,DATOS_[[#This Row],[Fecha Fin Sit. Contract.]])</f>
        <v>0</v>
      </c>
      <c r="BP351" s="137" t="n">
        <f aca="false">+DATOS_[[#This Row],[% de jornada]]*IF(DATOS_[[#This Row],[% jornada reducida]]="",1,DATOS_[[#This Row],[% jornada reducida]])</f>
        <v>0</v>
      </c>
      <c r="BQ351" s="137" t="n">
        <f aca="false">+(DATOS_[[#This Row],[F.fin.cal]]-DATOS_[[#This Row],[F.ini.cal]]+1)/($D$4-$D$3+1)</f>
        <v>1</v>
      </c>
      <c r="BR351" s="137" t="str">
        <f aca="false">IF(OR(AND(DATOS_[[#This Row],[Fecha Fin Contrato]]&lt;$D$3,DATOS_[[#This Row],[Fecha Fin Contrato]]&lt;&gt;""),DATOS_[[#This Row],[Fecha de Contratación]]&gt;$D$4),"Fuera","Dentro")</f>
        <v>Dentro</v>
      </c>
      <c r="BS351" s="137" t="str">
        <f aca="false" t="array" ref="BS351:BS351">IF(MAX(IF(DATOS_[id]=DATOS_[[#This Row],[id]],DATOS_[F.fin.cal]))=DATOS_[[#This Row],[F.fin.cal]],"Sí","NO")</f>
        <v>Sí</v>
      </c>
      <c r="BT351" s="137" t="str">
        <f aca="false">IF(AND(DATOS_[[#This Row],[% normaliz]]&lt;&gt;1,DATOS_[[#This Row],[% anualiz]]=1),"Sí","NO")</f>
        <v>Sí</v>
      </c>
      <c r="BU351" s="137" t="str">
        <f aca="false">IF(AND(DATOS_[[#This Row],[% normaliz]]=1,DATOS_[[#This Row],[% anualiz]]&lt;&gt;1),"Sí","NO")</f>
        <v>NO</v>
      </c>
      <c r="BV351" s="137" t="str">
        <f aca="false">IF(AND(DATOS_[[#This Row],[% normaliz]]&lt;&gt;1,DATOS_[[#This Row],[% anualiz]]&lt;&gt;1),"Sí","NO")</f>
        <v>NO</v>
      </c>
      <c r="BW351" s="137" t="str">
        <f aca="false">+IF(DATOS_[[#This Row],[% normaliz]]*DATOS_[[#This Row],[% anualiz]]=1,"NO","Sí")</f>
        <v>Sí</v>
      </c>
      <c r="BX351" s="138" t="e">
        <f aca="false">(DATOS_[[#This Row],[S.BASE]]*(1/DATOS_[[#This Row],[% normaliz]])*(1/DATOS_[[#This Row],[% anualiz]]))*IF(DATOS_[[#This Row],[Check Equiparado]]="Sí",1,0)</f>
        <v>#DIV/0!</v>
      </c>
      <c r="BY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1" s="138" t="e">
        <f aca="false">+DATOS_[[#This Row],[SALARIO BASE Eq]]+DATOS_[[#This Row],[Tot COMPL.SAL Eq]]</f>
        <v>#DIV/0!</v>
      </c>
      <c r="CA351" s="138" t="e">
        <f aca="false" t="array" ref="CA351:CA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1" s="138" t="e">
        <f aca="false">+DATOS_[[#This Row],[TOTAL SALARIO Eq]]+DATOS_[[#This Row],[Tot Extrasalarial Eq]]</f>
        <v>#DIV/0!</v>
      </c>
      <c r="CC351" s="139" t="n">
        <f aca="false">DATOS_[[#This Row],[S.BASE]]</f>
        <v>0</v>
      </c>
      <c r="CD351" s="139" t="n">
        <f aca="false">+SUM(DATOS_[[#This Row],[Conc.Sal.01]:[Conc.Sal.30]])</f>
        <v>0</v>
      </c>
      <c r="CE351" s="139" t="n">
        <f aca="false">+DATOS_[[#This Row],[SALARIO BASE Ef]]+DATOS_[[#This Row],[Tot COMPL.SAL Ef]]</f>
        <v>0</v>
      </c>
      <c r="CF351" s="139" t="n">
        <f aca="false">+SUM(DATOS_[[#This Row],[C.Extra.01]:[C.Extra.05]])</f>
        <v>0</v>
      </c>
      <c r="CG351" s="139" t="n">
        <f aca="false">+DATOS_[[#This Row],[TOTAL SALARIO Ef]]+DATOS_[[#This Row],[Tot Extrasalarial Ef]]</f>
        <v>0</v>
      </c>
      <c r="CH351" s="140" t="n">
        <f aca="false">MIN(IF(DATOS_[[#This Row],[Fecha Fin Contrato]]="",$D$4,DATOS_[[#This Row],[Fecha Fin Contrato]]),$D$4)-MAX(DATOS_[[#This Row],[Fecha de Contratación]],$D$3)+1</f>
        <v>1</v>
      </c>
      <c r="CI351" s="141" t="str">
        <f aca="false">IF(COUNTIFS(DATOS_[id],DATOS_[[#This Row],[id]])&gt;1,DATOS_[[#This Row],[id]],"")</f>
        <v/>
      </c>
      <c r="CJ351" s="141" t="n">
        <f aca="false">(Inicio!$G$10-DATOS_[[#This Row],[Fecha Nacimiento]])/365.25</f>
        <v>0</v>
      </c>
      <c r="CK351" s="141" t="n">
        <f aca="false">(Inicio!$G$10-DATOS_[[#This Row],[Fecha de Antigüedad]])/365.25</f>
        <v>0</v>
      </c>
      <c r="CL351" s="141" t="e">
        <f aca="false">+VLOOKUP(DATOS_[[#This Row],[Clave de Contrato]],TblTiposContrato13[],3,0)</f>
        <v>#N/A</v>
      </c>
      <c r="CM351" s="141" t="e">
        <f aca="false">+VLOOKUP(DATOS_[[#This Row],[Clave de Contrato]],TblTiposContrato13[],4,0)</f>
        <v>#N/A</v>
      </c>
      <c r="CN351" s="141" t="str">
        <f aca="false">VLOOKUP(DATOS_[[#This Row],[Edad]],CONTRATOS!TblRngEdad,2,1)</f>
        <v>20  o menos</v>
      </c>
      <c r="CO351" s="141" t="str">
        <f aca="false">VLOOKUP(DATOS_[[#This Row],[Antigüedad]],TblRngAntg14[],2,1)</f>
        <v>0 a 1 años</v>
      </c>
    </row>
    <row r="352" customFormat="false" ht="13.8" hidden="false" customHeight="false" outlineLevel="0" collapsed="false">
      <c r="D352" s="128"/>
      <c r="E352" s="129"/>
      <c r="F352" s="129"/>
      <c r="G352" s="129"/>
      <c r="H352" s="130"/>
      <c r="I352" s="131"/>
      <c r="J352" s="128"/>
      <c r="K352" s="132"/>
      <c r="L352" s="132"/>
      <c r="M352" s="133"/>
      <c r="N352" s="133"/>
      <c r="O352" s="133"/>
      <c r="P352" s="129"/>
      <c r="Z352" s="74"/>
      <c r="AA352" s="75"/>
      <c r="AB352" s="75"/>
      <c r="AC352" s="129"/>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134"/>
      <c r="BK352" s="134"/>
      <c r="BL352" s="134"/>
      <c r="BM352" s="135"/>
      <c r="BN352" s="136" t="n">
        <f aca="false">+MAX($D$3,DATOS_[[#This Row],[Fecha Inicio Sit. Contract.]])</f>
        <v>0</v>
      </c>
      <c r="BO352" s="136" t="n">
        <f aca="false">+MIN($D$4,DATOS_[[#This Row],[Fecha Fin Sit. Contract.]])</f>
        <v>0</v>
      </c>
      <c r="BP352" s="137" t="n">
        <f aca="false">+DATOS_[[#This Row],[% de jornada]]*IF(DATOS_[[#This Row],[% jornada reducida]]="",1,DATOS_[[#This Row],[% jornada reducida]])</f>
        <v>0</v>
      </c>
      <c r="BQ352" s="137" t="n">
        <f aca="false">+(DATOS_[[#This Row],[F.fin.cal]]-DATOS_[[#This Row],[F.ini.cal]]+1)/($D$4-$D$3+1)</f>
        <v>1</v>
      </c>
      <c r="BR352" s="137" t="str">
        <f aca="false">IF(OR(AND(DATOS_[[#This Row],[Fecha Fin Contrato]]&lt;$D$3,DATOS_[[#This Row],[Fecha Fin Contrato]]&lt;&gt;""),DATOS_[[#This Row],[Fecha de Contratación]]&gt;$D$4),"Fuera","Dentro")</f>
        <v>Dentro</v>
      </c>
      <c r="BS352" s="137" t="str">
        <f aca="false" t="array" ref="BS352:BS352">IF(MAX(IF(DATOS_[id]=DATOS_[[#This Row],[id]],DATOS_[F.fin.cal]))=DATOS_[[#This Row],[F.fin.cal]],"Sí","NO")</f>
        <v>Sí</v>
      </c>
      <c r="BT352" s="137" t="str">
        <f aca="false">IF(AND(DATOS_[[#This Row],[% normaliz]]&lt;&gt;1,DATOS_[[#This Row],[% anualiz]]=1),"Sí","NO")</f>
        <v>Sí</v>
      </c>
      <c r="BU352" s="137" t="str">
        <f aca="false">IF(AND(DATOS_[[#This Row],[% normaliz]]=1,DATOS_[[#This Row],[% anualiz]]&lt;&gt;1),"Sí","NO")</f>
        <v>NO</v>
      </c>
      <c r="BV352" s="137" t="str">
        <f aca="false">IF(AND(DATOS_[[#This Row],[% normaliz]]&lt;&gt;1,DATOS_[[#This Row],[% anualiz]]&lt;&gt;1),"Sí","NO")</f>
        <v>NO</v>
      </c>
      <c r="BW352" s="137" t="str">
        <f aca="false">+IF(DATOS_[[#This Row],[% normaliz]]*DATOS_[[#This Row],[% anualiz]]=1,"NO","Sí")</f>
        <v>Sí</v>
      </c>
      <c r="BX352" s="138" t="e">
        <f aca="false">(DATOS_[[#This Row],[S.BASE]]*(1/DATOS_[[#This Row],[% normaliz]])*(1/DATOS_[[#This Row],[% anualiz]]))*IF(DATOS_[[#This Row],[Check Equiparado]]="Sí",1,0)</f>
        <v>#DIV/0!</v>
      </c>
      <c r="BY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2" s="138" t="e">
        <f aca="false">+DATOS_[[#This Row],[SALARIO BASE Eq]]+DATOS_[[#This Row],[Tot COMPL.SAL Eq]]</f>
        <v>#DIV/0!</v>
      </c>
      <c r="CA352" s="138" t="e">
        <f aca="false" t="array" ref="CA352:CA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2" s="138" t="e">
        <f aca="false">+DATOS_[[#This Row],[TOTAL SALARIO Eq]]+DATOS_[[#This Row],[Tot Extrasalarial Eq]]</f>
        <v>#DIV/0!</v>
      </c>
      <c r="CC352" s="139" t="n">
        <f aca="false">DATOS_[[#This Row],[S.BASE]]</f>
        <v>0</v>
      </c>
      <c r="CD352" s="139" t="n">
        <f aca="false">+SUM(DATOS_[[#This Row],[Conc.Sal.01]:[Conc.Sal.30]])</f>
        <v>0</v>
      </c>
      <c r="CE352" s="139" t="n">
        <f aca="false">+DATOS_[[#This Row],[SALARIO BASE Ef]]+DATOS_[[#This Row],[Tot COMPL.SAL Ef]]</f>
        <v>0</v>
      </c>
      <c r="CF352" s="139" t="n">
        <f aca="false">+SUM(DATOS_[[#This Row],[C.Extra.01]:[C.Extra.05]])</f>
        <v>0</v>
      </c>
      <c r="CG352" s="139" t="n">
        <f aca="false">+DATOS_[[#This Row],[TOTAL SALARIO Ef]]+DATOS_[[#This Row],[Tot Extrasalarial Ef]]</f>
        <v>0</v>
      </c>
      <c r="CH352" s="140" t="n">
        <f aca="false">MIN(IF(DATOS_[[#This Row],[Fecha Fin Contrato]]="",$D$4,DATOS_[[#This Row],[Fecha Fin Contrato]]),$D$4)-MAX(DATOS_[[#This Row],[Fecha de Contratación]],$D$3)+1</f>
        <v>1</v>
      </c>
      <c r="CI352" s="141" t="str">
        <f aca="false">IF(COUNTIFS(DATOS_[id],DATOS_[[#This Row],[id]])&gt;1,DATOS_[[#This Row],[id]],"")</f>
        <v/>
      </c>
      <c r="CJ352" s="141" t="n">
        <f aca="false">(Inicio!$G$10-DATOS_[[#This Row],[Fecha Nacimiento]])/365.25</f>
        <v>0</v>
      </c>
      <c r="CK352" s="141" t="n">
        <f aca="false">(Inicio!$G$10-DATOS_[[#This Row],[Fecha de Antigüedad]])/365.25</f>
        <v>0</v>
      </c>
      <c r="CL352" s="141" t="e">
        <f aca="false">+VLOOKUP(DATOS_[[#This Row],[Clave de Contrato]],TblTiposContrato13[],3,0)</f>
        <v>#N/A</v>
      </c>
      <c r="CM352" s="141" t="e">
        <f aca="false">+VLOOKUP(DATOS_[[#This Row],[Clave de Contrato]],TblTiposContrato13[],4,0)</f>
        <v>#N/A</v>
      </c>
      <c r="CN352" s="141" t="str">
        <f aca="false">VLOOKUP(DATOS_[[#This Row],[Edad]],CONTRATOS!TblRngEdad,2,1)</f>
        <v>20  o menos</v>
      </c>
      <c r="CO352" s="141" t="str">
        <f aca="false">VLOOKUP(DATOS_[[#This Row],[Antigüedad]],TblRngAntg14[],2,1)</f>
        <v>0 a 1 años</v>
      </c>
    </row>
    <row r="353" customFormat="false" ht="13.8" hidden="false" customHeight="false" outlineLevel="0" collapsed="false">
      <c r="D353" s="128"/>
      <c r="E353" s="129"/>
      <c r="F353" s="129"/>
      <c r="G353" s="129"/>
      <c r="H353" s="130"/>
      <c r="I353" s="131"/>
      <c r="J353" s="128"/>
      <c r="K353" s="132"/>
      <c r="L353" s="132"/>
      <c r="M353" s="133"/>
      <c r="N353" s="133"/>
      <c r="O353" s="133"/>
      <c r="P353" s="129"/>
      <c r="Z353" s="74"/>
      <c r="AA353" s="75"/>
      <c r="AB353" s="75"/>
      <c r="AC353" s="129"/>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134"/>
      <c r="BK353" s="134"/>
      <c r="BL353" s="134"/>
      <c r="BM353" s="135"/>
      <c r="BN353" s="136" t="n">
        <f aca="false">+MAX($D$3,DATOS_[[#This Row],[Fecha Inicio Sit. Contract.]])</f>
        <v>0</v>
      </c>
      <c r="BO353" s="136" t="n">
        <f aca="false">+MIN($D$4,DATOS_[[#This Row],[Fecha Fin Sit. Contract.]])</f>
        <v>0</v>
      </c>
      <c r="BP353" s="137" t="n">
        <f aca="false">+DATOS_[[#This Row],[% de jornada]]*IF(DATOS_[[#This Row],[% jornada reducida]]="",1,DATOS_[[#This Row],[% jornada reducida]])</f>
        <v>0</v>
      </c>
      <c r="BQ353" s="137" t="n">
        <f aca="false">+(DATOS_[[#This Row],[F.fin.cal]]-DATOS_[[#This Row],[F.ini.cal]]+1)/($D$4-$D$3+1)</f>
        <v>1</v>
      </c>
      <c r="BR353" s="137" t="str">
        <f aca="false">IF(OR(AND(DATOS_[[#This Row],[Fecha Fin Contrato]]&lt;$D$3,DATOS_[[#This Row],[Fecha Fin Contrato]]&lt;&gt;""),DATOS_[[#This Row],[Fecha de Contratación]]&gt;$D$4),"Fuera","Dentro")</f>
        <v>Dentro</v>
      </c>
      <c r="BS353" s="137" t="str">
        <f aca="false" t="array" ref="BS353:BS353">IF(MAX(IF(DATOS_[id]=DATOS_[[#This Row],[id]],DATOS_[F.fin.cal]))=DATOS_[[#This Row],[F.fin.cal]],"Sí","NO")</f>
        <v>Sí</v>
      </c>
      <c r="BT353" s="137" t="str">
        <f aca="false">IF(AND(DATOS_[[#This Row],[% normaliz]]&lt;&gt;1,DATOS_[[#This Row],[% anualiz]]=1),"Sí","NO")</f>
        <v>Sí</v>
      </c>
      <c r="BU353" s="137" t="str">
        <f aca="false">IF(AND(DATOS_[[#This Row],[% normaliz]]=1,DATOS_[[#This Row],[% anualiz]]&lt;&gt;1),"Sí","NO")</f>
        <v>NO</v>
      </c>
      <c r="BV353" s="137" t="str">
        <f aca="false">IF(AND(DATOS_[[#This Row],[% normaliz]]&lt;&gt;1,DATOS_[[#This Row],[% anualiz]]&lt;&gt;1),"Sí","NO")</f>
        <v>NO</v>
      </c>
      <c r="BW353" s="137" t="str">
        <f aca="false">+IF(DATOS_[[#This Row],[% normaliz]]*DATOS_[[#This Row],[% anualiz]]=1,"NO","Sí")</f>
        <v>Sí</v>
      </c>
      <c r="BX353" s="138" t="e">
        <f aca="false">(DATOS_[[#This Row],[S.BASE]]*(1/DATOS_[[#This Row],[% normaliz]])*(1/DATOS_[[#This Row],[% anualiz]]))*IF(DATOS_[[#This Row],[Check Equiparado]]="Sí",1,0)</f>
        <v>#DIV/0!</v>
      </c>
      <c r="BY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3" s="138" t="e">
        <f aca="false">+DATOS_[[#This Row],[SALARIO BASE Eq]]+DATOS_[[#This Row],[Tot COMPL.SAL Eq]]</f>
        <v>#DIV/0!</v>
      </c>
      <c r="CA353" s="138" t="e">
        <f aca="false" t="array" ref="CA353:CA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3" s="138" t="e">
        <f aca="false">+DATOS_[[#This Row],[TOTAL SALARIO Eq]]+DATOS_[[#This Row],[Tot Extrasalarial Eq]]</f>
        <v>#DIV/0!</v>
      </c>
      <c r="CC353" s="139" t="n">
        <f aca="false">DATOS_[[#This Row],[S.BASE]]</f>
        <v>0</v>
      </c>
      <c r="CD353" s="139" t="n">
        <f aca="false">+SUM(DATOS_[[#This Row],[Conc.Sal.01]:[Conc.Sal.30]])</f>
        <v>0</v>
      </c>
      <c r="CE353" s="139" t="n">
        <f aca="false">+DATOS_[[#This Row],[SALARIO BASE Ef]]+DATOS_[[#This Row],[Tot COMPL.SAL Ef]]</f>
        <v>0</v>
      </c>
      <c r="CF353" s="139" t="n">
        <f aca="false">+SUM(DATOS_[[#This Row],[C.Extra.01]:[C.Extra.05]])</f>
        <v>0</v>
      </c>
      <c r="CG353" s="139" t="n">
        <f aca="false">+DATOS_[[#This Row],[TOTAL SALARIO Ef]]+DATOS_[[#This Row],[Tot Extrasalarial Ef]]</f>
        <v>0</v>
      </c>
      <c r="CH353" s="140" t="n">
        <f aca="false">MIN(IF(DATOS_[[#This Row],[Fecha Fin Contrato]]="",$D$4,DATOS_[[#This Row],[Fecha Fin Contrato]]),$D$4)-MAX(DATOS_[[#This Row],[Fecha de Contratación]],$D$3)+1</f>
        <v>1</v>
      </c>
      <c r="CI353" s="141" t="str">
        <f aca="false">IF(COUNTIFS(DATOS_[id],DATOS_[[#This Row],[id]])&gt;1,DATOS_[[#This Row],[id]],"")</f>
        <v/>
      </c>
      <c r="CJ353" s="141" t="n">
        <f aca="false">(Inicio!$G$10-DATOS_[[#This Row],[Fecha Nacimiento]])/365.25</f>
        <v>0</v>
      </c>
      <c r="CK353" s="141" t="n">
        <f aca="false">(Inicio!$G$10-DATOS_[[#This Row],[Fecha de Antigüedad]])/365.25</f>
        <v>0</v>
      </c>
      <c r="CL353" s="141" t="e">
        <f aca="false">+VLOOKUP(DATOS_[[#This Row],[Clave de Contrato]],TblTiposContrato13[],3,0)</f>
        <v>#N/A</v>
      </c>
      <c r="CM353" s="141" t="e">
        <f aca="false">+VLOOKUP(DATOS_[[#This Row],[Clave de Contrato]],TblTiposContrato13[],4,0)</f>
        <v>#N/A</v>
      </c>
      <c r="CN353" s="141" t="str">
        <f aca="false">VLOOKUP(DATOS_[[#This Row],[Edad]],CONTRATOS!TblRngEdad,2,1)</f>
        <v>20  o menos</v>
      </c>
      <c r="CO353" s="141" t="str">
        <f aca="false">VLOOKUP(DATOS_[[#This Row],[Antigüedad]],TblRngAntg14[],2,1)</f>
        <v>0 a 1 años</v>
      </c>
    </row>
    <row r="354" customFormat="false" ht="13.8" hidden="false" customHeight="false" outlineLevel="0" collapsed="false">
      <c r="D354" s="128"/>
      <c r="E354" s="129"/>
      <c r="F354" s="129"/>
      <c r="G354" s="129"/>
      <c r="H354" s="130"/>
      <c r="I354" s="131"/>
      <c r="J354" s="128"/>
      <c r="K354" s="132"/>
      <c r="L354" s="132"/>
      <c r="M354" s="133"/>
      <c r="N354" s="133"/>
      <c r="O354" s="133"/>
      <c r="P354" s="129"/>
      <c r="Z354" s="74"/>
      <c r="AA354" s="75"/>
      <c r="AB354" s="75"/>
      <c r="AC354" s="129"/>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134"/>
      <c r="BK354" s="134"/>
      <c r="BL354" s="134"/>
      <c r="BM354" s="135"/>
      <c r="BN354" s="136" t="n">
        <f aca="false">+MAX($D$3,DATOS_[[#This Row],[Fecha Inicio Sit. Contract.]])</f>
        <v>0</v>
      </c>
      <c r="BO354" s="136" t="n">
        <f aca="false">+MIN($D$4,DATOS_[[#This Row],[Fecha Fin Sit. Contract.]])</f>
        <v>0</v>
      </c>
      <c r="BP354" s="137" t="n">
        <f aca="false">+DATOS_[[#This Row],[% de jornada]]*IF(DATOS_[[#This Row],[% jornada reducida]]="",1,DATOS_[[#This Row],[% jornada reducida]])</f>
        <v>0</v>
      </c>
      <c r="BQ354" s="137" t="n">
        <f aca="false">+(DATOS_[[#This Row],[F.fin.cal]]-DATOS_[[#This Row],[F.ini.cal]]+1)/($D$4-$D$3+1)</f>
        <v>1</v>
      </c>
      <c r="BR354" s="137" t="str">
        <f aca="false">IF(OR(AND(DATOS_[[#This Row],[Fecha Fin Contrato]]&lt;$D$3,DATOS_[[#This Row],[Fecha Fin Contrato]]&lt;&gt;""),DATOS_[[#This Row],[Fecha de Contratación]]&gt;$D$4),"Fuera","Dentro")</f>
        <v>Dentro</v>
      </c>
      <c r="BS354" s="137" t="str">
        <f aca="false" t="array" ref="BS354:BS354">IF(MAX(IF(DATOS_[id]=DATOS_[[#This Row],[id]],DATOS_[F.fin.cal]))=DATOS_[[#This Row],[F.fin.cal]],"Sí","NO")</f>
        <v>Sí</v>
      </c>
      <c r="BT354" s="137" t="str">
        <f aca="false">IF(AND(DATOS_[[#This Row],[% normaliz]]&lt;&gt;1,DATOS_[[#This Row],[% anualiz]]=1),"Sí","NO")</f>
        <v>Sí</v>
      </c>
      <c r="BU354" s="137" t="str">
        <f aca="false">IF(AND(DATOS_[[#This Row],[% normaliz]]=1,DATOS_[[#This Row],[% anualiz]]&lt;&gt;1),"Sí","NO")</f>
        <v>NO</v>
      </c>
      <c r="BV354" s="137" t="str">
        <f aca="false">IF(AND(DATOS_[[#This Row],[% normaliz]]&lt;&gt;1,DATOS_[[#This Row],[% anualiz]]&lt;&gt;1),"Sí","NO")</f>
        <v>NO</v>
      </c>
      <c r="BW354" s="137" t="str">
        <f aca="false">+IF(DATOS_[[#This Row],[% normaliz]]*DATOS_[[#This Row],[% anualiz]]=1,"NO","Sí")</f>
        <v>Sí</v>
      </c>
      <c r="BX354" s="138" t="e">
        <f aca="false">(DATOS_[[#This Row],[S.BASE]]*(1/DATOS_[[#This Row],[% normaliz]])*(1/DATOS_[[#This Row],[% anualiz]]))*IF(DATOS_[[#This Row],[Check Equiparado]]="Sí",1,0)</f>
        <v>#DIV/0!</v>
      </c>
      <c r="BY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4" s="138" t="e">
        <f aca="false">+DATOS_[[#This Row],[SALARIO BASE Eq]]+DATOS_[[#This Row],[Tot COMPL.SAL Eq]]</f>
        <v>#DIV/0!</v>
      </c>
      <c r="CA354" s="138" t="e">
        <f aca="false" t="array" ref="CA354:CA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4" s="138" t="e">
        <f aca="false">+DATOS_[[#This Row],[TOTAL SALARIO Eq]]+DATOS_[[#This Row],[Tot Extrasalarial Eq]]</f>
        <v>#DIV/0!</v>
      </c>
      <c r="CC354" s="139" t="n">
        <f aca="false">DATOS_[[#This Row],[S.BASE]]</f>
        <v>0</v>
      </c>
      <c r="CD354" s="139" t="n">
        <f aca="false">+SUM(DATOS_[[#This Row],[Conc.Sal.01]:[Conc.Sal.30]])</f>
        <v>0</v>
      </c>
      <c r="CE354" s="139" t="n">
        <f aca="false">+DATOS_[[#This Row],[SALARIO BASE Ef]]+DATOS_[[#This Row],[Tot COMPL.SAL Ef]]</f>
        <v>0</v>
      </c>
      <c r="CF354" s="139" t="n">
        <f aca="false">+SUM(DATOS_[[#This Row],[C.Extra.01]:[C.Extra.05]])</f>
        <v>0</v>
      </c>
      <c r="CG354" s="139" t="n">
        <f aca="false">+DATOS_[[#This Row],[TOTAL SALARIO Ef]]+DATOS_[[#This Row],[Tot Extrasalarial Ef]]</f>
        <v>0</v>
      </c>
      <c r="CH354" s="140" t="n">
        <f aca="false">MIN(IF(DATOS_[[#This Row],[Fecha Fin Contrato]]="",$D$4,DATOS_[[#This Row],[Fecha Fin Contrato]]),$D$4)-MAX(DATOS_[[#This Row],[Fecha de Contratación]],$D$3)+1</f>
        <v>1</v>
      </c>
      <c r="CI354" s="141" t="str">
        <f aca="false">IF(COUNTIFS(DATOS_[id],DATOS_[[#This Row],[id]])&gt;1,DATOS_[[#This Row],[id]],"")</f>
        <v/>
      </c>
      <c r="CJ354" s="141" t="n">
        <f aca="false">(Inicio!$G$10-DATOS_[[#This Row],[Fecha Nacimiento]])/365.25</f>
        <v>0</v>
      </c>
      <c r="CK354" s="141" t="n">
        <f aca="false">(Inicio!$G$10-DATOS_[[#This Row],[Fecha de Antigüedad]])/365.25</f>
        <v>0</v>
      </c>
      <c r="CL354" s="141" t="e">
        <f aca="false">+VLOOKUP(DATOS_[[#This Row],[Clave de Contrato]],TblTiposContrato13[],3,0)</f>
        <v>#N/A</v>
      </c>
      <c r="CM354" s="141" t="e">
        <f aca="false">+VLOOKUP(DATOS_[[#This Row],[Clave de Contrato]],TblTiposContrato13[],4,0)</f>
        <v>#N/A</v>
      </c>
      <c r="CN354" s="141" t="str">
        <f aca="false">VLOOKUP(DATOS_[[#This Row],[Edad]],CONTRATOS!TblRngEdad,2,1)</f>
        <v>20  o menos</v>
      </c>
      <c r="CO354" s="141" t="str">
        <f aca="false">VLOOKUP(DATOS_[[#This Row],[Antigüedad]],TblRngAntg14[],2,1)</f>
        <v>0 a 1 años</v>
      </c>
    </row>
    <row r="355" customFormat="false" ht="13.8" hidden="false" customHeight="false" outlineLevel="0" collapsed="false">
      <c r="D355" s="128"/>
      <c r="E355" s="129"/>
      <c r="F355" s="129"/>
      <c r="G355" s="129"/>
      <c r="H355" s="130"/>
      <c r="I355" s="131"/>
      <c r="J355" s="128"/>
      <c r="K355" s="132"/>
      <c r="L355" s="132"/>
      <c r="M355" s="133"/>
      <c r="N355" s="133"/>
      <c r="O355" s="133"/>
      <c r="P355" s="129"/>
      <c r="Z355" s="74"/>
      <c r="AA355" s="75"/>
      <c r="AB355" s="75"/>
      <c r="AC355" s="129"/>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134"/>
      <c r="BK355" s="134"/>
      <c r="BL355" s="134"/>
      <c r="BM355" s="135"/>
      <c r="BN355" s="136" t="n">
        <f aca="false">+MAX($D$3,DATOS_[[#This Row],[Fecha Inicio Sit. Contract.]])</f>
        <v>0</v>
      </c>
      <c r="BO355" s="136" t="n">
        <f aca="false">+MIN($D$4,DATOS_[[#This Row],[Fecha Fin Sit. Contract.]])</f>
        <v>0</v>
      </c>
      <c r="BP355" s="137" t="n">
        <f aca="false">+DATOS_[[#This Row],[% de jornada]]*IF(DATOS_[[#This Row],[% jornada reducida]]="",1,DATOS_[[#This Row],[% jornada reducida]])</f>
        <v>0</v>
      </c>
      <c r="BQ355" s="137" t="n">
        <f aca="false">+(DATOS_[[#This Row],[F.fin.cal]]-DATOS_[[#This Row],[F.ini.cal]]+1)/($D$4-$D$3+1)</f>
        <v>1</v>
      </c>
      <c r="BR355" s="137" t="str">
        <f aca="false">IF(OR(AND(DATOS_[[#This Row],[Fecha Fin Contrato]]&lt;$D$3,DATOS_[[#This Row],[Fecha Fin Contrato]]&lt;&gt;""),DATOS_[[#This Row],[Fecha de Contratación]]&gt;$D$4),"Fuera","Dentro")</f>
        <v>Dentro</v>
      </c>
      <c r="BS355" s="137" t="str">
        <f aca="false" t="array" ref="BS355:BS355">IF(MAX(IF(DATOS_[id]=DATOS_[[#This Row],[id]],DATOS_[F.fin.cal]))=DATOS_[[#This Row],[F.fin.cal]],"Sí","NO")</f>
        <v>Sí</v>
      </c>
      <c r="BT355" s="137" t="str">
        <f aca="false">IF(AND(DATOS_[[#This Row],[% normaliz]]&lt;&gt;1,DATOS_[[#This Row],[% anualiz]]=1),"Sí","NO")</f>
        <v>Sí</v>
      </c>
      <c r="BU355" s="137" t="str">
        <f aca="false">IF(AND(DATOS_[[#This Row],[% normaliz]]=1,DATOS_[[#This Row],[% anualiz]]&lt;&gt;1),"Sí","NO")</f>
        <v>NO</v>
      </c>
      <c r="BV355" s="137" t="str">
        <f aca="false">IF(AND(DATOS_[[#This Row],[% normaliz]]&lt;&gt;1,DATOS_[[#This Row],[% anualiz]]&lt;&gt;1),"Sí","NO")</f>
        <v>NO</v>
      </c>
      <c r="BW355" s="137" t="str">
        <f aca="false">+IF(DATOS_[[#This Row],[% normaliz]]*DATOS_[[#This Row],[% anualiz]]=1,"NO","Sí")</f>
        <v>Sí</v>
      </c>
      <c r="BX355" s="138" t="e">
        <f aca="false">(DATOS_[[#This Row],[S.BASE]]*(1/DATOS_[[#This Row],[% normaliz]])*(1/DATOS_[[#This Row],[% anualiz]]))*IF(DATOS_[[#This Row],[Check Equiparado]]="Sí",1,0)</f>
        <v>#DIV/0!</v>
      </c>
      <c r="BY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5" s="138" t="e">
        <f aca="false">+DATOS_[[#This Row],[SALARIO BASE Eq]]+DATOS_[[#This Row],[Tot COMPL.SAL Eq]]</f>
        <v>#DIV/0!</v>
      </c>
      <c r="CA355" s="138" t="e">
        <f aca="false" t="array" ref="CA355:CA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5" s="138" t="e">
        <f aca="false">+DATOS_[[#This Row],[TOTAL SALARIO Eq]]+DATOS_[[#This Row],[Tot Extrasalarial Eq]]</f>
        <v>#DIV/0!</v>
      </c>
      <c r="CC355" s="139" t="n">
        <f aca="false">DATOS_[[#This Row],[S.BASE]]</f>
        <v>0</v>
      </c>
      <c r="CD355" s="139" t="n">
        <f aca="false">+SUM(DATOS_[[#This Row],[Conc.Sal.01]:[Conc.Sal.30]])</f>
        <v>0</v>
      </c>
      <c r="CE355" s="139" t="n">
        <f aca="false">+DATOS_[[#This Row],[SALARIO BASE Ef]]+DATOS_[[#This Row],[Tot COMPL.SAL Ef]]</f>
        <v>0</v>
      </c>
      <c r="CF355" s="139" t="n">
        <f aca="false">+SUM(DATOS_[[#This Row],[C.Extra.01]:[C.Extra.05]])</f>
        <v>0</v>
      </c>
      <c r="CG355" s="139" t="n">
        <f aca="false">+DATOS_[[#This Row],[TOTAL SALARIO Ef]]+DATOS_[[#This Row],[Tot Extrasalarial Ef]]</f>
        <v>0</v>
      </c>
      <c r="CH355" s="140" t="n">
        <f aca="false">MIN(IF(DATOS_[[#This Row],[Fecha Fin Contrato]]="",$D$4,DATOS_[[#This Row],[Fecha Fin Contrato]]),$D$4)-MAX(DATOS_[[#This Row],[Fecha de Contratación]],$D$3)+1</f>
        <v>1</v>
      </c>
      <c r="CI355" s="141" t="str">
        <f aca="false">IF(COUNTIFS(DATOS_[id],DATOS_[[#This Row],[id]])&gt;1,DATOS_[[#This Row],[id]],"")</f>
        <v/>
      </c>
      <c r="CJ355" s="141" t="n">
        <f aca="false">(Inicio!$G$10-DATOS_[[#This Row],[Fecha Nacimiento]])/365.25</f>
        <v>0</v>
      </c>
      <c r="CK355" s="141" t="n">
        <f aca="false">(Inicio!$G$10-DATOS_[[#This Row],[Fecha de Antigüedad]])/365.25</f>
        <v>0</v>
      </c>
      <c r="CL355" s="141" t="e">
        <f aca="false">+VLOOKUP(DATOS_[[#This Row],[Clave de Contrato]],TblTiposContrato13[],3,0)</f>
        <v>#N/A</v>
      </c>
      <c r="CM355" s="141" t="e">
        <f aca="false">+VLOOKUP(DATOS_[[#This Row],[Clave de Contrato]],TblTiposContrato13[],4,0)</f>
        <v>#N/A</v>
      </c>
      <c r="CN355" s="141" t="str">
        <f aca="false">VLOOKUP(DATOS_[[#This Row],[Edad]],CONTRATOS!TblRngEdad,2,1)</f>
        <v>20  o menos</v>
      </c>
      <c r="CO355" s="141" t="str">
        <f aca="false">VLOOKUP(DATOS_[[#This Row],[Antigüedad]],TblRngAntg14[],2,1)</f>
        <v>0 a 1 años</v>
      </c>
    </row>
    <row r="356" customFormat="false" ht="13.8" hidden="false" customHeight="false" outlineLevel="0" collapsed="false">
      <c r="D356" s="128"/>
      <c r="E356" s="129"/>
      <c r="F356" s="129"/>
      <c r="G356" s="129"/>
      <c r="H356" s="130"/>
      <c r="I356" s="131"/>
      <c r="J356" s="128"/>
      <c r="K356" s="132"/>
      <c r="L356" s="132"/>
      <c r="M356" s="133"/>
      <c r="N356" s="133"/>
      <c r="O356" s="133"/>
      <c r="P356" s="129"/>
      <c r="Z356" s="74"/>
      <c r="AA356" s="75"/>
      <c r="AB356" s="75"/>
      <c r="AC356" s="129"/>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134"/>
      <c r="BK356" s="134"/>
      <c r="BL356" s="134"/>
      <c r="BM356" s="135"/>
      <c r="BN356" s="136" t="n">
        <f aca="false">+MAX($D$3,DATOS_[[#This Row],[Fecha Inicio Sit. Contract.]])</f>
        <v>0</v>
      </c>
      <c r="BO356" s="136" t="n">
        <f aca="false">+MIN($D$4,DATOS_[[#This Row],[Fecha Fin Sit. Contract.]])</f>
        <v>0</v>
      </c>
      <c r="BP356" s="137" t="n">
        <f aca="false">+DATOS_[[#This Row],[% de jornada]]*IF(DATOS_[[#This Row],[% jornada reducida]]="",1,DATOS_[[#This Row],[% jornada reducida]])</f>
        <v>0</v>
      </c>
      <c r="BQ356" s="137" t="n">
        <f aca="false">+(DATOS_[[#This Row],[F.fin.cal]]-DATOS_[[#This Row],[F.ini.cal]]+1)/($D$4-$D$3+1)</f>
        <v>1</v>
      </c>
      <c r="BR356" s="137" t="str">
        <f aca="false">IF(OR(AND(DATOS_[[#This Row],[Fecha Fin Contrato]]&lt;$D$3,DATOS_[[#This Row],[Fecha Fin Contrato]]&lt;&gt;""),DATOS_[[#This Row],[Fecha de Contratación]]&gt;$D$4),"Fuera","Dentro")</f>
        <v>Dentro</v>
      </c>
      <c r="BS356" s="137" t="str">
        <f aca="false" t="array" ref="BS356:BS356">IF(MAX(IF(DATOS_[id]=DATOS_[[#This Row],[id]],DATOS_[F.fin.cal]))=DATOS_[[#This Row],[F.fin.cal]],"Sí","NO")</f>
        <v>Sí</v>
      </c>
      <c r="BT356" s="137" t="str">
        <f aca="false">IF(AND(DATOS_[[#This Row],[% normaliz]]&lt;&gt;1,DATOS_[[#This Row],[% anualiz]]=1),"Sí","NO")</f>
        <v>Sí</v>
      </c>
      <c r="BU356" s="137" t="str">
        <f aca="false">IF(AND(DATOS_[[#This Row],[% normaliz]]=1,DATOS_[[#This Row],[% anualiz]]&lt;&gt;1),"Sí","NO")</f>
        <v>NO</v>
      </c>
      <c r="BV356" s="137" t="str">
        <f aca="false">IF(AND(DATOS_[[#This Row],[% normaliz]]&lt;&gt;1,DATOS_[[#This Row],[% anualiz]]&lt;&gt;1),"Sí","NO")</f>
        <v>NO</v>
      </c>
      <c r="BW356" s="137" t="str">
        <f aca="false">+IF(DATOS_[[#This Row],[% normaliz]]*DATOS_[[#This Row],[% anualiz]]=1,"NO","Sí")</f>
        <v>Sí</v>
      </c>
      <c r="BX356" s="138" t="e">
        <f aca="false">(DATOS_[[#This Row],[S.BASE]]*(1/DATOS_[[#This Row],[% normaliz]])*(1/DATOS_[[#This Row],[% anualiz]]))*IF(DATOS_[[#This Row],[Check Equiparado]]="Sí",1,0)</f>
        <v>#DIV/0!</v>
      </c>
      <c r="BY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6" s="138" t="e">
        <f aca="false">+DATOS_[[#This Row],[SALARIO BASE Eq]]+DATOS_[[#This Row],[Tot COMPL.SAL Eq]]</f>
        <v>#DIV/0!</v>
      </c>
      <c r="CA356" s="138" t="e">
        <f aca="false" t="array" ref="CA356:CA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6" s="138" t="e">
        <f aca="false">+DATOS_[[#This Row],[TOTAL SALARIO Eq]]+DATOS_[[#This Row],[Tot Extrasalarial Eq]]</f>
        <v>#DIV/0!</v>
      </c>
      <c r="CC356" s="139" t="n">
        <f aca="false">DATOS_[[#This Row],[S.BASE]]</f>
        <v>0</v>
      </c>
      <c r="CD356" s="139" t="n">
        <f aca="false">+SUM(DATOS_[[#This Row],[Conc.Sal.01]:[Conc.Sal.30]])</f>
        <v>0</v>
      </c>
      <c r="CE356" s="139" t="n">
        <f aca="false">+DATOS_[[#This Row],[SALARIO BASE Ef]]+DATOS_[[#This Row],[Tot COMPL.SAL Ef]]</f>
        <v>0</v>
      </c>
      <c r="CF356" s="139" t="n">
        <f aca="false">+SUM(DATOS_[[#This Row],[C.Extra.01]:[C.Extra.05]])</f>
        <v>0</v>
      </c>
      <c r="CG356" s="139" t="n">
        <f aca="false">+DATOS_[[#This Row],[TOTAL SALARIO Ef]]+DATOS_[[#This Row],[Tot Extrasalarial Ef]]</f>
        <v>0</v>
      </c>
      <c r="CH356" s="140" t="n">
        <f aca="false">MIN(IF(DATOS_[[#This Row],[Fecha Fin Contrato]]="",$D$4,DATOS_[[#This Row],[Fecha Fin Contrato]]),$D$4)-MAX(DATOS_[[#This Row],[Fecha de Contratación]],$D$3)+1</f>
        <v>1</v>
      </c>
      <c r="CI356" s="141" t="str">
        <f aca="false">IF(COUNTIFS(DATOS_[id],DATOS_[[#This Row],[id]])&gt;1,DATOS_[[#This Row],[id]],"")</f>
        <v/>
      </c>
      <c r="CJ356" s="141" t="n">
        <f aca="false">(Inicio!$G$10-DATOS_[[#This Row],[Fecha Nacimiento]])/365.25</f>
        <v>0</v>
      </c>
      <c r="CK356" s="141" t="n">
        <f aca="false">(Inicio!$G$10-DATOS_[[#This Row],[Fecha de Antigüedad]])/365.25</f>
        <v>0</v>
      </c>
      <c r="CL356" s="141" t="e">
        <f aca="false">+VLOOKUP(DATOS_[[#This Row],[Clave de Contrato]],TblTiposContrato13[],3,0)</f>
        <v>#N/A</v>
      </c>
      <c r="CM356" s="141" t="e">
        <f aca="false">+VLOOKUP(DATOS_[[#This Row],[Clave de Contrato]],TblTiposContrato13[],4,0)</f>
        <v>#N/A</v>
      </c>
      <c r="CN356" s="141" t="str">
        <f aca="false">VLOOKUP(DATOS_[[#This Row],[Edad]],CONTRATOS!TblRngEdad,2,1)</f>
        <v>20  o menos</v>
      </c>
      <c r="CO356" s="141" t="str">
        <f aca="false">VLOOKUP(DATOS_[[#This Row],[Antigüedad]],TblRngAntg14[],2,1)</f>
        <v>0 a 1 años</v>
      </c>
    </row>
    <row r="357" customFormat="false" ht="13.8" hidden="false" customHeight="false" outlineLevel="0" collapsed="false">
      <c r="D357" s="128"/>
      <c r="E357" s="129"/>
      <c r="F357" s="129"/>
      <c r="G357" s="129"/>
      <c r="H357" s="130"/>
      <c r="I357" s="131"/>
      <c r="J357" s="128"/>
      <c r="K357" s="132"/>
      <c r="L357" s="132"/>
      <c r="M357" s="133"/>
      <c r="N357" s="133"/>
      <c r="O357" s="133"/>
      <c r="P357" s="129"/>
      <c r="Z357" s="74"/>
      <c r="AA357" s="75"/>
      <c r="AB357" s="75"/>
      <c r="AC357" s="129"/>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134"/>
      <c r="BK357" s="134"/>
      <c r="BL357" s="134"/>
      <c r="BM357" s="135"/>
      <c r="BN357" s="136" t="n">
        <f aca="false">+MAX($D$3,DATOS_[[#This Row],[Fecha Inicio Sit. Contract.]])</f>
        <v>0</v>
      </c>
      <c r="BO357" s="136" t="n">
        <f aca="false">+MIN($D$4,DATOS_[[#This Row],[Fecha Fin Sit. Contract.]])</f>
        <v>0</v>
      </c>
      <c r="BP357" s="137" t="n">
        <f aca="false">+DATOS_[[#This Row],[% de jornada]]*IF(DATOS_[[#This Row],[% jornada reducida]]="",1,DATOS_[[#This Row],[% jornada reducida]])</f>
        <v>0</v>
      </c>
      <c r="BQ357" s="137" t="n">
        <f aca="false">+(DATOS_[[#This Row],[F.fin.cal]]-DATOS_[[#This Row],[F.ini.cal]]+1)/($D$4-$D$3+1)</f>
        <v>1</v>
      </c>
      <c r="BR357" s="137" t="str">
        <f aca="false">IF(OR(AND(DATOS_[[#This Row],[Fecha Fin Contrato]]&lt;$D$3,DATOS_[[#This Row],[Fecha Fin Contrato]]&lt;&gt;""),DATOS_[[#This Row],[Fecha de Contratación]]&gt;$D$4),"Fuera","Dentro")</f>
        <v>Dentro</v>
      </c>
      <c r="BS357" s="137" t="str">
        <f aca="false" t="array" ref="BS357:BS357">IF(MAX(IF(DATOS_[id]=DATOS_[[#This Row],[id]],DATOS_[F.fin.cal]))=DATOS_[[#This Row],[F.fin.cal]],"Sí","NO")</f>
        <v>Sí</v>
      </c>
      <c r="BT357" s="137" t="str">
        <f aca="false">IF(AND(DATOS_[[#This Row],[% normaliz]]&lt;&gt;1,DATOS_[[#This Row],[% anualiz]]=1),"Sí","NO")</f>
        <v>Sí</v>
      </c>
      <c r="BU357" s="137" t="str">
        <f aca="false">IF(AND(DATOS_[[#This Row],[% normaliz]]=1,DATOS_[[#This Row],[% anualiz]]&lt;&gt;1),"Sí","NO")</f>
        <v>NO</v>
      </c>
      <c r="BV357" s="137" t="str">
        <f aca="false">IF(AND(DATOS_[[#This Row],[% normaliz]]&lt;&gt;1,DATOS_[[#This Row],[% anualiz]]&lt;&gt;1),"Sí","NO")</f>
        <v>NO</v>
      </c>
      <c r="BW357" s="137" t="str">
        <f aca="false">+IF(DATOS_[[#This Row],[% normaliz]]*DATOS_[[#This Row],[% anualiz]]=1,"NO","Sí")</f>
        <v>Sí</v>
      </c>
      <c r="BX357" s="138" t="e">
        <f aca="false">(DATOS_[[#This Row],[S.BASE]]*(1/DATOS_[[#This Row],[% normaliz]])*(1/DATOS_[[#This Row],[% anualiz]]))*IF(DATOS_[[#This Row],[Check Equiparado]]="Sí",1,0)</f>
        <v>#DIV/0!</v>
      </c>
      <c r="BY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7" s="138" t="e">
        <f aca="false">+DATOS_[[#This Row],[SALARIO BASE Eq]]+DATOS_[[#This Row],[Tot COMPL.SAL Eq]]</f>
        <v>#DIV/0!</v>
      </c>
      <c r="CA357" s="138" t="e">
        <f aca="false" t="array" ref="CA357:CA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7" s="138" t="e">
        <f aca="false">+DATOS_[[#This Row],[TOTAL SALARIO Eq]]+DATOS_[[#This Row],[Tot Extrasalarial Eq]]</f>
        <v>#DIV/0!</v>
      </c>
      <c r="CC357" s="139" t="n">
        <f aca="false">DATOS_[[#This Row],[S.BASE]]</f>
        <v>0</v>
      </c>
      <c r="CD357" s="139" t="n">
        <f aca="false">+SUM(DATOS_[[#This Row],[Conc.Sal.01]:[Conc.Sal.30]])</f>
        <v>0</v>
      </c>
      <c r="CE357" s="139" t="n">
        <f aca="false">+DATOS_[[#This Row],[SALARIO BASE Ef]]+DATOS_[[#This Row],[Tot COMPL.SAL Ef]]</f>
        <v>0</v>
      </c>
      <c r="CF357" s="139" t="n">
        <f aca="false">+SUM(DATOS_[[#This Row],[C.Extra.01]:[C.Extra.05]])</f>
        <v>0</v>
      </c>
      <c r="CG357" s="139" t="n">
        <f aca="false">+DATOS_[[#This Row],[TOTAL SALARIO Ef]]+DATOS_[[#This Row],[Tot Extrasalarial Ef]]</f>
        <v>0</v>
      </c>
      <c r="CH357" s="140" t="n">
        <f aca="false">MIN(IF(DATOS_[[#This Row],[Fecha Fin Contrato]]="",$D$4,DATOS_[[#This Row],[Fecha Fin Contrato]]),$D$4)-MAX(DATOS_[[#This Row],[Fecha de Contratación]],$D$3)+1</f>
        <v>1</v>
      </c>
      <c r="CI357" s="141" t="str">
        <f aca="false">IF(COUNTIFS(DATOS_[id],DATOS_[[#This Row],[id]])&gt;1,DATOS_[[#This Row],[id]],"")</f>
        <v/>
      </c>
      <c r="CJ357" s="141" t="n">
        <f aca="false">(Inicio!$G$10-DATOS_[[#This Row],[Fecha Nacimiento]])/365.25</f>
        <v>0</v>
      </c>
      <c r="CK357" s="141" t="n">
        <f aca="false">(Inicio!$G$10-DATOS_[[#This Row],[Fecha de Antigüedad]])/365.25</f>
        <v>0</v>
      </c>
      <c r="CL357" s="141" t="e">
        <f aca="false">+VLOOKUP(DATOS_[[#This Row],[Clave de Contrato]],TblTiposContrato13[],3,0)</f>
        <v>#N/A</v>
      </c>
      <c r="CM357" s="141" t="e">
        <f aca="false">+VLOOKUP(DATOS_[[#This Row],[Clave de Contrato]],TblTiposContrato13[],4,0)</f>
        <v>#N/A</v>
      </c>
      <c r="CN357" s="141" t="str">
        <f aca="false">VLOOKUP(DATOS_[[#This Row],[Edad]],CONTRATOS!TblRngEdad,2,1)</f>
        <v>20  o menos</v>
      </c>
      <c r="CO357" s="141" t="str">
        <f aca="false">VLOOKUP(DATOS_[[#This Row],[Antigüedad]],TblRngAntg14[],2,1)</f>
        <v>0 a 1 años</v>
      </c>
    </row>
    <row r="358" customFormat="false" ht="13.8" hidden="false" customHeight="false" outlineLevel="0" collapsed="false">
      <c r="D358" s="128"/>
      <c r="E358" s="129"/>
      <c r="F358" s="129"/>
      <c r="G358" s="129"/>
      <c r="H358" s="130"/>
      <c r="I358" s="131"/>
      <c r="J358" s="128"/>
      <c r="K358" s="132"/>
      <c r="L358" s="132"/>
      <c r="M358" s="133"/>
      <c r="N358" s="133"/>
      <c r="O358" s="133"/>
      <c r="P358" s="129"/>
      <c r="Z358" s="74"/>
      <c r="AA358" s="75"/>
      <c r="AB358" s="75"/>
      <c r="AC358" s="129"/>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134"/>
      <c r="BK358" s="134"/>
      <c r="BL358" s="134"/>
      <c r="BM358" s="135"/>
      <c r="BN358" s="136" t="n">
        <f aca="false">+MAX($D$3,DATOS_[[#This Row],[Fecha Inicio Sit. Contract.]])</f>
        <v>0</v>
      </c>
      <c r="BO358" s="136" t="n">
        <f aca="false">+MIN($D$4,DATOS_[[#This Row],[Fecha Fin Sit. Contract.]])</f>
        <v>0</v>
      </c>
      <c r="BP358" s="137" t="n">
        <f aca="false">+DATOS_[[#This Row],[% de jornada]]*IF(DATOS_[[#This Row],[% jornada reducida]]="",1,DATOS_[[#This Row],[% jornada reducida]])</f>
        <v>0</v>
      </c>
      <c r="BQ358" s="137" t="n">
        <f aca="false">+(DATOS_[[#This Row],[F.fin.cal]]-DATOS_[[#This Row],[F.ini.cal]]+1)/($D$4-$D$3+1)</f>
        <v>1</v>
      </c>
      <c r="BR358" s="137" t="str">
        <f aca="false">IF(OR(AND(DATOS_[[#This Row],[Fecha Fin Contrato]]&lt;$D$3,DATOS_[[#This Row],[Fecha Fin Contrato]]&lt;&gt;""),DATOS_[[#This Row],[Fecha de Contratación]]&gt;$D$4),"Fuera","Dentro")</f>
        <v>Dentro</v>
      </c>
      <c r="BS358" s="137" t="str">
        <f aca="false" t="array" ref="BS358:BS358">IF(MAX(IF(DATOS_[id]=DATOS_[[#This Row],[id]],DATOS_[F.fin.cal]))=DATOS_[[#This Row],[F.fin.cal]],"Sí","NO")</f>
        <v>Sí</v>
      </c>
      <c r="BT358" s="137" t="str">
        <f aca="false">IF(AND(DATOS_[[#This Row],[% normaliz]]&lt;&gt;1,DATOS_[[#This Row],[% anualiz]]=1),"Sí","NO")</f>
        <v>Sí</v>
      </c>
      <c r="BU358" s="137" t="str">
        <f aca="false">IF(AND(DATOS_[[#This Row],[% normaliz]]=1,DATOS_[[#This Row],[% anualiz]]&lt;&gt;1),"Sí","NO")</f>
        <v>NO</v>
      </c>
      <c r="BV358" s="137" t="str">
        <f aca="false">IF(AND(DATOS_[[#This Row],[% normaliz]]&lt;&gt;1,DATOS_[[#This Row],[% anualiz]]&lt;&gt;1),"Sí","NO")</f>
        <v>NO</v>
      </c>
      <c r="BW358" s="137" t="str">
        <f aca="false">+IF(DATOS_[[#This Row],[% normaliz]]*DATOS_[[#This Row],[% anualiz]]=1,"NO","Sí")</f>
        <v>Sí</v>
      </c>
      <c r="BX358" s="138" t="e">
        <f aca="false">(DATOS_[[#This Row],[S.BASE]]*(1/DATOS_[[#This Row],[% normaliz]])*(1/DATOS_[[#This Row],[% anualiz]]))*IF(DATOS_[[#This Row],[Check Equiparado]]="Sí",1,0)</f>
        <v>#DIV/0!</v>
      </c>
      <c r="BY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8" s="138" t="e">
        <f aca="false">+DATOS_[[#This Row],[SALARIO BASE Eq]]+DATOS_[[#This Row],[Tot COMPL.SAL Eq]]</f>
        <v>#DIV/0!</v>
      </c>
      <c r="CA358" s="138" t="e">
        <f aca="false" t="array" ref="CA358:CA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8" s="138" t="e">
        <f aca="false">+DATOS_[[#This Row],[TOTAL SALARIO Eq]]+DATOS_[[#This Row],[Tot Extrasalarial Eq]]</f>
        <v>#DIV/0!</v>
      </c>
      <c r="CC358" s="139" t="n">
        <f aca="false">DATOS_[[#This Row],[S.BASE]]</f>
        <v>0</v>
      </c>
      <c r="CD358" s="139" t="n">
        <f aca="false">+SUM(DATOS_[[#This Row],[Conc.Sal.01]:[Conc.Sal.30]])</f>
        <v>0</v>
      </c>
      <c r="CE358" s="139" t="n">
        <f aca="false">+DATOS_[[#This Row],[SALARIO BASE Ef]]+DATOS_[[#This Row],[Tot COMPL.SAL Ef]]</f>
        <v>0</v>
      </c>
      <c r="CF358" s="139" t="n">
        <f aca="false">+SUM(DATOS_[[#This Row],[C.Extra.01]:[C.Extra.05]])</f>
        <v>0</v>
      </c>
      <c r="CG358" s="139" t="n">
        <f aca="false">+DATOS_[[#This Row],[TOTAL SALARIO Ef]]+DATOS_[[#This Row],[Tot Extrasalarial Ef]]</f>
        <v>0</v>
      </c>
      <c r="CH358" s="140" t="n">
        <f aca="false">MIN(IF(DATOS_[[#This Row],[Fecha Fin Contrato]]="",$D$4,DATOS_[[#This Row],[Fecha Fin Contrato]]),$D$4)-MAX(DATOS_[[#This Row],[Fecha de Contratación]],$D$3)+1</f>
        <v>1</v>
      </c>
      <c r="CI358" s="141" t="str">
        <f aca="false">IF(COUNTIFS(DATOS_[id],DATOS_[[#This Row],[id]])&gt;1,DATOS_[[#This Row],[id]],"")</f>
        <v/>
      </c>
      <c r="CJ358" s="141" t="n">
        <f aca="false">(Inicio!$G$10-DATOS_[[#This Row],[Fecha Nacimiento]])/365.25</f>
        <v>0</v>
      </c>
      <c r="CK358" s="141" t="n">
        <f aca="false">(Inicio!$G$10-DATOS_[[#This Row],[Fecha de Antigüedad]])/365.25</f>
        <v>0</v>
      </c>
      <c r="CL358" s="141" t="e">
        <f aca="false">+VLOOKUP(DATOS_[[#This Row],[Clave de Contrato]],TblTiposContrato13[],3,0)</f>
        <v>#N/A</v>
      </c>
      <c r="CM358" s="141" t="e">
        <f aca="false">+VLOOKUP(DATOS_[[#This Row],[Clave de Contrato]],TblTiposContrato13[],4,0)</f>
        <v>#N/A</v>
      </c>
      <c r="CN358" s="141" t="str">
        <f aca="false">VLOOKUP(DATOS_[[#This Row],[Edad]],CONTRATOS!TblRngEdad,2,1)</f>
        <v>20  o menos</v>
      </c>
      <c r="CO358" s="141" t="str">
        <f aca="false">VLOOKUP(DATOS_[[#This Row],[Antigüedad]],TblRngAntg14[],2,1)</f>
        <v>0 a 1 años</v>
      </c>
    </row>
    <row r="359" customFormat="false" ht="13.8" hidden="false" customHeight="false" outlineLevel="0" collapsed="false">
      <c r="D359" s="128"/>
      <c r="E359" s="129"/>
      <c r="F359" s="129"/>
      <c r="G359" s="129"/>
      <c r="H359" s="130"/>
      <c r="I359" s="131"/>
      <c r="J359" s="128"/>
      <c r="K359" s="132"/>
      <c r="L359" s="132"/>
      <c r="M359" s="133"/>
      <c r="N359" s="133"/>
      <c r="O359" s="133"/>
      <c r="P359" s="129"/>
      <c r="Z359" s="74"/>
      <c r="AA359" s="75"/>
      <c r="AB359" s="75"/>
      <c r="AC359" s="129"/>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134"/>
      <c r="BK359" s="134"/>
      <c r="BL359" s="134"/>
      <c r="BM359" s="135"/>
      <c r="BN359" s="136" t="n">
        <f aca="false">+MAX($D$3,DATOS_[[#This Row],[Fecha Inicio Sit. Contract.]])</f>
        <v>0</v>
      </c>
      <c r="BO359" s="136" t="n">
        <f aca="false">+MIN($D$4,DATOS_[[#This Row],[Fecha Fin Sit. Contract.]])</f>
        <v>0</v>
      </c>
      <c r="BP359" s="137" t="n">
        <f aca="false">+DATOS_[[#This Row],[% de jornada]]*IF(DATOS_[[#This Row],[% jornada reducida]]="",1,DATOS_[[#This Row],[% jornada reducida]])</f>
        <v>0</v>
      </c>
      <c r="BQ359" s="137" t="n">
        <f aca="false">+(DATOS_[[#This Row],[F.fin.cal]]-DATOS_[[#This Row],[F.ini.cal]]+1)/($D$4-$D$3+1)</f>
        <v>1</v>
      </c>
      <c r="BR359" s="137" t="str">
        <f aca="false">IF(OR(AND(DATOS_[[#This Row],[Fecha Fin Contrato]]&lt;$D$3,DATOS_[[#This Row],[Fecha Fin Contrato]]&lt;&gt;""),DATOS_[[#This Row],[Fecha de Contratación]]&gt;$D$4),"Fuera","Dentro")</f>
        <v>Dentro</v>
      </c>
      <c r="BS359" s="137" t="str">
        <f aca="false" t="array" ref="BS359:BS359">IF(MAX(IF(DATOS_[id]=DATOS_[[#This Row],[id]],DATOS_[F.fin.cal]))=DATOS_[[#This Row],[F.fin.cal]],"Sí","NO")</f>
        <v>Sí</v>
      </c>
      <c r="BT359" s="137" t="str">
        <f aca="false">IF(AND(DATOS_[[#This Row],[% normaliz]]&lt;&gt;1,DATOS_[[#This Row],[% anualiz]]=1),"Sí","NO")</f>
        <v>Sí</v>
      </c>
      <c r="BU359" s="137" t="str">
        <f aca="false">IF(AND(DATOS_[[#This Row],[% normaliz]]=1,DATOS_[[#This Row],[% anualiz]]&lt;&gt;1),"Sí","NO")</f>
        <v>NO</v>
      </c>
      <c r="BV359" s="137" t="str">
        <f aca="false">IF(AND(DATOS_[[#This Row],[% normaliz]]&lt;&gt;1,DATOS_[[#This Row],[% anualiz]]&lt;&gt;1),"Sí","NO")</f>
        <v>NO</v>
      </c>
      <c r="BW359" s="137" t="str">
        <f aca="false">+IF(DATOS_[[#This Row],[% normaliz]]*DATOS_[[#This Row],[% anualiz]]=1,"NO","Sí")</f>
        <v>Sí</v>
      </c>
      <c r="BX359" s="138" t="e">
        <f aca="false">(DATOS_[[#This Row],[S.BASE]]*(1/DATOS_[[#This Row],[% normaliz]])*(1/DATOS_[[#This Row],[% anualiz]]))*IF(DATOS_[[#This Row],[Check Equiparado]]="Sí",1,0)</f>
        <v>#DIV/0!</v>
      </c>
      <c r="BY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9" s="138" t="e">
        <f aca="false">+DATOS_[[#This Row],[SALARIO BASE Eq]]+DATOS_[[#This Row],[Tot COMPL.SAL Eq]]</f>
        <v>#DIV/0!</v>
      </c>
      <c r="CA359" s="138" t="e">
        <f aca="false" t="array" ref="CA359:CA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9" s="138" t="e">
        <f aca="false">+DATOS_[[#This Row],[TOTAL SALARIO Eq]]+DATOS_[[#This Row],[Tot Extrasalarial Eq]]</f>
        <v>#DIV/0!</v>
      </c>
      <c r="CC359" s="139" t="n">
        <f aca="false">DATOS_[[#This Row],[S.BASE]]</f>
        <v>0</v>
      </c>
      <c r="CD359" s="139" t="n">
        <f aca="false">+SUM(DATOS_[[#This Row],[Conc.Sal.01]:[Conc.Sal.30]])</f>
        <v>0</v>
      </c>
      <c r="CE359" s="139" t="n">
        <f aca="false">+DATOS_[[#This Row],[SALARIO BASE Ef]]+DATOS_[[#This Row],[Tot COMPL.SAL Ef]]</f>
        <v>0</v>
      </c>
      <c r="CF359" s="139" t="n">
        <f aca="false">+SUM(DATOS_[[#This Row],[C.Extra.01]:[C.Extra.05]])</f>
        <v>0</v>
      </c>
      <c r="CG359" s="139" t="n">
        <f aca="false">+DATOS_[[#This Row],[TOTAL SALARIO Ef]]+DATOS_[[#This Row],[Tot Extrasalarial Ef]]</f>
        <v>0</v>
      </c>
      <c r="CH359" s="140" t="n">
        <f aca="false">MIN(IF(DATOS_[[#This Row],[Fecha Fin Contrato]]="",$D$4,DATOS_[[#This Row],[Fecha Fin Contrato]]),$D$4)-MAX(DATOS_[[#This Row],[Fecha de Contratación]],$D$3)+1</f>
        <v>1</v>
      </c>
      <c r="CI359" s="141" t="str">
        <f aca="false">IF(COUNTIFS(DATOS_[id],DATOS_[[#This Row],[id]])&gt;1,DATOS_[[#This Row],[id]],"")</f>
        <v/>
      </c>
      <c r="CJ359" s="141" t="n">
        <f aca="false">(Inicio!$G$10-DATOS_[[#This Row],[Fecha Nacimiento]])/365.25</f>
        <v>0</v>
      </c>
      <c r="CK359" s="141" t="n">
        <f aca="false">(Inicio!$G$10-DATOS_[[#This Row],[Fecha de Antigüedad]])/365.25</f>
        <v>0</v>
      </c>
      <c r="CL359" s="141" t="e">
        <f aca="false">+VLOOKUP(DATOS_[[#This Row],[Clave de Contrato]],TblTiposContrato13[],3,0)</f>
        <v>#N/A</v>
      </c>
      <c r="CM359" s="141" t="e">
        <f aca="false">+VLOOKUP(DATOS_[[#This Row],[Clave de Contrato]],TblTiposContrato13[],4,0)</f>
        <v>#N/A</v>
      </c>
      <c r="CN359" s="141" t="str">
        <f aca="false">VLOOKUP(DATOS_[[#This Row],[Edad]],CONTRATOS!TblRngEdad,2,1)</f>
        <v>20  o menos</v>
      </c>
      <c r="CO359" s="141" t="str">
        <f aca="false">VLOOKUP(DATOS_[[#This Row],[Antigüedad]],TblRngAntg14[],2,1)</f>
        <v>0 a 1 años</v>
      </c>
    </row>
    <row r="360" customFormat="false" ht="13.8" hidden="false" customHeight="false" outlineLevel="0" collapsed="false">
      <c r="D360" s="128"/>
      <c r="E360" s="129"/>
      <c r="F360" s="129"/>
      <c r="G360" s="129"/>
      <c r="H360" s="130"/>
      <c r="I360" s="131"/>
      <c r="J360" s="128"/>
      <c r="K360" s="132"/>
      <c r="L360" s="132"/>
      <c r="M360" s="133"/>
      <c r="N360" s="133"/>
      <c r="O360" s="133"/>
      <c r="P360" s="129"/>
      <c r="Z360" s="74"/>
      <c r="AA360" s="75"/>
      <c r="AB360" s="75"/>
      <c r="AC360" s="129"/>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134"/>
      <c r="BK360" s="134"/>
      <c r="BL360" s="134"/>
      <c r="BM360" s="135"/>
      <c r="BN360" s="136" t="n">
        <f aca="false">+MAX($D$3,DATOS_[[#This Row],[Fecha Inicio Sit. Contract.]])</f>
        <v>0</v>
      </c>
      <c r="BO360" s="136" t="n">
        <f aca="false">+MIN($D$4,DATOS_[[#This Row],[Fecha Fin Sit. Contract.]])</f>
        <v>0</v>
      </c>
      <c r="BP360" s="137" t="n">
        <f aca="false">+DATOS_[[#This Row],[% de jornada]]*IF(DATOS_[[#This Row],[% jornada reducida]]="",1,DATOS_[[#This Row],[% jornada reducida]])</f>
        <v>0</v>
      </c>
      <c r="BQ360" s="137" t="n">
        <f aca="false">+(DATOS_[[#This Row],[F.fin.cal]]-DATOS_[[#This Row],[F.ini.cal]]+1)/($D$4-$D$3+1)</f>
        <v>1</v>
      </c>
      <c r="BR360" s="137" t="str">
        <f aca="false">IF(OR(AND(DATOS_[[#This Row],[Fecha Fin Contrato]]&lt;$D$3,DATOS_[[#This Row],[Fecha Fin Contrato]]&lt;&gt;""),DATOS_[[#This Row],[Fecha de Contratación]]&gt;$D$4),"Fuera","Dentro")</f>
        <v>Dentro</v>
      </c>
      <c r="BS360" s="137" t="str">
        <f aca="false" t="array" ref="BS360:BS360">IF(MAX(IF(DATOS_[id]=DATOS_[[#This Row],[id]],DATOS_[F.fin.cal]))=DATOS_[[#This Row],[F.fin.cal]],"Sí","NO")</f>
        <v>Sí</v>
      </c>
      <c r="BT360" s="137" t="str">
        <f aca="false">IF(AND(DATOS_[[#This Row],[% normaliz]]&lt;&gt;1,DATOS_[[#This Row],[% anualiz]]=1),"Sí","NO")</f>
        <v>Sí</v>
      </c>
      <c r="BU360" s="137" t="str">
        <f aca="false">IF(AND(DATOS_[[#This Row],[% normaliz]]=1,DATOS_[[#This Row],[% anualiz]]&lt;&gt;1),"Sí","NO")</f>
        <v>NO</v>
      </c>
      <c r="BV360" s="137" t="str">
        <f aca="false">IF(AND(DATOS_[[#This Row],[% normaliz]]&lt;&gt;1,DATOS_[[#This Row],[% anualiz]]&lt;&gt;1),"Sí","NO")</f>
        <v>NO</v>
      </c>
      <c r="BW360" s="137" t="str">
        <f aca="false">+IF(DATOS_[[#This Row],[% normaliz]]*DATOS_[[#This Row],[% anualiz]]=1,"NO","Sí")</f>
        <v>Sí</v>
      </c>
      <c r="BX360" s="138" t="e">
        <f aca="false">(DATOS_[[#This Row],[S.BASE]]*(1/DATOS_[[#This Row],[% normaliz]])*(1/DATOS_[[#This Row],[% anualiz]]))*IF(DATOS_[[#This Row],[Check Equiparado]]="Sí",1,0)</f>
        <v>#DIV/0!</v>
      </c>
      <c r="BY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0" s="138" t="e">
        <f aca="false">+DATOS_[[#This Row],[SALARIO BASE Eq]]+DATOS_[[#This Row],[Tot COMPL.SAL Eq]]</f>
        <v>#DIV/0!</v>
      </c>
      <c r="CA360" s="138" t="e">
        <f aca="false" t="array" ref="CA360:CA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0" s="138" t="e">
        <f aca="false">+DATOS_[[#This Row],[TOTAL SALARIO Eq]]+DATOS_[[#This Row],[Tot Extrasalarial Eq]]</f>
        <v>#DIV/0!</v>
      </c>
      <c r="CC360" s="139" t="n">
        <f aca="false">DATOS_[[#This Row],[S.BASE]]</f>
        <v>0</v>
      </c>
      <c r="CD360" s="139" t="n">
        <f aca="false">+SUM(DATOS_[[#This Row],[Conc.Sal.01]:[Conc.Sal.30]])</f>
        <v>0</v>
      </c>
      <c r="CE360" s="139" t="n">
        <f aca="false">+DATOS_[[#This Row],[SALARIO BASE Ef]]+DATOS_[[#This Row],[Tot COMPL.SAL Ef]]</f>
        <v>0</v>
      </c>
      <c r="CF360" s="139" t="n">
        <f aca="false">+SUM(DATOS_[[#This Row],[C.Extra.01]:[C.Extra.05]])</f>
        <v>0</v>
      </c>
      <c r="CG360" s="139" t="n">
        <f aca="false">+DATOS_[[#This Row],[TOTAL SALARIO Ef]]+DATOS_[[#This Row],[Tot Extrasalarial Ef]]</f>
        <v>0</v>
      </c>
      <c r="CH360" s="140" t="n">
        <f aca="false">MIN(IF(DATOS_[[#This Row],[Fecha Fin Contrato]]="",$D$4,DATOS_[[#This Row],[Fecha Fin Contrato]]),$D$4)-MAX(DATOS_[[#This Row],[Fecha de Contratación]],$D$3)+1</f>
        <v>1</v>
      </c>
      <c r="CI360" s="141" t="str">
        <f aca="false">IF(COUNTIFS(DATOS_[id],DATOS_[[#This Row],[id]])&gt;1,DATOS_[[#This Row],[id]],"")</f>
        <v/>
      </c>
      <c r="CJ360" s="141" t="n">
        <f aca="false">(Inicio!$G$10-DATOS_[[#This Row],[Fecha Nacimiento]])/365.25</f>
        <v>0</v>
      </c>
      <c r="CK360" s="141" t="n">
        <f aca="false">(Inicio!$G$10-DATOS_[[#This Row],[Fecha de Antigüedad]])/365.25</f>
        <v>0</v>
      </c>
      <c r="CL360" s="141" t="e">
        <f aca="false">+VLOOKUP(DATOS_[[#This Row],[Clave de Contrato]],TblTiposContrato13[],3,0)</f>
        <v>#N/A</v>
      </c>
      <c r="CM360" s="141" t="e">
        <f aca="false">+VLOOKUP(DATOS_[[#This Row],[Clave de Contrato]],TblTiposContrato13[],4,0)</f>
        <v>#N/A</v>
      </c>
      <c r="CN360" s="141" t="str">
        <f aca="false">VLOOKUP(DATOS_[[#This Row],[Edad]],CONTRATOS!TblRngEdad,2,1)</f>
        <v>20  o menos</v>
      </c>
      <c r="CO360" s="141" t="str">
        <f aca="false">VLOOKUP(DATOS_[[#This Row],[Antigüedad]],TblRngAntg14[],2,1)</f>
        <v>0 a 1 años</v>
      </c>
    </row>
    <row r="361" customFormat="false" ht="13.8" hidden="false" customHeight="false" outlineLevel="0" collapsed="false">
      <c r="D361" s="128"/>
      <c r="E361" s="129"/>
      <c r="F361" s="129"/>
      <c r="G361" s="129"/>
      <c r="H361" s="130"/>
      <c r="I361" s="131"/>
      <c r="J361" s="128"/>
      <c r="K361" s="132"/>
      <c r="L361" s="132"/>
      <c r="M361" s="133"/>
      <c r="N361" s="133"/>
      <c r="O361" s="133"/>
      <c r="P361" s="129"/>
      <c r="Z361" s="74"/>
      <c r="AA361" s="75"/>
      <c r="AB361" s="75"/>
      <c r="AC361" s="129"/>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134"/>
      <c r="BK361" s="134"/>
      <c r="BL361" s="134"/>
      <c r="BM361" s="135"/>
      <c r="BN361" s="136" t="n">
        <f aca="false">+MAX($D$3,DATOS_[[#This Row],[Fecha Inicio Sit. Contract.]])</f>
        <v>0</v>
      </c>
      <c r="BO361" s="136" t="n">
        <f aca="false">+MIN($D$4,DATOS_[[#This Row],[Fecha Fin Sit. Contract.]])</f>
        <v>0</v>
      </c>
      <c r="BP361" s="137" t="n">
        <f aca="false">+DATOS_[[#This Row],[% de jornada]]*IF(DATOS_[[#This Row],[% jornada reducida]]="",1,DATOS_[[#This Row],[% jornada reducida]])</f>
        <v>0</v>
      </c>
      <c r="BQ361" s="137" t="n">
        <f aca="false">+(DATOS_[[#This Row],[F.fin.cal]]-DATOS_[[#This Row],[F.ini.cal]]+1)/($D$4-$D$3+1)</f>
        <v>1</v>
      </c>
      <c r="BR361" s="137" t="str">
        <f aca="false">IF(OR(AND(DATOS_[[#This Row],[Fecha Fin Contrato]]&lt;$D$3,DATOS_[[#This Row],[Fecha Fin Contrato]]&lt;&gt;""),DATOS_[[#This Row],[Fecha de Contratación]]&gt;$D$4),"Fuera","Dentro")</f>
        <v>Dentro</v>
      </c>
      <c r="BS361" s="137" t="str">
        <f aca="false" t="array" ref="BS361:BS361">IF(MAX(IF(DATOS_[id]=DATOS_[[#This Row],[id]],DATOS_[F.fin.cal]))=DATOS_[[#This Row],[F.fin.cal]],"Sí","NO")</f>
        <v>Sí</v>
      </c>
      <c r="BT361" s="137" t="str">
        <f aca="false">IF(AND(DATOS_[[#This Row],[% normaliz]]&lt;&gt;1,DATOS_[[#This Row],[% anualiz]]=1),"Sí","NO")</f>
        <v>Sí</v>
      </c>
      <c r="BU361" s="137" t="str">
        <f aca="false">IF(AND(DATOS_[[#This Row],[% normaliz]]=1,DATOS_[[#This Row],[% anualiz]]&lt;&gt;1),"Sí","NO")</f>
        <v>NO</v>
      </c>
      <c r="BV361" s="137" t="str">
        <f aca="false">IF(AND(DATOS_[[#This Row],[% normaliz]]&lt;&gt;1,DATOS_[[#This Row],[% anualiz]]&lt;&gt;1),"Sí","NO")</f>
        <v>NO</v>
      </c>
      <c r="BW361" s="137" t="str">
        <f aca="false">+IF(DATOS_[[#This Row],[% normaliz]]*DATOS_[[#This Row],[% anualiz]]=1,"NO","Sí")</f>
        <v>Sí</v>
      </c>
      <c r="BX361" s="138" t="e">
        <f aca="false">(DATOS_[[#This Row],[S.BASE]]*(1/DATOS_[[#This Row],[% normaliz]])*(1/DATOS_[[#This Row],[% anualiz]]))*IF(DATOS_[[#This Row],[Check Equiparado]]="Sí",1,0)</f>
        <v>#DIV/0!</v>
      </c>
      <c r="BY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1" s="138" t="e">
        <f aca="false">+DATOS_[[#This Row],[SALARIO BASE Eq]]+DATOS_[[#This Row],[Tot COMPL.SAL Eq]]</f>
        <v>#DIV/0!</v>
      </c>
      <c r="CA361" s="138" t="e">
        <f aca="false" t="array" ref="CA361:CA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1" s="138" t="e">
        <f aca="false">+DATOS_[[#This Row],[TOTAL SALARIO Eq]]+DATOS_[[#This Row],[Tot Extrasalarial Eq]]</f>
        <v>#DIV/0!</v>
      </c>
      <c r="CC361" s="139" t="n">
        <f aca="false">DATOS_[[#This Row],[S.BASE]]</f>
        <v>0</v>
      </c>
      <c r="CD361" s="139" t="n">
        <f aca="false">+SUM(DATOS_[[#This Row],[Conc.Sal.01]:[Conc.Sal.30]])</f>
        <v>0</v>
      </c>
      <c r="CE361" s="139" t="n">
        <f aca="false">+DATOS_[[#This Row],[SALARIO BASE Ef]]+DATOS_[[#This Row],[Tot COMPL.SAL Ef]]</f>
        <v>0</v>
      </c>
      <c r="CF361" s="139" t="n">
        <f aca="false">+SUM(DATOS_[[#This Row],[C.Extra.01]:[C.Extra.05]])</f>
        <v>0</v>
      </c>
      <c r="CG361" s="139" t="n">
        <f aca="false">+DATOS_[[#This Row],[TOTAL SALARIO Ef]]+DATOS_[[#This Row],[Tot Extrasalarial Ef]]</f>
        <v>0</v>
      </c>
      <c r="CH361" s="140" t="n">
        <f aca="false">MIN(IF(DATOS_[[#This Row],[Fecha Fin Contrato]]="",$D$4,DATOS_[[#This Row],[Fecha Fin Contrato]]),$D$4)-MAX(DATOS_[[#This Row],[Fecha de Contratación]],$D$3)+1</f>
        <v>1</v>
      </c>
      <c r="CI361" s="141" t="str">
        <f aca="false">IF(COUNTIFS(DATOS_[id],DATOS_[[#This Row],[id]])&gt;1,DATOS_[[#This Row],[id]],"")</f>
        <v/>
      </c>
      <c r="CJ361" s="141" t="n">
        <f aca="false">(Inicio!$G$10-DATOS_[[#This Row],[Fecha Nacimiento]])/365.25</f>
        <v>0</v>
      </c>
      <c r="CK361" s="141" t="n">
        <f aca="false">(Inicio!$G$10-DATOS_[[#This Row],[Fecha de Antigüedad]])/365.25</f>
        <v>0</v>
      </c>
      <c r="CL361" s="141" t="e">
        <f aca="false">+VLOOKUP(DATOS_[[#This Row],[Clave de Contrato]],TblTiposContrato13[],3,0)</f>
        <v>#N/A</v>
      </c>
      <c r="CM361" s="141" t="e">
        <f aca="false">+VLOOKUP(DATOS_[[#This Row],[Clave de Contrato]],TblTiposContrato13[],4,0)</f>
        <v>#N/A</v>
      </c>
      <c r="CN361" s="141" t="str">
        <f aca="false">VLOOKUP(DATOS_[[#This Row],[Edad]],CONTRATOS!TblRngEdad,2,1)</f>
        <v>20  o menos</v>
      </c>
      <c r="CO361" s="141" t="str">
        <f aca="false">VLOOKUP(DATOS_[[#This Row],[Antigüedad]],TblRngAntg14[],2,1)</f>
        <v>0 a 1 años</v>
      </c>
    </row>
    <row r="362" customFormat="false" ht="13.8" hidden="false" customHeight="false" outlineLevel="0" collapsed="false">
      <c r="D362" s="128"/>
      <c r="E362" s="129"/>
      <c r="F362" s="129"/>
      <c r="G362" s="129"/>
      <c r="H362" s="130"/>
      <c r="I362" s="131"/>
      <c r="J362" s="128"/>
      <c r="K362" s="132"/>
      <c r="L362" s="132"/>
      <c r="M362" s="133"/>
      <c r="N362" s="133"/>
      <c r="O362" s="133"/>
      <c r="P362" s="129"/>
      <c r="Z362" s="74"/>
      <c r="AA362" s="75"/>
      <c r="AB362" s="75"/>
      <c r="AC362" s="129"/>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134"/>
      <c r="BK362" s="134"/>
      <c r="BL362" s="134"/>
      <c r="BM362" s="135"/>
      <c r="BN362" s="136" t="n">
        <f aca="false">+MAX($D$3,DATOS_[[#This Row],[Fecha Inicio Sit. Contract.]])</f>
        <v>0</v>
      </c>
      <c r="BO362" s="136" t="n">
        <f aca="false">+MIN($D$4,DATOS_[[#This Row],[Fecha Fin Sit. Contract.]])</f>
        <v>0</v>
      </c>
      <c r="BP362" s="137" t="n">
        <f aca="false">+DATOS_[[#This Row],[% de jornada]]*IF(DATOS_[[#This Row],[% jornada reducida]]="",1,DATOS_[[#This Row],[% jornada reducida]])</f>
        <v>0</v>
      </c>
      <c r="BQ362" s="137" t="n">
        <f aca="false">+(DATOS_[[#This Row],[F.fin.cal]]-DATOS_[[#This Row],[F.ini.cal]]+1)/($D$4-$D$3+1)</f>
        <v>1</v>
      </c>
      <c r="BR362" s="137" t="str">
        <f aca="false">IF(OR(AND(DATOS_[[#This Row],[Fecha Fin Contrato]]&lt;$D$3,DATOS_[[#This Row],[Fecha Fin Contrato]]&lt;&gt;""),DATOS_[[#This Row],[Fecha de Contratación]]&gt;$D$4),"Fuera","Dentro")</f>
        <v>Dentro</v>
      </c>
      <c r="BS362" s="137" t="str">
        <f aca="false" t="array" ref="BS362:BS362">IF(MAX(IF(DATOS_[id]=DATOS_[[#This Row],[id]],DATOS_[F.fin.cal]))=DATOS_[[#This Row],[F.fin.cal]],"Sí","NO")</f>
        <v>Sí</v>
      </c>
      <c r="BT362" s="137" t="str">
        <f aca="false">IF(AND(DATOS_[[#This Row],[% normaliz]]&lt;&gt;1,DATOS_[[#This Row],[% anualiz]]=1),"Sí","NO")</f>
        <v>Sí</v>
      </c>
      <c r="BU362" s="137" t="str">
        <f aca="false">IF(AND(DATOS_[[#This Row],[% normaliz]]=1,DATOS_[[#This Row],[% anualiz]]&lt;&gt;1),"Sí","NO")</f>
        <v>NO</v>
      </c>
      <c r="BV362" s="137" t="str">
        <f aca="false">IF(AND(DATOS_[[#This Row],[% normaliz]]&lt;&gt;1,DATOS_[[#This Row],[% anualiz]]&lt;&gt;1),"Sí","NO")</f>
        <v>NO</v>
      </c>
      <c r="BW362" s="137" t="str">
        <f aca="false">+IF(DATOS_[[#This Row],[% normaliz]]*DATOS_[[#This Row],[% anualiz]]=1,"NO","Sí")</f>
        <v>Sí</v>
      </c>
      <c r="BX362" s="138" t="e">
        <f aca="false">(DATOS_[[#This Row],[S.BASE]]*(1/DATOS_[[#This Row],[% normaliz]])*(1/DATOS_[[#This Row],[% anualiz]]))*IF(DATOS_[[#This Row],[Check Equiparado]]="Sí",1,0)</f>
        <v>#DIV/0!</v>
      </c>
      <c r="BY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2" s="138" t="e">
        <f aca="false">+DATOS_[[#This Row],[SALARIO BASE Eq]]+DATOS_[[#This Row],[Tot COMPL.SAL Eq]]</f>
        <v>#DIV/0!</v>
      </c>
      <c r="CA362" s="138" t="e">
        <f aca="false" t="array" ref="CA362:CA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2" s="138" t="e">
        <f aca="false">+DATOS_[[#This Row],[TOTAL SALARIO Eq]]+DATOS_[[#This Row],[Tot Extrasalarial Eq]]</f>
        <v>#DIV/0!</v>
      </c>
      <c r="CC362" s="139" t="n">
        <f aca="false">DATOS_[[#This Row],[S.BASE]]</f>
        <v>0</v>
      </c>
      <c r="CD362" s="139" t="n">
        <f aca="false">+SUM(DATOS_[[#This Row],[Conc.Sal.01]:[Conc.Sal.30]])</f>
        <v>0</v>
      </c>
      <c r="CE362" s="139" t="n">
        <f aca="false">+DATOS_[[#This Row],[SALARIO BASE Ef]]+DATOS_[[#This Row],[Tot COMPL.SAL Ef]]</f>
        <v>0</v>
      </c>
      <c r="CF362" s="139" t="n">
        <f aca="false">+SUM(DATOS_[[#This Row],[C.Extra.01]:[C.Extra.05]])</f>
        <v>0</v>
      </c>
      <c r="CG362" s="139" t="n">
        <f aca="false">+DATOS_[[#This Row],[TOTAL SALARIO Ef]]+DATOS_[[#This Row],[Tot Extrasalarial Ef]]</f>
        <v>0</v>
      </c>
      <c r="CH362" s="140" t="n">
        <f aca="false">MIN(IF(DATOS_[[#This Row],[Fecha Fin Contrato]]="",$D$4,DATOS_[[#This Row],[Fecha Fin Contrato]]),$D$4)-MAX(DATOS_[[#This Row],[Fecha de Contratación]],$D$3)+1</f>
        <v>1</v>
      </c>
      <c r="CI362" s="141" t="str">
        <f aca="false">IF(COUNTIFS(DATOS_[id],DATOS_[[#This Row],[id]])&gt;1,DATOS_[[#This Row],[id]],"")</f>
        <v/>
      </c>
      <c r="CJ362" s="141" t="n">
        <f aca="false">(Inicio!$G$10-DATOS_[[#This Row],[Fecha Nacimiento]])/365.25</f>
        <v>0</v>
      </c>
      <c r="CK362" s="141" t="n">
        <f aca="false">(Inicio!$G$10-DATOS_[[#This Row],[Fecha de Antigüedad]])/365.25</f>
        <v>0</v>
      </c>
      <c r="CL362" s="141" t="e">
        <f aca="false">+VLOOKUP(DATOS_[[#This Row],[Clave de Contrato]],TblTiposContrato13[],3,0)</f>
        <v>#N/A</v>
      </c>
      <c r="CM362" s="141" t="e">
        <f aca="false">+VLOOKUP(DATOS_[[#This Row],[Clave de Contrato]],TblTiposContrato13[],4,0)</f>
        <v>#N/A</v>
      </c>
      <c r="CN362" s="141" t="str">
        <f aca="false">VLOOKUP(DATOS_[[#This Row],[Edad]],CONTRATOS!TblRngEdad,2,1)</f>
        <v>20  o menos</v>
      </c>
      <c r="CO362" s="141" t="str">
        <f aca="false">VLOOKUP(DATOS_[[#This Row],[Antigüedad]],TblRngAntg14[],2,1)</f>
        <v>0 a 1 años</v>
      </c>
    </row>
    <row r="363" customFormat="false" ht="13.8" hidden="false" customHeight="false" outlineLevel="0" collapsed="false">
      <c r="D363" s="128"/>
      <c r="E363" s="129"/>
      <c r="F363" s="129"/>
      <c r="G363" s="129"/>
      <c r="H363" s="130"/>
      <c r="I363" s="131"/>
      <c r="J363" s="128"/>
      <c r="K363" s="132"/>
      <c r="L363" s="132"/>
      <c r="M363" s="133"/>
      <c r="N363" s="133"/>
      <c r="O363" s="133"/>
      <c r="P363" s="129"/>
      <c r="Z363" s="74"/>
      <c r="AA363" s="75"/>
      <c r="AB363" s="75"/>
      <c r="AC363" s="129"/>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134"/>
      <c r="BK363" s="134"/>
      <c r="BL363" s="134"/>
      <c r="BM363" s="135"/>
      <c r="BN363" s="136" t="n">
        <f aca="false">+MAX($D$3,DATOS_[[#This Row],[Fecha Inicio Sit. Contract.]])</f>
        <v>0</v>
      </c>
      <c r="BO363" s="136" t="n">
        <f aca="false">+MIN($D$4,DATOS_[[#This Row],[Fecha Fin Sit. Contract.]])</f>
        <v>0</v>
      </c>
      <c r="BP363" s="137" t="n">
        <f aca="false">+DATOS_[[#This Row],[% de jornada]]*IF(DATOS_[[#This Row],[% jornada reducida]]="",1,DATOS_[[#This Row],[% jornada reducida]])</f>
        <v>0</v>
      </c>
      <c r="BQ363" s="137" t="n">
        <f aca="false">+(DATOS_[[#This Row],[F.fin.cal]]-DATOS_[[#This Row],[F.ini.cal]]+1)/($D$4-$D$3+1)</f>
        <v>1</v>
      </c>
      <c r="BR363" s="137" t="str">
        <f aca="false">IF(OR(AND(DATOS_[[#This Row],[Fecha Fin Contrato]]&lt;$D$3,DATOS_[[#This Row],[Fecha Fin Contrato]]&lt;&gt;""),DATOS_[[#This Row],[Fecha de Contratación]]&gt;$D$4),"Fuera","Dentro")</f>
        <v>Dentro</v>
      </c>
      <c r="BS363" s="137" t="str">
        <f aca="false" t="array" ref="BS363:BS363">IF(MAX(IF(DATOS_[id]=DATOS_[[#This Row],[id]],DATOS_[F.fin.cal]))=DATOS_[[#This Row],[F.fin.cal]],"Sí","NO")</f>
        <v>Sí</v>
      </c>
      <c r="BT363" s="137" t="str">
        <f aca="false">IF(AND(DATOS_[[#This Row],[% normaliz]]&lt;&gt;1,DATOS_[[#This Row],[% anualiz]]=1),"Sí","NO")</f>
        <v>Sí</v>
      </c>
      <c r="BU363" s="137" t="str">
        <f aca="false">IF(AND(DATOS_[[#This Row],[% normaliz]]=1,DATOS_[[#This Row],[% anualiz]]&lt;&gt;1),"Sí","NO")</f>
        <v>NO</v>
      </c>
      <c r="BV363" s="137" t="str">
        <f aca="false">IF(AND(DATOS_[[#This Row],[% normaliz]]&lt;&gt;1,DATOS_[[#This Row],[% anualiz]]&lt;&gt;1),"Sí","NO")</f>
        <v>NO</v>
      </c>
      <c r="BW363" s="137" t="str">
        <f aca="false">+IF(DATOS_[[#This Row],[% normaliz]]*DATOS_[[#This Row],[% anualiz]]=1,"NO","Sí")</f>
        <v>Sí</v>
      </c>
      <c r="BX363" s="138" t="e">
        <f aca="false">(DATOS_[[#This Row],[S.BASE]]*(1/DATOS_[[#This Row],[% normaliz]])*(1/DATOS_[[#This Row],[% anualiz]]))*IF(DATOS_[[#This Row],[Check Equiparado]]="Sí",1,0)</f>
        <v>#DIV/0!</v>
      </c>
      <c r="BY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3" s="138" t="e">
        <f aca="false">+DATOS_[[#This Row],[SALARIO BASE Eq]]+DATOS_[[#This Row],[Tot COMPL.SAL Eq]]</f>
        <v>#DIV/0!</v>
      </c>
      <c r="CA363" s="138" t="e">
        <f aca="false" t="array" ref="CA363:CA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3" s="138" t="e">
        <f aca="false">+DATOS_[[#This Row],[TOTAL SALARIO Eq]]+DATOS_[[#This Row],[Tot Extrasalarial Eq]]</f>
        <v>#DIV/0!</v>
      </c>
      <c r="CC363" s="139" t="n">
        <f aca="false">DATOS_[[#This Row],[S.BASE]]</f>
        <v>0</v>
      </c>
      <c r="CD363" s="139" t="n">
        <f aca="false">+SUM(DATOS_[[#This Row],[Conc.Sal.01]:[Conc.Sal.30]])</f>
        <v>0</v>
      </c>
      <c r="CE363" s="139" t="n">
        <f aca="false">+DATOS_[[#This Row],[SALARIO BASE Ef]]+DATOS_[[#This Row],[Tot COMPL.SAL Ef]]</f>
        <v>0</v>
      </c>
      <c r="CF363" s="139" t="n">
        <f aca="false">+SUM(DATOS_[[#This Row],[C.Extra.01]:[C.Extra.05]])</f>
        <v>0</v>
      </c>
      <c r="CG363" s="139" t="n">
        <f aca="false">+DATOS_[[#This Row],[TOTAL SALARIO Ef]]+DATOS_[[#This Row],[Tot Extrasalarial Ef]]</f>
        <v>0</v>
      </c>
      <c r="CH363" s="140" t="n">
        <f aca="false">MIN(IF(DATOS_[[#This Row],[Fecha Fin Contrato]]="",$D$4,DATOS_[[#This Row],[Fecha Fin Contrato]]),$D$4)-MAX(DATOS_[[#This Row],[Fecha de Contratación]],$D$3)+1</f>
        <v>1</v>
      </c>
      <c r="CI363" s="141" t="str">
        <f aca="false">IF(COUNTIFS(DATOS_[id],DATOS_[[#This Row],[id]])&gt;1,DATOS_[[#This Row],[id]],"")</f>
        <v/>
      </c>
      <c r="CJ363" s="141" t="n">
        <f aca="false">(Inicio!$G$10-DATOS_[[#This Row],[Fecha Nacimiento]])/365.25</f>
        <v>0</v>
      </c>
      <c r="CK363" s="141" t="n">
        <f aca="false">(Inicio!$G$10-DATOS_[[#This Row],[Fecha de Antigüedad]])/365.25</f>
        <v>0</v>
      </c>
      <c r="CL363" s="141" t="e">
        <f aca="false">+VLOOKUP(DATOS_[[#This Row],[Clave de Contrato]],TblTiposContrato13[],3,0)</f>
        <v>#N/A</v>
      </c>
      <c r="CM363" s="141" t="e">
        <f aca="false">+VLOOKUP(DATOS_[[#This Row],[Clave de Contrato]],TblTiposContrato13[],4,0)</f>
        <v>#N/A</v>
      </c>
      <c r="CN363" s="141" t="str">
        <f aca="false">VLOOKUP(DATOS_[[#This Row],[Edad]],CONTRATOS!TblRngEdad,2,1)</f>
        <v>20  o menos</v>
      </c>
      <c r="CO363" s="141" t="str">
        <f aca="false">VLOOKUP(DATOS_[[#This Row],[Antigüedad]],TblRngAntg14[],2,1)</f>
        <v>0 a 1 años</v>
      </c>
    </row>
    <row r="364" customFormat="false" ht="13.8" hidden="false" customHeight="false" outlineLevel="0" collapsed="false">
      <c r="D364" s="128"/>
      <c r="E364" s="129"/>
      <c r="F364" s="129"/>
      <c r="G364" s="129"/>
      <c r="H364" s="130"/>
      <c r="I364" s="131"/>
      <c r="J364" s="128"/>
      <c r="K364" s="132"/>
      <c r="L364" s="132"/>
      <c r="M364" s="133"/>
      <c r="N364" s="133"/>
      <c r="O364" s="133"/>
      <c r="P364" s="129"/>
      <c r="Z364" s="74"/>
      <c r="AA364" s="75"/>
      <c r="AB364" s="75"/>
      <c r="AC364" s="129"/>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134"/>
      <c r="BK364" s="134"/>
      <c r="BL364" s="134"/>
      <c r="BM364" s="135"/>
      <c r="BN364" s="136" t="n">
        <f aca="false">+MAX($D$3,DATOS_[[#This Row],[Fecha Inicio Sit. Contract.]])</f>
        <v>0</v>
      </c>
      <c r="BO364" s="136" t="n">
        <f aca="false">+MIN($D$4,DATOS_[[#This Row],[Fecha Fin Sit. Contract.]])</f>
        <v>0</v>
      </c>
      <c r="BP364" s="137" t="n">
        <f aca="false">+DATOS_[[#This Row],[% de jornada]]*IF(DATOS_[[#This Row],[% jornada reducida]]="",1,DATOS_[[#This Row],[% jornada reducida]])</f>
        <v>0</v>
      </c>
      <c r="BQ364" s="137" t="n">
        <f aca="false">+(DATOS_[[#This Row],[F.fin.cal]]-DATOS_[[#This Row],[F.ini.cal]]+1)/($D$4-$D$3+1)</f>
        <v>1</v>
      </c>
      <c r="BR364" s="137" t="str">
        <f aca="false">IF(OR(AND(DATOS_[[#This Row],[Fecha Fin Contrato]]&lt;$D$3,DATOS_[[#This Row],[Fecha Fin Contrato]]&lt;&gt;""),DATOS_[[#This Row],[Fecha de Contratación]]&gt;$D$4),"Fuera","Dentro")</f>
        <v>Dentro</v>
      </c>
      <c r="BS364" s="137" t="str">
        <f aca="false" t="array" ref="BS364:BS364">IF(MAX(IF(DATOS_[id]=DATOS_[[#This Row],[id]],DATOS_[F.fin.cal]))=DATOS_[[#This Row],[F.fin.cal]],"Sí","NO")</f>
        <v>Sí</v>
      </c>
      <c r="BT364" s="137" t="str">
        <f aca="false">IF(AND(DATOS_[[#This Row],[% normaliz]]&lt;&gt;1,DATOS_[[#This Row],[% anualiz]]=1),"Sí","NO")</f>
        <v>Sí</v>
      </c>
      <c r="BU364" s="137" t="str">
        <f aca="false">IF(AND(DATOS_[[#This Row],[% normaliz]]=1,DATOS_[[#This Row],[% anualiz]]&lt;&gt;1),"Sí","NO")</f>
        <v>NO</v>
      </c>
      <c r="BV364" s="137" t="str">
        <f aca="false">IF(AND(DATOS_[[#This Row],[% normaliz]]&lt;&gt;1,DATOS_[[#This Row],[% anualiz]]&lt;&gt;1),"Sí","NO")</f>
        <v>NO</v>
      </c>
      <c r="BW364" s="137" t="str">
        <f aca="false">+IF(DATOS_[[#This Row],[% normaliz]]*DATOS_[[#This Row],[% anualiz]]=1,"NO","Sí")</f>
        <v>Sí</v>
      </c>
      <c r="BX364" s="138" t="e">
        <f aca="false">(DATOS_[[#This Row],[S.BASE]]*(1/DATOS_[[#This Row],[% normaliz]])*(1/DATOS_[[#This Row],[% anualiz]]))*IF(DATOS_[[#This Row],[Check Equiparado]]="Sí",1,0)</f>
        <v>#DIV/0!</v>
      </c>
      <c r="BY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4" s="138" t="e">
        <f aca="false">+DATOS_[[#This Row],[SALARIO BASE Eq]]+DATOS_[[#This Row],[Tot COMPL.SAL Eq]]</f>
        <v>#DIV/0!</v>
      </c>
      <c r="CA364" s="138" t="e">
        <f aca="false" t="array" ref="CA364:CA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4" s="138" t="e">
        <f aca="false">+DATOS_[[#This Row],[TOTAL SALARIO Eq]]+DATOS_[[#This Row],[Tot Extrasalarial Eq]]</f>
        <v>#DIV/0!</v>
      </c>
      <c r="CC364" s="139" t="n">
        <f aca="false">DATOS_[[#This Row],[S.BASE]]</f>
        <v>0</v>
      </c>
      <c r="CD364" s="139" t="n">
        <f aca="false">+SUM(DATOS_[[#This Row],[Conc.Sal.01]:[Conc.Sal.30]])</f>
        <v>0</v>
      </c>
      <c r="CE364" s="139" t="n">
        <f aca="false">+DATOS_[[#This Row],[SALARIO BASE Ef]]+DATOS_[[#This Row],[Tot COMPL.SAL Ef]]</f>
        <v>0</v>
      </c>
      <c r="CF364" s="139" t="n">
        <f aca="false">+SUM(DATOS_[[#This Row],[C.Extra.01]:[C.Extra.05]])</f>
        <v>0</v>
      </c>
      <c r="CG364" s="139" t="n">
        <f aca="false">+DATOS_[[#This Row],[TOTAL SALARIO Ef]]+DATOS_[[#This Row],[Tot Extrasalarial Ef]]</f>
        <v>0</v>
      </c>
      <c r="CH364" s="140" t="n">
        <f aca="false">MIN(IF(DATOS_[[#This Row],[Fecha Fin Contrato]]="",$D$4,DATOS_[[#This Row],[Fecha Fin Contrato]]),$D$4)-MAX(DATOS_[[#This Row],[Fecha de Contratación]],$D$3)+1</f>
        <v>1</v>
      </c>
      <c r="CI364" s="141" t="str">
        <f aca="false">IF(COUNTIFS(DATOS_[id],DATOS_[[#This Row],[id]])&gt;1,DATOS_[[#This Row],[id]],"")</f>
        <v/>
      </c>
      <c r="CJ364" s="141" t="n">
        <f aca="false">(Inicio!$G$10-DATOS_[[#This Row],[Fecha Nacimiento]])/365.25</f>
        <v>0</v>
      </c>
      <c r="CK364" s="141" t="n">
        <f aca="false">(Inicio!$G$10-DATOS_[[#This Row],[Fecha de Antigüedad]])/365.25</f>
        <v>0</v>
      </c>
      <c r="CL364" s="141" t="e">
        <f aca="false">+VLOOKUP(DATOS_[[#This Row],[Clave de Contrato]],TblTiposContrato13[],3,0)</f>
        <v>#N/A</v>
      </c>
      <c r="CM364" s="141" t="e">
        <f aca="false">+VLOOKUP(DATOS_[[#This Row],[Clave de Contrato]],TblTiposContrato13[],4,0)</f>
        <v>#N/A</v>
      </c>
      <c r="CN364" s="141" t="str">
        <f aca="false">VLOOKUP(DATOS_[[#This Row],[Edad]],CONTRATOS!TblRngEdad,2,1)</f>
        <v>20  o menos</v>
      </c>
      <c r="CO364" s="141" t="str">
        <f aca="false">VLOOKUP(DATOS_[[#This Row],[Antigüedad]],TblRngAntg14[],2,1)</f>
        <v>0 a 1 años</v>
      </c>
    </row>
    <row r="365" customFormat="false" ht="13.8" hidden="false" customHeight="false" outlineLevel="0" collapsed="false">
      <c r="D365" s="128"/>
      <c r="E365" s="129"/>
      <c r="F365" s="129"/>
      <c r="G365" s="129"/>
      <c r="H365" s="130"/>
      <c r="I365" s="131"/>
      <c r="J365" s="128"/>
      <c r="K365" s="132"/>
      <c r="L365" s="132"/>
      <c r="M365" s="133"/>
      <c r="N365" s="133"/>
      <c r="O365" s="133"/>
      <c r="P365" s="129"/>
      <c r="Z365" s="74"/>
      <c r="AA365" s="75"/>
      <c r="AB365" s="75"/>
      <c r="AC365" s="129"/>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134"/>
      <c r="BK365" s="134"/>
      <c r="BL365" s="134"/>
      <c r="BM365" s="135"/>
      <c r="BN365" s="136" t="n">
        <f aca="false">+MAX($D$3,DATOS_[[#This Row],[Fecha Inicio Sit. Contract.]])</f>
        <v>0</v>
      </c>
      <c r="BO365" s="136" t="n">
        <f aca="false">+MIN($D$4,DATOS_[[#This Row],[Fecha Fin Sit. Contract.]])</f>
        <v>0</v>
      </c>
      <c r="BP365" s="137" t="n">
        <f aca="false">+DATOS_[[#This Row],[% de jornada]]*IF(DATOS_[[#This Row],[% jornada reducida]]="",1,DATOS_[[#This Row],[% jornada reducida]])</f>
        <v>0</v>
      </c>
      <c r="BQ365" s="137" t="n">
        <f aca="false">+(DATOS_[[#This Row],[F.fin.cal]]-DATOS_[[#This Row],[F.ini.cal]]+1)/($D$4-$D$3+1)</f>
        <v>1</v>
      </c>
      <c r="BR365" s="137" t="str">
        <f aca="false">IF(OR(AND(DATOS_[[#This Row],[Fecha Fin Contrato]]&lt;$D$3,DATOS_[[#This Row],[Fecha Fin Contrato]]&lt;&gt;""),DATOS_[[#This Row],[Fecha de Contratación]]&gt;$D$4),"Fuera","Dentro")</f>
        <v>Dentro</v>
      </c>
      <c r="BS365" s="137" t="str">
        <f aca="false" t="array" ref="BS365:BS365">IF(MAX(IF(DATOS_[id]=DATOS_[[#This Row],[id]],DATOS_[F.fin.cal]))=DATOS_[[#This Row],[F.fin.cal]],"Sí","NO")</f>
        <v>Sí</v>
      </c>
      <c r="BT365" s="137" t="str">
        <f aca="false">IF(AND(DATOS_[[#This Row],[% normaliz]]&lt;&gt;1,DATOS_[[#This Row],[% anualiz]]=1),"Sí","NO")</f>
        <v>Sí</v>
      </c>
      <c r="BU365" s="137" t="str">
        <f aca="false">IF(AND(DATOS_[[#This Row],[% normaliz]]=1,DATOS_[[#This Row],[% anualiz]]&lt;&gt;1),"Sí","NO")</f>
        <v>NO</v>
      </c>
      <c r="BV365" s="137" t="str">
        <f aca="false">IF(AND(DATOS_[[#This Row],[% normaliz]]&lt;&gt;1,DATOS_[[#This Row],[% anualiz]]&lt;&gt;1),"Sí","NO")</f>
        <v>NO</v>
      </c>
      <c r="BW365" s="137" t="str">
        <f aca="false">+IF(DATOS_[[#This Row],[% normaliz]]*DATOS_[[#This Row],[% anualiz]]=1,"NO","Sí")</f>
        <v>Sí</v>
      </c>
      <c r="BX365" s="138" t="e">
        <f aca="false">(DATOS_[[#This Row],[S.BASE]]*(1/DATOS_[[#This Row],[% normaliz]])*(1/DATOS_[[#This Row],[% anualiz]]))*IF(DATOS_[[#This Row],[Check Equiparado]]="Sí",1,0)</f>
        <v>#DIV/0!</v>
      </c>
      <c r="BY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5" s="138" t="e">
        <f aca="false">+DATOS_[[#This Row],[SALARIO BASE Eq]]+DATOS_[[#This Row],[Tot COMPL.SAL Eq]]</f>
        <v>#DIV/0!</v>
      </c>
      <c r="CA365" s="138" t="e">
        <f aca="false" t="array" ref="CA365:CA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5" s="138" t="e">
        <f aca="false">+DATOS_[[#This Row],[TOTAL SALARIO Eq]]+DATOS_[[#This Row],[Tot Extrasalarial Eq]]</f>
        <v>#DIV/0!</v>
      </c>
      <c r="CC365" s="139" t="n">
        <f aca="false">DATOS_[[#This Row],[S.BASE]]</f>
        <v>0</v>
      </c>
      <c r="CD365" s="139" t="n">
        <f aca="false">+SUM(DATOS_[[#This Row],[Conc.Sal.01]:[Conc.Sal.30]])</f>
        <v>0</v>
      </c>
      <c r="CE365" s="139" t="n">
        <f aca="false">+DATOS_[[#This Row],[SALARIO BASE Ef]]+DATOS_[[#This Row],[Tot COMPL.SAL Ef]]</f>
        <v>0</v>
      </c>
      <c r="CF365" s="139" t="n">
        <f aca="false">+SUM(DATOS_[[#This Row],[C.Extra.01]:[C.Extra.05]])</f>
        <v>0</v>
      </c>
      <c r="CG365" s="139" t="n">
        <f aca="false">+DATOS_[[#This Row],[TOTAL SALARIO Ef]]+DATOS_[[#This Row],[Tot Extrasalarial Ef]]</f>
        <v>0</v>
      </c>
      <c r="CH365" s="140" t="n">
        <f aca="false">MIN(IF(DATOS_[[#This Row],[Fecha Fin Contrato]]="",$D$4,DATOS_[[#This Row],[Fecha Fin Contrato]]),$D$4)-MAX(DATOS_[[#This Row],[Fecha de Contratación]],$D$3)+1</f>
        <v>1</v>
      </c>
      <c r="CI365" s="141" t="str">
        <f aca="false">IF(COUNTIFS(DATOS_[id],DATOS_[[#This Row],[id]])&gt;1,DATOS_[[#This Row],[id]],"")</f>
        <v/>
      </c>
      <c r="CJ365" s="141" t="n">
        <f aca="false">(Inicio!$G$10-DATOS_[[#This Row],[Fecha Nacimiento]])/365.25</f>
        <v>0</v>
      </c>
      <c r="CK365" s="141" t="n">
        <f aca="false">(Inicio!$G$10-DATOS_[[#This Row],[Fecha de Antigüedad]])/365.25</f>
        <v>0</v>
      </c>
      <c r="CL365" s="141" t="e">
        <f aca="false">+VLOOKUP(DATOS_[[#This Row],[Clave de Contrato]],TblTiposContrato13[],3,0)</f>
        <v>#N/A</v>
      </c>
      <c r="CM365" s="141" t="e">
        <f aca="false">+VLOOKUP(DATOS_[[#This Row],[Clave de Contrato]],TblTiposContrato13[],4,0)</f>
        <v>#N/A</v>
      </c>
      <c r="CN365" s="141" t="str">
        <f aca="false">VLOOKUP(DATOS_[[#This Row],[Edad]],CONTRATOS!TblRngEdad,2,1)</f>
        <v>20  o menos</v>
      </c>
      <c r="CO365" s="141" t="str">
        <f aca="false">VLOOKUP(DATOS_[[#This Row],[Antigüedad]],TblRngAntg14[],2,1)</f>
        <v>0 a 1 años</v>
      </c>
    </row>
    <row r="366" customFormat="false" ht="13.8" hidden="false" customHeight="false" outlineLevel="0" collapsed="false">
      <c r="D366" s="128"/>
      <c r="E366" s="129"/>
      <c r="F366" s="129"/>
      <c r="G366" s="129"/>
      <c r="H366" s="130"/>
      <c r="I366" s="131"/>
      <c r="J366" s="128"/>
      <c r="K366" s="132"/>
      <c r="L366" s="132"/>
      <c r="M366" s="133"/>
      <c r="N366" s="133"/>
      <c r="O366" s="133"/>
      <c r="P366" s="129"/>
      <c r="Z366" s="74"/>
      <c r="AA366" s="75"/>
      <c r="AB366" s="75"/>
      <c r="AC366" s="129"/>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134"/>
      <c r="BK366" s="134"/>
      <c r="BL366" s="134"/>
      <c r="BM366" s="135"/>
      <c r="BN366" s="136" t="n">
        <f aca="false">+MAX($D$3,DATOS_[[#This Row],[Fecha Inicio Sit. Contract.]])</f>
        <v>0</v>
      </c>
      <c r="BO366" s="136" t="n">
        <f aca="false">+MIN($D$4,DATOS_[[#This Row],[Fecha Fin Sit. Contract.]])</f>
        <v>0</v>
      </c>
      <c r="BP366" s="137" t="n">
        <f aca="false">+DATOS_[[#This Row],[% de jornada]]*IF(DATOS_[[#This Row],[% jornada reducida]]="",1,DATOS_[[#This Row],[% jornada reducida]])</f>
        <v>0</v>
      </c>
      <c r="BQ366" s="137" t="n">
        <f aca="false">+(DATOS_[[#This Row],[F.fin.cal]]-DATOS_[[#This Row],[F.ini.cal]]+1)/($D$4-$D$3+1)</f>
        <v>1</v>
      </c>
      <c r="BR366" s="137" t="str">
        <f aca="false">IF(OR(AND(DATOS_[[#This Row],[Fecha Fin Contrato]]&lt;$D$3,DATOS_[[#This Row],[Fecha Fin Contrato]]&lt;&gt;""),DATOS_[[#This Row],[Fecha de Contratación]]&gt;$D$4),"Fuera","Dentro")</f>
        <v>Dentro</v>
      </c>
      <c r="BS366" s="137" t="str">
        <f aca="false" t="array" ref="BS366:BS366">IF(MAX(IF(DATOS_[id]=DATOS_[[#This Row],[id]],DATOS_[F.fin.cal]))=DATOS_[[#This Row],[F.fin.cal]],"Sí","NO")</f>
        <v>Sí</v>
      </c>
      <c r="BT366" s="137" t="str">
        <f aca="false">IF(AND(DATOS_[[#This Row],[% normaliz]]&lt;&gt;1,DATOS_[[#This Row],[% anualiz]]=1),"Sí","NO")</f>
        <v>Sí</v>
      </c>
      <c r="BU366" s="137" t="str">
        <f aca="false">IF(AND(DATOS_[[#This Row],[% normaliz]]=1,DATOS_[[#This Row],[% anualiz]]&lt;&gt;1),"Sí","NO")</f>
        <v>NO</v>
      </c>
      <c r="BV366" s="137" t="str">
        <f aca="false">IF(AND(DATOS_[[#This Row],[% normaliz]]&lt;&gt;1,DATOS_[[#This Row],[% anualiz]]&lt;&gt;1),"Sí","NO")</f>
        <v>NO</v>
      </c>
      <c r="BW366" s="137" t="str">
        <f aca="false">+IF(DATOS_[[#This Row],[% normaliz]]*DATOS_[[#This Row],[% anualiz]]=1,"NO","Sí")</f>
        <v>Sí</v>
      </c>
      <c r="BX366" s="138" t="e">
        <f aca="false">(DATOS_[[#This Row],[S.BASE]]*(1/DATOS_[[#This Row],[% normaliz]])*(1/DATOS_[[#This Row],[% anualiz]]))*IF(DATOS_[[#This Row],[Check Equiparado]]="Sí",1,0)</f>
        <v>#DIV/0!</v>
      </c>
      <c r="BY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6" s="138" t="e">
        <f aca="false">+DATOS_[[#This Row],[SALARIO BASE Eq]]+DATOS_[[#This Row],[Tot COMPL.SAL Eq]]</f>
        <v>#DIV/0!</v>
      </c>
      <c r="CA366" s="138" t="e">
        <f aca="false" t="array" ref="CA366:CA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6" s="138" t="e">
        <f aca="false">+DATOS_[[#This Row],[TOTAL SALARIO Eq]]+DATOS_[[#This Row],[Tot Extrasalarial Eq]]</f>
        <v>#DIV/0!</v>
      </c>
      <c r="CC366" s="139" t="n">
        <f aca="false">DATOS_[[#This Row],[S.BASE]]</f>
        <v>0</v>
      </c>
      <c r="CD366" s="139" t="n">
        <f aca="false">+SUM(DATOS_[[#This Row],[Conc.Sal.01]:[Conc.Sal.30]])</f>
        <v>0</v>
      </c>
      <c r="CE366" s="139" t="n">
        <f aca="false">+DATOS_[[#This Row],[SALARIO BASE Ef]]+DATOS_[[#This Row],[Tot COMPL.SAL Ef]]</f>
        <v>0</v>
      </c>
      <c r="CF366" s="139" t="n">
        <f aca="false">+SUM(DATOS_[[#This Row],[C.Extra.01]:[C.Extra.05]])</f>
        <v>0</v>
      </c>
      <c r="CG366" s="139" t="n">
        <f aca="false">+DATOS_[[#This Row],[TOTAL SALARIO Ef]]+DATOS_[[#This Row],[Tot Extrasalarial Ef]]</f>
        <v>0</v>
      </c>
      <c r="CH366" s="140" t="n">
        <f aca="false">MIN(IF(DATOS_[[#This Row],[Fecha Fin Contrato]]="",$D$4,DATOS_[[#This Row],[Fecha Fin Contrato]]),$D$4)-MAX(DATOS_[[#This Row],[Fecha de Contratación]],$D$3)+1</f>
        <v>1</v>
      </c>
      <c r="CI366" s="141" t="str">
        <f aca="false">IF(COUNTIFS(DATOS_[id],DATOS_[[#This Row],[id]])&gt;1,DATOS_[[#This Row],[id]],"")</f>
        <v/>
      </c>
      <c r="CJ366" s="141" t="n">
        <f aca="false">(Inicio!$G$10-DATOS_[[#This Row],[Fecha Nacimiento]])/365.25</f>
        <v>0</v>
      </c>
      <c r="CK366" s="141" t="n">
        <f aca="false">(Inicio!$G$10-DATOS_[[#This Row],[Fecha de Antigüedad]])/365.25</f>
        <v>0</v>
      </c>
      <c r="CL366" s="141" t="e">
        <f aca="false">+VLOOKUP(DATOS_[[#This Row],[Clave de Contrato]],TblTiposContrato13[],3,0)</f>
        <v>#N/A</v>
      </c>
      <c r="CM366" s="141" t="e">
        <f aca="false">+VLOOKUP(DATOS_[[#This Row],[Clave de Contrato]],TblTiposContrato13[],4,0)</f>
        <v>#N/A</v>
      </c>
      <c r="CN366" s="141" t="str">
        <f aca="false">VLOOKUP(DATOS_[[#This Row],[Edad]],CONTRATOS!TblRngEdad,2,1)</f>
        <v>20  o menos</v>
      </c>
      <c r="CO366" s="141" t="str">
        <f aca="false">VLOOKUP(DATOS_[[#This Row],[Antigüedad]],TblRngAntg14[],2,1)</f>
        <v>0 a 1 años</v>
      </c>
    </row>
    <row r="367" customFormat="false" ht="13.8" hidden="false" customHeight="false" outlineLevel="0" collapsed="false">
      <c r="D367" s="128"/>
      <c r="E367" s="129"/>
      <c r="F367" s="129"/>
      <c r="G367" s="129"/>
      <c r="H367" s="130"/>
      <c r="I367" s="131"/>
      <c r="J367" s="128"/>
      <c r="K367" s="132"/>
      <c r="L367" s="132"/>
      <c r="M367" s="133"/>
      <c r="N367" s="133"/>
      <c r="O367" s="133"/>
      <c r="P367" s="129"/>
      <c r="Z367" s="74"/>
      <c r="AA367" s="75"/>
      <c r="AB367" s="75"/>
      <c r="AC367" s="129"/>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134"/>
      <c r="BK367" s="134"/>
      <c r="BL367" s="134"/>
      <c r="BM367" s="135"/>
      <c r="BN367" s="136" t="n">
        <f aca="false">+MAX($D$3,DATOS_[[#This Row],[Fecha Inicio Sit. Contract.]])</f>
        <v>0</v>
      </c>
      <c r="BO367" s="136" t="n">
        <f aca="false">+MIN($D$4,DATOS_[[#This Row],[Fecha Fin Sit. Contract.]])</f>
        <v>0</v>
      </c>
      <c r="BP367" s="137" t="n">
        <f aca="false">+DATOS_[[#This Row],[% de jornada]]*IF(DATOS_[[#This Row],[% jornada reducida]]="",1,DATOS_[[#This Row],[% jornada reducida]])</f>
        <v>0</v>
      </c>
      <c r="BQ367" s="137" t="n">
        <f aca="false">+(DATOS_[[#This Row],[F.fin.cal]]-DATOS_[[#This Row],[F.ini.cal]]+1)/($D$4-$D$3+1)</f>
        <v>1</v>
      </c>
      <c r="BR367" s="137" t="str">
        <f aca="false">IF(OR(AND(DATOS_[[#This Row],[Fecha Fin Contrato]]&lt;$D$3,DATOS_[[#This Row],[Fecha Fin Contrato]]&lt;&gt;""),DATOS_[[#This Row],[Fecha de Contratación]]&gt;$D$4),"Fuera","Dentro")</f>
        <v>Dentro</v>
      </c>
      <c r="BS367" s="137" t="str">
        <f aca="false" t="array" ref="BS367:BS367">IF(MAX(IF(DATOS_[id]=DATOS_[[#This Row],[id]],DATOS_[F.fin.cal]))=DATOS_[[#This Row],[F.fin.cal]],"Sí","NO")</f>
        <v>Sí</v>
      </c>
      <c r="BT367" s="137" t="str">
        <f aca="false">IF(AND(DATOS_[[#This Row],[% normaliz]]&lt;&gt;1,DATOS_[[#This Row],[% anualiz]]=1),"Sí","NO")</f>
        <v>Sí</v>
      </c>
      <c r="BU367" s="137" t="str">
        <f aca="false">IF(AND(DATOS_[[#This Row],[% normaliz]]=1,DATOS_[[#This Row],[% anualiz]]&lt;&gt;1),"Sí","NO")</f>
        <v>NO</v>
      </c>
      <c r="BV367" s="137" t="str">
        <f aca="false">IF(AND(DATOS_[[#This Row],[% normaliz]]&lt;&gt;1,DATOS_[[#This Row],[% anualiz]]&lt;&gt;1),"Sí","NO")</f>
        <v>NO</v>
      </c>
      <c r="BW367" s="137" t="str">
        <f aca="false">+IF(DATOS_[[#This Row],[% normaliz]]*DATOS_[[#This Row],[% anualiz]]=1,"NO","Sí")</f>
        <v>Sí</v>
      </c>
      <c r="BX367" s="138" t="e">
        <f aca="false">(DATOS_[[#This Row],[S.BASE]]*(1/DATOS_[[#This Row],[% normaliz]])*(1/DATOS_[[#This Row],[% anualiz]]))*IF(DATOS_[[#This Row],[Check Equiparado]]="Sí",1,0)</f>
        <v>#DIV/0!</v>
      </c>
      <c r="BY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7" s="138" t="e">
        <f aca="false">+DATOS_[[#This Row],[SALARIO BASE Eq]]+DATOS_[[#This Row],[Tot COMPL.SAL Eq]]</f>
        <v>#DIV/0!</v>
      </c>
      <c r="CA367" s="138" t="e">
        <f aca="false" t="array" ref="CA367:CA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7" s="138" t="e">
        <f aca="false">+DATOS_[[#This Row],[TOTAL SALARIO Eq]]+DATOS_[[#This Row],[Tot Extrasalarial Eq]]</f>
        <v>#DIV/0!</v>
      </c>
      <c r="CC367" s="139" t="n">
        <f aca="false">DATOS_[[#This Row],[S.BASE]]</f>
        <v>0</v>
      </c>
      <c r="CD367" s="139" t="n">
        <f aca="false">+SUM(DATOS_[[#This Row],[Conc.Sal.01]:[Conc.Sal.30]])</f>
        <v>0</v>
      </c>
      <c r="CE367" s="139" t="n">
        <f aca="false">+DATOS_[[#This Row],[SALARIO BASE Ef]]+DATOS_[[#This Row],[Tot COMPL.SAL Ef]]</f>
        <v>0</v>
      </c>
      <c r="CF367" s="139" t="n">
        <f aca="false">+SUM(DATOS_[[#This Row],[C.Extra.01]:[C.Extra.05]])</f>
        <v>0</v>
      </c>
      <c r="CG367" s="139" t="n">
        <f aca="false">+DATOS_[[#This Row],[TOTAL SALARIO Ef]]+DATOS_[[#This Row],[Tot Extrasalarial Ef]]</f>
        <v>0</v>
      </c>
      <c r="CH367" s="140" t="n">
        <f aca="false">MIN(IF(DATOS_[[#This Row],[Fecha Fin Contrato]]="",$D$4,DATOS_[[#This Row],[Fecha Fin Contrato]]),$D$4)-MAX(DATOS_[[#This Row],[Fecha de Contratación]],$D$3)+1</f>
        <v>1</v>
      </c>
      <c r="CI367" s="141" t="str">
        <f aca="false">IF(COUNTIFS(DATOS_[id],DATOS_[[#This Row],[id]])&gt;1,DATOS_[[#This Row],[id]],"")</f>
        <v/>
      </c>
      <c r="CJ367" s="141" t="n">
        <f aca="false">(Inicio!$G$10-DATOS_[[#This Row],[Fecha Nacimiento]])/365.25</f>
        <v>0</v>
      </c>
      <c r="CK367" s="141" t="n">
        <f aca="false">(Inicio!$G$10-DATOS_[[#This Row],[Fecha de Antigüedad]])/365.25</f>
        <v>0</v>
      </c>
      <c r="CL367" s="141" t="e">
        <f aca="false">+VLOOKUP(DATOS_[[#This Row],[Clave de Contrato]],TblTiposContrato13[],3,0)</f>
        <v>#N/A</v>
      </c>
      <c r="CM367" s="141" t="e">
        <f aca="false">+VLOOKUP(DATOS_[[#This Row],[Clave de Contrato]],TblTiposContrato13[],4,0)</f>
        <v>#N/A</v>
      </c>
      <c r="CN367" s="141" t="str">
        <f aca="false">VLOOKUP(DATOS_[[#This Row],[Edad]],CONTRATOS!TblRngEdad,2,1)</f>
        <v>20  o menos</v>
      </c>
      <c r="CO367" s="141" t="str">
        <f aca="false">VLOOKUP(DATOS_[[#This Row],[Antigüedad]],TblRngAntg14[],2,1)</f>
        <v>0 a 1 años</v>
      </c>
    </row>
    <row r="368" customFormat="false" ht="13.8" hidden="false" customHeight="false" outlineLevel="0" collapsed="false">
      <c r="D368" s="128"/>
      <c r="E368" s="129"/>
      <c r="F368" s="129"/>
      <c r="G368" s="129"/>
      <c r="H368" s="130"/>
      <c r="I368" s="131"/>
      <c r="J368" s="128"/>
      <c r="K368" s="132"/>
      <c r="L368" s="132"/>
      <c r="M368" s="133"/>
      <c r="N368" s="133"/>
      <c r="O368" s="133"/>
      <c r="P368" s="129"/>
      <c r="Z368" s="74"/>
      <c r="AA368" s="75"/>
      <c r="AB368" s="75"/>
      <c r="AC368" s="129"/>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134"/>
      <c r="BK368" s="134"/>
      <c r="BL368" s="134"/>
      <c r="BM368" s="135"/>
      <c r="BN368" s="136" t="n">
        <f aca="false">+MAX($D$3,DATOS_[[#This Row],[Fecha Inicio Sit. Contract.]])</f>
        <v>0</v>
      </c>
      <c r="BO368" s="136" t="n">
        <f aca="false">+MIN($D$4,DATOS_[[#This Row],[Fecha Fin Sit. Contract.]])</f>
        <v>0</v>
      </c>
      <c r="BP368" s="137" t="n">
        <f aca="false">+DATOS_[[#This Row],[% de jornada]]*IF(DATOS_[[#This Row],[% jornada reducida]]="",1,DATOS_[[#This Row],[% jornada reducida]])</f>
        <v>0</v>
      </c>
      <c r="BQ368" s="137" t="n">
        <f aca="false">+(DATOS_[[#This Row],[F.fin.cal]]-DATOS_[[#This Row],[F.ini.cal]]+1)/($D$4-$D$3+1)</f>
        <v>1</v>
      </c>
      <c r="BR368" s="137" t="str">
        <f aca="false">IF(OR(AND(DATOS_[[#This Row],[Fecha Fin Contrato]]&lt;$D$3,DATOS_[[#This Row],[Fecha Fin Contrato]]&lt;&gt;""),DATOS_[[#This Row],[Fecha de Contratación]]&gt;$D$4),"Fuera","Dentro")</f>
        <v>Dentro</v>
      </c>
      <c r="BS368" s="137" t="str">
        <f aca="false" t="array" ref="BS368:BS368">IF(MAX(IF(DATOS_[id]=DATOS_[[#This Row],[id]],DATOS_[F.fin.cal]))=DATOS_[[#This Row],[F.fin.cal]],"Sí","NO")</f>
        <v>Sí</v>
      </c>
      <c r="BT368" s="137" t="str">
        <f aca="false">IF(AND(DATOS_[[#This Row],[% normaliz]]&lt;&gt;1,DATOS_[[#This Row],[% anualiz]]=1),"Sí","NO")</f>
        <v>Sí</v>
      </c>
      <c r="BU368" s="137" t="str">
        <f aca="false">IF(AND(DATOS_[[#This Row],[% normaliz]]=1,DATOS_[[#This Row],[% anualiz]]&lt;&gt;1),"Sí","NO")</f>
        <v>NO</v>
      </c>
      <c r="BV368" s="137" t="str">
        <f aca="false">IF(AND(DATOS_[[#This Row],[% normaliz]]&lt;&gt;1,DATOS_[[#This Row],[% anualiz]]&lt;&gt;1),"Sí","NO")</f>
        <v>NO</v>
      </c>
      <c r="BW368" s="137" t="str">
        <f aca="false">+IF(DATOS_[[#This Row],[% normaliz]]*DATOS_[[#This Row],[% anualiz]]=1,"NO","Sí")</f>
        <v>Sí</v>
      </c>
      <c r="BX368" s="138" t="e">
        <f aca="false">(DATOS_[[#This Row],[S.BASE]]*(1/DATOS_[[#This Row],[% normaliz]])*(1/DATOS_[[#This Row],[% anualiz]]))*IF(DATOS_[[#This Row],[Check Equiparado]]="Sí",1,0)</f>
        <v>#DIV/0!</v>
      </c>
      <c r="BY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8" s="138" t="e">
        <f aca="false">+DATOS_[[#This Row],[SALARIO BASE Eq]]+DATOS_[[#This Row],[Tot COMPL.SAL Eq]]</f>
        <v>#DIV/0!</v>
      </c>
      <c r="CA368" s="138" t="e">
        <f aca="false" t="array" ref="CA368:CA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8" s="138" t="e">
        <f aca="false">+DATOS_[[#This Row],[TOTAL SALARIO Eq]]+DATOS_[[#This Row],[Tot Extrasalarial Eq]]</f>
        <v>#DIV/0!</v>
      </c>
      <c r="CC368" s="139" t="n">
        <f aca="false">DATOS_[[#This Row],[S.BASE]]</f>
        <v>0</v>
      </c>
      <c r="CD368" s="139" t="n">
        <f aca="false">+SUM(DATOS_[[#This Row],[Conc.Sal.01]:[Conc.Sal.30]])</f>
        <v>0</v>
      </c>
      <c r="CE368" s="139" t="n">
        <f aca="false">+DATOS_[[#This Row],[SALARIO BASE Ef]]+DATOS_[[#This Row],[Tot COMPL.SAL Ef]]</f>
        <v>0</v>
      </c>
      <c r="CF368" s="139" t="n">
        <f aca="false">+SUM(DATOS_[[#This Row],[C.Extra.01]:[C.Extra.05]])</f>
        <v>0</v>
      </c>
      <c r="CG368" s="139" t="n">
        <f aca="false">+DATOS_[[#This Row],[TOTAL SALARIO Ef]]+DATOS_[[#This Row],[Tot Extrasalarial Ef]]</f>
        <v>0</v>
      </c>
      <c r="CH368" s="140" t="n">
        <f aca="false">MIN(IF(DATOS_[[#This Row],[Fecha Fin Contrato]]="",$D$4,DATOS_[[#This Row],[Fecha Fin Contrato]]),$D$4)-MAX(DATOS_[[#This Row],[Fecha de Contratación]],$D$3)+1</f>
        <v>1</v>
      </c>
      <c r="CI368" s="141" t="str">
        <f aca="false">IF(COUNTIFS(DATOS_[id],DATOS_[[#This Row],[id]])&gt;1,DATOS_[[#This Row],[id]],"")</f>
        <v/>
      </c>
      <c r="CJ368" s="141" t="n">
        <f aca="false">(Inicio!$G$10-DATOS_[[#This Row],[Fecha Nacimiento]])/365.25</f>
        <v>0</v>
      </c>
      <c r="CK368" s="141" t="n">
        <f aca="false">(Inicio!$G$10-DATOS_[[#This Row],[Fecha de Antigüedad]])/365.25</f>
        <v>0</v>
      </c>
      <c r="CL368" s="141" t="e">
        <f aca="false">+VLOOKUP(DATOS_[[#This Row],[Clave de Contrato]],TblTiposContrato13[],3,0)</f>
        <v>#N/A</v>
      </c>
      <c r="CM368" s="141" t="e">
        <f aca="false">+VLOOKUP(DATOS_[[#This Row],[Clave de Contrato]],TblTiposContrato13[],4,0)</f>
        <v>#N/A</v>
      </c>
      <c r="CN368" s="141" t="str">
        <f aca="false">VLOOKUP(DATOS_[[#This Row],[Edad]],CONTRATOS!TblRngEdad,2,1)</f>
        <v>20  o menos</v>
      </c>
      <c r="CO368" s="141" t="str">
        <f aca="false">VLOOKUP(DATOS_[[#This Row],[Antigüedad]],TblRngAntg14[],2,1)</f>
        <v>0 a 1 años</v>
      </c>
    </row>
    <row r="369" customFormat="false" ht="13.8" hidden="false" customHeight="false" outlineLevel="0" collapsed="false">
      <c r="D369" s="128"/>
      <c r="E369" s="129"/>
      <c r="F369" s="129"/>
      <c r="G369" s="129"/>
      <c r="H369" s="130"/>
      <c r="I369" s="131"/>
      <c r="J369" s="128"/>
      <c r="K369" s="132"/>
      <c r="L369" s="132"/>
      <c r="M369" s="133"/>
      <c r="N369" s="133"/>
      <c r="O369" s="133"/>
      <c r="P369" s="129"/>
      <c r="Z369" s="74"/>
      <c r="AA369" s="75"/>
      <c r="AB369" s="75"/>
      <c r="AC369" s="129"/>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134"/>
      <c r="BK369" s="134"/>
      <c r="BL369" s="134"/>
      <c r="BM369" s="135"/>
      <c r="BN369" s="136" t="n">
        <f aca="false">+MAX($D$3,DATOS_[[#This Row],[Fecha Inicio Sit. Contract.]])</f>
        <v>0</v>
      </c>
      <c r="BO369" s="136" t="n">
        <f aca="false">+MIN($D$4,DATOS_[[#This Row],[Fecha Fin Sit. Contract.]])</f>
        <v>0</v>
      </c>
      <c r="BP369" s="137" t="n">
        <f aca="false">+DATOS_[[#This Row],[% de jornada]]*IF(DATOS_[[#This Row],[% jornada reducida]]="",1,DATOS_[[#This Row],[% jornada reducida]])</f>
        <v>0</v>
      </c>
      <c r="BQ369" s="137" t="n">
        <f aca="false">+(DATOS_[[#This Row],[F.fin.cal]]-DATOS_[[#This Row],[F.ini.cal]]+1)/($D$4-$D$3+1)</f>
        <v>1</v>
      </c>
      <c r="BR369" s="137" t="str">
        <f aca="false">IF(OR(AND(DATOS_[[#This Row],[Fecha Fin Contrato]]&lt;$D$3,DATOS_[[#This Row],[Fecha Fin Contrato]]&lt;&gt;""),DATOS_[[#This Row],[Fecha de Contratación]]&gt;$D$4),"Fuera","Dentro")</f>
        <v>Dentro</v>
      </c>
      <c r="BS369" s="137" t="str">
        <f aca="false" t="array" ref="BS369:BS369">IF(MAX(IF(DATOS_[id]=DATOS_[[#This Row],[id]],DATOS_[F.fin.cal]))=DATOS_[[#This Row],[F.fin.cal]],"Sí","NO")</f>
        <v>Sí</v>
      </c>
      <c r="BT369" s="137" t="str">
        <f aca="false">IF(AND(DATOS_[[#This Row],[% normaliz]]&lt;&gt;1,DATOS_[[#This Row],[% anualiz]]=1),"Sí","NO")</f>
        <v>Sí</v>
      </c>
      <c r="BU369" s="137" t="str">
        <f aca="false">IF(AND(DATOS_[[#This Row],[% normaliz]]=1,DATOS_[[#This Row],[% anualiz]]&lt;&gt;1),"Sí","NO")</f>
        <v>NO</v>
      </c>
      <c r="BV369" s="137" t="str">
        <f aca="false">IF(AND(DATOS_[[#This Row],[% normaliz]]&lt;&gt;1,DATOS_[[#This Row],[% anualiz]]&lt;&gt;1),"Sí","NO")</f>
        <v>NO</v>
      </c>
      <c r="BW369" s="137" t="str">
        <f aca="false">+IF(DATOS_[[#This Row],[% normaliz]]*DATOS_[[#This Row],[% anualiz]]=1,"NO","Sí")</f>
        <v>Sí</v>
      </c>
      <c r="BX369" s="138" t="e">
        <f aca="false">(DATOS_[[#This Row],[S.BASE]]*(1/DATOS_[[#This Row],[% normaliz]])*(1/DATOS_[[#This Row],[% anualiz]]))*IF(DATOS_[[#This Row],[Check Equiparado]]="Sí",1,0)</f>
        <v>#DIV/0!</v>
      </c>
      <c r="BY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9" s="138" t="e">
        <f aca="false">+DATOS_[[#This Row],[SALARIO BASE Eq]]+DATOS_[[#This Row],[Tot COMPL.SAL Eq]]</f>
        <v>#DIV/0!</v>
      </c>
      <c r="CA369" s="138" t="e">
        <f aca="false" t="array" ref="CA369:CA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9" s="138" t="e">
        <f aca="false">+DATOS_[[#This Row],[TOTAL SALARIO Eq]]+DATOS_[[#This Row],[Tot Extrasalarial Eq]]</f>
        <v>#DIV/0!</v>
      </c>
      <c r="CC369" s="139" t="n">
        <f aca="false">DATOS_[[#This Row],[S.BASE]]</f>
        <v>0</v>
      </c>
      <c r="CD369" s="139" t="n">
        <f aca="false">+SUM(DATOS_[[#This Row],[Conc.Sal.01]:[Conc.Sal.30]])</f>
        <v>0</v>
      </c>
      <c r="CE369" s="139" t="n">
        <f aca="false">+DATOS_[[#This Row],[SALARIO BASE Ef]]+DATOS_[[#This Row],[Tot COMPL.SAL Ef]]</f>
        <v>0</v>
      </c>
      <c r="CF369" s="139" t="n">
        <f aca="false">+SUM(DATOS_[[#This Row],[C.Extra.01]:[C.Extra.05]])</f>
        <v>0</v>
      </c>
      <c r="CG369" s="139" t="n">
        <f aca="false">+DATOS_[[#This Row],[TOTAL SALARIO Ef]]+DATOS_[[#This Row],[Tot Extrasalarial Ef]]</f>
        <v>0</v>
      </c>
      <c r="CH369" s="140" t="n">
        <f aca="false">MIN(IF(DATOS_[[#This Row],[Fecha Fin Contrato]]="",$D$4,DATOS_[[#This Row],[Fecha Fin Contrato]]),$D$4)-MAX(DATOS_[[#This Row],[Fecha de Contratación]],$D$3)+1</f>
        <v>1</v>
      </c>
      <c r="CI369" s="141" t="str">
        <f aca="false">IF(COUNTIFS(DATOS_[id],DATOS_[[#This Row],[id]])&gt;1,DATOS_[[#This Row],[id]],"")</f>
        <v/>
      </c>
      <c r="CJ369" s="141" t="n">
        <f aca="false">(Inicio!$G$10-DATOS_[[#This Row],[Fecha Nacimiento]])/365.25</f>
        <v>0</v>
      </c>
      <c r="CK369" s="141" t="n">
        <f aca="false">(Inicio!$G$10-DATOS_[[#This Row],[Fecha de Antigüedad]])/365.25</f>
        <v>0</v>
      </c>
      <c r="CL369" s="141" t="e">
        <f aca="false">+VLOOKUP(DATOS_[[#This Row],[Clave de Contrato]],TblTiposContrato13[],3,0)</f>
        <v>#N/A</v>
      </c>
      <c r="CM369" s="141" t="e">
        <f aca="false">+VLOOKUP(DATOS_[[#This Row],[Clave de Contrato]],TblTiposContrato13[],4,0)</f>
        <v>#N/A</v>
      </c>
      <c r="CN369" s="141" t="str">
        <f aca="false">VLOOKUP(DATOS_[[#This Row],[Edad]],CONTRATOS!TblRngEdad,2,1)</f>
        <v>20  o menos</v>
      </c>
      <c r="CO369" s="141" t="str">
        <f aca="false">VLOOKUP(DATOS_[[#This Row],[Antigüedad]],TblRngAntg14[],2,1)</f>
        <v>0 a 1 años</v>
      </c>
    </row>
    <row r="370" customFormat="false" ht="13.8" hidden="false" customHeight="false" outlineLevel="0" collapsed="false">
      <c r="D370" s="128"/>
      <c r="E370" s="129"/>
      <c r="F370" s="129"/>
      <c r="G370" s="129"/>
      <c r="H370" s="130"/>
      <c r="I370" s="131"/>
      <c r="J370" s="128"/>
      <c r="K370" s="132"/>
      <c r="L370" s="132"/>
      <c r="M370" s="133"/>
      <c r="N370" s="133"/>
      <c r="O370" s="133"/>
      <c r="P370" s="129"/>
      <c r="Z370" s="74"/>
      <c r="AA370" s="75"/>
      <c r="AB370" s="75"/>
      <c r="AC370" s="129"/>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134"/>
      <c r="BK370" s="134"/>
      <c r="BL370" s="134"/>
      <c r="BM370" s="135"/>
      <c r="BN370" s="136" t="n">
        <f aca="false">+MAX($D$3,DATOS_[[#This Row],[Fecha Inicio Sit. Contract.]])</f>
        <v>0</v>
      </c>
      <c r="BO370" s="136" t="n">
        <f aca="false">+MIN($D$4,DATOS_[[#This Row],[Fecha Fin Sit. Contract.]])</f>
        <v>0</v>
      </c>
      <c r="BP370" s="137" t="n">
        <f aca="false">+DATOS_[[#This Row],[% de jornada]]*IF(DATOS_[[#This Row],[% jornada reducida]]="",1,DATOS_[[#This Row],[% jornada reducida]])</f>
        <v>0</v>
      </c>
      <c r="BQ370" s="137" t="n">
        <f aca="false">+(DATOS_[[#This Row],[F.fin.cal]]-DATOS_[[#This Row],[F.ini.cal]]+1)/($D$4-$D$3+1)</f>
        <v>1</v>
      </c>
      <c r="BR370" s="137" t="str">
        <f aca="false">IF(OR(AND(DATOS_[[#This Row],[Fecha Fin Contrato]]&lt;$D$3,DATOS_[[#This Row],[Fecha Fin Contrato]]&lt;&gt;""),DATOS_[[#This Row],[Fecha de Contratación]]&gt;$D$4),"Fuera","Dentro")</f>
        <v>Dentro</v>
      </c>
      <c r="BS370" s="137" t="str">
        <f aca="false" t="array" ref="BS370:BS370">IF(MAX(IF(DATOS_[id]=DATOS_[[#This Row],[id]],DATOS_[F.fin.cal]))=DATOS_[[#This Row],[F.fin.cal]],"Sí","NO")</f>
        <v>Sí</v>
      </c>
      <c r="BT370" s="137" t="str">
        <f aca="false">IF(AND(DATOS_[[#This Row],[% normaliz]]&lt;&gt;1,DATOS_[[#This Row],[% anualiz]]=1),"Sí","NO")</f>
        <v>Sí</v>
      </c>
      <c r="BU370" s="137" t="str">
        <f aca="false">IF(AND(DATOS_[[#This Row],[% normaliz]]=1,DATOS_[[#This Row],[% anualiz]]&lt;&gt;1),"Sí","NO")</f>
        <v>NO</v>
      </c>
      <c r="BV370" s="137" t="str">
        <f aca="false">IF(AND(DATOS_[[#This Row],[% normaliz]]&lt;&gt;1,DATOS_[[#This Row],[% anualiz]]&lt;&gt;1),"Sí","NO")</f>
        <v>NO</v>
      </c>
      <c r="BW370" s="137" t="str">
        <f aca="false">+IF(DATOS_[[#This Row],[% normaliz]]*DATOS_[[#This Row],[% anualiz]]=1,"NO","Sí")</f>
        <v>Sí</v>
      </c>
      <c r="BX370" s="138" t="e">
        <f aca="false">(DATOS_[[#This Row],[S.BASE]]*(1/DATOS_[[#This Row],[% normaliz]])*(1/DATOS_[[#This Row],[% anualiz]]))*IF(DATOS_[[#This Row],[Check Equiparado]]="Sí",1,0)</f>
        <v>#DIV/0!</v>
      </c>
      <c r="BY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0" s="138" t="e">
        <f aca="false">+DATOS_[[#This Row],[SALARIO BASE Eq]]+DATOS_[[#This Row],[Tot COMPL.SAL Eq]]</f>
        <v>#DIV/0!</v>
      </c>
      <c r="CA370" s="138" t="e">
        <f aca="false" t="array" ref="CA370:CA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0" s="138" t="e">
        <f aca="false">+DATOS_[[#This Row],[TOTAL SALARIO Eq]]+DATOS_[[#This Row],[Tot Extrasalarial Eq]]</f>
        <v>#DIV/0!</v>
      </c>
      <c r="CC370" s="139" t="n">
        <f aca="false">DATOS_[[#This Row],[S.BASE]]</f>
        <v>0</v>
      </c>
      <c r="CD370" s="139" t="n">
        <f aca="false">+SUM(DATOS_[[#This Row],[Conc.Sal.01]:[Conc.Sal.30]])</f>
        <v>0</v>
      </c>
      <c r="CE370" s="139" t="n">
        <f aca="false">+DATOS_[[#This Row],[SALARIO BASE Ef]]+DATOS_[[#This Row],[Tot COMPL.SAL Ef]]</f>
        <v>0</v>
      </c>
      <c r="CF370" s="139" t="n">
        <f aca="false">+SUM(DATOS_[[#This Row],[C.Extra.01]:[C.Extra.05]])</f>
        <v>0</v>
      </c>
      <c r="CG370" s="139" t="n">
        <f aca="false">+DATOS_[[#This Row],[TOTAL SALARIO Ef]]+DATOS_[[#This Row],[Tot Extrasalarial Ef]]</f>
        <v>0</v>
      </c>
      <c r="CH370" s="140" t="n">
        <f aca="false">MIN(IF(DATOS_[[#This Row],[Fecha Fin Contrato]]="",$D$4,DATOS_[[#This Row],[Fecha Fin Contrato]]),$D$4)-MAX(DATOS_[[#This Row],[Fecha de Contratación]],$D$3)+1</f>
        <v>1</v>
      </c>
      <c r="CI370" s="141" t="str">
        <f aca="false">IF(COUNTIFS(DATOS_[id],DATOS_[[#This Row],[id]])&gt;1,DATOS_[[#This Row],[id]],"")</f>
        <v/>
      </c>
      <c r="CJ370" s="141" t="n">
        <f aca="false">(Inicio!$G$10-DATOS_[[#This Row],[Fecha Nacimiento]])/365.25</f>
        <v>0</v>
      </c>
      <c r="CK370" s="141" t="n">
        <f aca="false">(Inicio!$G$10-DATOS_[[#This Row],[Fecha de Antigüedad]])/365.25</f>
        <v>0</v>
      </c>
      <c r="CL370" s="141" t="e">
        <f aca="false">+VLOOKUP(DATOS_[[#This Row],[Clave de Contrato]],TblTiposContrato13[],3,0)</f>
        <v>#N/A</v>
      </c>
      <c r="CM370" s="141" t="e">
        <f aca="false">+VLOOKUP(DATOS_[[#This Row],[Clave de Contrato]],TblTiposContrato13[],4,0)</f>
        <v>#N/A</v>
      </c>
      <c r="CN370" s="141" t="str">
        <f aca="false">VLOOKUP(DATOS_[[#This Row],[Edad]],CONTRATOS!TblRngEdad,2,1)</f>
        <v>20  o menos</v>
      </c>
      <c r="CO370" s="141" t="str">
        <f aca="false">VLOOKUP(DATOS_[[#This Row],[Antigüedad]],TblRngAntg14[],2,1)</f>
        <v>0 a 1 años</v>
      </c>
    </row>
    <row r="371" customFormat="false" ht="13.8" hidden="false" customHeight="false" outlineLevel="0" collapsed="false">
      <c r="D371" s="128"/>
      <c r="E371" s="129"/>
      <c r="F371" s="129"/>
      <c r="G371" s="129"/>
      <c r="H371" s="130"/>
      <c r="I371" s="131"/>
      <c r="J371" s="128"/>
      <c r="K371" s="132"/>
      <c r="L371" s="132"/>
      <c r="M371" s="133"/>
      <c r="N371" s="133"/>
      <c r="O371" s="133"/>
      <c r="P371" s="129"/>
      <c r="Z371" s="74"/>
      <c r="AA371" s="75"/>
      <c r="AB371" s="75"/>
      <c r="AC371" s="129"/>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134"/>
      <c r="BK371" s="134"/>
      <c r="BL371" s="134"/>
      <c r="BM371" s="135"/>
      <c r="BN371" s="136" t="n">
        <f aca="false">+MAX($D$3,DATOS_[[#This Row],[Fecha Inicio Sit. Contract.]])</f>
        <v>0</v>
      </c>
      <c r="BO371" s="136" t="n">
        <f aca="false">+MIN($D$4,DATOS_[[#This Row],[Fecha Fin Sit. Contract.]])</f>
        <v>0</v>
      </c>
      <c r="BP371" s="137" t="n">
        <f aca="false">+DATOS_[[#This Row],[% de jornada]]*IF(DATOS_[[#This Row],[% jornada reducida]]="",1,DATOS_[[#This Row],[% jornada reducida]])</f>
        <v>0</v>
      </c>
      <c r="BQ371" s="137" t="n">
        <f aca="false">+(DATOS_[[#This Row],[F.fin.cal]]-DATOS_[[#This Row],[F.ini.cal]]+1)/($D$4-$D$3+1)</f>
        <v>1</v>
      </c>
      <c r="BR371" s="137" t="str">
        <f aca="false">IF(OR(AND(DATOS_[[#This Row],[Fecha Fin Contrato]]&lt;$D$3,DATOS_[[#This Row],[Fecha Fin Contrato]]&lt;&gt;""),DATOS_[[#This Row],[Fecha de Contratación]]&gt;$D$4),"Fuera","Dentro")</f>
        <v>Dentro</v>
      </c>
      <c r="BS371" s="137" t="str">
        <f aca="false" t="array" ref="BS371:BS371">IF(MAX(IF(DATOS_[id]=DATOS_[[#This Row],[id]],DATOS_[F.fin.cal]))=DATOS_[[#This Row],[F.fin.cal]],"Sí","NO")</f>
        <v>Sí</v>
      </c>
      <c r="BT371" s="137" t="str">
        <f aca="false">IF(AND(DATOS_[[#This Row],[% normaliz]]&lt;&gt;1,DATOS_[[#This Row],[% anualiz]]=1),"Sí","NO")</f>
        <v>Sí</v>
      </c>
      <c r="BU371" s="137" t="str">
        <f aca="false">IF(AND(DATOS_[[#This Row],[% normaliz]]=1,DATOS_[[#This Row],[% anualiz]]&lt;&gt;1),"Sí","NO")</f>
        <v>NO</v>
      </c>
      <c r="BV371" s="137" t="str">
        <f aca="false">IF(AND(DATOS_[[#This Row],[% normaliz]]&lt;&gt;1,DATOS_[[#This Row],[% anualiz]]&lt;&gt;1),"Sí","NO")</f>
        <v>NO</v>
      </c>
      <c r="BW371" s="137" t="str">
        <f aca="false">+IF(DATOS_[[#This Row],[% normaliz]]*DATOS_[[#This Row],[% anualiz]]=1,"NO","Sí")</f>
        <v>Sí</v>
      </c>
      <c r="BX371" s="138" t="e">
        <f aca="false">(DATOS_[[#This Row],[S.BASE]]*(1/DATOS_[[#This Row],[% normaliz]])*(1/DATOS_[[#This Row],[% anualiz]]))*IF(DATOS_[[#This Row],[Check Equiparado]]="Sí",1,0)</f>
        <v>#DIV/0!</v>
      </c>
      <c r="BY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1" s="138" t="e">
        <f aca="false">+DATOS_[[#This Row],[SALARIO BASE Eq]]+DATOS_[[#This Row],[Tot COMPL.SAL Eq]]</f>
        <v>#DIV/0!</v>
      </c>
      <c r="CA371" s="138" t="e">
        <f aca="false" t="array" ref="CA371:CA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1" s="138" t="e">
        <f aca="false">+DATOS_[[#This Row],[TOTAL SALARIO Eq]]+DATOS_[[#This Row],[Tot Extrasalarial Eq]]</f>
        <v>#DIV/0!</v>
      </c>
      <c r="CC371" s="139" t="n">
        <f aca="false">DATOS_[[#This Row],[S.BASE]]</f>
        <v>0</v>
      </c>
      <c r="CD371" s="139" t="n">
        <f aca="false">+SUM(DATOS_[[#This Row],[Conc.Sal.01]:[Conc.Sal.30]])</f>
        <v>0</v>
      </c>
      <c r="CE371" s="139" t="n">
        <f aca="false">+DATOS_[[#This Row],[SALARIO BASE Ef]]+DATOS_[[#This Row],[Tot COMPL.SAL Ef]]</f>
        <v>0</v>
      </c>
      <c r="CF371" s="139" t="n">
        <f aca="false">+SUM(DATOS_[[#This Row],[C.Extra.01]:[C.Extra.05]])</f>
        <v>0</v>
      </c>
      <c r="CG371" s="139" t="n">
        <f aca="false">+DATOS_[[#This Row],[TOTAL SALARIO Ef]]+DATOS_[[#This Row],[Tot Extrasalarial Ef]]</f>
        <v>0</v>
      </c>
      <c r="CH371" s="140" t="n">
        <f aca="false">MIN(IF(DATOS_[[#This Row],[Fecha Fin Contrato]]="",$D$4,DATOS_[[#This Row],[Fecha Fin Contrato]]),$D$4)-MAX(DATOS_[[#This Row],[Fecha de Contratación]],$D$3)+1</f>
        <v>1</v>
      </c>
      <c r="CI371" s="141" t="str">
        <f aca="false">IF(COUNTIFS(DATOS_[id],DATOS_[[#This Row],[id]])&gt;1,DATOS_[[#This Row],[id]],"")</f>
        <v/>
      </c>
      <c r="CJ371" s="141" t="n">
        <f aca="false">(Inicio!$G$10-DATOS_[[#This Row],[Fecha Nacimiento]])/365.25</f>
        <v>0</v>
      </c>
      <c r="CK371" s="141" t="n">
        <f aca="false">(Inicio!$G$10-DATOS_[[#This Row],[Fecha de Antigüedad]])/365.25</f>
        <v>0</v>
      </c>
      <c r="CL371" s="141" t="e">
        <f aca="false">+VLOOKUP(DATOS_[[#This Row],[Clave de Contrato]],TblTiposContrato13[],3,0)</f>
        <v>#N/A</v>
      </c>
      <c r="CM371" s="141" t="e">
        <f aca="false">+VLOOKUP(DATOS_[[#This Row],[Clave de Contrato]],TblTiposContrato13[],4,0)</f>
        <v>#N/A</v>
      </c>
      <c r="CN371" s="141" t="str">
        <f aca="false">VLOOKUP(DATOS_[[#This Row],[Edad]],CONTRATOS!TblRngEdad,2,1)</f>
        <v>20  o menos</v>
      </c>
      <c r="CO371" s="141" t="str">
        <f aca="false">VLOOKUP(DATOS_[[#This Row],[Antigüedad]],TblRngAntg14[],2,1)</f>
        <v>0 a 1 años</v>
      </c>
    </row>
    <row r="372" customFormat="false" ht="13.8" hidden="false" customHeight="false" outlineLevel="0" collapsed="false">
      <c r="D372" s="128"/>
      <c r="E372" s="129"/>
      <c r="F372" s="129"/>
      <c r="G372" s="129"/>
      <c r="H372" s="130"/>
      <c r="I372" s="131"/>
      <c r="J372" s="128"/>
      <c r="K372" s="132"/>
      <c r="L372" s="132"/>
      <c r="M372" s="133"/>
      <c r="N372" s="133"/>
      <c r="O372" s="133"/>
      <c r="P372" s="129"/>
      <c r="Z372" s="74"/>
      <c r="AA372" s="75"/>
      <c r="AB372" s="75"/>
      <c r="AC372" s="129"/>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134"/>
      <c r="BK372" s="134"/>
      <c r="BL372" s="134"/>
      <c r="BM372" s="135"/>
      <c r="BN372" s="136" t="n">
        <f aca="false">+MAX($D$3,DATOS_[[#This Row],[Fecha Inicio Sit. Contract.]])</f>
        <v>0</v>
      </c>
      <c r="BO372" s="136" t="n">
        <f aca="false">+MIN($D$4,DATOS_[[#This Row],[Fecha Fin Sit. Contract.]])</f>
        <v>0</v>
      </c>
      <c r="BP372" s="137" t="n">
        <f aca="false">+DATOS_[[#This Row],[% de jornada]]*IF(DATOS_[[#This Row],[% jornada reducida]]="",1,DATOS_[[#This Row],[% jornada reducida]])</f>
        <v>0</v>
      </c>
      <c r="BQ372" s="137" t="n">
        <f aca="false">+(DATOS_[[#This Row],[F.fin.cal]]-DATOS_[[#This Row],[F.ini.cal]]+1)/($D$4-$D$3+1)</f>
        <v>1</v>
      </c>
      <c r="BR372" s="137" t="str">
        <f aca="false">IF(OR(AND(DATOS_[[#This Row],[Fecha Fin Contrato]]&lt;$D$3,DATOS_[[#This Row],[Fecha Fin Contrato]]&lt;&gt;""),DATOS_[[#This Row],[Fecha de Contratación]]&gt;$D$4),"Fuera","Dentro")</f>
        <v>Dentro</v>
      </c>
      <c r="BS372" s="137" t="str">
        <f aca="false" t="array" ref="BS372:BS372">IF(MAX(IF(DATOS_[id]=DATOS_[[#This Row],[id]],DATOS_[F.fin.cal]))=DATOS_[[#This Row],[F.fin.cal]],"Sí","NO")</f>
        <v>Sí</v>
      </c>
      <c r="BT372" s="137" t="str">
        <f aca="false">IF(AND(DATOS_[[#This Row],[% normaliz]]&lt;&gt;1,DATOS_[[#This Row],[% anualiz]]=1),"Sí","NO")</f>
        <v>Sí</v>
      </c>
      <c r="BU372" s="137" t="str">
        <f aca="false">IF(AND(DATOS_[[#This Row],[% normaliz]]=1,DATOS_[[#This Row],[% anualiz]]&lt;&gt;1),"Sí","NO")</f>
        <v>NO</v>
      </c>
      <c r="BV372" s="137" t="str">
        <f aca="false">IF(AND(DATOS_[[#This Row],[% normaliz]]&lt;&gt;1,DATOS_[[#This Row],[% anualiz]]&lt;&gt;1),"Sí","NO")</f>
        <v>NO</v>
      </c>
      <c r="BW372" s="137" t="str">
        <f aca="false">+IF(DATOS_[[#This Row],[% normaliz]]*DATOS_[[#This Row],[% anualiz]]=1,"NO","Sí")</f>
        <v>Sí</v>
      </c>
      <c r="BX372" s="138" t="e">
        <f aca="false">(DATOS_[[#This Row],[S.BASE]]*(1/DATOS_[[#This Row],[% normaliz]])*(1/DATOS_[[#This Row],[% anualiz]]))*IF(DATOS_[[#This Row],[Check Equiparado]]="Sí",1,0)</f>
        <v>#DIV/0!</v>
      </c>
      <c r="BY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2" s="138" t="e">
        <f aca="false">+DATOS_[[#This Row],[SALARIO BASE Eq]]+DATOS_[[#This Row],[Tot COMPL.SAL Eq]]</f>
        <v>#DIV/0!</v>
      </c>
      <c r="CA372" s="138" t="e">
        <f aca="false" t="array" ref="CA372:CA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2" s="138" t="e">
        <f aca="false">+DATOS_[[#This Row],[TOTAL SALARIO Eq]]+DATOS_[[#This Row],[Tot Extrasalarial Eq]]</f>
        <v>#DIV/0!</v>
      </c>
      <c r="CC372" s="139" t="n">
        <f aca="false">DATOS_[[#This Row],[S.BASE]]</f>
        <v>0</v>
      </c>
      <c r="CD372" s="139" t="n">
        <f aca="false">+SUM(DATOS_[[#This Row],[Conc.Sal.01]:[Conc.Sal.30]])</f>
        <v>0</v>
      </c>
      <c r="CE372" s="139" t="n">
        <f aca="false">+DATOS_[[#This Row],[SALARIO BASE Ef]]+DATOS_[[#This Row],[Tot COMPL.SAL Ef]]</f>
        <v>0</v>
      </c>
      <c r="CF372" s="139" t="n">
        <f aca="false">+SUM(DATOS_[[#This Row],[C.Extra.01]:[C.Extra.05]])</f>
        <v>0</v>
      </c>
      <c r="CG372" s="139" t="n">
        <f aca="false">+DATOS_[[#This Row],[TOTAL SALARIO Ef]]+DATOS_[[#This Row],[Tot Extrasalarial Ef]]</f>
        <v>0</v>
      </c>
      <c r="CH372" s="140" t="n">
        <f aca="false">MIN(IF(DATOS_[[#This Row],[Fecha Fin Contrato]]="",$D$4,DATOS_[[#This Row],[Fecha Fin Contrato]]),$D$4)-MAX(DATOS_[[#This Row],[Fecha de Contratación]],$D$3)+1</f>
        <v>1</v>
      </c>
      <c r="CI372" s="141" t="str">
        <f aca="false">IF(COUNTIFS(DATOS_[id],DATOS_[[#This Row],[id]])&gt;1,DATOS_[[#This Row],[id]],"")</f>
        <v/>
      </c>
      <c r="CJ372" s="141" t="n">
        <f aca="false">(Inicio!$G$10-DATOS_[[#This Row],[Fecha Nacimiento]])/365.25</f>
        <v>0</v>
      </c>
      <c r="CK372" s="141" t="n">
        <f aca="false">(Inicio!$G$10-DATOS_[[#This Row],[Fecha de Antigüedad]])/365.25</f>
        <v>0</v>
      </c>
      <c r="CL372" s="141" t="e">
        <f aca="false">+VLOOKUP(DATOS_[[#This Row],[Clave de Contrato]],TblTiposContrato13[],3,0)</f>
        <v>#N/A</v>
      </c>
      <c r="CM372" s="141" t="e">
        <f aca="false">+VLOOKUP(DATOS_[[#This Row],[Clave de Contrato]],TblTiposContrato13[],4,0)</f>
        <v>#N/A</v>
      </c>
      <c r="CN372" s="141" t="str">
        <f aca="false">VLOOKUP(DATOS_[[#This Row],[Edad]],CONTRATOS!TblRngEdad,2,1)</f>
        <v>20  o menos</v>
      </c>
      <c r="CO372" s="141" t="str">
        <f aca="false">VLOOKUP(DATOS_[[#This Row],[Antigüedad]],TblRngAntg14[],2,1)</f>
        <v>0 a 1 años</v>
      </c>
    </row>
    <row r="373" customFormat="false" ht="13.8" hidden="false" customHeight="false" outlineLevel="0" collapsed="false">
      <c r="D373" s="128"/>
      <c r="E373" s="129"/>
      <c r="F373" s="129"/>
      <c r="G373" s="129"/>
      <c r="H373" s="130"/>
      <c r="I373" s="131"/>
      <c r="J373" s="128"/>
      <c r="K373" s="132"/>
      <c r="L373" s="132"/>
      <c r="M373" s="133"/>
      <c r="N373" s="133"/>
      <c r="O373" s="133"/>
      <c r="P373" s="129"/>
      <c r="Z373" s="74"/>
      <c r="AA373" s="75"/>
      <c r="AB373" s="75"/>
      <c r="AC373" s="129"/>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134"/>
      <c r="BK373" s="134"/>
      <c r="BL373" s="134"/>
      <c r="BM373" s="135"/>
      <c r="BN373" s="136" t="n">
        <f aca="false">+MAX($D$3,DATOS_[[#This Row],[Fecha Inicio Sit. Contract.]])</f>
        <v>0</v>
      </c>
      <c r="BO373" s="136" t="n">
        <f aca="false">+MIN($D$4,DATOS_[[#This Row],[Fecha Fin Sit. Contract.]])</f>
        <v>0</v>
      </c>
      <c r="BP373" s="137" t="n">
        <f aca="false">+DATOS_[[#This Row],[% de jornada]]*IF(DATOS_[[#This Row],[% jornada reducida]]="",1,DATOS_[[#This Row],[% jornada reducida]])</f>
        <v>0</v>
      </c>
      <c r="BQ373" s="137" t="n">
        <f aca="false">+(DATOS_[[#This Row],[F.fin.cal]]-DATOS_[[#This Row],[F.ini.cal]]+1)/($D$4-$D$3+1)</f>
        <v>1</v>
      </c>
      <c r="BR373" s="137" t="str">
        <f aca="false">IF(OR(AND(DATOS_[[#This Row],[Fecha Fin Contrato]]&lt;$D$3,DATOS_[[#This Row],[Fecha Fin Contrato]]&lt;&gt;""),DATOS_[[#This Row],[Fecha de Contratación]]&gt;$D$4),"Fuera","Dentro")</f>
        <v>Dentro</v>
      </c>
      <c r="BS373" s="137" t="str">
        <f aca="false" t="array" ref="BS373:BS373">IF(MAX(IF(DATOS_[id]=DATOS_[[#This Row],[id]],DATOS_[F.fin.cal]))=DATOS_[[#This Row],[F.fin.cal]],"Sí","NO")</f>
        <v>Sí</v>
      </c>
      <c r="BT373" s="137" t="str">
        <f aca="false">IF(AND(DATOS_[[#This Row],[% normaliz]]&lt;&gt;1,DATOS_[[#This Row],[% anualiz]]=1),"Sí","NO")</f>
        <v>Sí</v>
      </c>
      <c r="BU373" s="137" t="str">
        <f aca="false">IF(AND(DATOS_[[#This Row],[% normaliz]]=1,DATOS_[[#This Row],[% anualiz]]&lt;&gt;1),"Sí","NO")</f>
        <v>NO</v>
      </c>
      <c r="BV373" s="137" t="str">
        <f aca="false">IF(AND(DATOS_[[#This Row],[% normaliz]]&lt;&gt;1,DATOS_[[#This Row],[% anualiz]]&lt;&gt;1),"Sí","NO")</f>
        <v>NO</v>
      </c>
      <c r="BW373" s="137" t="str">
        <f aca="false">+IF(DATOS_[[#This Row],[% normaliz]]*DATOS_[[#This Row],[% anualiz]]=1,"NO","Sí")</f>
        <v>Sí</v>
      </c>
      <c r="BX373" s="138" t="e">
        <f aca="false">(DATOS_[[#This Row],[S.BASE]]*(1/DATOS_[[#This Row],[% normaliz]])*(1/DATOS_[[#This Row],[% anualiz]]))*IF(DATOS_[[#This Row],[Check Equiparado]]="Sí",1,0)</f>
        <v>#DIV/0!</v>
      </c>
      <c r="BY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3" s="138" t="e">
        <f aca="false">+DATOS_[[#This Row],[SALARIO BASE Eq]]+DATOS_[[#This Row],[Tot COMPL.SAL Eq]]</f>
        <v>#DIV/0!</v>
      </c>
      <c r="CA373" s="138" t="e">
        <f aca="false" t="array" ref="CA373:CA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3" s="138" t="e">
        <f aca="false">+DATOS_[[#This Row],[TOTAL SALARIO Eq]]+DATOS_[[#This Row],[Tot Extrasalarial Eq]]</f>
        <v>#DIV/0!</v>
      </c>
      <c r="CC373" s="139" t="n">
        <f aca="false">DATOS_[[#This Row],[S.BASE]]</f>
        <v>0</v>
      </c>
      <c r="CD373" s="139" t="n">
        <f aca="false">+SUM(DATOS_[[#This Row],[Conc.Sal.01]:[Conc.Sal.30]])</f>
        <v>0</v>
      </c>
      <c r="CE373" s="139" t="n">
        <f aca="false">+DATOS_[[#This Row],[SALARIO BASE Ef]]+DATOS_[[#This Row],[Tot COMPL.SAL Ef]]</f>
        <v>0</v>
      </c>
      <c r="CF373" s="139" t="n">
        <f aca="false">+SUM(DATOS_[[#This Row],[C.Extra.01]:[C.Extra.05]])</f>
        <v>0</v>
      </c>
      <c r="CG373" s="139" t="n">
        <f aca="false">+DATOS_[[#This Row],[TOTAL SALARIO Ef]]+DATOS_[[#This Row],[Tot Extrasalarial Ef]]</f>
        <v>0</v>
      </c>
      <c r="CH373" s="140" t="n">
        <f aca="false">MIN(IF(DATOS_[[#This Row],[Fecha Fin Contrato]]="",$D$4,DATOS_[[#This Row],[Fecha Fin Contrato]]),$D$4)-MAX(DATOS_[[#This Row],[Fecha de Contratación]],$D$3)+1</f>
        <v>1</v>
      </c>
      <c r="CI373" s="141" t="str">
        <f aca="false">IF(COUNTIFS(DATOS_[id],DATOS_[[#This Row],[id]])&gt;1,DATOS_[[#This Row],[id]],"")</f>
        <v/>
      </c>
      <c r="CJ373" s="141" t="n">
        <f aca="false">(Inicio!$G$10-DATOS_[[#This Row],[Fecha Nacimiento]])/365.25</f>
        <v>0</v>
      </c>
      <c r="CK373" s="141" t="n">
        <f aca="false">(Inicio!$G$10-DATOS_[[#This Row],[Fecha de Antigüedad]])/365.25</f>
        <v>0</v>
      </c>
      <c r="CL373" s="141" t="e">
        <f aca="false">+VLOOKUP(DATOS_[[#This Row],[Clave de Contrato]],TblTiposContrato13[],3,0)</f>
        <v>#N/A</v>
      </c>
      <c r="CM373" s="141" t="e">
        <f aca="false">+VLOOKUP(DATOS_[[#This Row],[Clave de Contrato]],TblTiposContrato13[],4,0)</f>
        <v>#N/A</v>
      </c>
      <c r="CN373" s="141" t="str">
        <f aca="false">VLOOKUP(DATOS_[[#This Row],[Edad]],CONTRATOS!TblRngEdad,2,1)</f>
        <v>20  o menos</v>
      </c>
      <c r="CO373" s="141" t="str">
        <f aca="false">VLOOKUP(DATOS_[[#This Row],[Antigüedad]],TblRngAntg14[],2,1)</f>
        <v>0 a 1 años</v>
      </c>
    </row>
    <row r="374" customFormat="false" ht="13.8" hidden="false" customHeight="false" outlineLevel="0" collapsed="false">
      <c r="D374" s="128"/>
      <c r="E374" s="129"/>
      <c r="F374" s="129"/>
      <c r="G374" s="129"/>
      <c r="H374" s="130"/>
      <c r="I374" s="131"/>
      <c r="J374" s="128"/>
      <c r="K374" s="132"/>
      <c r="L374" s="132"/>
      <c r="M374" s="133"/>
      <c r="N374" s="133"/>
      <c r="O374" s="133"/>
      <c r="P374" s="129"/>
      <c r="Z374" s="74"/>
      <c r="AA374" s="75"/>
      <c r="AB374" s="75"/>
      <c r="AC374" s="129"/>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134"/>
      <c r="BK374" s="134"/>
      <c r="BL374" s="134"/>
      <c r="BM374" s="135"/>
      <c r="BN374" s="136" t="n">
        <f aca="false">+MAX($D$3,DATOS_[[#This Row],[Fecha Inicio Sit. Contract.]])</f>
        <v>0</v>
      </c>
      <c r="BO374" s="136" t="n">
        <f aca="false">+MIN($D$4,DATOS_[[#This Row],[Fecha Fin Sit. Contract.]])</f>
        <v>0</v>
      </c>
      <c r="BP374" s="137" t="n">
        <f aca="false">+DATOS_[[#This Row],[% de jornada]]*IF(DATOS_[[#This Row],[% jornada reducida]]="",1,DATOS_[[#This Row],[% jornada reducida]])</f>
        <v>0</v>
      </c>
      <c r="BQ374" s="137" t="n">
        <f aca="false">+(DATOS_[[#This Row],[F.fin.cal]]-DATOS_[[#This Row],[F.ini.cal]]+1)/($D$4-$D$3+1)</f>
        <v>1</v>
      </c>
      <c r="BR374" s="137" t="str">
        <f aca="false">IF(OR(AND(DATOS_[[#This Row],[Fecha Fin Contrato]]&lt;$D$3,DATOS_[[#This Row],[Fecha Fin Contrato]]&lt;&gt;""),DATOS_[[#This Row],[Fecha de Contratación]]&gt;$D$4),"Fuera","Dentro")</f>
        <v>Dentro</v>
      </c>
      <c r="BS374" s="137" t="str">
        <f aca="false" t="array" ref="BS374:BS374">IF(MAX(IF(DATOS_[id]=DATOS_[[#This Row],[id]],DATOS_[F.fin.cal]))=DATOS_[[#This Row],[F.fin.cal]],"Sí","NO")</f>
        <v>Sí</v>
      </c>
      <c r="BT374" s="137" t="str">
        <f aca="false">IF(AND(DATOS_[[#This Row],[% normaliz]]&lt;&gt;1,DATOS_[[#This Row],[% anualiz]]=1),"Sí","NO")</f>
        <v>Sí</v>
      </c>
      <c r="BU374" s="137" t="str">
        <f aca="false">IF(AND(DATOS_[[#This Row],[% normaliz]]=1,DATOS_[[#This Row],[% anualiz]]&lt;&gt;1),"Sí","NO")</f>
        <v>NO</v>
      </c>
      <c r="BV374" s="137" t="str">
        <f aca="false">IF(AND(DATOS_[[#This Row],[% normaliz]]&lt;&gt;1,DATOS_[[#This Row],[% anualiz]]&lt;&gt;1),"Sí","NO")</f>
        <v>NO</v>
      </c>
      <c r="BW374" s="137" t="str">
        <f aca="false">+IF(DATOS_[[#This Row],[% normaliz]]*DATOS_[[#This Row],[% anualiz]]=1,"NO","Sí")</f>
        <v>Sí</v>
      </c>
      <c r="BX374" s="138" t="e">
        <f aca="false">(DATOS_[[#This Row],[S.BASE]]*(1/DATOS_[[#This Row],[% normaliz]])*(1/DATOS_[[#This Row],[% anualiz]]))*IF(DATOS_[[#This Row],[Check Equiparado]]="Sí",1,0)</f>
        <v>#DIV/0!</v>
      </c>
      <c r="BY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4" s="138" t="e">
        <f aca="false">+DATOS_[[#This Row],[SALARIO BASE Eq]]+DATOS_[[#This Row],[Tot COMPL.SAL Eq]]</f>
        <v>#DIV/0!</v>
      </c>
      <c r="CA374" s="138" t="e">
        <f aca="false" t="array" ref="CA374:CA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4" s="138" t="e">
        <f aca="false">+DATOS_[[#This Row],[TOTAL SALARIO Eq]]+DATOS_[[#This Row],[Tot Extrasalarial Eq]]</f>
        <v>#DIV/0!</v>
      </c>
      <c r="CC374" s="139" t="n">
        <f aca="false">DATOS_[[#This Row],[S.BASE]]</f>
        <v>0</v>
      </c>
      <c r="CD374" s="139" t="n">
        <f aca="false">+SUM(DATOS_[[#This Row],[Conc.Sal.01]:[Conc.Sal.30]])</f>
        <v>0</v>
      </c>
      <c r="CE374" s="139" t="n">
        <f aca="false">+DATOS_[[#This Row],[SALARIO BASE Ef]]+DATOS_[[#This Row],[Tot COMPL.SAL Ef]]</f>
        <v>0</v>
      </c>
      <c r="CF374" s="139" t="n">
        <f aca="false">+SUM(DATOS_[[#This Row],[C.Extra.01]:[C.Extra.05]])</f>
        <v>0</v>
      </c>
      <c r="CG374" s="139" t="n">
        <f aca="false">+DATOS_[[#This Row],[TOTAL SALARIO Ef]]+DATOS_[[#This Row],[Tot Extrasalarial Ef]]</f>
        <v>0</v>
      </c>
      <c r="CH374" s="140" t="n">
        <f aca="false">MIN(IF(DATOS_[[#This Row],[Fecha Fin Contrato]]="",$D$4,DATOS_[[#This Row],[Fecha Fin Contrato]]),$D$4)-MAX(DATOS_[[#This Row],[Fecha de Contratación]],$D$3)+1</f>
        <v>1</v>
      </c>
      <c r="CI374" s="141" t="str">
        <f aca="false">IF(COUNTIFS(DATOS_[id],DATOS_[[#This Row],[id]])&gt;1,DATOS_[[#This Row],[id]],"")</f>
        <v/>
      </c>
      <c r="CJ374" s="141" t="n">
        <f aca="false">(Inicio!$G$10-DATOS_[[#This Row],[Fecha Nacimiento]])/365.25</f>
        <v>0</v>
      </c>
      <c r="CK374" s="141" t="n">
        <f aca="false">(Inicio!$G$10-DATOS_[[#This Row],[Fecha de Antigüedad]])/365.25</f>
        <v>0</v>
      </c>
      <c r="CL374" s="141" t="e">
        <f aca="false">+VLOOKUP(DATOS_[[#This Row],[Clave de Contrato]],TblTiposContrato13[],3,0)</f>
        <v>#N/A</v>
      </c>
      <c r="CM374" s="141" t="e">
        <f aca="false">+VLOOKUP(DATOS_[[#This Row],[Clave de Contrato]],TblTiposContrato13[],4,0)</f>
        <v>#N/A</v>
      </c>
      <c r="CN374" s="141" t="str">
        <f aca="false">VLOOKUP(DATOS_[[#This Row],[Edad]],CONTRATOS!TblRngEdad,2,1)</f>
        <v>20  o menos</v>
      </c>
      <c r="CO374" s="141" t="str">
        <f aca="false">VLOOKUP(DATOS_[[#This Row],[Antigüedad]],TblRngAntg14[],2,1)</f>
        <v>0 a 1 años</v>
      </c>
    </row>
    <row r="375" customFormat="false" ht="13.8" hidden="false" customHeight="false" outlineLevel="0" collapsed="false">
      <c r="D375" s="128"/>
      <c r="E375" s="129"/>
      <c r="F375" s="129"/>
      <c r="G375" s="129"/>
      <c r="H375" s="130"/>
      <c r="I375" s="131"/>
      <c r="J375" s="128"/>
      <c r="K375" s="132"/>
      <c r="L375" s="132"/>
      <c r="M375" s="133"/>
      <c r="N375" s="133"/>
      <c r="O375" s="133"/>
      <c r="P375" s="129"/>
      <c r="Z375" s="74"/>
      <c r="AA375" s="75"/>
      <c r="AB375" s="75"/>
      <c r="AC375" s="129"/>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134"/>
      <c r="BK375" s="134"/>
      <c r="BL375" s="134"/>
      <c r="BM375" s="135"/>
      <c r="BN375" s="136" t="n">
        <f aca="false">+MAX($D$3,DATOS_[[#This Row],[Fecha Inicio Sit. Contract.]])</f>
        <v>0</v>
      </c>
      <c r="BO375" s="136" t="n">
        <f aca="false">+MIN($D$4,DATOS_[[#This Row],[Fecha Fin Sit. Contract.]])</f>
        <v>0</v>
      </c>
      <c r="BP375" s="137" t="n">
        <f aca="false">+DATOS_[[#This Row],[% de jornada]]*IF(DATOS_[[#This Row],[% jornada reducida]]="",1,DATOS_[[#This Row],[% jornada reducida]])</f>
        <v>0</v>
      </c>
      <c r="BQ375" s="137" t="n">
        <f aca="false">+(DATOS_[[#This Row],[F.fin.cal]]-DATOS_[[#This Row],[F.ini.cal]]+1)/($D$4-$D$3+1)</f>
        <v>1</v>
      </c>
      <c r="BR375" s="137" t="str">
        <f aca="false">IF(OR(AND(DATOS_[[#This Row],[Fecha Fin Contrato]]&lt;$D$3,DATOS_[[#This Row],[Fecha Fin Contrato]]&lt;&gt;""),DATOS_[[#This Row],[Fecha de Contratación]]&gt;$D$4),"Fuera","Dentro")</f>
        <v>Dentro</v>
      </c>
      <c r="BS375" s="137" t="str">
        <f aca="false" t="array" ref="BS375:BS375">IF(MAX(IF(DATOS_[id]=DATOS_[[#This Row],[id]],DATOS_[F.fin.cal]))=DATOS_[[#This Row],[F.fin.cal]],"Sí","NO")</f>
        <v>Sí</v>
      </c>
      <c r="BT375" s="137" t="str">
        <f aca="false">IF(AND(DATOS_[[#This Row],[% normaliz]]&lt;&gt;1,DATOS_[[#This Row],[% anualiz]]=1),"Sí","NO")</f>
        <v>Sí</v>
      </c>
      <c r="BU375" s="137" t="str">
        <f aca="false">IF(AND(DATOS_[[#This Row],[% normaliz]]=1,DATOS_[[#This Row],[% anualiz]]&lt;&gt;1),"Sí","NO")</f>
        <v>NO</v>
      </c>
      <c r="BV375" s="137" t="str">
        <f aca="false">IF(AND(DATOS_[[#This Row],[% normaliz]]&lt;&gt;1,DATOS_[[#This Row],[% anualiz]]&lt;&gt;1),"Sí","NO")</f>
        <v>NO</v>
      </c>
      <c r="BW375" s="137" t="str">
        <f aca="false">+IF(DATOS_[[#This Row],[% normaliz]]*DATOS_[[#This Row],[% anualiz]]=1,"NO","Sí")</f>
        <v>Sí</v>
      </c>
      <c r="BX375" s="138" t="e">
        <f aca="false">(DATOS_[[#This Row],[S.BASE]]*(1/DATOS_[[#This Row],[% normaliz]])*(1/DATOS_[[#This Row],[% anualiz]]))*IF(DATOS_[[#This Row],[Check Equiparado]]="Sí",1,0)</f>
        <v>#DIV/0!</v>
      </c>
      <c r="BY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5" s="138" t="e">
        <f aca="false">+DATOS_[[#This Row],[SALARIO BASE Eq]]+DATOS_[[#This Row],[Tot COMPL.SAL Eq]]</f>
        <v>#DIV/0!</v>
      </c>
      <c r="CA375" s="138" t="e">
        <f aca="false" t="array" ref="CA375:CA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5" s="138" t="e">
        <f aca="false">+DATOS_[[#This Row],[TOTAL SALARIO Eq]]+DATOS_[[#This Row],[Tot Extrasalarial Eq]]</f>
        <v>#DIV/0!</v>
      </c>
      <c r="CC375" s="139" t="n">
        <f aca="false">DATOS_[[#This Row],[S.BASE]]</f>
        <v>0</v>
      </c>
      <c r="CD375" s="139" t="n">
        <f aca="false">+SUM(DATOS_[[#This Row],[Conc.Sal.01]:[Conc.Sal.30]])</f>
        <v>0</v>
      </c>
      <c r="CE375" s="139" t="n">
        <f aca="false">+DATOS_[[#This Row],[SALARIO BASE Ef]]+DATOS_[[#This Row],[Tot COMPL.SAL Ef]]</f>
        <v>0</v>
      </c>
      <c r="CF375" s="139" t="n">
        <f aca="false">+SUM(DATOS_[[#This Row],[C.Extra.01]:[C.Extra.05]])</f>
        <v>0</v>
      </c>
      <c r="CG375" s="139" t="n">
        <f aca="false">+DATOS_[[#This Row],[TOTAL SALARIO Ef]]+DATOS_[[#This Row],[Tot Extrasalarial Ef]]</f>
        <v>0</v>
      </c>
      <c r="CH375" s="140" t="n">
        <f aca="false">MIN(IF(DATOS_[[#This Row],[Fecha Fin Contrato]]="",$D$4,DATOS_[[#This Row],[Fecha Fin Contrato]]),$D$4)-MAX(DATOS_[[#This Row],[Fecha de Contratación]],$D$3)+1</f>
        <v>1</v>
      </c>
      <c r="CI375" s="141" t="str">
        <f aca="false">IF(COUNTIFS(DATOS_[id],DATOS_[[#This Row],[id]])&gt;1,DATOS_[[#This Row],[id]],"")</f>
        <v/>
      </c>
      <c r="CJ375" s="141" t="n">
        <f aca="false">(Inicio!$G$10-DATOS_[[#This Row],[Fecha Nacimiento]])/365.25</f>
        <v>0</v>
      </c>
      <c r="CK375" s="141" t="n">
        <f aca="false">(Inicio!$G$10-DATOS_[[#This Row],[Fecha de Antigüedad]])/365.25</f>
        <v>0</v>
      </c>
      <c r="CL375" s="141" t="e">
        <f aca="false">+VLOOKUP(DATOS_[[#This Row],[Clave de Contrato]],TblTiposContrato13[],3,0)</f>
        <v>#N/A</v>
      </c>
      <c r="CM375" s="141" t="e">
        <f aca="false">+VLOOKUP(DATOS_[[#This Row],[Clave de Contrato]],TblTiposContrato13[],4,0)</f>
        <v>#N/A</v>
      </c>
      <c r="CN375" s="141" t="str">
        <f aca="false">VLOOKUP(DATOS_[[#This Row],[Edad]],CONTRATOS!TblRngEdad,2,1)</f>
        <v>20  o menos</v>
      </c>
      <c r="CO375" s="141" t="str">
        <f aca="false">VLOOKUP(DATOS_[[#This Row],[Antigüedad]],TblRngAntg14[],2,1)</f>
        <v>0 a 1 años</v>
      </c>
    </row>
    <row r="376" customFormat="false" ht="13.8" hidden="false" customHeight="false" outlineLevel="0" collapsed="false">
      <c r="D376" s="128"/>
      <c r="E376" s="129"/>
      <c r="F376" s="129"/>
      <c r="G376" s="129"/>
      <c r="H376" s="130"/>
      <c r="I376" s="131"/>
      <c r="J376" s="128"/>
      <c r="K376" s="132"/>
      <c r="L376" s="132"/>
      <c r="M376" s="133"/>
      <c r="N376" s="133"/>
      <c r="O376" s="133"/>
      <c r="P376" s="129"/>
      <c r="Z376" s="74"/>
      <c r="AA376" s="75"/>
      <c r="AB376" s="75"/>
      <c r="AC376" s="129"/>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134"/>
      <c r="BK376" s="134"/>
      <c r="BL376" s="134"/>
      <c r="BM376" s="135"/>
      <c r="BN376" s="136" t="n">
        <f aca="false">+MAX($D$3,DATOS_[[#This Row],[Fecha Inicio Sit. Contract.]])</f>
        <v>0</v>
      </c>
      <c r="BO376" s="136" t="n">
        <f aca="false">+MIN($D$4,DATOS_[[#This Row],[Fecha Fin Sit. Contract.]])</f>
        <v>0</v>
      </c>
      <c r="BP376" s="137" t="n">
        <f aca="false">+DATOS_[[#This Row],[% de jornada]]*IF(DATOS_[[#This Row],[% jornada reducida]]="",1,DATOS_[[#This Row],[% jornada reducida]])</f>
        <v>0</v>
      </c>
      <c r="BQ376" s="137" t="n">
        <f aca="false">+(DATOS_[[#This Row],[F.fin.cal]]-DATOS_[[#This Row],[F.ini.cal]]+1)/($D$4-$D$3+1)</f>
        <v>1</v>
      </c>
      <c r="BR376" s="137" t="str">
        <f aca="false">IF(OR(AND(DATOS_[[#This Row],[Fecha Fin Contrato]]&lt;$D$3,DATOS_[[#This Row],[Fecha Fin Contrato]]&lt;&gt;""),DATOS_[[#This Row],[Fecha de Contratación]]&gt;$D$4),"Fuera","Dentro")</f>
        <v>Dentro</v>
      </c>
      <c r="BS376" s="137" t="str">
        <f aca="false" t="array" ref="BS376:BS376">IF(MAX(IF(DATOS_[id]=DATOS_[[#This Row],[id]],DATOS_[F.fin.cal]))=DATOS_[[#This Row],[F.fin.cal]],"Sí","NO")</f>
        <v>Sí</v>
      </c>
      <c r="BT376" s="137" t="str">
        <f aca="false">IF(AND(DATOS_[[#This Row],[% normaliz]]&lt;&gt;1,DATOS_[[#This Row],[% anualiz]]=1),"Sí","NO")</f>
        <v>Sí</v>
      </c>
      <c r="BU376" s="137" t="str">
        <f aca="false">IF(AND(DATOS_[[#This Row],[% normaliz]]=1,DATOS_[[#This Row],[% anualiz]]&lt;&gt;1),"Sí","NO")</f>
        <v>NO</v>
      </c>
      <c r="BV376" s="137" t="str">
        <f aca="false">IF(AND(DATOS_[[#This Row],[% normaliz]]&lt;&gt;1,DATOS_[[#This Row],[% anualiz]]&lt;&gt;1),"Sí","NO")</f>
        <v>NO</v>
      </c>
      <c r="BW376" s="137" t="str">
        <f aca="false">+IF(DATOS_[[#This Row],[% normaliz]]*DATOS_[[#This Row],[% anualiz]]=1,"NO","Sí")</f>
        <v>Sí</v>
      </c>
      <c r="BX376" s="138" t="e">
        <f aca="false">(DATOS_[[#This Row],[S.BASE]]*(1/DATOS_[[#This Row],[% normaliz]])*(1/DATOS_[[#This Row],[% anualiz]]))*IF(DATOS_[[#This Row],[Check Equiparado]]="Sí",1,0)</f>
        <v>#DIV/0!</v>
      </c>
      <c r="BY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6" s="138" t="e">
        <f aca="false">+DATOS_[[#This Row],[SALARIO BASE Eq]]+DATOS_[[#This Row],[Tot COMPL.SAL Eq]]</f>
        <v>#DIV/0!</v>
      </c>
      <c r="CA376" s="138" t="e">
        <f aca="false" t="array" ref="CA376:CA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6" s="138" t="e">
        <f aca="false">+DATOS_[[#This Row],[TOTAL SALARIO Eq]]+DATOS_[[#This Row],[Tot Extrasalarial Eq]]</f>
        <v>#DIV/0!</v>
      </c>
      <c r="CC376" s="139" t="n">
        <f aca="false">DATOS_[[#This Row],[S.BASE]]</f>
        <v>0</v>
      </c>
      <c r="CD376" s="139" t="n">
        <f aca="false">+SUM(DATOS_[[#This Row],[Conc.Sal.01]:[Conc.Sal.30]])</f>
        <v>0</v>
      </c>
      <c r="CE376" s="139" t="n">
        <f aca="false">+DATOS_[[#This Row],[SALARIO BASE Ef]]+DATOS_[[#This Row],[Tot COMPL.SAL Ef]]</f>
        <v>0</v>
      </c>
      <c r="CF376" s="139" t="n">
        <f aca="false">+SUM(DATOS_[[#This Row],[C.Extra.01]:[C.Extra.05]])</f>
        <v>0</v>
      </c>
      <c r="CG376" s="139" t="n">
        <f aca="false">+DATOS_[[#This Row],[TOTAL SALARIO Ef]]+DATOS_[[#This Row],[Tot Extrasalarial Ef]]</f>
        <v>0</v>
      </c>
      <c r="CH376" s="140" t="n">
        <f aca="false">MIN(IF(DATOS_[[#This Row],[Fecha Fin Contrato]]="",$D$4,DATOS_[[#This Row],[Fecha Fin Contrato]]),$D$4)-MAX(DATOS_[[#This Row],[Fecha de Contratación]],$D$3)+1</f>
        <v>1</v>
      </c>
      <c r="CI376" s="141" t="str">
        <f aca="false">IF(COUNTIFS(DATOS_[id],DATOS_[[#This Row],[id]])&gt;1,DATOS_[[#This Row],[id]],"")</f>
        <v/>
      </c>
      <c r="CJ376" s="141" t="n">
        <f aca="false">(Inicio!$G$10-DATOS_[[#This Row],[Fecha Nacimiento]])/365.25</f>
        <v>0</v>
      </c>
      <c r="CK376" s="141" t="n">
        <f aca="false">(Inicio!$G$10-DATOS_[[#This Row],[Fecha de Antigüedad]])/365.25</f>
        <v>0</v>
      </c>
      <c r="CL376" s="141" t="e">
        <f aca="false">+VLOOKUP(DATOS_[[#This Row],[Clave de Contrato]],TblTiposContrato13[],3,0)</f>
        <v>#N/A</v>
      </c>
      <c r="CM376" s="141" t="e">
        <f aca="false">+VLOOKUP(DATOS_[[#This Row],[Clave de Contrato]],TblTiposContrato13[],4,0)</f>
        <v>#N/A</v>
      </c>
      <c r="CN376" s="141" t="str">
        <f aca="false">VLOOKUP(DATOS_[[#This Row],[Edad]],CONTRATOS!TblRngEdad,2,1)</f>
        <v>20  o menos</v>
      </c>
      <c r="CO376" s="141" t="str">
        <f aca="false">VLOOKUP(DATOS_[[#This Row],[Antigüedad]],TblRngAntg14[],2,1)</f>
        <v>0 a 1 años</v>
      </c>
    </row>
    <row r="377" customFormat="false" ht="13.8" hidden="false" customHeight="false" outlineLevel="0" collapsed="false">
      <c r="D377" s="128"/>
      <c r="E377" s="129"/>
      <c r="F377" s="129"/>
      <c r="G377" s="129"/>
      <c r="H377" s="130"/>
      <c r="I377" s="131"/>
      <c r="J377" s="128"/>
      <c r="K377" s="132"/>
      <c r="L377" s="132"/>
      <c r="M377" s="133"/>
      <c r="N377" s="133"/>
      <c r="O377" s="133"/>
      <c r="P377" s="129"/>
      <c r="Z377" s="74"/>
      <c r="AA377" s="75"/>
      <c r="AB377" s="75"/>
      <c r="AC377" s="129"/>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134"/>
      <c r="BK377" s="134"/>
      <c r="BL377" s="134"/>
      <c r="BM377" s="135"/>
      <c r="BN377" s="136" t="n">
        <f aca="false">+MAX($D$3,DATOS_[[#This Row],[Fecha Inicio Sit. Contract.]])</f>
        <v>0</v>
      </c>
      <c r="BO377" s="136" t="n">
        <f aca="false">+MIN($D$4,DATOS_[[#This Row],[Fecha Fin Sit. Contract.]])</f>
        <v>0</v>
      </c>
      <c r="BP377" s="137" t="n">
        <f aca="false">+DATOS_[[#This Row],[% de jornada]]*IF(DATOS_[[#This Row],[% jornada reducida]]="",1,DATOS_[[#This Row],[% jornada reducida]])</f>
        <v>0</v>
      </c>
      <c r="BQ377" s="137" t="n">
        <f aca="false">+(DATOS_[[#This Row],[F.fin.cal]]-DATOS_[[#This Row],[F.ini.cal]]+1)/($D$4-$D$3+1)</f>
        <v>1</v>
      </c>
      <c r="BR377" s="137" t="str">
        <f aca="false">IF(OR(AND(DATOS_[[#This Row],[Fecha Fin Contrato]]&lt;$D$3,DATOS_[[#This Row],[Fecha Fin Contrato]]&lt;&gt;""),DATOS_[[#This Row],[Fecha de Contratación]]&gt;$D$4),"Fuera","Dentro")</f>
        <v>Dentro</v>
      </c>
      <c r="BS377" s="137" t="str">
        <f aca="false" t="array" ref="BS377:BS377">IF(MAX(IF(DATOS_[id]=DATOS_[[#This Row],[id]],DATOS_[F.fin.cal]))=DATOS_[[#This Row],[F.fin.cal]],"Sí","NO")</f>
        <v>Sí</v>
      </c>
      <c r="BT377" s="137" t="str">
        <f aca="false">IF(AND(DATOS_[[#This Row],[% normaliz]]&lt;&gt;1,DATOS_[[#This Row],[% anualiz]]=1),"Sí","NO")</f>
        <v>Sí</v>
      </c>
      <c r="BU377" s="137" t="str">
        <f aca="false">IF(AND(DATOS_[[#This Row],[% normaliz]]=1,DATOS_[[#This Row],[% anualiz]]&lt;&gt;1),"Sí","NO")</f>
        <v>NO</v>
      </c>
      <c r="BV377" s="137" t="str">
        <f aca="false">IF(AND(DATOS_[[#This Row],[% normaliz]]&lt;&gt;1,DATOS_[[#This Row],[% anualiz]]&lt;&gt;1),"Sí","NO")</f>
        <v>NO</v>
      </c>
      <c r="BW377" s="137" t="str">
        <f aca="false">+IF(DATOS_[[#This Row],[% normaliz]]*DATOS_[[#This Row],[% anualiz]]=1,"NO","Sí")</f>
        <v>Sí</v>
      </c>
      <c r="BX377" s="138" t="e">
        <f aca="false">(DATOS_[[#This Row],[S.BASE]]*(1/DATOS_[[#This Row],[% normaliz]])*(1/DATOS_[[#This Row],[% anualiz]]))*IF(DATOS_[[#This Row],[Check Equiparado]]="Sí",1,0)</f>
        <v>#DIV/0!</v>
      </c>
      <c r="BY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7" s="138" t="e">
        <f aca="false">+DATOS_[[#This Row],[SALARIO BASE Eq]]+DATOS_[[#This Row],[Tot COMPL.SAL Eq]]</f>
        <v>#DIV/0!</v>
      </c>
      <c r="CA377" s="138" t="e">
        <f aca="false" t="array" ref="CA377:CA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7" s="138" t="e">
        <f aca="false">+DATOS_[[#This Row],[TOTAL SALARIO Eq]]+DATOS_[[#This Row],[Tot Extrasalarial Eq]]</f>
        <v>#DIV/0!</v>
      </c>
      <c r="CC377" s="139" t="n">
        <f aca="false">DATOS_[[#This Row],[S.BASE]]</f>
        <v>0</v>
      </c>
      <c r="CD377" s="139" t="n">
        <f aca="false">+SUM(DATOS_[[#This Row],[Conc.Sal.01]:[Conc.Sal.30]])</f>
        <v>0</v>
      </c>
      <c r="CE377" s="139" t="n">
        <f aca="false">+DATOS_[[#This Row],[SALARIO BASE Ef]]+DATOS_[[#This Row],[Tot COMPL.SAL Ef]]</f>
        <v>0</v>
      </c>
      <c r="CF377" s="139" t="n">
        <f aca="false">+SUM(DATOS_[[#This Row],[C.Extra.01]:[C.Extra.05]])</f>
        <v>0</v>
      </c>
      <c r="CG377" s="139" t="n">
        <f aca="false">+DATOS_[[#This Row],[TOTAL SALARIO Ef]]+DATOS_[[#This Row],[Tot Extrasalarial Ef]]</f>
        <v>0</v>
      </c>
      <c r="CH377" s="140" t="n">
        <f aca="false">MIN(IF(DATOS_[[#This Row],[Fecha Fin Contrato]]="",$D$4,DATOS_[[#This Row],[Fecha Fin Contrato]]),$D$4)-MAX(DATOS_[[#This Row],[Fecha de Contratación]],$D$3)+1</f>
        <v>1</v>
      </c>
      <c r="CI377" s="141" t="str">
        <f aca="false">IF(COUNTIFS(DATOS_[id],DATOS_[[#This Row],[id]])&gt;1,DATOS_[[#This Row],[id]],"")</f>
        <v/>
      </c>
      <c r="CJ377" s="141" t="n">
        <f aca="false">(Inicio!$G$10-DATOS_[[#This Row],[Fecha Nacimiento]])/365.25</f>
        <v>0</v>
      </c>
      <c r="CK377" s="141" t="n">
        <f aca="false">(Inicio!$G$10-DATOS_[[#This Row],[Fecha de Antigüedad]])/365.25</f>
        <v>0</v>
      </c>
      <c r="CL377" s="141" t="e">
        <f aca="false">+VLOOKUP(DATOS_[[#This Row],[Clave de Contrato]],TblTiposContrato13[],3,0)</f>
        <v>#N/A</v>
      </c>
      <c r="CM377" s="141" t="e">
        <f aca="false">+VLOOKUP(DATOS_[[#This Row],[Clave de Contrato]],TblTiposContrato13[],4,0)</f>
        <v>#N/A</v>
      </c>
      <c r="CN377" s="141" t="str">
        <f aca="false">VLOOKUP(DATOS_[[#This Row],[Edad]],CONTRATOS!TblRngEdad,2,1)</f>
        <v>20  o menos</v>
      </c>
      <c r="CO377" s="141" t="str">
        <f aca="false">VLOOKUP(DATOS_[[#This Row],[Antigüedad]],TblRngAntg14[],2,1)</f>
        <v>0 a 1 años</v>
      </c>
    </row>
    <row r="378" customFormat="false" ht="13.8" hidden="false" customHeight="false" outlineLevel="0" collapsed="false">
      <c r="D378" s="128"/>
      <c r="E378" s="129"/>
      <c r="F378" s="129"/>
      <c r="G378" s="129"/>
      <c r="H378" s="130"/>
      <c r="I378" s="131"/>
      <c r="J378" s="128"/>
      <c r="K378" s="132"/>
      <c r="L378" s="132"/>
      <c r="M378" s="133"/>
      <c r="N378" s="133"/>
      <c r="O378" s="133"/>
      <c r="P378" s="129"/>
      <c r="Z378" s="74"/>
      <c r="AA378" s="75"/>
      <c r="AB378" s="75"/>
      <c r="AC378" s="129"/>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134"/>
      <c r="BK378" s="134"/>
      <c r="BL378" s="134"/>
      <c r="BM378" s="135"/>
      <c r="BN378" s="136" t="n">
        <f aca="false">+MAX($D$3,DATOS_[[#This Row],[Fecha Inicio Sit. Contract.]])</f>
        <v>0</v>
      </c>
      <c r="BO378" s="136" t="n">
        <f aca="false">+MIN($D$4,DATOS_[[#This Row],[Fecha Fin Sit. Contract.]])</f>
        <v>0</v>
      </c>
      <c r="BP378" s="137" t="n">
        <f aca="false">+DATOS_[[#This Row],[% de jornada]]*IF(DATOS_[[#This Row],[% jornada reducida]]="",1,DATOS_[[#This Row],[% jornada reducida]])</f>
        <v>0</v>
      </c>
      <c r="BQ378" s="137" t="n">
        <f aca="false">+(DATOS_[[#This Row],[F.fin.cal]]-DATOS_[[#This Row],[F.ini.cal]]+1)/($D$4-$D$3+1)</f>
        <v>1</v>
      </c>
      <c r="BR378" s="137" t="str">
        <f aca="false">IF(OR(AND(DATOS_[[#This Row],[Fecha Fin Contrato]]&lt;$D$3,DATOS_[[#This Row],[Fecha Fin Contrato]]&lt;&gt;""),DATOS_[[#This Row],[Fecha de Contratación]]&gt;$D$4),"Fuera","Dentro")</f>
        <v>Dentro</v>
      </c>
      <c r="BS378" s="137" t="str">
        <f aca="false" t="array" ref="BS378:BS378">IF(MAX(IF(DATOS_[id]=DATOS_[[#This Row],[id]],DATOS_[F.fin.cal]))=DATOS_[[#This Row],[F.fin.cal]],"Sí","NO")</f>
        <v>Sí</v>
      </c>
      <c r="BT378" s="137" t="str">
        <f aca="false">IF(AND(DATOS_[[#This Row],[% normaliz]]&lt;&gt;1,DATOS_[[#This Row],[% anualiz]]=1),"Sí","NO")</f>
        <v>Sí</v>
      </c>
      <c r="BU378" s="137" t="str">
        <f aca="false">IF(AND(DATOS_[[#This Row],[% normaliz]]=1,DATOS_[[#This Row],[% anualiz]]&lt;&gt;1),"Sí","NO")</f>
        <v>NO</v>
      </c>
      <c r="BV378" s="137" t="str">
        <f aca="false">IF(AND(DATOS_[[#This Row],[% normaliz]]&lt;&gt;1,DATOS_[[#This Row],[% anualiz]]&lt;&gt;1),"Sí","NO")</f>
        <v>NO</v>
      </c>
      <c r="BW378" s="137" t="str">
        <f aca="false">+IF(DATOS_[[#This Row],[% normaliz]]*DATOS_[[#This Row],[% anualiz]]=1,"NO","Sí")</f>
        <v>Sí</v>
      </c>
      <c r="BX378" s="138" t="e">
        <f aca="false">(DATOS_[[#This Row],[S.BASE]]*(1/DATOS_[[#This Row],[% normaliz]])*(1/DATOS_[[#This Row],[% anualiz]]))*IF(DATOS_[[#This Row],[Check Equiparado]]="Sí",1,0)</f>
        <v>#DIV/0!</v>
      </c>
      <c r="BY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8" s="138" t="e">
        <f aca="false">+DATOS_[[#This Row],[SALARIO BASE Eq]]+DATOS_[[#This Row],[Tot COMPL.SAL Eq]]</f>
        <v>#DIV/0!</v>
      </c>
      <c r="CA378" s="138" t="e">
        <f aca="false" t="array" ref="CA378:CA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8" s="138" t="e">
        <f aca="false">+DATOS_[[#This Row],[TOTAL SALARIO Eq]]+DATOS_[[#This Row],[Tot Extrasalarial Eq]]</f>
        <v>#DIV/0!</v>
      </c>
      <c r="CC378" s="139" t="n">
        <f aca="false">DATOS_[[#This Row],[S.BASE]]</f>
        <v>0</v>
      </c>
      <c r="CD378" s="139" t="n">
        <f aca="false">+SUM(DATOS_[[#This Row],[Conc.Sal.01]:[Conc.Sal.30]])</f>
        <v>0</v>
      </c>
      <c r="CE378" s="139" t="n">
        <f aca="false">+DATOS_[[#This Row],[SALARIO BASE Ef]]+DATOS_[[#This Row],[Tot COMPL.SAL Ef]]</f>
        <v>0</v>
      </c>
      <c r="CF378" s="139" t="n">
        <f aca="false">+SUM(DATOS_[[#This Row],[C.Extra.01]:[C.Extra.05]])</f>
        <v>0</v>
      </c>
      <c r="CG378" s="139" t="n">
        <f aca="false">+DATOS_[[#This Row],[TOTAL SALARIO Ef]]+DATOS_[[#This Row],[Tot Extrasalarial Ef]]</f>
        <v>0</v>
      </c>
      <c r="CH378" s="140" t="n">
        <f aca="false">MIN(IF(DATOS_[[#This Row],[Fecha Fin Contrato]]="",$D$4,DATOS_[[#This Row],[Fecha Fin Contrato]]),$D$4)-MAX(DATOS_[[#This Row],[Fecha de Contratación]],$D$3)+1</f>
        <v>1</v>
      </c>
      <c r="CI378" s="141" t="str">
        <f aca="false">IF(COUNTIFS(DATOS_[id],DATOS_[[#This Row],[id]])&gt;1,DATOS_[[#This Row],[id]],"")</f>
        <v/>
      </c>
      <c r="CJ378" s="141" t="n">
        <f aca="false">(Inicio!$G$10-DATOS_[[#This Row],[Fecha Nacimiento]])/365.25</f>
        <v>0</v>
      </c>
      <c r="CK378" s="141" t="n">
        <f aca="false">(Inicio!$G$10-DATOS_[[#This Row],[Fecha de Antigüedad]])/365.25</f>
        <v>0</v>
      </c>
      <c r="CL378" s="141" t="e">
        <f aca="false">+VLOOKUP(DATOS_[[#This Row],[Clave de Contrato]],TblTiposContrato13[],3,0)</f>
        <v>#N/A</v>
      </c>
      <c r="CM378" s="141" t="e">
        <f aca="false">+VLOOKUP(DATOS_[[#This Row],[Clave de Contrato]],TblTiposContrato13[],4,0)</f>
        <v>#N/A</v>
      </c>
      <c r="CN378" s="141" t="str">
        <f aca="false">VLOOKUP(DATOS_[[#This Row],[Edad]],CONTRATOS!TblRngEdad,2,1)</f>
        <v>20  o menos</v>
      </c>
      <c r="CO378" s="141" t="str">
        <f aca="false">VLOOKUP(DATOS_[[#This Row],[Antigüedad]],TblRngAntg14[],2,1)</f>
        <v>0 a 1 años</v>
      </c>
    </row>
    <row r="379" customFormat="false" ht="13.8" hidden="false" customHeight="false" outlineLevel="0" collapsed="false">
      <c r="D379" s="128"/>
      <c r="E379" s="129"/>
      <c r="F379" s="129"/>
      <c r="G379" s="129"/>
      <c r="H379" s="130"/>
      <c r="I379" s="131"/>
      <c r="J379" s="128"/>
      <c r="K379" s="132"/>
      <c r="L379" s="132"/>
      <c r="M379" s="133"/>
      <c r="N379" s="133"/>
      <c r="O379" s="133"/>
      <c r="P379" s="129"/>
      <c r="Z379" s="74"/>
      <c r="AA379" s="75"/>
      <c r="AB379" s="75"/>
      <c r="AC379" s="129"/>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134"/>
      <c r="BK379" s="134"/>
      <c r="BL379" s="134"/>
      <c r="BM379" s="135"/>
      <c r="BN379" s="136" t="n">
        <f aca="false">+MAX($D$3,DATOS_[[#This Row],[Fecha Inicio Sit. Contract.]])</f>
        <v>0</v>
      </c>
      <c r="BO379" s="136" t="n">
        <f aca="false">+MIN($D$4,DATOS_[[#This Row],[Fecha Fin Sit. Contract.]])</f>
        <v>0</v>
      </c>
      <c r="BP379" s="137" t="n">
        <f aca="false">+DATOS_[[#This Row],[% de jornada]]*IF(DATOS_[[#This Row],[% jornada reducida]]="",1,DATOS_[[#This Row],[% jornada reducida]])</f>
        <v>0</v>
      </c>
      <c r="BQ379" s="137" t="n">
        <f aca="false">+(DATOS_[[#This Row],[F.fin.cal]]-DATOS_[[#This Row],[F.ini.cal]]+1)/($D$4-$D$3+1)</f>
        <v>1</v>
      </c>
      <c r="BR379" s="137" t="str">
        <f aca="false">IF(OR(AND(DATOS_[[#This Row],[Fecha Fin Contrato]]&lt;$D$3,DATOS_[[#This Row],[Fecha Fin Contrato]]&lt;&gt;""),DATOS_[[#This Row],[Fecha de Contratación]]&gt;$D$4),"Fuera","Dentro")</f>
        <v>Dentro</v>
      </c>
      <c r="BS379" s="137" t="str">
        <f aca="false" t="array" ref="BS379:BS379">IF(MAX(IF(DATOS_[id]=DATOS_[[#This Row],[id]],DATOS_[F.fin.cal]))=DATOS_[[#This Row],[F.fin.cal]],"Sí","NO")</f>
        <v>Sí</v>
      </c>
      <c r="BT379" s="137" t="str">
        <f aca="false">IF(AND(DATOS_[[#This Row],[% normaliz]]&lt;&gt;1,DATOS_[[#This Row],[% anualiz]]=1),"Sí","NO")</f>
        <v>Sí</v>
      </c>
      <c r="BU379" s="137" t="str">
        <f aca="false">IF(AND(DATOS_[[#This Row],[% normaliz]]=1,DATOS_[[#This Row],[% anualiz]]&lt;&gt;1),"Sí","NO")</f>
        <v>NO</v>
      </c>
      <c r="BV379" s="137" t="str">
        <f aca="false">IF(AND(DATOS_[[#This Row],[% normaliz]]&lt;&gt;1,DATOS_[[#This Row],[% anualiz]]&lt;&gt;1),"Sí","NO")</f>
        <v>NO</v>
      </c>
      <c r="BW379" s="137" t="str">
        <f aca="false">+IF(DATOS_[[#This Row],[% normaliz]]*DATOS_[[#This Row],[% anualiz]]=1,"NO","Sí")</f>
        <v>Sí</v>
      </c>
      <c r="BX379" s="138" t="e">
        <f aca="false">(DATOS_[[#This Row],[S.BASE]]*(1/DATOS_[[#This Row],[% normaliz]])*(1/DATOS_[[#This Row],[% anualiz]]))*IF(DATOS_[[#This Row],[Check Equiparado]]="Sí",1,0)</f>
        <v>#DIV/0!</v>
      </c>
      <c r="BY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9" s="138" t="e">
        <f aca="false">+DATOS_[[#This Row],[SALARIO BASE Eq]]+DATOS_[[#This Row],[Tot COMPL.SAL Eq]]</f>
        <v>#DIV/0!</v>
      </c>
      <c r="CA379" s="138" t="e">
        <f aca="false" t="array" ref="CA379:CA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9" s="138" t="e">
        <f aca="false">+DATOS_[[#This Row],[TOTAL SALARIO Eq]]+DATOS_[[#This Row],[Tot Extrasalarial Eq]]</f>
        <v>#DIV/0!</v>
      </c>
      <c r="CC379" s="139" t="n">
        <f aca="false">DATOS_[[#This Row],[S.BASE]]</f>
        <v>0</v>
      </c>
      <c r="CD379" s="139" t="n">
        <f aca="false">+SUM(DATOS_[[#This Row],[Conc.Sal.01]:[Conc.Sal.30]])</f>
        <v>0</v>
      </c>
      <c r="CE379" s="139" t="n">
        <f aca="false">+DATOS_[[#This Row],[SALARIO BASE Ef]]+DATOS_[[#This Row],[Tot COMPL.SAL Ef]]</f>
        <v>0</v>
      </c>
      <c r="CF379" s="139" t="n">
        <f aca="false">+SUM(DATOS_[[#This Row],[C.Extra.01]:[C.Extra.05]])</f>
        <v>0</v>
      </c>
      <c r="CG379" s="139" t="n">
        <f aca="false">+DATOS_[[#This Row],[TOTAL SALARIO Ef]]+DATOS_[[#This Row],[Tot Extrasalarial Ef]]</f>
        <v>0</v>
      </c>
      <c r="CH379" s="140" t="n">
        <f aca="false">MIN(IF(DATOS_[[#This Row],[Fecha Fin Contrato]]="",$D$4,DATOS_[[#This Row],[Fecha Fin Contrato]]),$D$4)-MAX(DATOS_[[#This Row],[Fecha de Contratación]],$D$3)+1</f>
        <v>1</v>
      </c>
      <c r="CI379" s="141" t="str">
        <f aca="false">IF(COUNTIFS(DATOS_[id],DATOS_[[#This Row],[id]])&gt;1,DATOS_[[#This Row],[id]],"")</f>
        <v/>
      </c>
      <c r="CJ379" s="141" t="n">
        <f aca="false">(Inicio!$G$10-DATOS_[[#This Row],[Fecha Nacimiento]])/365.25</f>
        <v>0</v>
      </c>
      <c r="CK379" s="141" t="n">
        <f aca="false">(Inicio!$G$10-DATOS_[[#This Row],[Fecha de Antigüedad]])/365.25</f>
        <v>0</v>
      </c>
      <c r="CL379" s="141" t="e">
        <f aca="false">+VLOOKUP(DATOS_[[#This Row],[Clave de Contrato]],TblTiposContrato13[],3,0)</f>
        <v>#N/A</v>
      </c>
      <c r="CM379" s="141" t="e">
        <f aca="false">+VLOOKUP(DATOS_[[#This Row],[Clave de Contrato]],TblTiposContrato13[],4,0)</f>
        <v>#N/A</v>
      </c>
      <c r="CN379" s="141" t="str">
        <f aca="false">VLOOKUP(DATOS_[[#This Row],[Edad]],CONTRATOS!TblRngEdad,2,1)</f>
        <v>20  o menos</v>
      </c>
      <c r="CO379" s="141" t="str">
        <f aca="false">VLOOKUP(DATOS_[[#This Row],[Antigüedad]],TblRngAntg14[],2,1)</f>
        <v>0 a 1 años</v>
      </c>
    </row>
    <row r="380" customFormat="false" ht="13.8" hidden="false" customHeight="false" outlineLevel="0" collapsed="false">
      <c r="D380" s="128"/>
      <c r="E380" s="129"/>
      <c r="F380" s="129"/>
      <c r="G380" s="129"/>
      <c r="H380" s="130"/>
      <c r="I380" s="131"/>
      <c r="J380" s="128"/>
      <c r="K380" s="132"/>
      <c r="L380" s="132"/>
      <c r="M380" s="133"/>
      <c r="N380" s="133"/>
      <c r="O380" s="133"/>
      <c r="P380" s="129"/>
      <c r="Z380" s="74"/>
      <c r="AA380" s="75"/>
      <c r="AB380" s="75"/>
      <c r="AC380" s="129"/>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134"/>
      <c r="BK380" s="134"/>
      <c r="BL380" s="134"/>
      <c r="BM380" s="135"/>
      <c r="BN380" s="136" t="n">
        <f aca="false">+MAX($D$3,DATOS_[[#This Row],[Fecha Inicio Sit. Contract.]])</f>
        <v>0</v>
      </c>
      <c r="BO380" s="136" t="n">
        <f aca="false">+MIN($D$4,DATOS_[[#This Row],[Fecha Fin Sit. Contract.]])</f>
        <v>0</v>
      </c>
      <c r="BP380" s="137" t="n">
        <f aca="false">+DATOS_[[#This Row],[% de jornada]]*IF(DATOS_[[#This Row],[% jornada reducida]]="",1,DATOS_[[#This Row],[% jornada reducida]])</f>
        <v>0</v>
      </c>
      <c r="BQ380" s="137" t="n">
        <f aca="false">+(DATOS_[[#This Row],[F.fin.cal]]-DATOS_[[#This Row],[F.ini.cal]]+1)/($D$4-$D$3+1)</f>
        <v>1</v>
      </c>
      <c r="BR380" s="137" t="str">
        <f aca="false">IF(OR(AND(DATOS_[[#This Row],[Fecha Fin Contrato]]&lt;$D$3,DATOS_[[#This Row],[Fecha Fin Contrato]]&lt;&gt;""),DATOS_[[#This Row],[Fecha de Contratación]]&gt;$D$4),"Fuera","Dentro")</f>
        <v>Dentro</v>
      </c>
      <c r="BS380" s="137" t="str">
        <f aca="false" t="array" ref="BS380:BS380">IF(MAX(IF(DATOS_[id]=DATOS_[[#This Row],[id]],DATOS_[F.fin.cal]))=DATOS_[[#This Row],[F.fin.cal]],"Sí","NO")</f>
        <v>Sí</v>
      </c>
      <c r="BT380" s="137" t="str">
        <f aca="false">IF(AND(DATOS_[[#This Row],[% normaliz]]&lt;&gt;1,DATOS_[[#This Row],[% anualiz]]=1),"Sí","NO")</f>
        <v>Sí</v>
      </c>
      <c r="BU380" s="137" t="str">
        <f aca="false">IF(AND(DATOS_[[#This Row],[% normaliz]]=1,DATOS_[[#This Row],[% anualiz]]&lt;&gt;1),"Sí","NO")</f>
        <v>NO</v>
      </c>
      <c r="BV380" s="137" t="str">
        <f aca="false">IF(AND(DATOS_[[#This Row],[% normaliz]]&lt;&gt;1,DATOS_[[#This Row],[% anualiz]]&lt;&gt;1),"Sí","NO")</f>
        <v>NO</v>
      </c>
      <c r="BW380" s="137" t="str">
        <f aca="false">+IF(DATOS_[[#This Row],[% normaliz]]*DATOS_[[#This Row],[% anualiz]]=1,"NO","Sí")</f>
        <v>Sí</v>
      </c>
      <c r="BX380" s="138" t="e">
        <f aca="false">(DATOS_[[#This Row],[S.BASE]]*(1/DATOS_[[#This Row],[% normaliz]])*(1/DATOS_[[#This Row],[% anualiz]]))*IF(DATOS_[[#This Row],[Check Equiparado]]="Sí",1,0)</f>
        <v>#DIV/0!</v>
      </c>
      <c r="BY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0" s="138" t="e">
        <f aca="false">+DATOS_[[#This Row],[SALARIO BASE Eq]]+DATOS_[[#This Row],[Tot COMPL.SAL Eq]]</f>
        <v>#DIV/0!</v>
      </c>
      <c r="CA380" s="138" t="e">
        <f aca="false" t="array" ref="CA380:CA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0" s="138" t="e">
        <f aca="false">+DATOS_[[#This Row],[TOTAL SALARIO Eq]]+DATOS_[[#This Row],[Tot Extrasalarial Eq]]</f>
        <v>#DIV/0!</v>
      </c>
      <c r="CC380" s="139" t="n">
        <f aca="false">DATOS_[[#This Row],[S.BASE]]</f>
        <v>0</v>
      </c>
      <c r="CD380" s="139" t="n">
        <f aca="false">+SUM(DATOS_[[#This Row],[Conc.Sal.01]:[Conc.Sal.30]])</f>
        <v>0</v>
      </c>
      <c r="CE380" s="139" t="n">
        <f aca="false">+DATOS_[[#This Row],[SALARIO BASE Ef]]+DATOS_[[#This Row],[Tot COMPL.SAL Ef]]</f>
        <v>0</v>
      </c>
      <c r="CF380" s="139" t="n">
        <f aca="false">+SUM(DATOS_[[#This Row],[C.Extra.01]:[C.Extra.05]])</f>
        <v>0</v>
      </c>
      <c r="CG380" s="139" t="n">
        <f aca="false">+DATOS_[[#This Row],[TOTAL SALARIO Ef]]+DATOS_[[#This Row],[Tot Extrasalarial Ef]]</f>
        <v>0</v>
      </c>
      <c r="CH380" s="140" t="n">
        <f aca="false">MIN(IF(DATOS_[[#This Row],[Fecha Fin Contrato]]="",$D$4,DATOS_[[#This Row],[Fecha Fin Contrato]]),$D$4)-MAX(DATOS_[[#This Row],[Fecha de Contratación]],$D$3)+1</f>
        <v>1</v>
      </c>
      <c r="CI380" s="141" t="str">
        <f aca="false">IF(COUNTIFS(DATOS_[id],DATOS_[[#This Row],[id]])&gt;1,DATOS_[[#This Row],[id]],"")</f>
        <v/>
      </c>
      <c r="CJ380" s="141" t="n">
        <f aca="false">(Inicio!$G$10-DATOS_[[#This Row],[Fecha Nacimiento]])/365.25</f>
        <v>0</v>
      </c>
      <c r="CK380" s="141" t="n">
        <f aca="false">(Inicio!$G$10-DATOS_[[#This Row],[Fecha de Antigüedad]])/365.25</f>
        <v>0</v>
      </c>
      <c r="CL380" s="141" t="e">
        <f aca="false">+VLOOKUP(DATOS_[[#This Row],[Clave de Contrato]],TblTiposContrato13[],3,0)</f>
        <v>#N/A</v>
      </c>
      <c r="CM380" s="141" t="e">
        <f aca="false">+VLOOKUP(DATOS_[[#This Row],[Clave de Contrato]],TblTiposContrato13[],4,0)</f>
        <v>#N/A</v>
      </c>
      <c r="CN380" s="141" t="str">
        <f aca="false">VLOOKUP(DATOS_[[#This Row],[Edad]],CONTRATOS!TblRngEdad,2,1)</f>
        <v>20  o menos</v>
      </c>
      <c r="CO380" s="141" t="str">
        <f aca="false">VLOOKUP(DATOS_[[#This Row],[Antigüedad]],TblRngAntg14[],2,1)</f>
        <v>0 a 1 años</v>
      </c>
    </row>
    <row r="381" customFormat="false" ht="13.8" hidden="false" customHeight="false" outlineLevel="0" collapsed="false">
      <c r="D381" s="128"/>
      <c r="E381" s="129"/>
      <c r="F381" s="129"/>
      <c r="G381" s="129"/>
      <c r="H381" s="130"/>
      <c r="I381" s="131"/>
      <c r="J381" s="128"/>
      <c r="K381" s="132"/>
      <c r="L381" s="132"/>
      <c r="M381" s="133"/>
      <c r="N381" s="133"/>
      <c r="O381" s="133"/>
      <c r="P381" s="129"/>
      <c r="Z381" s="74"/>
      <c r="AA381" s="75"/>
      <c r="AB381" s="75"/>
      <c r="AC381" s="129"/>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134"/>
      <c r="BK381" s="134"/>
      <c r="BL381" s="134"/>
      <c r="BM381" s="135"/>
      <c r="BN381" s="136" t="n">
        <f aca="false">+MAX($D$3,DATOS_[[#This Row],[Fecha Inicio Sit. Contract.]])</f>
        <v>0</v>
      </c>
      <c r="BO381" s="136" t="n">
        <f aca="false">+MIN($D$4,DATOS_[[#This Row],[Fecha Fin Sit. Contract.]])</f>
        <v>0</v>
      </c>
      <c r="BP381" s="137" t="n">
        <f aca="false">+DATOS_[[#This Row],[% de jornada]]*IF(DATOS_[[#This Row],[% jornada reducida]]="",1,DATOS_[[#This Row],[% jornada reducida]])</f>
        <v>0</v>
      </c>
      <c r="BQ381" s="137" t="n">
        <f aca="false">+(DATOS_[[#This Row],[F.fin.cal]]-DATOS_[[#This Row],[F.ini.cal]]+1)/($D$4-$D$3+1)</f>
        <v>1</v>
      </c>
      <c r="BR381" s="137" t="str">
        <f aca="false">IF(OR(AND(DATOS_[[#This Row],[Fecha Fin Contrato]]&lt;$D$3,DATOS_[[#This Row],[Fecha Fin Contrato]]&lt;&gt;""),DATOS_[[#This Row],[Fecha de Contratación]]&gt;$D$4),"Fuera","Dentro")</f>
        <v>Dentro</v>
      </c>
      <c r="BS381" s="137" t="str">
        <f aca="false" t="array" ref="BS381:BS381">IF(MAX(IF(DATOS_[id]=DATOS_[[#This Row],[id]],DATOS_[F.fin.cal]))=DATOS_[[#This Row],[F.fin.cal]],"Sí","NO")</f>
        <v>Sí</v>
      </c>
      <c r="BT381" s="137" t="str">
        <f aca="false">IF(AND(DATOS_[[#This Row],[% normaliz]]&lt;&gt;1,DATOS_[[#This Row],[% anualiz]]=1),"Sí","NO")</f>
        <v>Sí</v>
      </c>
      <c r="BU381" s="137" t="str">
        <f aca="false">IF(AND(DATOS_[[#This Row],[% normaliz]]=1,DATOS_[[#This Row],[% anualiz]]&lt;&gt;1),"Sí","NO")</f>
        <v>NO</v>
      </c>
      <c r="BV381" s="137" t="str">
        <f aca="false">IF(AND(DATOS_[[#This Row],[% normaliz]]&lt;&gt;1,DATOS_[[#This Row],[% anualiz]]&lt;&gt;1),"Sí","NO")</f>
        <v>NO</v>
      </c>
      <c r="BW381" s="137" t="str">
        <f aca="false">+IF(DATOS_[[#This Row],[% normaliz]]*DATOS_[[#This Row],[% anualiz]]=1,"NO","Sí")</f>
        <v>Sí</v>
      </c>
      <c r="BX381" s="138" t="e">
        <f aca="false">(DATOS_[[#This Row],[S.BASE]]*(1/DATOS_[[#This Row],[% normaliz]])*(1/DATOS_[[#This Row],[% anualiz]]))*IF(DATOS_[[#This Row],[Check Equiparado]]="Sí",1,0)</f>
        <v>#DIV/0!</v>
      </c>
      <c r="BY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1" s="138" t="e">
        <f aca="false">+DATOS_[[#This Row],[SALARIO BASE Eq]]+DATOS_[[#This Row],[Tot COMPL.SAL Eq]]</f>
        <v>#DIV/0!</v>
      </c>
      <c r="CA381" s="138" t="e">
        <f aca="false" t="array" ref="CA381:CA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1" s="138" t="e">
        <f aca="false">+DATOS_[[#This Row],[TOTAL SALARIO Eq]]+DATOS_[[#This Row],[Tot Extrasalarial Eq]]</f>
        <v>#DIV/0!</v>
      </c>
      <c r="CC381" s="139" t="n">
        <f aca="false">DATOS_[[#This Row],[S.BASE]]</f>
        <v>0</v>
      </c>
      <c r="CD381" s="139" t="n">
        <f aca="false">+SUM(DATOS_[[#This Row],[Conc.Sal.01]:[Conc.Sal.30]])</f>
        <v>0</v>
      </c>
      <c r="CE381" s="139" t="n">
        <f aca="false">+DATOS_[[#This Row],[SALARIO BASE Ef]]+DATOS_[[#This Row],[Tot COMPL.SAL Ef]]</f>
        <v>0</v>
      </c>
      <c r="CF381" s="139" t="n">
        <f aca="false">+SUM(DATOS_[[#This Row],[C.Extra.01]:[C.Extra.05]])</f>
        <v>0</v>
      </c>
      <c r="CG381" s="139" t="n">
        <f aca="false">+DATOS_[[#This Row],[TOTAL SALARIO Ef]]+DATOS_[[#This Row],[Tot Extrasalarial Ef]]</f>
        <v>0</v>
      </c>
      <c r="CH381" s="140" t="n">
        <f aca="false">MIN(IF(DATOS_[[#This Row],[Fecha Fin Contrato]]="",$D$4,DATOS_[[#This Row],[Fecha Fin Contrato]]),$D$4)-MAX(DATOS_[[#This Row],[Fecha de Contratación]],$D$3)+1</f>
        <v>1</v>
      </c>
      <c r="CI381" s="141" t="str">
        <f aca="false">IF(COUNTIFS(DATOS_[id],DATOS_[[#This Row],[id]])&gt;1,DATOS_[[#This Row],[id]],"")</f>
        <v/>
      </c>
      <c r="CJ381" s="141" t="n">
        <f aca="false">(Inicio!$G$10-DATOS_[[#This Row],[Fecha Nacimiento]])/365.25</f>
        <v>0</v>
      </c>
      <c r="CK381" s="141" t="n">
        <f aca="false">(Inicio!$G$10-DATOS_[[#This Row],[Fecha de Antigüedad]])/365.25</f>
        <v>0</v>
      </c>
      <c r="CL381" s="141" t="e">
        <f aca="false">+VLOOKUP(DATOS_[[#This Row],[Clave de Contrato]],TblTiposContrato13[],3,0)</f>
        <v>#N/A</v>
      </c>
      <c r="CM381" s="141" t="e">
        <f aca="false">+VLOOKUP(DATOS_[[#This Row],[Clave de Contrato]],TblTiposContrato13[],4,0)</f>
        <v>#N/A</v>
      </c>
      <c r="CN381" s="141" t="str">
        <f aca="false">VLOOKUP(DATOS_[[#This Row],[Edad]],CONTRATOS!TblRngEdad,2,1)</f>
        <v>20  o menos</v>
      </c>
      <c r="CO381" s="141" t="str">
        <f aca="false">VLOOKUP(DATOS_[[#This Row],[Antigüedad]],TblRngAntg14[],2,1)</f>
        <v>0 a 1 años</v>
      </c>
    </row>
    <row r="382" customFormat="false" ht="13.8" hidden="false" customHeight="false" outlineLevel="0" collapsed="false">
      <c r="D382" s="128"/>
      <c r="E382" s="129"/>
      <c r="F382" s="129"/>
      <c r="G382" s="129"/>
      <c r="H382" s="130"/>
      <c r="I382" s="131"/>
      <c r="J382" s="128"/>
      <c r="K382" s="132"/>
      <c r="L382" s="132"/>
      <c r="M382" s="133"/>
      <c r="N382" s="133"/>
      <c r="O382" s="133"/>
      <c r="P382" s="129"/>
      <c r="Z382" s="74"/>
      <c r="AA382" s="75"/>
      <c r="AB382" s="75"/>
      <c r="AC382" s="129"/>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134"/>
      <c r="BK382" s="134"/>
      <c r="BL382" s="134"/>
      <c r="BM382" s="135"/>
      <c r="BN382" s="136" t="n">
        <f aca="false">+MAX($D$3,DATOS_[[#This Row],[Fecha Inicio Sit. Contract.]])</f>
        <v>0</v>
      </c>
      <c r="BO382" s="136" t="n">
        <f aca="false">+MIN($D$4,DATOS_[[#This Row],[Fecha Fin Sit. Contract.]])</f>
        <v>0</v>
      </c>
      <c r="BP382" s="137" t="n">
        <f aca="false">+DATOS_[[#This Row],[% de jornada]]*IF(DATOS_[[#This Row],[% jornada reducida]]="",1,DATOS_[[#This Row],[% jornada reducida]])</f>
        <v>0</v>
      </c>
      <c r="BQ382" s="137" t="n">
        <f aca="false">+(DATOS_[[#This Row],[F.fin.cal]]-DATOS_[[#This Row],[F.ini.cal]]+1)/($D$4-$D$3+1)</f>
        <v>1</v>
      </c>
      <c r="BR382" s="137" t="str">
        <f aca="false">IF(OR(AND(DATOS_[[#This Row],[Fecha Fin Contrato]]&lt;$D$3,DATOS_[[#This Row],[Fecha Fin Contrato]]&lt;&gt;""),DATOS_[[#This Row],[Fecha de Contratación]]&gt;$D$4),"Fuera","Dentro")</f>
        <v>Dentro</v>
      </c>
      <c r="BS382" s="137" t="str">
        <f aca="false" t="array" ref="BS382:BS382">IF(MAX(IF(DATOS_[id]=DATOS_[[#This Row],[id]],DATOS_[F.fin.cal]))=DATOS_[[#This Row],[F.fin.cal]],"Sí","NO")</f>
        <v>Sí</v>
      </c>
      <c r="BT382" s="137" t="str">
        <f aca="false">IF(AND(DATOS_[[#This Row],[% normaliz]]&lt;&gt;1,DATOS_[[#This Row],[% anualiz]]=1),"Sí","NO")</f>
        <v>Sí</v>
      </c>
      <c r="BU382" s="137" t="str">
        <f aca="false">IF(AND(DATOS_[[#This Row],[% normaliz]]=1,DATOS_[[#This Row],[% anualiz]]&lt;&gt;1),"Sí","NO")</f>
        <v>NO</v>
      </c>
      <c r="BV382" s="137" t="str">
        <f aca="false">IF(AND(DATOS_[[#This Row],[% normaliz]]&lt;&gt;1,DATOS_[[#This Row],[% anualiz]]&lt;&gt;1),"Sí","NO")</f>
        <v>NO</v>
      </c>
      <c r="BW382" s="137" t="str">
        <f aca="false">+IF(DATOS_[[#This Row],[% normaliz]]*DATOS_[[#This Row],[% anualiz]]=1,"NO","Sí")</f>
        <v>Sí</v>
      </c>
      <c r="BX382" s="138" t="e">
        <f aca="false">(DATOS_[[#This Row],[S.BASE]]*(1/DATOS_[[#This Row],[% normaliz]])*(1/DATOS_[[#This Row],[% anualiz]]))*IF(DATOS_[[#This Row],[Check Equiparado]]="Sí",1,0)</f>
        <v>#DIV/0!</v>
      </c>
      <c r="BY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2" s="138" t="e">
        <f aca="false">+DATOS_[[#This Row],[SALARIO BASE Eq]]+DATOS_[[#This Row],[Tot COMPL.SAL Eq]]</f>
        <v>#DIV/0!</v>
      </c>
      <c r="CA382" s="138" t="e">
        <f aca="false" t="array" ref="CA382:CA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2" s="138" t="e">
        <f aca="false">+DATOS_[[#This Row],[TOTAL SALARIO Eq]]+DATOS_[[#This Row],[Tot Extrasalarial Eq]]</f>
        <v>#DIV/0!</v>
      </c>
      <c r="CC382" s="139" t="n">
        <f aca="false">DATOS_[[#This Row],[S.BASE]]</f>
        <v>0</v>
      </c>
      <c r="CD382" s="139" t="n">
        <f aca="false">+SUM(DATOS_[[#This Row],[Conc.Sal.01]:[Conc.Sal.30]])</f>
        <v>0</v>
      </c>
      <c r="CE382" s="139" t="n">
        <f aca="false">+DATOS_[[#This Row],[SALARIO BASE Ef]]+DATOS_[[#This Row],[Tot COMPL.SAL Ef]]</f>
        <v>0</v>
      </c>
      <c r="CF382" s="139" t="n">
        <f aca="false">+SUM(DATOS_[[#This Row],[C.Extra.01]:[C.Extra.05]])</f>
        <v>0</v>
      </c>
      <c r="CG382" s="139" t="n">
        <f aca="false">+DATOS_[[#This Row],[TOTAL SALARIO Ef]]+DATOS_[[#This Row],[Tot Extrasalarial Ef]]</f>
        <v>0</v>
      </c>
      <c r="CH382" s="140" t="n">
        <f aca="false">MIN(IF(DATOS_[[#This Row],[Fecha Fin Contrato]]="",$D$4,DATOS_[[#This Row],[Fecha Fin Contrato]]),$D$4)-MAX(DATOS_[[#This Row],[Fecha de Contratación]],$D$3)+1</f>
        <v>1</v>
      </c>
      <c r="CI382" s="141" t="str">
        <f aca="false">IF(COUNTIFS(DATOS_[id],DATOS_[[#This Row],[id]])&gt;1,DATOS_[[#This Row],[id]],"")</f>
        <v/>
      </c>
      <c r="CJ382" s="141" t="n">
        <f aca="false">(Inicio!$G$10-DATOS_[[#This Row],[Fecha Nacimiento]])/365.25</f>
        <v>0</v>
      </c>
      <c r="CK382" s="141" t="n">
        <f aca="false">(Inicio!$G$10-DATOS_[[#This Row],[Fecha de Antigüedad]])/365.25</f>
        <v>0</v>
      </c>
      <c r="CL382" s="141" t="e">
        <f aca="false">+VLOOKUP(DATOS_[[#This Row],[Clave de Contrato]],TblTiposContrato13[],3,0)</f>
        <v>#N/A</v>
      </c>
      <c r="CM382" s="141" t="e">
        <f aca="false">+VLOOKUP(DATOS_[[#This Row],[Clave de Contrato]],TblTiposContrato13[],4,0)</f>
        <v>#N/A</v>
      </c>
      <c r="CN382" s="141" t="str">
        <f aca="false">VLOOKUP(DATOS_[[#This Row],[Edad]],CONTRATOS!TblRngEdad,2,1)</f>
        <v>20  o menos</v>
      </c>
      <c r="CO382" s="141" t="str">
        <f aca="false">VLOOKUP(DATOS_[[#This Row],[Antigüedad]],TblRngAntg14[],2,1)</f>
        <v>0 a 1 años</v>
      </c>
    </row>
    <row r="383" customFormat="false" ht="13.8" hidden="false" customHeight="false" outlineLevel="0" collapsed="false">
      <c r="D383" s="128"/>
      <c r="E383" s="129"/>
      <c r="F383" s="129"/>
      <c r="G383" s="129"/>
      <c r="H383" s="130"/>
      <c r="I383" s="131"/>
      <c r="J383" s="128"/>
      <c r="K383" s="132"/>
      <c r="L383" s="132"/>
      <c r="M383" s="133"/>
      <c r="N383" s="133"/>
      <c r="O383" s="133"/>
      <c r="P383" s="129"/>
      <c r="Z383" s="74"/>
      <c r="AA383" s="75"/>
      <c r="AB383" s="75"/>
      <c r="AC383" s="129"/>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134"/>
      <c r="BK383" s="134"/>
      <c r="BL383" s="134"/>
      <c r="BM383" s="135"/>
      <c r="BN383" s="136" t="n">
        <f aca="false">+MAX($D$3,DATOS_[[#This Row],[Fecha Inicio Sit. Contract.]])</f>
        <v>0</v>
      </c>
      <c r="BO383" s="136" t="n">
        <f aca="false">+MIN($D$4,DATOS_[[#This Row],[Fecha Fin Sit. Contract.]])</f>
        <v>0</v>
      </c>
      <c r="BP383" s="137" t="n">
        <f aca="false">+DATOS_[[#This Row],[% de jornada]]*IF(DATOS_[[#This Row],[% jornada reducida]]="",1,DATOS_[[#This Row],[% jornada reducida]])</f>
        <v>0</v>
      </c>
      <c r="BQ383" s="137" t="n">
        <f aca="false">+(DATOS_[[#This Row],[F.fin.cal]]-DATOS_[[#This Row],[F.ini.cal]]+1)/($D$4-$D$3+1)</f>
        <v>1</v>
      </c>
      <c r="BR383" s="137" t="str">
        <f aca="false">IF(OR(AND(DATOS_[[#This Row],[Fecha Fin Contrato]]&lt;$D$3,DATOS_[[#This Row],[Fecha Fin Contrato]]&lt;&gt;""),DATOS_[[#This Row],[Fecha de Contratación]]&gt;$D$4),"Fuera","Dentro")</f>
        <v>Dentro</v>
      </c>
      <c r="BS383" s="137" t="str">
        <f aca="false" t="array" ref="BS383:BS383">IF(MAX(IF(DATOS_[id]=DATOS_[[#This Row],[id]],DATOS_[F.fin.cal]))=DATOS_[[#This Row],[F.fin.cal]],"Sí","NO")</f>
        <v>Sí</v>
      </c>
      <c r="BT383" s="137" t="str">
        <f aca="false">IF(AND(DATOS_[[#This Row],[% normaliz]]&lt;&gt;1,DATOS_[[#This Row],[% anualiz]]=1),"Sí","NO")</f>
        <v>Sí</v>
      </c>
      <c r="BU383" s="137" t="str">
        <f aca="false">IF(AND(DATOS_[[#This Row],[% normaliz]]=1,DATOS_[[#This Row],[% anualiz]]&lt;&gt;1),"Sí","NO")</f>
        <v>NO</v>
      </c>
      <c r="BV383" s="137" t="str">
        <f aca="false">IF(AND(DATOS_[[#This Row],[% normaliz]]&lt;&gt;1,DATOS_[[#This Row],[% anualiz]]&lt;&gt;1),"Sí","NO")</f>
        <v>NO</v>
      </c>
      <c r="BW383" s="137" t="str">
        <f aca="false">+IF(DATOS_[[#This Row],[% normaliz]]*DATOS_[[#This Row],[% anualiz]]=1,"NO","Sí")</f>
        <v>Sí</v>
      </c>
      <c r="BX383" s="138" t="e">
        <f aca="false">(DATOS_[[#This Row],[S.BASE]]*(1/DATOS_[[#This Row],[% normaliz]])*(1/DATOS_[[#This Row],[% anualiz]]))*IF(DATOS_[[#This Row],[Check Equiparado]]="Sí",1,0)</f>
        <v>#DIV/0!</v>
      </c>
      <c r="BY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3" s="138" t="e">
        <f aca="false">+DATOS_[[#This Row],[SALARIO BASE Eq]]+DATOS_[[#This Row],[Tot COMPL.SAL Eq]]</f>
        <v>#DIV/0!</v>
      </c>
      <c r="CA383" s="138" t="e">
        <f aca="false" t="array" ref="CA383:CA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3" s="138" t="e">
        <f aca="false">+DATOS_[[#This Row],[TOTAL SALARIO Eq]]+DATOS_[[#This Row],[Tot Extrasalarial Eq]]</f>
        <v>#DIV/0!</v>
      </c>
      <c r="CC383" s="139" t="n">
        <f aca="false">DATOS_[[#This Row],[S.BASE]]</f>
        <v>0</v>
      </c>
      <c r="CD383" s="139" t="n">
        <f aca="false">+SUM(DATOS_[[#This Row],[Conc.Sal.01]:[Conc.Sal.30]])</f>
        <v>0</v>
      </c>
      <c r="CE383" s="139" t="n">
        <f aca="false">+DATOS_[[#This Row],[SALARIO BASE Ef]]+DATOS_[[#This Row],[Tot COMPL.SAL Ef]]</f>
        <v>0</v>
      </c>
      <c r="CF383" s="139" t="n">
        <f aca="false">+SUM(DATOS_[[#This Row],[C.Extra.01]:[C.Extra.05]])</f>
        <v>0</v>
      </c>
      <c r="CG383" s="139" t="n">
        <f aca="false">+DATOS_[[#This Row],[TOTAL SALARIO Ef]]+DATOS_[[#This Row],[Tot Extrasalarial Ef]]</f>
        <v>0</v>
      </c>
      <c r="CH383" s="140" t="n">
        <f aca="false">MIN(IF(DATOS_[[#This Row],[Fecha Fin Contrato]]="",$D$4,DATOS_[[#This Row],[Fecha Fin Contrato]]),$D$4)-MAX(DATOS_[[#This Row],[Fecha de Contratación]],$D$3)+1</f>
        <v>1</v>
      </c>
      <c r="CI383" s="141" t="str">
        <f aca="false">IF(COUNTIFS(DATOS_[id],DATOS_[[#This Row],[id]])&gt;1,DATOS_[[#This Row],[id]],"")</f>
        <v/>
      </c>
      <c r="CJ383" s="141" t="n">
        <f aca="false">(Inicio!$G$10-DATOS_[[#This Row],[Fecha Nacimiento]])/365.25</f>
        <v>0</v>
      </c>
      <c r="CK383" s="141" t="n">
        <f aca="false">(Inicio!$G$10-DATOS_[[#This Row],[Fecha de Antigüedad]])/365.25</f>
        <v>0</v>
      </c>
      <c r="CL383" s="141" t="e">
        <f aca="false">+VLOOKUP(DATOS_[[#This Row],[Clave de Contrato]],TblTiposContrato13[],3,0)</f>
        <v>#N/A</v>
      </c>
      <c r="CM383" s="141" t="e">
        <f aca="false">+VLOOKUP(DATOS_[[#This Row],[Clave de Contrato]],TblTiposContrato13[],4,0)</f>
        <v>#N/A</v>
      </c>
      <c r="CN383" s="141" t="str">
        <f aca="false">VLOOKUP(DATOS_[[#This Row],[Edad]],CONTRATOS!TblRngEdad,2,1)</f>
        <v>20  o menos</v>
      </c>
      <c r="CO383" s="141" t="str">
        <f aca="false">VLOOKUP(DATOS_[[#This Row],[Antigüedad]],TblRngAntg14[],2,1)</f>
        <v>0 a 1 años</v>
      </c>
    </row>
    <row r="384" customFormat="false" ht="13.8" hidden="false" customHeight="false" outlineLevel="0" collapsed="false">
      <c r="D384" s="128"/>
      <c r="E384" s="129"/>
      <c r="F384" s="129"/>
      <c r="G384" s="129"/>
      <c r="H384" s="130"/>
      <c r="I384" s="131"/>
      <c r="J384" s="128"/>
      <c r="K384" s="132"/>
      <c r="L384" s="132"/>
      <c r="M384" s="133"/>
      <c r="N384" s="133"/>
      <c r="O384" s="133"/>
      <c r="P384" s="129"/>
      <c r="Z384" s="74"/>
      <c r="AA384" s="75"/>
      <c r="AB384" s="75"/>
      <c r="AC384" s="129"/>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134"/>
      <c r="BK384" s="134"/>
      <c r="BL384" s="134"/>
      <c r="BM384" s="135"/>
      <c r="BN384" s="136" t="n">
        <f aca="false">+MAX($D$3,DATOS_[[#This Row],[Fecha Inicio Sit. Contract.]])</f>
        <v>0</v>
      </c>
      <c r="BO384" s="136" t="n">
        <f aca="false">+MIN($D$4,DATOS_[[#This Row],[Fecha Fin Sit. Contract.]])</f>
        <v>0</v>
      </c>
      <c r="BP384" s="137" t="n">
        <f aca="false">+DATOS_[[#This Row],[% de jornada]]*IF(DATOS_[[#This Row],[% jornada reducida]]="",1,DATOS_[[#This Row],[% jornada reducida]])</f>
        <v>0</v>
      </c>
      <c r="BQ384" s="137" t="n">
        <f aca="false">+(DATOS_[[#This Row],[F.fin.cal]]-DATOS_[[#This Row],[F.ini.cal]]+1)/($D$4-$D$3+1)</f>
        <v>1</v>
      </c>
      <c r="BR384" s="137" t="str">
        <f aca="false">IF(OR(AND(DATOS_[[#This Row],[Fecha Fin Contrato]]&lt;$D$3,DATOS_[[#This Row],[Fecha Fin Contrato]]&lt;&gt;""),DATOS_[[#This Row],[Fecha de Contratación]]&gt;$D$4),"Fuera","Dentro")</f>
        <v>Dentro</v>
      </c>
      <c r="BS384" s="137" t="str">
        <f aca="false" t="array" ref="BS384:BS384">IF(MAX(IF(DATOS_[id]=DATOS_[[#This Row],[id]],DATOS_[F.fin.cal]))=DATOS_[[#This Row],[F.fin.cal]],"Sí","NO")</f>
        <v>Sí</v>
      </c>
      <c r="BT384" s="137" t="str">
        <f aca="false">IF(AND(DATOS_[[#This Row],[% normaliz]]&lt;&gt;1,DATOS_[[#This Row],[% anualiz]]=1),"Sí","NO")</f>
        <v>Sí</v>
      </c>
      <c r="BU384" s="137" t="str">
        <f aca="false">IF(AND(DATOS_[[#This Row],[% normaliz]]=1,DATOS_[[#This Row],[% anualiz]]&lt;&gt;1),"Sí","NO")</f>
        <v>NO</v>
      </c>
      <c r="BV384" s="137" t="str">
        <f aca="false">IF(AND(DATOS_[[#This Row],[% normaliz]]&lt;&gt;1,DATOS_[[#This Row],[% anualiz]]&lt;&gt;1),"Sí","NO")</f>
        <v>NO</v>
      </c>
      <c r="BW384" s="137" t="str">
        <f aca="false">+IF(DATOS_[[#This Row],[% normaliz]]*DATOS_[[#This Row],[% anualiz]]=1,"NO","Sí")</f>
        <v>Sí</v>
      </c>
      <c r="BX384" s="138" t="e">
        <f aca="false">(DATOS_[[#This Row],[S.BASE]]*(1/DATOS_[[#This Row],[% normaliz]])*(1/DATOS_[[#This Row],[% anualiz]]))*IF(DATOS_[[#This Row],[Check Equiparado]]="Sí",1,0)</f>
        <v>#DIV/0!</v>
      </c>
      <c r="BY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4" s="138" t="e">
        <f aca="false">+DATOS_[[#This Row],[SALARIO BASE Eq]]+DATOS_[[#This Row],[Tot COMPL.SAL Eq]]</f>
        <v>#DIV/0!</v>
      </c>
      <c r="CA384" s="138" t="e">
        <f aca="false" t="array" ref="CA384:CA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4" s="138" t="e">
        <f aca="false">+DATOS_[[#This Row],[TOTAL SALARIO Eq]]+DATOS_[[#This Row],[Tot Extrasalarial Eq]]</f>
        <v>#DIV/0!</v>
      </c>
      <c r="CC384" s="139" t="n">
        <f aca="false">DATOS_[[#This Row],[S.BASE]]</f>
        <v>0</v>
      </c>
      <c r="CD384" s="139" t="n">
        <f aca="false">+SUM(DATOS_[[#This Row],[Conc.Sal.01]:[Conc.Sal.30]])</f>
        <v>0</v>
      </c>
      <c r="CE384" s="139" t="n">
        <f aca="false">+DATOS_[[#This Row],[SALARIO BASE Ef]]+DATOS_[[#This Row],[Tot COMPL.SAL Ef]]</f>
        <v>0</v>
      </c>
      <c r="CF384" s="139" t="n">
        <f aca="false">+SUM(DATOS_[[#This Row],[C.Extra.01]:[C.Extra.05]])</f>
        <v>0</v>
      </c>
      <c r="CG384" s="139" t="n">
        <f aca="false">+DATOS_[[#This Row],[TOTAL SALARIO Ef]]+DATOS_[[#This Row],[Tot Extrasalarial Ef]]</f>
        <v>0</v>
      </c>
      <c r="CH384" s="140" t="n">
        <f aca="false">MIN(IF(DATOS_[[#This Row],[Fecha Fin Contrato]]="",$D$4,DATOS_[[#This Row],[Fecha Fin Contrato]]),$D$4)-MAX(DATOS_[[#This Row],[Fecha de Contratación]],$D$3)+1</f>
        <v>1</v>
      </c>
      <c r="CI384" s="141" t="str">
        <f aca="false">IF(COUNTIFS(DATOS_[id],DATOS_[[#This Row],[id]])&gt;1,DATOS_[[#This Row],[id]],"")</f>
        <v/>
      </c>
      <c r="CJ384" s="141" t="n">
        <f aca="false">(Inicio!$G$10-DATOS_[[#This Row],[Fecha Nacimiento]])/365.25</f>
        <v>0</v>
      </c>
      <c r="CK384" s="141" t="n">
        <f aca="false">(Inicio!$G$10-DATOS_[[#This Row],[Fecha de Antigüedad]])/365.25</f>
        <v>0</v>
      </c>
      <c r="CL384" s="141" t="e">
        <f aca="false">+VLOOKUP(DATOS_[[#This Row],[Clave de Contrato]],TblTiposContrato13[],3,0)</f>
        <v>#N/A</v>
      </c>
      <c r="CM384" s="141" t="e">
        <f aca="false">+VLOOKUP(DATOS_[[#This Row],[Clave de Contrato]],TblTiposContrato13[],4,0)</f>
        <v>#N/A</v>
      </c>
      <c r="CN384" s="141" t="str">
        <f aca="false">VLOOKUP(DATOS_[[#This Row],[Edad]],CONTRATOS!TblRngEdad,2,1)</f>
        <v>20  o menos</v>
      </c>
      <c r="CO384" s="141" t="str">
        <f aca="false">VLOOKUP(DATOS_[[#This Row],[Antigüedad]],TblRngAntg14[],2,1)</f>
        <v>0 a 1 años</v>
      </c>
    </row>
    <row r="385" customFormat="false" ht="13.8" hidden="false" customHeight="false" outlineLevel="0" collapsed="false">
      <c r="D385" s="128"/>
      <c r="E385" s="129"/>
      <c r="F385" s="129"/>
      <c r="G385" s="129"/>
      <c r="H385" s="130"/>
      <c r="I385" s="131"/>
      <c r="J385" s="128"/>
      <c r="K385" s="132"/>
      <c r="L385" s="132"/>
      <c r="M385" s="133"/>
      <c r="N385" s="133"/>
      <c r="O385" s="133"/>
      <c r="P385" s="129"/>
      <c r="Z385" s="74"/>
      <c r="AA385" s="75"/>
      <c r="AB385" s="75"/>
      <c r="AC385" s="129"/>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134"/>
      <c r="BK385" s="134"/>
      <c r="BL385" s="134"/>
      <c r="BM385" s="135"/>
      <c r="BN385" s="136" t="n">
        <f aca="false">+MAX($D$3,DATOS_[[#This Row],[Fecha Inicio Sit. Contract.]])</f>
        <v>0</v>
      </c>
      <c r="BO385" s="136" t="n">
        <f aca="false">+MIN($D$4,DATOS_[[#This Row],[Fecha Fin Sit. Contract.]])</f>
        <v>0</v>
      </c>
      <c r="BP385" s="137" t="n">
        <f aca="false">+DATOS_[[#This Row],[% de jornada]]*IF(DATOS_[[#This Row],[% jornada reducida]]="",1,DATOS_[[#This Row],[% jornada reducida]])</f>
        <v>0</v>
      </c>
      <c r="BQ385" s="137" t="n">
        <f aca="false">+(DATOS_[[#This Row],[F.fin.cal]]-DATOS_[[#This Row],[F.ini.cal]]+1)/($D$4-$D$3+1)</f>
        <v>1</v>
      </c>
      <c r="BR385" s="137" t="str">
        <f aca="false">IF(OR(AND(DATOS_[[#This Row],[Fecha Fin Contrato]]&lt;$D$3,DATOS_[[#This Row],[Fecha Fin Contrato]]&lt;&gt;""),DATOS_[[#This Row],[Fecha de Contratación]]&gt;$D$4),"Fuera","Dentro")</f>
        <v>Dentro</v>
      </c>
      <c r="BS385" s="137" t="str">
        <f aca="false" t="array" ref="BS385:BS385">IF(MAX(IF(DATOS_[id]=DATOS_[[#This Row],[id]],DATOS_[F.fin.cal]))=DATOS_[[#This Row],[F.fin.cal]],"Sí","NO")</f>
        <v>Sí</v>
      </c>
      <c r="BT385" s="137" t="str">
        <f aca="false">IF(AND(DATOS_[[#This Row],[% normaliz]]&lt;&gt;1,DATOS_[[#This Row],[% anualiz]]=1),"Sí","NO")</f>
        <v>Sí</v>
      </c>
      <c r="BU385" s="137" t="str">
        <f aca="false">IF(AND(DATOS_[[#This Row],[% normaliz]]=1,DATOS_[[#This Row],[% anualiz]]&lt;&gt;1),"Sí","NO")</f>
        <v>NO</v>
      </c>
      <c r="BV385" s="137" t="str">
        <f aca="false">IF(AND(DATOS_[[#This Row],[% normaliz]]&lt;&gt;1,DATOS_[[#This Row],[% anualiz]]&lt;&gt;1),"Sí","NO")</f>
        <v>NO</v>
      </c>
      <c r="BW385" s="137" t="str">
        <f aca="false">+IF(DATOS_[[#This Row],[% normaliz]]*DATOS_[[#This Row],[% anualiz]]=1,"NO","Sí")</f>
        <v>Sí</v>
      </c>
      <c r="BX385" s="138" t="e">
        <f aca="false">(DATOS_[[#This Row],[S.BASE]]*(1/DATOS_[[#This Row],[% normaliz]])*(1/DATOS_[[#This Row],[% anualiz]]))*IF(DATOS_[[#This Row],[Check Equiparado]]="Sí",1,0)</f>
        <v>#DIV/0!</v>
      </c>
      <c r="BY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5" s="138" t="e">
        <f aca="false">+DATOS_[[#This Row],[SALARIO BASE Eq]]+DATOS_[[#This Row],[Tot COMPL.SAL Eq]]</f>
        <v>#DIV/0!</v>
      </c>
      <c r="CA385" s="138" t="e">
        <f aca="false" t="array" ref="CA385:CA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5" s="138" t="e">
        <f aca="false">+DATOS_[[#This Row],[TOTAL SALARIO Eq]]+DATOS_[[#This Row],[Tot Extrasalarial Eq]]</f>
        <v>#DIV/0!</v>
      </c>
      <c r="CC385" s="139" t="n">
        <f aca="false">DATOS_[[#This Row],[S.BASE]]</f>
        <v>0</v>
      </c>
      <c r="CD385" s="139" t="n">
        <f aca="false">+SUM(DATOS_[[#This Row],[Conc.Sal.01]:[Conc.Sal.30]])</f>
        <v>0</v>
      </c>
      <c r="CE385" s="139" t="n">
        <f aca="false">+DATOS_[[#This Row],[SALARIO BASE Ef]]+DATOS_[[#This Row],[Tot COMPL.SAL Ef]]</f>
        <v>0</v>
      </c>
      <c r="CF385" s="139" t="n">
        <f aca="false">+SUM(DATOS_[[#This Row],[C.Extra.01]:[C.Extra.05]])</f>
        <v>0</v>
      </c>
      <c r="CG385" s="139" t="n">
        <f aca="false">+DATOS_[[#This Row],[TOTAL SALARIO Ef]]+DATOS_[[#This Row],[Tot Extrasalarial Ef]]</f>
        <v>0</v>
      </c>
      <c r="CH385" s="140" t="n">
        <f aca="false">MIN(IF(DATOS_[[#This Row],[Fecha Fin Contrato]]="",$D$4,DATOS_[[#This Row],[Fecha Fin Contrato]]),$D$4)-MAX(DATOS_[[#This Row],[Fecha de Contratación]],$D$3)+1</f>
        <v>1</v>
      </c>
      <c r="CI385" s="141" t="str">
        <f aca="false">IF(COUNTIFS(DATOS_[id],DATOS_[[#This Row],[id]])&gt;1,DATOS_[[#This Row],[id]],"")</f>
        <v/>
      </c>
      <c r="CJ385" s="141" t="n">
        <f aca="false">(Inicio!$G$10-DATOS_[[#This Row],[Fecha Nacimiento]])/365.25</f>
        <v>0</v>
      </c>
      <c r="CK385" s="141" t="n">
        <f aca="false">(Inicio!$G$10-DATOS_[[#This Row],[Fecha de Antigüedad]])/365.25</f>
        <v>0</v>
      </c>
      <c r="CL385" s="141" t="e">
        <f aca="false">+VLOOKUP(DATOS_[[#This Row],[Clave de Contrato]],TblTiposContrato13[],3,0)</f>
        <v>#N/A</v>
      </c>
      <c r="CM385" s="141" t="e">
        <f aca="false">+VLOOKUP(DATOS_[[#This Row],[Clave de Contrato]],TblTiposContrato13[],4,0)</f>
        <v>#N/A</v>
      </c>
      <c r="CN385" s="141" t="str">
        <f aca="false">VLOOKUP(DATOS_[[#This Row],[Edad]],CONTRATOS!TblRngEdad,2,1)</f>
        <v>20  o menos</v>
      </c>
      <c r="CO385" s="141" t="str">
        <f aca="false">VLOOKUP(DATOS_[[#This Row],[Antigüedad]],TblRngAntg14[],2,1)</f>
        <v>0 a 1 años</v>
      </c>
    </row>
    <row r="386" customFormat="false" ht="13.8" hidden="false" customHeight="false" outlineLevel="0" collapsed="false">
      <c r="D386" s="128"/>
      <c r="E386" s="129"/>
      <c r="F386" s="129"/>
      <c r="G386" s="129"/>
      <c r="H386" s="130"/>
      <c r="I386" s="131"/>
      <c r="J386" s="128"/>
      <c r="K386" s="132"/>
      <c r="L386" s="132"/>
      <c r="M386" s="133"/>
      <c r="N386" s="133"/>
      <c r="O386" s="133"/>
      <c r="P386" s="129"/>
      <c r="Z386" s="74"/>
      <c r="AA386" s="75"/>
      <c r="AB386" s="75"/>
      <c r="AC386" s="129"/>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134"/>
      <c r="BK386" s="134"/>
      <c r="BL386" s="134"/>
      <c r="BM386" s="135"/>
      <c r="BN386" s="136" t="n">
        <f aca="false">+MAX($D$3,DATOS_[[#This Row],[Fecha Inicio Sit. Contract.]])</f>
        <v>0</v>
      </c>
      <c r="BO386" s="136" t="n">
        <f aca="false">+MIN($D$4,DATOS_[[#This Row],[Fecha Fin Sit. Contract.]])</f>
        <v>0</v>
      </c>
      <c r="BP386" s="137" t="n">
        <f aca="false">+DATOS_[[#This Row],[% de jornada]]*IF(DATOS_[[#This Row],[% jornada reducida]]="",1,DATOS_[[#This Row],[% jornada reducida]])</f>
        <v>0</v>
      </c>
      <c r="BQ386" s="137" t="n">
        <f aca="false">+(DATOS_[[#This Row],[F.fin.cal]]-DATOS_[[#This Row],[F.ini.cal]]+1)/($D$4-$D$3+1)</f>
        <v>1</v>
      </c>
      <c r="BR386" s="137" t="str">
        <f aca="false">IF(OR(AND(DATOS_[[#This Row],[Fecha Fin Contrato]]&lt;$D$3,DATOS_[[#This Row],[Fecha Fin Contrato]]&lt;&gt;""),DATOS_[[#This Row],[Fecha de Contratación]]&gt;$D$4),"Fuera","Dentro")</f>
        <v>Dentro</v>
      </c>
      <c r="BS386" s="137" t="str">
        <f aca="false" t="array" ref="BS386:BS386">IF(MAX(IF(DATOS_[id]=DATOS_[[#This Row],[id]],DATOS_[F.fin.cal]))=DATOS_[[#This Row],[F.fin.cal]],"Sí","NO")</f>
        <v>Sí</v>
      </c>
      <c r="BT386" s="137" t="str">
        <f aca="false">IF(AND(DATOS_[[#This Row],[% normaliz]]&lt;&gt;1,DATOS_[[#This Row],[% anualiz]]=1),"Sí","NO")</f>
        <v>Sí</v>
      </c>
      <c r="BU386" s="137" t="str">
        <f aca="false">IF(AND(DATOS_[[#This Row],[% normaliz]]=1,DATOS_[[#This Row],[% anualiz]]&lt;&gt;1),"Sí","NO")</f>
        <v>NO</v>
      </c>
      <c r="BV386" s="137" t="str">
        <f aca="false">IF(AND(DATOS_[[#This Row],[% normaliz]]&lt;&gt;1,DATOS_[[#This Row],[% anualiz]]&lt;&gt;1),"Sí","NO")</f>
        <v>NO</v>
      </c>
      <c r="BW386" s="137" t="str">
        <f aca="false">+IF(DATOS_[[#This Row],[% normaliz]]*DATOS_[[#This Row],[% anualiz]]=1,"NO","Sí")</f>
        <v>Sí</v>
      </c>
      <c r="BX386" s="138" t="e">
        <f aca="false">(DATOS_[[#This Row],[S.BASE]]*(1/DATOS_[[#This Row],[% normaliz]])*(1/DATOS_[[#This Row],[% anualiz]]))*IF(DATOS_[[#This Row],[Check Equiparado]]="Sí",1,0)</f>
        <v>#DIV/0!</v>
      </c>
      <c r="BY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6" s="138" t="e">
        <f aca="false">+DATOS_[[#This Row],[SALARIO BASE Eq]]+DATOS_[[#This Row],[Tot COMPL.SAL Eq]]</f>
        <v>#DIV/0!</v>
      </c>
      <c r="CA386" s="138" t="e">
        <f aca="false" t="array" ref="CA386:CA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6" s="138" t="e">
        <f aca="false">+DATOS_[[#This Row],[TOTAL SALARIO Eq]]+DATOS_[[#This Row],[Tot Extrasalarial Eq]]</f>
        <v>#DIV/0!</v>
      </c>
      <c r="CC386" s="139" t="n">
        <f aca="false">DATOS_[[#This Row],[S.BASE]]</f>
        <v>0</v>
      </c>
      <c r="CD386" s="139" t="n">
        <f aca="false">+SUM(DATOS_[[#This Row],[Conc.Sal.01]:[Conc.Sal.30]])</f>
        <v>0</v>
      </c>
      <c r="CE386" s="139" t="n">
        <f aca="false">+DATOS_[[#This Row],[SALARIO BASE Ef]]+DATOS_[[#This Row],[Tot COMPL.SAL Ef]]</f>
        <v>0</v>
      </c>
      <c r="CF386" s="139" t="n">
        <f aca="false">+SUM(DATOS_[[#This Row],[C.Extra.01]:[C.Extra.05]])</f>
        <v>0</v>
      </c>
      <c r="CG386" s="139" t="n">
        <f aca="false">+DATOS_[[#This Row],[TOTAL SALARIO Ef]]+DATOS_[[#This Row],[Tot Extrasalarial Ef]]</f>
        <v>0</v>
      </c>
      <c r="CH386" s="140" t="n">
        <f aca="false">MIN(IF(DATOS_[[#This Row],[Fecha Fin Contrato]]="",$D$4,DATOS_[[#This Row],[Fecha Fin Contrato]]),$D$4)-MAX(DATOS_[[#This Row],[Fecha de Contratación]],$D$3)+1</f>
        <v>1</v>
      </c>
      <c r="CI386" s="141" t="str">
        <f aca="false">IF(COUNTIFS(DATOS_[id],DATOS_[[#This Row],[id]])&gt;1,DATOS_[[#This Row],[id]],"")</f>
        <v/>
      </c>
      <c r="CJ386" s="141" t="n">
        <f aca="false">(Inicio!$G$10-DATOS_[[#This Row],[Fecha Nacimiento]])/365.25</f>
        <v>0</v>
      </c>
      <c r="CK386" s="141" t="n">
        <f aca="false">(Inicio!$G$10-DATOS_[[#This Row],[Fecha de Antigüedad]])/365.25</f>
        <v>0</v>
      </c>
      <c r="CL386" s="141" t="e">
        <f aca="false">+VLOOKUP(DATOS_[[#This Row],[Clave de Contrato]],TblTiposContrato13[],3,0)</f>
        <v>#N/A</v>
      </c>
      <c r="CM386" s="141" t="e">
        <f aca="false">+VLOOKUP(DATOS_[[#This Row],[Clave de Contrato]],TblTiposContrato13[],4,0)</f>
        <v>#N/A</v>
      </c>
      <c r="CN386" s="141" t="str">
        <f aca="false">VLOOKUP(DATOS_[[#This Row],[Edad]],CONTRATOS!TblRngEdad,2,1)</f>
        <v>20  o menos</v>
      </c>
      <c r="CO386" s="141" t="str">
        <f aca="false">VLOOKUP(DATOS_[[#This Row],[Antigüedad]],TblRngAntg14[],2,1)</f>
        <v>0 a 1 años</v>
      </c>
    </row>
    <row r="387" customFormat="false" ht="13.8" hidden="false" customHeight="false" outlineLevel="0" collapsed="false">
      <c r="D387" s="128"/>
      <c r="E387" s="129"/>
      <c r="F387" s="129"/>
      <c r="G387" s="129"/>
      <c r="H387" s="130"/>
      <c r="I387" s="131"/>
      <c r="J387" s="128"/>
      <c r="K387" s="132"/>
      <c r="L387" s="132"/>
      <c r="M387" s="133"/>
      <c r="N387" s="133"/>
      <c r="O387" s="133"/>
      <c r="P387" s="129"/>
      <c r="Z387" s="74"/>
      <c r="AA387" s="75"/>
      <c r="AB387" s="75"/>
      <c r="AC387" s="129"/>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134"/>
      <c r="BK387" s="134"/>
      <c r="BL387" s="134"/>
      <c r="BM387" s="135"/>
      <c r="BN387" s="136" t="n">
        <f aca="false">+MAX($D$3,DATOS_[[#This Row],[Fecha Inicio Sit. Contract.]])</f>
        <v>0</v>
      </c>
      <c r="BO387" s="136" t="n">
        <f aca="false">+MIN($D$4,DATOS_[[#This Row],[Fecha Fin Sit. Contract.]])</f>
        <v>0</v>
      </c>
      <c r="BP387" s="137" t="n">
        <f aca="false">+DATOS_[[#This Row],[% de jornada]]*IF(DATOS_[[#This Row],[% jornada reducida]]="",1,DATOS_[[#This Row],[% jornada reducida]])</f>
        <v>0</v>
      </c>
      <c r="BQ387" s="137" t="n">
        <f aca="false">+(DATOS_[[#This Row],[F.fin.cal]]-DATOS_[[#This Row],[F.ini.cal]]+1)/($D$4-$D$3+1)</f>
        <v>1</v>
      </c>
      <c r="BR387" s="137" t="str">
        <f aca="false">IF(OR(AND(DATOS_[[#This Row],[Fecha Fin Contrato]]&lt;$D$3,DATOS_[[#This Row],[Fecha Fin Contrato]]&lt;&gt;""),DATOS_[[#This Row],[Fecha de Contratación]]&gt;$D$4),"Fuera","Dentro")</f>
        <v>Dentro</v>
      </c>
      <c r="BS387" s="137" t="str">
        <f aca="false" t="array" ref="BS387:BS387">IF(MAX(IF(DATOS_[id]=DATOS_[[#This Row],[id]],DATOS_[F.fin.cal]))=DATOS_[[#This Row],[F.fin.cal]],"Sí","NO")</f>
        <v>Sí</v>
      </c>
      <c r="BT387" s="137" t="str">
        <f aca="false">IF(AND(DATOS_[[#This Row],[% normaliz]]&lt;&gt;1,DATOS_[[#This Row],[% anualiz]]=1),"Sí","NO")</f>
        <v>Sí</v>
      </c>
      <c r="BU387" s="137" t="str">
        <f aca="false">IF(AND(DATOS_[[#This Row],[% normaliz]]=1,DATOS_[[#This Row],[% anualiz]]&lt;&gt;1),"Sí","NO")</f>
        <v>NO</v>
      </c>
      <c r="BV387" s="137" t="str">
        <f aca="false">IF(AND(DATOS_[[#This Row],[% normaliz]]&lt;&gt;1,DATOS_[[#This Row],[% anualiz]]&lt;&gt;1),"Sí","NO")</f>
        <v>NO</v>
      </c>
      <c r="BW387" s="137" t="str">
        <f aca="false">+IF(DATOS_[[#This Row],[% normaliz]]*DATOS_[[#This Row],[% anualiz]]=1,"NO","Sí")</f>
        <v>Sí</v>
      </c>
      <c r="BX387" s="138" t="e">
        <f aca="false">(DATOS_[[#This Row],[S.BASE]]*(1/DATOS_[[#This Row],[% normaliz]])*(1/DATOS_[[#This Row],[% anualiz]]))*IF(DATOS_[[#This Row],[Check Equiparado]]="Sí",1,0)</f>
        <v>#DIV/0!</v>
      </c>
      <c r="BY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7" s="138" t="e">
        <f aca="false">+DATOS_[[#This Row],[SALARIO BASE Eq]]+DATOS_[[#This Row],[Tot COMPL.SAL Eq]]</f>
        <v>#DIV/0!</v>
      </c>
      <c r="CA387" s="138" t="e">
        <f aca="false" t="array" ref="CA387:CA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7" s="138" t="e">
        <f aca="false">+DATOS_[[#This Row],[TOTAL SALARIO Eq]]+DATOS_[[#This Row],[Tot Extrasalarial Eq]]</f>
        <v>#DIV/0!</v>
      </c>
      <c r="CC387" s="139" t="n">
        <f aca="false">DATOS_[[#This Row],[S.BASE]]</f>
        <v>0</v>
      </c>
      <c r="CD387" s="139" t="n">
        <f aca="false">+SUM(DATOS_[[#This Row],[Conc.Sal.01]:[Conc.Sal.30]])</f>
        <v>0</v>
      </c>
      <c r="CE387" s="139" t="n">
        <f aca="false">+DATOS_[[#This Row],[SALARIO BASE Ef]]+DATOS_[[#This Row],[Tot COMPL.SAL Ef]]</f>
        <v>0</v>
      </c>
      <c r="CF387" s="139" t="n">
        <f aca="false">+SUM(DATOS_[[#This Row],[C.Extra.01]:[C.Extra.05]])</f>
        <v>0</v>
      </c>
      <c r="CG387" s="139" t="n">
        <f aca="false">+DATOS_[[#This Row],[TOTAL SALARIO Ef]]+DATOS_[[#This Row],[Tot Extrasalarial Ef]]</f>
        <v>0</v>
      </c>
      <c r="CH387" s="140" t="n">
        <f aca="false">MIN(IF(DATOS_[[#This Row],[Fecha Fin Contrato]]="",$D$4,DATOS_[[#This Row],[Fecha Fin Contrato]]),$D$4)-MAX(DATOS_[[#This Row],[Fecha de Contratación]],$D$3)+1</f>
        <v>1</v>
      </c>
      <c r="CI387" s="141" t="str">
        <f aca="false">IF(COUNTIFS(DATOS_[id],DATOS_[[#This Row],[id]])&gt;1,DATOS_[[#This Row],[id]],"")</f>
        <v/>
      </c>
      <c r="CJ387" s="141" t="n">
        <f aca="false">(Inicio!$G$10-DATOS_[[#This Row],[Fecha Nacimiento]])/365.25</f>
        <v>0</v>
      </c>
      <c r="CK387" s="141" t="n">
        <f aca="false">(Inicio!$G$10-DATOS_[[#This Row],[Fecha de Antigüedad]])/365.25</f>
        <v>0</v>
      </c>
      <c r="CL387" s="141" t="e">
        <f aca="false">+VLOOKUP(DATOS_[[#This Row],[Clave de Contrato]],TblTiposContrato13[],3,0)</f>
        <v>#N/A</v>
      </c>
      <c r="CM387" s="141" t="e">
        <f aca="false">+VLOOKUP(DATOS_[[#This Row],[Clave de Contrato]],TblTiposContrato13[],4,0)</f>
        <v>#N/A</v>
      </c>
      <c r="CN387" s="141" t="str">
        <f aca="false">VLOOKUP(DATOS_[[#This Row],[Edad]],CONTRATOS!TblRngEdad,2,1)</f>
        <v>20  o menos</v>
      </c>
      <c r="CO387" s="141" t="str">
        <f aca="false">VLOOKUP(DATOS_[[#This Row],[Antigüedad]],TblRngAntg14[],2,1)</f>
        <v>0 a 1 años</v>
      </c>
    </row>
    <row r="388" customFormat="false" ht="13.8" hidden="false" customHeight="false" outlineLevel="0" collapsed="false">
      <c r="D388" s="128"/>
      <c r="E388" s="129"/>
      <c r="F388" s="129"/>
      <c r="G388" s="129"/>
      <c r="H388" s="130"/>
      <c r="I388" s="131"/>
      <c r="J388" s="128"/>
      <c r="K388" s="132"/>
      <c r="L388" s="132"/>
      <c r="M388" s="133"/>
      <c r="N388" s="133"/>
      <c r="O388" s="133"/>
      <c r="P388" s="129"/>
      <c r="Z388" s="74"/>
      <c r="AA388" s="75"/>
      <c r="AB388" s="75"/>
      <c r="AC388" s="129"/>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134"/>
      <c r="BK388" s="134"/>
      <c r="BL388" s="134"/>
      <c r="BM388" s="135"/>
      <c r="BN388" s="136" t="n">
        <f aca="false">+MAX($D$3,DATOS_[[#This Row],[Fecha Inicio Sit. Contract.]])</f>
        <v>0</v>
      </c>
      <c r="BO388" s="136" t="n">
        <f aca="false">+MIN($D$4,DATOS_[[#This Row],[Fecha Fin Sit. Contract.]])</f>
        <v>0</v>
      </c>
      <c r="BP388" s="137" t="n">
        <f aca="false">+DATOS_[[#This Row],[% de jornada]]*IF(DATOS_[[#This Row],[% jornada reducida]]="",1,DATOS_[[#This Row],[% jornada reducida]])</f>
        <v>0</v>
      </c>
      <c r="BQ388" s="137" t="n">
        <f aca="false">+(DATOS_[[#This Row],[F.fin.cal]]-DATOS_[[#This Row],[F.ini.cal]]+1)/($D$4-$D$3+1)</f>
        <v>1</v>
      </c>
      <c r="BR388" s="137" t="str">
        <f aca="false">IF(OR(AND(DATOS_[[#This Row],[Fecha Fin Contrato]]&lt;$D$3,DATOS_[[#This Row],[Fecha Fin Contrato]]&lt;&gt;""),DATOS_[[#This Row],[Fecha de Contratación]]&gt;$D$4),"Fuera","Dentro")</f>
        <v>Dentro</v>
      </c>
      <c r="BS388" s="137" t="str">
        <f aca="false" t="array" ref="BS388:BS388">IF(MAX(IF(DATOS_[id]=DATOS_[[#This Row],[id]],DATOS_[F.fin.cal]))=DATOS_[[#This Row],[F.fin.cal]],"Sí","NO")</f>
        <v>Sí</v>
      </c>
      <c r="BT388" s="137" t="str">
        <f aca="false">IF(AND(DATOS_[[#This Row],[% normaliz]]&lt;&gt;1,DATOS_[[#This Row],[% anualiz]]=1),"Sí","NO")</f>
        <v>Sí</v>
      </c>
      <c r="BU388" s="137" t="str">
        <f aca="false">IF(AND(DATOS_[[#This Row],[% normaliz]]=1,DATOS_[[#This Row],[% anualiz]]&lt;&gt;1),"Sí","NO")</f>
        <v>NO</v>
      </c>
      <c r="BV388" s="137" t="str">
        <f aca="false">IF(AND(DATOS_[[#This Row],[% normaliz]]&lt;&gt;1,DATOS_[[#This Row],[% anualiz]]&lt;&gt;1),"Sí","NO")</f>
        <v>NO</v>
      </c>
      <c r="BW388" s="137" t="str">
        <f aca="false">+IF(DATOS_[[#This Row],[% normaliz]]*DATOS_[[#This Row],[% anualiz]]=1,"NO","Sí")</f>
        <v>Sí</v>
      </c>
      <c r="BX388" s="138" t="e">
        <f aca="false">(DATOS_[[#This Row],[S.BASE]]*(1/DATOS_[[#This Row],[% normaliz]])*(1/DATOS_[[#This Row],[% anualiz]]))*IF(DATOS_[[#This Row],[Check Equiparado]]="Sí",1,0)</f>
        <v>#DIV/0!</v>
      </c>
      <c r="BY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8" s="138" t="e">
        <f aca="false">+DATOS_[[#This Row],[SALARIO BASE Eq]]+DATOS_[[#This Row],[Tot COMPL.SAL Eq]]</f>
        <v>#DIV/0!</v>
      </c>
      <c r="CA388" s="138" t="e">
        <f aca="false" t="array" ref="CA388:CA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8" s="138" t="e">
        <f aca="false">+DATOS_[[#This Row],[TOTAL SALARIO Eq]]+DATOS_[[#This Row],[Tot Extrasalarial Eq]]</f>
        <v>#DIV/0!</v>
      </c>
      <c r="CC388" s="139" t="n">
        <f aca="false">DATOS_[[#This Row],[S.BASE]]</f>
        <v>0</v>
      </c>
      <c r="CD388" s="139" t="n">
        <f aca="false">+SUM(DATOS_[[#This Row],[Conc.Sal.01]:[Conc.Sal.30]])</f>
        <v>0</v>
      </c>
      <c r="CE388" s="139" t="n">
        <f aca="false">+DATOS_[[#This Row],[SALARIO BASE Ef]]+DATOS_[[#This Row],[Tot COMPL.SAL Ef]]</f>
        <v>0</v>
      </c>
      <c r="CF388" s="139" t="n">
        <f aca="false">+SUM(DATOS_[[#This Row],[C.Extra.01]:[C.Extra.05]])</f>
        <v>0</v>
      </c>
      <c r="CG388" s="139" t="n">
        <f aca="false">+DATOS_[[#This Row],[TOTAL SALARIO Ef]]+DATOS_[[#This Row],[Tot Extrasalarial Ef]]</f>
        <v>0</v>
      </c>
      <c r="CH388" s="140" t="n">
        <f aca="false">MIN(IF(DATOS_[[#This Row],[Fecha Fin Contrato]]="",$D$4,DATOS_[[#This Row],[Fecha Fin Contrato]]),$D$4)-MAX(DATOS_[[#This Row],[Fecha de Contratación]],$D$3)+1</f>
        <v>1</v>
      </c>
      <c r="CI388" s="141" t="str">
        <f aca="false">IF(COUNTIFS(DATOS_[id],DATOS_[[#This Row],[id]])&gt;1,DATOS_[[#This Row],[id]],"")</f>
        <v/>
      </c>
      <c r="CJ388" s="141" t="n">
        <f aca="false">(Inicio!$G$10-DATOS_[[#This Row],[Fecha Nacimiento]])/365.25</f>
        <v>0</v>
      </c>
      <c r="CK388" s="141" t="n">
        <f aca="false">(Inicio!$G$10-DATOS_[[#This Row],[Fecha de Antigüedad]])/365.25</f>
        <v>0</v>
      </c>
      <c r="CL388" s="141" t="e">
        <f aca="false">+VLOOKUP(DATOS_[[#This Row],[Clave de Contrato]],TblTiposContrato13[],3,0)</f>
        <v>#N/A</v>
      </c>
      <c r="CM388" s="141" t="e">
        <f aca="false">+VLOOKUP(DATOS_[[#This Row],[Clave de Contrato]],TblTiposContrato13[],4,0)</f>
        <v>#N/A</v>
      </c>
      <c r="CN388" s="141" t="str">
        <f aca="false">VLOOKUP(DATOS_[[#This Row],[Edad]],CONTRATOS!TblRngEdad,2,1)</f>
        <v>20  o menos</v>
      </c>
      <c r="CO388" s="141" t="str">
        <f aca="false">VLOOKUP(DATOS_[[#This Row],[Antigüedad]],TblRngAntg14[],2,1)</f>
        <v>0 a 1 años</v>
      </c>
    </row>
    <row r="389" customFormat="false" ht="13.8" hidden="false" customHeight="false" outlineLevel="0" collapsed="false">
      <c r="D389" s="128"/>
      <c r="E389" s="129"/>
      <c r="F389" s="129"/>
      <c r="G389" s="129"/>
      <c r="H389" s="130"/>
      <c r="I389" s="131"/>
      <c r="J389" s="128"/>
      <c r="K389" s="132"/>
      <c r="L389" s="132"/>
      <c r="M389" s="133"/>
      <c r="N389" s="133"/>
      <c r="O389" s="133"/>
      <c r="P389" s="129"/>
      <c r="Z389" s="74"/>
      <c r="AA389" s="75"/>
      <c r="AB389" s="75"/>
      <c r="AC389" s="129"/>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134"/>
      <c r="BK389" s="134"/>
      <c r="BL389" s="134"/>
      <c r="BM389" s="135"/>
      <c r="BN389" s="136" t="n">
        <f aca="false">+MAX($D$3,DATOS_[[#This Row],[Fecha Inicio Sit. Contract.]])</f>
        <v>0</v>
      </c>
      <c r="BO389" s="136" t="n">
        <f aca="false">+MIN($D$4,DATOS_[[#This Row],[Fecha Fin Sit. Contract.]])</f>
        <v>0</v>
      </c>
      <c r="BP389" s="137" t="n">
        <f aca="false">+DATOS_[[#This Row],[% de jornada]]*IF(DATOS_[[#This Row],[% jornada reducida]]="",1,DATOS_[[#This Row],[% jornada reducida]])</f>
        <v>0</v>
      </c>
      <c r="BQ389" s="137" t="n">
        <f aca="false">+(DATOS_[[#This Row],[F.fin.cal]]-DATOS_[[#This Row],[F.ini.cal]]+1)/($D$4-$D$3+1)</f>
        <v>1</v>
      </c>
      <c r="BR389" s="137" t="str">
        <f aca="false">IF(OR(AND(DATOS_[[#This Row],[Fecha Fin Contrato]]&lt;$D$3,DATOS_[[#This Row],[Fecha Fin Contrato]]&lt;&gt;""),DATOS_[[#This Row],[Fecha de Contratación]]&gt;$D$4),"Fuera","Dentro")</f>
        <v>Dentro</v>
      </c>
      <c r="BS389" s="137" t="str">
        <f aca="false" t="array" ref="BS389:BS389">IF(MAX(IF(DATOS_[id]=DATOS_[[#This Row],[id]],DATOS_[F.fin.cal]))=DATOS_[[#This Row],[F.fin.cal]],"Sí","NO")</f>
        <v>Sí</v>
      </c>
      <c r="BT389" s="137" t="str">
        <f aca="false">IF(AND(DATOS_[[#This Row],[% normaliz]]&lt;&gt;1,DATOS_[[#This Row],[% anualiz]]=1),"Sí","NO")</f>
        <v>Sí</v>
      </c>
      <c r="BU389" s="137" t="str">
        <f aca="false">IF(AND(DATOS_[[#This Row],[% normaliz]]=1,DATOS_[[#This Row],[% anualiz]]&lt;&gt;1),"Sí","NO")</f>
        <v>NO</v>
      </c>
      <c r="BV389" s="137" t="str">
        <f aca="false">IF(AND(DATOS_[[#This Row],[% normaliz]]&lt;&gt;1,DATOS_[[#This Row],[% anualiz]]&lt;&gt;1),"Sí","NO")</f>
        <v>NO</v>
      </c>
      <c r="BW389" s="137" t="str">
        <f aca="false">+IF(DATOS_[[#This Row],[% normaliz]]*DATOS_[[#This Row],[% anualiz]]=1,"NO","Sí")</f>
        <v>Sí</v>
      </c>
      <c r="BX389" s="138" t="e">
        <f aca="false">(DATOS_[[#This Row],[S.BASE]]*(1/DATOS_[[#This Row],[% normaliz]])*(1/DATOS_[[#This Row],[% anualiz]]))*IF(DATOS_[[#This Row],[Check Equiparado]]="Sí",1,0)</f>
        <v>#DIV/0!</v>
      </c>
      <c r="BY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9" s="138" t="e">
        <f aca="false">+DATOS_[[#This Row],[SALARIO BASE Eq]]+DATOS_[[#This Row],[Tot COMPL.SAL Eq]]</f>
        <v>#DIV/0!</v>
      </c>
      <c r="CA389" s="138" t="e">
        <f aca="false" t="array" ref="CA389:CA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9" s="138" t="e">
        <f aca="false">+DATOS_[[#This Row],[TOTAL SALARIO Eq]]+DATOS_[[#This Row],[Tot Extrasalarial Eq]]</f>
        <v>#DIV/0!</v>
      </c>
      <c r="CC389" s="139" t="n">
        <f aca="false">DATOS_[[#This Row],[S.BASE]]</f>
        <v>0</v>
      </c>
      <c r="CD389" s="139" t="n">
        <f aca="false">+SUM(DATOS_[[#This Row],[Conc.Sal.01]:[Conc.Sal.30]])</f>
        <v>0</v>
      </c>
      <c r="CE389" s="139" t="n">
        <f aca="false">+DATOS_[[#This Row],[SALARIO BASE Ef]]+DATOS_[[#This Row],[Tot COMPL.SAL Ef]]</f>
        <v>0</v>
      </c>
      <c r="CF389" s="139" t="n">
        <f aca="false">+SUM(DATOS_[[#This Row],[C.Extra.01]:[C.Extra.05]])</f>
        <v>0</v>
      </c>
      <c r="CG389" s="139" t="n">
        <f aca="false">+DATOS_[[#This Row],[TOTAL SALARIO Ef]]+DATOS_[[#This Row],[Tot Extrasalarial Ef]]</f>
        <v>0</v>
      </c>
      <c r="CH389" s="140" t="n">
        <f aca="false">MIN(IF(DATOS_[[#This Row],[Fecha Fin Contrato]]="",$D$4,DATOS_[[#This Row],[Fecha Fin Contrato]]),$D$4)-MAX(DATOS_[[#This Row],[Fecha de Contratación]],$D$3)+1</f>
        <v>1</v>
      </c>
      <c r="CI389" s="141" t="str">
        <f aca="false">IF(COUNTIFS(DATOS_[id],DATOS_[[#This Row],[id]])&gt;1,DATOS_[[#This Row],[id]],"")</f>
        <v/>
      </c>
      <c r="CJ389" s="141" t="n">
        <f aca="false">(Inicio!$G$10-DATOS_[[#This Row],[Fecha Nacimiento]])/365.25</f>
        <v>0</v>
      </c>
      <c r="CK389" s="141" t="n">
        <f aca="false">(Inicio!$G$10-DATOS_[[#This Row],[Fecha de Antigüedad]])/365.25</f>
        <v>0</v>
      </c>
      <c r="CL389" s="141" t="e">
        <f aca="false">+VLOOKUP(DATOS_[[#This Row],[Clave de Contrato]],TblTiposContrato13[],3,0)</f>
        <v>#N/A</v>
      </c>
      <c r="CM389" s="141" t="e">
        <f aca="false">+VLOOKUP(DATOS_[[#This Row],[Clave de Contrato]],TblTiposContrato13[],4,0)</f>
        <v>#N/A</v>
      </c>
      <c r="CN389" s="141" t="str">
        <f aca="false">VLOOKUP(DATOS_[[#This Row],[Edad]],CONTRATOS!TblRngEdad,2,1)</f>
        <v>20  o menos</v>
      </c>
      <c r="CO389" s="141" t="str">
        <f aca="false">VLOOKUP(DATOS_[[#This Row],[Antigüedad]],TblRngAntg14[],2,1)</f>
        <v>0 a 1 años</v>
      </c>
    </row>
    <row r="390" customFormat="false" ht="13.8" hidden="false" customHeight="false" outlineLevel="0" collapsed="false">
      <c r="D390" s="128"/>
      <c r="E390" s="129"/>
      <c r="F390" s="129"/>
      <c r="G390" s="129"/>
      <c r="H390" s="130"/>
      <c r="I390" s="131"/>
      <c r="J390" s="128"/>
      <c r="K390" s="132"/>
      <c r="L390" s="132"/>
      <c r="M390" s="133"/>
      <c r="N390" s="133"/>
      <c r="O390" s="133"/>
      <c r="P390" s="129"/>
      <c r="Z390" s="74"/>
      <c r="AA390" s="75"/>
      <c r="AB390" s="75"/>
      <c r="AC390" s="129"/>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134"/>
      <c r="BK390" s="134"/>
      <c r="BL390" s="134"/>
      <c r="BM390" s="135"/>
      <c r="BN390" s="136" t="n">
        <f aca="false">+MAX($D$3,DATOS_[[#This Row],[Fecha Inicio Sit. Contract.]])</f>
        <v>0</v>
      </c>
      <c r="BO390" s="136" t="n">
        <f aca="false">+MIN($D$4,DATOS_[[#This Row],[Fecha Fin Sit. Contract.]])</f>
        <v>0</v>
      </c>
      <c r="BP390" s="137" t="n">
        <f aca="false">+DATOS_[[#This Row],[% de jornada]]*IF(DATOS_[[#This Row],[% jornada reducida]]="",1,DATOS_[[#This Row],[% jornada reducida]])</f>
        <v>0</v>
      </c>
      <c r="BQ390" s="137" t="n">
        <f aca="false">+(DATOS_[[#This Row],[F.fin.cal]]-DATOS_[[#This Row],[F.ini.cal]]+1)/($D$4-$D$3+1)</f>
        <v>1</v>
      </c>
      <c r="BR390" s="137" t="str">
        <f aca="false">IF(OR(AND(DATOS_[[#This Row],[Fecha Fin Contrato]]&lt;$D$3,DATOS_[[#This Row],[Fecha Fin Contrato]]&lt;&gt;""),DATOS_[[#This Row],[Fecha de Contratación]]&gt;$D$4),"Fuera","Dentro")</f>
        <v>Dentro</v>
      </c>
      <c r="BS390" s="137" t="str">
        <f aca="false" t="array" ref="BS390:BS390">IF(MAX(IF(DATOS_[id]=DATOS_[[#This Row],[id]],DATOS_[F.fin.cal]))=DATOS_[[#This Row],[F.fin.cal]],"Sí","NO")</f>
        <v>Sí</v>
      </c>
      <c r="BT390" s="137" t="str">
        <f aca="false">IF(AND(DATOS_[[#This Row],[% normaliz]]&lt;&gt;1,DATOS_[[#This Row],[% anualiz]]=1),"Sí","NO")</f>
        <v>Sí</v>
      </c>
      <c r="BU390" s="137" t="str">
        <f aca="false">IF(AND(DATOS_[[#This Row],[% normaliz]]=1,DATOS_[[#This Row],[% anualiz]]&lt;&gt;1),"Sí","NO")</f>
        <v>NO</v>
      </c>
      <c r="BV390" s="137" t="str">
        <f aca="false">IF(AND(DATOS_[[#This Row],[% normaliz]]&lt;&gt;1,DATOS_[[#This Row],[% anualiz]]&lt;&gt;1),"Sí","NO")</f>
        <v>NO</v>
      </c>
      <c r="BW390" s="137" t="str">
        <f aca="false">+IF(DATOS_[[#This Row],[% normaliz]]*DATOS_[[#This Row],[% anualiz]]=1,"NO","Sí")</f>
        <v>Sí</v>
      </c>
      <c r="BX390" s="138" t="e">
        <f aca="false">(DATOS_[[#This Row],[S.BASE]]*(1/DATOS_[[#This Row],[% normaliz]])*(1/DATOS_[[#This Row],[% anualiz]]))*IF(DATOS_[[#This Row],[Check Equiparado]]="Sí",1,0)</f>
        <v>#DIV/0!</v>
      </c>
      <c r="BY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0" s="138" t="e">
        <f aca="false">+DATOS_[[#This Row],[SALARIO BASE Eq]]+DATOS_[[#This Row],[Tot COMPL.SAL Eq]]</f>
        <v>#DIV/0!</v>
      </c>
      <c r="CA390" s="138" t="e">
        <f aca="false" t="array" ref="CA390:CA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0" s="138" t="e">
        <f aca="false">+DATOS_[[#This Row],[TOTAL SALARIO Eq]]+DATOS_[[#This Row],[Tot Extrasalarial Eq]]</f>
        <v>#DIV/0!</v>
      </c>
      <c r="CC390" s="139" t="n">
        <f aca="false">DATOS_[[#This Row],[S.BASE]]</f>
        <v>0</v>
      </c>
      <c r="CD390" s="139" t="n">
        <f aca="false">+SUM(DATOS_[[#This Row],[Conc.Sal.01]:[Conc.Sal.30]])</f>
        <v>0</v>
      </c>
      <c r="CE390" s="139" t="n">
        <f aca="false">+DATOS_[[#This Row],[SALARIO BASE Ef]]+DATOS_[[#This Row],[Tot COMPL.SAL Ef]]</f>
        <v>0</v>
      </c>
      <c r="CF390" s="139" t="n">
        <f aca="false">+SUM(DATOS_[[#This Row],[C.Extra.01]:[C.Extra.05]])</f>
        <v>0</v>
      </c>
      <c r="CG390" s="139" t="n">
        <f aca="false">+DATOS_[[#This Row],[TOTAL SALARIO Ef]]+DATOS_[[#This Row],[Tot Extrasalarial Ef]]</f>
        <v>0</v>
      </c>
      <c r="CH390" s="140" t="n">
        <f aca="false">MIN(IF(DATOS_[[#This Row],[Fecha Fin Contrato]]="",$D$4,DATOS_[[#This Row],[Fecha Fin Contrato]]),$D$4)-MAX(DATOS_[[#This Row],[Fecha de Contratación]],$D$3)+1</f>
        <v>1</v>
      </c>
      <c r="CI390" s="141" t="str">
        <f aca="false">IF(COUNTIFS(DATOS_[id],DATOS_[[#This Row],[id]])&gt;1,DATOS_[[#This Row],[id]],"")</f>
        <v/>
      </c>
      <c r="CJ390" s="141" t="n">
        <f aca="false">(Inicio!$G$10-DATOS_[[#This Row],[Fecha Nacimiento]])/365.25</f>
        <v>0</v>
      </c>
      <c r="CK390" s="141" t="n">
        <f aca="false">(Inicio!$G$10-DATOS_[[#This Row],[Fecha de Antigüedad]])/365.25</f>
        <v>0</v>
      </c>
      <c r="CL390" s="141" t="e">
        <f aca="false">+VLOOKUP(DATOS_[[#This Row],[Clave de Contrato]],TblTiposContrato13[],3,0)</f>
        <v>#N/A</v>
      </c>
      <c r="CM390" s="141" t="e">
        <f aca="false">+VLOOKUP(DATOS_[[#This Row],[Clave de Contrato]],TblTiposContrato13[],4,0)</f>
        <v>#N/A</v>
      </c>
      <c r="CN390" s="141" t="str">
        <f aca="false">VLOOKUP(DATOS_[[#This Row],[Edad]],CONTRATOS!TblRngEdad,2,1)</f>
        <v>20  o menos</v>
      </c>
      <c r="CO390" s="141" t="str">
        <f aca="false">VLOOKUP(DATOS_[[#This Row],[Antigüedad]],TblRngAntg14[],2,1)</f>
        <v>0 a 1 años</v>
      </c>
    </row>
    <row r="391" customFormat="false" ht="13.8" hidden="false" customHeight="false" outlineLevel="0" collapsed="false">
      <c r="D391" s="128"/>
      <c r="E391" s="129"/>
      <c r="F391" s="129"/>
      <c r="G391" s="129"/>
      <c r="H391" s="130"/>
      <c r="I391" s="131"/>
      <c r="J391" s="128"/>
      <c r="K391" s="132"/>
      <c r="L391" s="132"/>
      <c r="M391" s="133"/>
      <c r="N391" s="133"/>
      <c r="O391" s="133"/>
      <c r="P391" s="129"/>
      <c r="Z391" s="74"/>
      <c r="AA391" s="75"/>
      <c r="AB391" s="75"/>
      <c r="AC391" s="129"/>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134"/>
      <c r="BK391" s="134"/>
      <c r="BL391" s="134"/>
      <c r="BM391" s="135"/>
      <c r="BN391" s="136" t="n">
        <f aca="false">+MAX($D$3,DATOS_[[#This Row],[Fecha Inicio Sit. Contract.]])</f>
        <v>0</v>
      </c>
      <c r="BO391" s="136" t="n">
        <f aca="false">+MIN($D$4,DATOS_[[#This Row],[Fecha Fin Sit. Contract.]])</f>
        <v>0</v>
      </c>
      <c r="BP391" s="137" t="n">
        <f aca="false">+DATOS_[[#This Row],[% de jornada]]*IF(DATOS_[[#This Row],[% jornada reducida]]="",1,DATOS_[[#This Row],[% jornada reducida]])</f>
        <v>0</v>
      </c>
      <c r="BQ391" s="137" t="n">
        <f aca="false">+(DATOS_[[#This Row],[F.fin.cal]]-DATOS_[[#This Row],[F.ini.cal]]+1)/($D$4-$D$3+1)</f>
        <v>1</v>
      </c>
      <c r="BR391" s="137" t="str">
        <f aca="false">IF(OR(AND(DATOS_[[#This Row],[Fecha Fin Contrato]]&lt;$D$3,DATOS_[[#This Row],[Fecha Fin Contrato]]&lt;&gt;""),DATOS_[[#This Row],[Fecha de Contratación]]&gt;$D$4),"Fuera","Dentro")</f>
        <v>Dentro</v>
      </c>
      <c r="BS391" s="137" t="str">
        <f aca="false" t="array" ref="BS391:BS391">IF(MAX(IF(DATOS_[id]=DATOS_[[#This Row],[id]],DATOS_[F.fin.cal]))=DATOS_[[#This Row],[F.fin.cal]],"Sí","NO")</f>
        <v>Sí</v>
      </c>
      <c r="BT391" s="137" t="str">
        <f aca="false">IF(AND(DATOS_[[#This Row],[% normaliz]]&lt;&gt;1,DATOS_[[#This Row],[% anualiz]]=1),"Sí","NO")</f>
        <v>Sí</v>
      </c>
      <c r="BU391" s="137" t="str">
        <f aca="false">IF(AND(DATOS_[[#This Row],[% normaliz]]=1,DATOS_[[#This Row],[% anualiz]]&lt;&gt;1),"Sí","NO")</f>
        <v>NO</v>
      </c>
      <c r="BV391" s="137" t="str">
        <f aca="false">IF(AND(DATOS_[[#This Row],[% normaliz]]&lt;&gt;1,DATOS_[[#This Row],[% anualiz]]&lt;&gt;1),"Sí","NO")</f>
        <v>NO</v>
      </c>
      <c r="BW391" s="137" t="str">
        <f aca="false">+IF(DATOS_[[#This Row],[% normaliz]]*DATOS_[[#This Row],[% anualiz]]=1,"NO","Sí")</f>
        <v>Sí</v>
      </c>
      <c r="BX391" s="138" t="e">
        <f aca="false">(DATOS_[[#This Row],[S.BASE]]*(1/DATOS_[[#This Row],[% normaliz]])*(1/DATOS_[[#This Row],[% anualiz]]))*IF(DATOS_[[#This Row],[Check Equiparado]]="Sí",1,0)</f>
        <v>#DIV/0!</v>
      </c>
      <c r="BY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1" s="138" t="e">
        <f aca="false">+DATOS_[[#This Row],[SALARIO BASE Eq]]+DATOS_[[#This Row],[Tot COMPL.SAL Eq]]</f>
        <v>#DIV/0!</v>
      </c>
      <c r="CA391" s="138" t="e">
        <f aca="false" t="array" ref="CA391:CA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1" s="138" t="e">
        <f aca="false">+DATOS_[[#This Row],[TOTAL SALARIO Eq]]+DATOS_[[#This Row],[Tot Extrasalarial Eq]]</f>
        <v>#DIV/0!</v>
      </c>
      <c r="CC391" s="139" t="n">
        <f aca="false">DATOS_[[#This Row],[S.BASE]]</f>
        <v>0</v>
      </c>
      <c r="CD391" s="139" t="n">
        <f aca="false">+SUM(DATOS_[[#This Row],[Conc.Sal.01]:[Conc.Sal.30]])</f>
        <v>0</v>
      </c>
      <c r="CE391" s="139" t="n">
        <f aca="false">+DATOS_[[#This Row],[SALARIO BASE Ef]]+DATOS_[[#This Row],[Tot COMPL.SAL Ef]]</f>
        <v>0</v>
      </c>
      <c r="CF391" s="139" t="n">
        <f aca="false">+SUM(DATOS_[[#This Row],[C.Extra.01]:[C.Extra.05]])</f>
        <v>0</v>
      </c>
      <c r="CG391" s="139" t="n">
        <f aca="false">+DATOS_[[#This Row],[TOTAL SALARIO Ef]]+DATOS_[[#This Row],[Tot Extrasalarial Ef]]</f>
        <v>0</v>
      </c>
      <c r="CH391" s="140" t="n">
        <f aca="false">MIN(IF(DATOS_[[#This Row],[Fecha Fin Contrato]]="",$D$4,DATOS_[[#This Row],[Fecha Fin Contrato]]),$D$4)-MAX(DATOS_[[#This Row],[Fecha de Contratación]],$D$3)+1</f>
        <v>1</v>
      </c>
      <c r="CI391" s="141" t="str">
        <f aca="false">IF(COUNTIFS(DATOS_[id],DATOS_[[#This Row],[id]])&gt;1,DATOS_[[#This Row],[id]],"")</f>
        <v/>
      </c>
      <c r="CJ391" s="141" t="n">
        <f aca="false">(Inicio!$G$10-DATOS_[[#This Row],[Fecha Nacimiento]])/365.25</f>
        <v>0</v>
      </c>
      <c r="CK391" s="141" t="n">
        <f aca="false">(Inicio!$G$10-DATOS_[[#This Row],[Fecha de Antigüedad]])/365.25</f>
        <v>0</v>
      </c>
      <c r="CL391" s="141" t="e">
        <f aca="false">+VLOOKUP(DATOS_[[#This Row],[Clave de Contrato]],TblTiposContrato13[],3,0)</f>
        <v>#N/A</v>
      </c>
      <c r="CM391" s="141" t="e">
        <f aca="false">+VLOOKUP(DATOS_[[#This Row],[Clave de Contrato]],TblTiposContrato13[],4,0)</f>
        <v>#N/A</v>
      </c>
      <c r="CN391" s="141" t="str">
        <f aca="false">VLOOKUP(DATOS_[[#This Row],[Edad]],CONTRATOS!TblRngEdad,2,1)</f>
        <v>20  o menos</v>
      </c>
      <c r="CO391" s="141" t="str">
        <f aca="false">VLOOKUP(DATOS_[[#This Row],[Antigüedad]],TblRngAntg14[],2,1)</f>
        <v>0 a 1 años</v>
      </c>
    </row>
    <row r="392" customFormat="false" ht="13.8" hidden="false" customHeight="false" outlineLevel="0" collapsed="false">
      <c r="D392" s="128"/>
      <c r="E392" s="129"/>
      <c r="F392" s="129"/>
      <c r="G392" s="129"/>
      <c r="H392" s="130"/>
      <c r="I392" s="131"/>
      <c r="J392" s="128"/>
      <c r="K392" s="132"/>
      <c r="L392" s="132"/>
      <c r="M392" s="133"/>
      <c r="N392" s="133"/>
      <c r="O392" s="133"/>
      <c r="P392" s="129"/>
      <c r="Z392" s="74"/>
      <c r="AA392" s="75"/>
      <c r="AB392" s="75"/>
      <c r="AC392" s="129"/>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134"/>
      <c r="BK392" s="134"/>
      <c r="BL392" s="134"/>
      <c r="BM392" s="135"/>
      <c r="BN392" s="136" t="n">
        <f aca="false">+MAX($D$3,DATOS_[[#This Row],[Fecha Inicio Sit. Contract.]])</f>
        <v>0</v>
      </c>
      <c r="BO392" s="136" t="n">
        <f aca="false">+MIN($D$4,DATOS_[[#This Row],[Fecha Fin Sit. Contract.]])</f>
        <v>0</v>
      </c>
      <c r="BP392" s="137" t="n">
        <f aca="false">+DATOS_[[#This Row],[% de jornada]]*IF(DATOS_[[#This Row],[% jornada reducida]]="",1,DATOS_[[#This Row],[% jornada reducida]])</f>
        <v>0</v>
      </c>
      <c r="BQ392" s="137" t="n">
        <f aca="false">+(DATOS_[[#This Row],[F.fin.cal]]-DATOS_[[#This Row],[F.ini.cal]]+1)/($D$4-$D$3+1)</f>
        <v>1</v>
      </c>
      <c r="BR392" s="137" t="str">
        <f aca="false">IF(OR(AND(DATOS_[[#This Row],[Fecha Fin Contrato]]&lt;$D$3,DATOS_[[#This Row],[Fecha Fin Contrato]]&lt;&gt;""),DATOS_[[#This Row],[Fecha de Contratación]]&gt;$D$4),"Fuera","Dentro")</f>
        <v>Dentro</v>
      </c>
      <c r="BS392" s="137" t="str">
        <f aca="false" t="array" ref="BS392:BS392">IF(MAX(IF(DATOS_[id]=DATOS_[[#This Row],[id]],DATOS_[F.fin.cal]))=DATOS_[[#This Row],[F.fin.cal]],"Sí","NO")</f>
        <v>Sí</v>
      </c>
      <c r="BT392" s="137" t="str">
        <f aca="false">IF(AND(DATOS_[[#This Row],[% normaliz]]&lt;&gt;1,DATOS_[[#This Row],[% anualiz]]=1),"Sí","NO")</f>
        <v>Sí</v>
      </c>
      <c r="BU392" s="137" t="str">
        <f aca="false">IF(AND(DATOS_[[#This Row],[% normaliz]]=1,DATOS_[[#This Row],[% anualiz]]&lt;&gt;1),"Sí","NO")</f>
        <v>NO</v>
      </c>
      <c r="BV392" s="137" t="str">
        <f aca="false">IF(AND(DATOS_[[#This Row],[% normaliz]]&lt;&gt;1,DATOS_[[#This Row],[% anualiz]]&lt;&gt;1),"Sí","NO")</f>
        <v>NO</v>
      </c>
      <c r="BW392" s="137" t="str">
        <f aca="false">+IF(DATOS_[[#This Row],[% normaliz]]*DATOS_[[#This Row],[% anualiz]]=1,"NO","Sí")</f>
        <v>Sí</v>
      </c>
      <c r="BX392" s="138" t="e">
        <f aca="false">(DATOS_[[#This Row],[S.BASE]]*(1/DATOS_[[#This Row],[% normaliz]])*(1/DATOS_[[#This Row],[% anualiz]]))*IF(DATOS_[[#This Row],[Check Equiparado]]="Sí",1,0)</f>
        <v>#DIV/0!</v>
      </c>
      <c r="BY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2" s="138" t="e">
        <f aca="false">+DATOS_[[#This Row],[SALARIO BASE Eq]]+DATOS_[[#This Row],[Tot COMPL.SAL Eq]]</f>
        <v>#DIV/0!</v>
      </c>
      <c r="CA392" s="138" t="e">
        <f aca="false" t="array" ref="CA392:CA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2" s="138" t="e">
        <f aca="false">+DATOS_[[#This Row],[TOTAL SALARIO Eq]]+DATOS_[[#This Row],[Tot Extrasalarial Eq]]</f>
        <v>#DIV/0!</v>
      </c>
      <c r="CC392" s="139" t="n">
        <f aca="false">DATOS_[[#This Row],[S.BASE]]</f>
        <v>0</v>
      </c>
      <c r="CD392" s="139" t="n">
        <f aca="false">+SUM(DATOS_[[#This Row],[Conc.Sal.01]:[Conc.Sal.30]])</f>
        <v>0</v>
      </c>
      <c r="CE392" s="139" t="n">
        <f aca="false">+DATOS_[[#This Row],[SALARIO BASE Ef]]+DATOS_[[#This Row],[Tot COMPL.SAL Ef]]</f>
        <v>0</v>
      </c>
      <c r="CF392" s="139" t="n">
        <f aca="false">+SUM(DATOS_[[#This Row],[C.Extra.01]:[C.Extra.05]])</f>
        <v>0</v>
      </c>
      <c r="CG392" s="139" t="n">
        <f aca="false">+DATOS_[[#This Row],[TOTAL SALARIO Ef]]+DATOS_[[#This Row],[Tot Extrasalarial Ef]]</f>
        <v>0</v>
      </c>
      <c r="CH392" s="140" t="n">
        <f aca="false">MIN(IF(DATOS_[[#This Row],[Fecha Fin Contrato]]="",$D$4,DATOS_[[#This Row],[Fecha Fin Contrato]]),$D$4)-MAX(DATOS_[[#This Row],[Fecha de Contratación]],$D$3)+1</f>
        <v>1</v>
      </c>
      <c r="CI392" s="141" t="str">
        <f aca="false">IF(COUNTIFS(DATOS_[id],DATOS_[[#This Row],[id]])&gt;1,DATOS_[[#This Row],[id]],"")</f>
        <v/>
      </c>
      <c r="CJ392" s="141" t="n">
        <f aca="false">(Inicio!$G$10-DATOS_[[#This Row],[Fecha Nacimiento]])/365.25</f>
        <v>0</v>
      </c>
      <c r="CK392" s="141" t="n">
        <f aca="false">(Inicio!$G$10-DATOS_[[#This Row],[Fecha de Antigüedad]])/365.25</f>
        <v>0</v>
      </c>
      <c r="CL392" s="141" t="e">
        <f aca="false">+VLOOKUP(DATOS_[[#This Row],[Clave de Contrato]],TblTiposContrato13[],3,0)</f>
        <v>#N/A</v>
      </c>
      <c r="CM392" s="141" t="e">
        <f aca="false">+VLOOKUP(DATOS_[[#This Row],[Clave de Contrato]],TblTiposContrato13[],4,0)</f>
        <v>#N/A</v>
      </c>
      <c r="CN392" s="141" t="str">
        <f aca="false">VLOOKUP(DATOS_[[#This Row],[Edad]],CONTRATOS!TblRngEdad,2,1)</f>
        <v>20  o menos</v>
      </c>
      <c r="CO392" s="141" t="str">
        <f aca="false">VLOOKUP(DATOS_[[#This Row],[Antigüedad]],TblRngAntg14[],2,1)</f>
        <v>0 a 1 años</v>
      </c>
    </row>
    <row r="393" customFormat="false" ht="13.8" hidden="false" customHeight="false" outlineLevel="0" collapsed="false">
      <c r="D393" s="128"/>
      <c r="E393" s="129"/>
      <c r="F393" s="129"/>
      <c r="G393" s="129"/>
      <c r="H393" s="130"/>
      <c r="I393" s="131"/>
      <c r="J393" s="128"/>
      <c r="K393" s="132"/>
      <c r="L393" s="132"/>
      <c r="M393" s="133"/>
      <c r="N393" s="133"/>
      <c r="O393" s="133"/>
      <c r="P393" s="129"/>
      <c r="Z393" s="74"/>
      <c r="AA393" s="75"/>
      <c r="AB393" s="75"/>
      <c r="AC393" s="129"/>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134"/>
      <c r="BK393" s="134"/>
      <c r="BL393" s="134"/>
      <c r="BM393" s="135"/>
      <c r="BN393" s="136" t="n">
        <f aca="false">+MAX($D$3,DATOS_[[#This Row],[Fecha Inicio Sit. Contract.]])</f>
        <v>0</v>
      </c>
      <c r="BO393" s="136" t="n">
        <f aca="false">+MIN($D$4,DATOS_[[#This Row],[Fecha Fin Sit. Contract.]])</f>
        <v>0</v>
      </c>
      <c r="BP393" s="137" t="n">
        <f aca="false">+DATOS_[[#This Row],[% de jornada]]*IF(DATOS_[[#This Row],[% jornada reducida]]="",1,DATOS_[[#This Row],[% jornada reducida]])</f>
        <v>0</v>
      </c>
      <c r="BQ393" s="137" t="n">
        <f aca="false">+(DATOS_[[#This Row],[F.fin.cal]]-DATOS_[[#This Row],[F.ini.cal]]+1)/($D$4-$D$3+1)</f>
        <v>1</v>
      </c>
      <c r="BR393" s="137" t="str">
        <f aca="false">IF(OR(AND(DATOS_[[#This Row],[Fecha Fin Contrato]]&lt;$D$3,DATOS_[[#This Row],[Fecha Fin Contrato]]&lt;&gt;""),DATOS_[[#This Row],[Fecha de Contratación]]&gt;$D$4),"Fuera","Dentro")</f>
        <v>Dentro</v>
      </c>
      <c r="BS393" s="137" t="str">
        <f aca="false" t="array" ref="BS393:BS393">IF(MAX(IF(DATOS_[id]=DATOS_[[#This Row],[id]],DATOS_[F.fin.cal]))=DATOS_[[#This Row],[F.fin.cal]],"Sí","NO")</f>
        <v>Sí</v>
      </c>
      <c r="BT393" s="137" t="str">
        <f aca="false">IF(AND(DATOS_[[#This Row],[% normaliz]]&lt;&gt;1,DATOS_[[#This Row],[% anualiz]]=1),"Sí","NO")</f>
        <v>Sí</v>
      </c>
      <c r="BU393" s="137" t="str">
        <f aca="false">IF(AND(DATOS_[[#This Row],[% normaliz]]=1,DATOS_[[#This Row],[% anualiz]]&lt;&gt;1),"Sí","NO")</f>
        <v>NO</v>
      </c>
      <c r="BV393" s="137" t="str">
        <f aca="false">IF(AND(DATOS_[[#This Row],[% normaliz]]&lt;&gt;1,DATOS_[[#This Row],[% anualiz]]&lt;&gt;1),"Sí","NO")</f>
        <v>NO</v>
      </c>
      <c r="BW393" s="137" t="str">
        <f aca="false">+IF(DATOS_[[#This Row],[% normaliz]]*DATOS_[[#This Row],[% anualiz]]=1,"NO","Sí")</f>
        <v>Sí</v>
      </c>
      <c r="BX393" s="138" t="e">
        <f aca="false">(DATOS_[[#This Row],[S.BASE]]*(1/DATOS_[[#This Row],[% normaliz]])*(1/DATOS_[[#This Row],[% anualiz]]))*IF(DATOS_[[#This Row],[Check Equiparado]]="Sí",1,0)</f>
        <v>#DIV/0!</v>
      </c>
      <c r="BY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3" s="138" t="e">
        <f aca="false">+DATOS_[[#This Row],[SALARIO BASE Eq]]+DATOS_[[#This Row],[Tot COMPL.SAL Eq]]</f>
        <v>#DIV/0!</v>
      </c>
      <c r="CA393" s="138" t="e">
        <f aca="false" t="array" ref="CA393:CA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3" s="138" t="e">
        <f aca="false">+DATOS_[[#This Row],[TOTAL SALARIO Eq]]+DATOS_[[#This Row],[Tot Extrasalarial Eq]]</f>
        <v>#DIV/0!</v>
      </c>
      <c r="CC393" s="139" t="n">
        <f aca="false">DATOS_[[#This Row],[S.BASE]]</f>
        <v>0</v>
      </c>
      <c r="CD393" s="139" t="n">
        <f aca="false">+SUM(DATOS_[[#This Row],[Conc.Sal.01]:[Conc.Sal.30]])</f>
        <v>0</v>
      </c>
      <c r="CE393" s="139" t="n">
        <f aca="false">+DATOS_[[#This Row],[SALARIO BASE Ef]]+DATOS_[[#This Row],[Tot COMPL.SAL Ef]]</f>
        <v>0</v>
      </c>
      <c r="CF393" s="139" t="n">
        <f aca="false">+SUM(DATOS_[[#This Row],[C.Extra.01]:[C.Extra.05]])</f>
        <v>0</v>
      </c>
      <c r="CG393" s="139" t="n">
        <f aca="false">+DATOS_[[#This Row],[TOTAL SALARIO Ef]]+DATOS_[[#This Row],[Tot Extrasalarial Ef]]</f>
        <v>0</v>
      </c>
      <c r="CH393" s="140" t="n">
        <f aca="false">MIN(IF(DATOS_[[#This Row],[Fecha Fin Contrato]]="",$D$4,DATOS_[[#This Row],[Fecha Fin Contrato]]),$D$4)-MAX(DATOS_[[#This Row],[Fecha de Contratación]],$D$3)+1</f>
        <v>1</v>
      </c>
      <c r="CI393" s="141" t="str">
        <f aca="false">IF(COUNTIFS(DATOS_[id],DATOS_[[#This Row],[id]])&gt;1,DATOS_[[#This Row],[id]],"")</f>
        <v/>
      </c>
      <c r="CJ393" s="141" t="n">
        <f aca="false">(Inicio!$G$10-DATOS_[[#This Row],[Fecha Nacimiento]])/365.25</f>
        <v>0</v>
      </c>
      <c r="CK393" s="141" t="n">
        <f aca="false">(Inicio!$G$10-DATOS_[[#This Row],[Fecha de Antigüedad]])/365.25</f>
        <v>0</v>
      </c>
      <c r="CL393" s="141" t="e">
        <f aca="false">+VLOOKUP(DATOS_[[#This Row],[Clave de Contrato]],TblTiposContrato13[],3,0)</f>
        <v>#N/A</v>
      </c>
      <c r="CM393" s="141" t="e">
        <f aca="false">+VLOOKUP(DATOS_[[#This Row],[Clave de Contrato]],TblTiposContrato13[],4,0)</f>
        <v>#N/A</v>
      </c>
      <c r="CN393" s="141" t="str">
        <f aca="false">VLOOKUP(DATOS_[[#This Row],[Edad]],CONTRATOS!TblRngEdad,2,1)</f>
        <v>20  o menos</v>
      </c>
      <c r="CO393" s="141" t="str">
        <f aca="false">VLOOKUP(DATOS_[[#This Row],[Antigüedad]],TblRngAntg14[],2,1)</f>
        <v>0 a 1 años</v>
      </c>
    </row>
    <row r="394" customFormat="false" ht="13.8" hidden="false" customHeight="false" outlineLevel="0" collapsed="false">
      <c r="D394" s="128"/>
      <c r="E394" s="129"/>
      <c r="F394" s="129"/>
      <c r="G394" s="129"/>
      <c r="H394" s="130"/>
      <c r="I394" s="131"/>
      <c r="J394" s="128"/>
      <c r="K394" s="132"/>
      <c r="L394" s="132"/>
      <c r="M394" s="133"/>
      <c r="N394" s="133"/>
      <c r="O394" s="133"/>
      <c r="P394" s="129"/>
      <c r="Z394" s="74"/>
      <c r="AA394" s="75"/>
      <c r="AB394" s="75"/>
      <c r="AC394" s="129"/>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134"/>
      <c r="BK394" s="134"/>
      <c r="BL394" s="134"/>
      <c r="BM394" s="135"/>
      <c r="BN394" s="136" t="n">
        <f aca="false">+MAX($D$3,DATOS_[[#This Row],[Fecha Inicio Sit. Contract.]])</f>
        <v>0</v>
      </c>
      <c r="BO394" s="136" t="n">
        <f aca="false">+MIN($D$4,DATOS_[[#This Row],[Fecha Fin Sit. Contract.]])</f>
        <v>0</v>
      </c>
      <c r="BP394" s="137" t="n">
        <f aca="false">+DATOS_[[#This Row],[% de jornada]]*IF(DATOS_[[#This Row],[% jornada reducida]]="",1,DATOS_[[#This Row],[% jornada reducida]])</f>
        <v>0</v>
      </c>
      <c r="BQ394" s="137" t="n">
        <f aca="false">+(DATOS_[[#This Row],[F.fin.cal]]-DATOS_[[#This Row],[F.ini.cal]]+1)/($D$4-$D$3+1)</f>
        <v>1</v>
      </c>
      <c r="BR394" s="137" t="str">
        <f aca="false">IF(OR(AND(DATOS_[[#This Row],[Fecha Fin Contrato]]&lt;$D$3,DATOS_[[#This Row],[Fecha Fin Contrato]]&lt;&gt;""),DATOS_[[#This Row],[Fecha de Contratación]]&gt;$D$4),"Fuera","Dentro")</f>
        <v>Dentro</v>
      </c>
      <c r="BS394" s="137" t="str">
        <f aca="false" t="array" ref="BS394:BS394">IF(MAX(IF(DATOS_[id]=DATOS_[[#This Row],[id]],DATOS_[F.fin.cal]))=DATOS_[[#This Row],[F.fin.cal]],"Sí","NO")</f>
        <v>Sí</v>
      </c>
      <c r="BT394" s="137" t="str">
        <f aca="false">IF(AND(DATOS_[[#This Row],[% normaliz]]&lt;&gt;1,DATOS_[[#This Row],[% anualiz]]=1),"Sí","NO")</f>
        <v>Sí</v>
      </c>
      <c r="BU394" s="137" t="str">
        <f aca="false">IF(AND(DATOS_[[#This Row],[% normaliz]]=1,DATOS_[[#This Row],[% anualiz]]&lt;&gt;1),"Sí","NO")</f>
        <v>NO</v>
      </c>
      <c r="BV394" s="137" t="str">
        <f aca="false">IF(AND(DATOS_[[#This Row],[% normaliz]]&lt;&gt;1,DATOS_[[#This Row],[% anualiz]]&lt;&gt;1),"Sí","NO")</f>
        <v>NO</v>
      </c>
      <c r="BW394" s="137" t="str">
        <f aca="false">+IF(DATOS_[[#This Row],[% normaliz]]*DATOS_[[#This Row],[% anualiz]]=1,"NO","Sí")</f>
        <v>Sí</v>
      </c>
      <c r="BX394" s="138" t="e">
        <f aca="false">(DATOS_[[#This Row],[S.BASE]]*(1/DATOS_[[#This Row],[% normaliz]])*(1/DATOS_[[#This Row],[% anualiz]]))*IF(DATOS_[[#This Row],[Check Equiparado]]="Sí",1,0)</f>
        <v>#DIV/0!</v>
      </c>
      <c r="BY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4" s="138" t="e">
        <f aca="false">+DATOS_[[#This Row],[SALARIO BASE Eq]]+DATOS_[[#This Row],[Tot COMPL.SAL Eq]]</f>
        <v>#DIV/0!</v>
      </c>
      <c r="CA394" s="138" t="e">
        <f aca="false" t="array" ref="CA394:CA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4" s="138" t="e">
        <f aca="false">+DATOS_[[#This Row],[TOTAL SALARIO Eq]]+DATOS_[[#This Row],[Tot Extrasalarial Eq]]</f>
        <v>#DIV/0!</v>
      </c>
      <c r="CC394" s="139" t="n">
        <f aca="false">DATOS_[[#This Row],[S.BASE]]</f>
        <v>0</v>
      </c>
      <c r="CD394" s="139" t="n">
        <f aca="false">+SUM(DATOS_[[#This Row],[Conc.Sal.01]:[Conc.Sal.30]])</f>
        <v>0</v>
      </c>
      <c r="CE394" s="139" t="n">
        <f aca="false">+DATOS_[[#This Row],[SALARIO BASE Ef]]+DATOS_[[#This Row],[Tot COMPL.SAL Ef]]</f>
        <v>0</v>
      </c>
      <c r="CF394" s="139" t="n">
        <f aca="false">+SUM(DATOS_[[#This Row],[C.Extra.01]:[C.Extra.05]])</f>
        <v>0</v>
      </c>
      <c r="CG394" s="139" t="n">
        <f aca="false">+DATOS_[[#This Row],[TOTAL SALARIO Ef]]+DATOS_[[#This Row],[Tot Extrasalarial Ef]]</f>
        <v>0</v>
      </c>
      <c r="CH394" s="140" t="n">
        <f aca="false">MIN(IF(DATOS_[[#This Row],[Fecha Fin Contrato]]="",$D$4,DATOS_[[#This Row],[Fecha Fin Contrato]]),$D$4)-MAX(DATOS_[[#This Row],[Fecha de Contratación]],$D$3)+1</f>
        <v>1</v>
      </c>
      <c r="CI394" s="141" t="str">
        <f aca="false">IF(COUNTIFS(DATOS_[id],DATOS_[[#This Row],[id]])&gt;1,DATOS_[[#This Row],[id]],"")</f>
        <v/>
      </c>
      <c r="CJ394" s="141" t="n">
        <f aca="false">(Inicio!$G$10-DATOS_[[#This Row],[Fecha Nacimiento]])/365.25</f>
        <v>0</v>
      </c>
      <c r="CK394" s="141" t="n">
        <f aca="false">(Inicio!$G$10-DATOS_[[#This Row],[Fecha de Antigüedad]])/365.25</f>
        <v>0</v>
      </c>
      <c r="CL394" s="141" t="e">
        <f aca="false">+VLOOKUP(DATOS_[[#This Row],[Clave de Contrato]],TblTiposContrato13[],3,0)</f>
        <v>#N/A</v>
      </c>
      <c r="CM394" s="141" t="e">
        <f aca="false">+VLOOKUP(DATOS_[[#This Row],[Clave de Contrato]],TblTiposContrato13[],4,0)</f>
        <v>#N/A</v>
      </c>
      <c r="CN394" s="141" t="str">
        <f aca="false">VLOOKUP(DATOS_[[#This Row],[Edad]],CONTRATOS!TblRngEdad,2,1)</f>
        <v>20  o menos</v>
      </c>
      <c r="CO394" s="141" t="str">
        <f aca="false">VLOOKUP(DATOS_[[#This Row],[Antigüedad]],TblRngAntg14[],2,1)</f>
        <v>0 a 1 años</v>
      </c>
    </row>
    <row r="395" customFormat="false" ht="13.8" hidden="false" customHeight="false" outlineLevel="0" collapsed="false">
      <c r="D395" s="128"/>
      <c r="E395" s="129"/>
      <c r="F395" s="129"/>
      <c r="G395" s="129"/>
      <c r="H395" s="130"/>
      <c r="I395" s="131"/>
      <c r="J395" s="128"/>
      <c r="K395" s="132"/>
      <c r="L395" s="132"/>
      <c r="M395" s="133"/>
      <c r="N395" s="133"/>
      <c r="O395" s="133"/>
      <c r="P395" s="129"/>
      <c r="Z395" s="74"/>
      <c r="AA395" s="75"/>
      <c r="AB395" s="75"/>
      <c r="AC395" s="129"/>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134"/>
      <c r="BK395" s="134"/>
      <c r="BL395" s="134"/>
      <c r="BM395" s="135"/>
      <c r="BN395" s="136" t="n">
        <f aca="false">+MAX($D$3,DATOS_[[#This Row],[Fecha Inicio Sit. Contract.]])</f>
        <v>0</v>
      </c>
      <c r="BO395" s="136" t="n">
        <f aca="false">+MIN($D$4,DATOS_[[#This Row],[Fecha Fin Sit. Contract.]])</f>
        <v>0</v>
      </c>
      <c r="BP395" s="137" t="n">
        <f aca="false">+DATOS_[[#This Row],[% de jornada]]*IF(DATOS_[[#This Row],[% jornada reducida]]="",1,DATOS_[[#This Row],[% jornada reducida]])</f>
        <v>0</v>
      </c>
      <c r="BQ395" s="137" t="n">
        <f aca="false">+(DATOS_[[#This Row],[F.fin.cal]]-DATOS_[[#This Row],[F.ini.cal]]+1)/($D$4-$D$3+1)</f>
        <v>1</v>
      </c>
      <c r="BR395" s="137" t="str">
        <f aca="false">IF(OR(AND(DATOS_[[#This Row],[Fecha Fin Contrato]]&lt;$D$3,DATOS_[[#This Row],[Fecha Fin Contrato]]&lt;&gt;""),DATOS_[[#This Row],[Fecha de Contratación]]&gt;$D$4),"Fuera","Dentro")</f>
        <v>Dentro</v>
      </c>
      <c r="BS395" s="137" t="str">
        <f aca="false" t="array" ref="BS395:BS395">IF(MAX(IF(DATOS_[id]=DATOS_[[#This Row],[id]],DATOS_[F.fin.cal]))=DATOS_[[#This Row],[F.fin.cal]],"Sí","NO")</f>
        <v>Sí</v>
      </c>
      <c r="BT395" s="137" t="str">
        <f aca="false">IF(AND(DATOS_[[#This Row],[% normaliz]]&lt;&gt;1,DATOS_[[#This Row],[% anualiz]]=1),"Sí","NO")</f>
        <v>Sí</v>
      </c>
      <c r="BU395" s="137" t="str">
        <f aca="false">IF(AND(DATOS_[[#This Row],[% normaliz]]=1,DATOS_[[#This Row],[% anualiz]]&lt;&gt;1),"Sí","NO")</f>
        <v>NO</v>
      </c>
      <c r="BV395" s="137" t="str">
        <f aca="false">IF(AND(DATOS_[[#This Row],[% normaliz]]&lt;&gt;1,DATOS_[[#This Row],[% anualiz]]&lt;&gt;1),"Sí","NO")</f>
        <v>NO</v>
      </c>
      <c r="BW395" s="137" t="str">
        <f aca="false">+IF(DATOS_[[#This Row],[% normaliz]]*DATOS_[[#This Row],[% anualiz]]=1,"NO","Sí")</f>
        <v>Sí</v>
      </c>
      <c r="BX395" s="138" t="e">
        <f aca="false">(DATOS_[[#This Row],[S.BASE]]*(1/DATOS_[[#This Row],[% normaliz]])*(1/DATOS_[[#This Row],[% anualiz]]))*IF(DATOS_[[#This Row],[Check Equiparado]]="Sí",1,0)</f>
        <v>#DIV/0!</v>
      </c>
      <c r="BY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5" s="138" t="e">
        <f aca="false">+DATOS_[[#This Row],[SALARIO BASE Eq]]+DATOS_[[#This Row],[Tot COMPL.SAL Eq]]</f>
        <v>#DIV/0!</v>
      </c>
      <c r="CA395" s="138" t="e">
        <f aca="false" t="array" ref="CA395:CA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5" s="138" t="e">
        <f aca="false">+DATOS_[[#This Row],[TOTAL SALARIO Eq]]+DATOS_[[#This Row],[Tot Extrasalarial Eq]]</f>
        <v>#DIV/0!</v>
      </c>
      <c r="CC395" s="139" t="n">
        <f aca="false">DATOS_[[#This Row],[S.BASE]]</f>
        <v>0</v>
      </c>
      <c r="CD395" s="139" t="n">
        <f aca="false">+SUM(DATOS_[[#This Row],[Conc.Sal.01]:[Conc.Sal.30]])</f>
        <v>0</v>
      </c>
      <c r="CE395" s="139" t="n">
        <f aca="false">+DATOS_[[#This Row],[SALARIO BASE Ef]]+DATOS_[[#This Row],[Tot COMPL.SAL Ef]]</f>
        <v>0</v>
      </c>
      <c r="CF395" s="139" t="n">
        <f aca="false">+SUM(DATOS_[[#This Row],[C.Extra.01]:[C.Extra.05]])</f>
        <v>0</v>
      </c>
      <c r="CG395" s="139" t="n">
        <f aca="false">+DATOS_[[#This Row],[TOTAL SALARIO Ef]]+DATOS_[[#This Row],[Tot Extrasalarial Ef]]</f>
        <v>0</v>
      </c>
      <c r="CH395" s="140" t="n">
        <f aca="false">MIN(IF(DATOS_[[#This Row],[Fecha Fin Contrato]]="",$D$4,DATOS_[[#This Row],[Fecha Fin Contrato]]),$D$4)-MAX(DATOS_[[#This Row],[Fecha de Contratación]],$D$3)+1</f>
        <v>1</v>
      </c>
      <c r="CI395" s="141" t="str">
        <f aca="false">IF(COUNTIFS(DATOS_[id],DATOS_[[#This Row],[id]])&gt;1,DATOS_[[#This Row],[id]],"")</f>
        <v/>
      </c>
      <c r="CJ395" s="141" t="n">
        <f aca="false">(Inicio!$G$10-DATOS_[[#This Row],[Fecha Nacimiento]])/365.25</f>
        <v>0</v>
      </c>
      <c r="CK395" s="141" t="n">
        <f aca="false">(Inicio!$G$10-DATOS_[[#This Row],[Fecha de Antigüedad]])/365.25</f>
        <v>0</v>
      </c>
      <c r="CL395" s="141" t="e">
        <f aca="false">+VLOOKUP(DATOS_[[#This Row],[Clave de Contrato]],TblTiposContrato13[],3,0)</f>
        <v>#N/A</v>
      </c>
      <c r="CM395" s="141" t="e">
        <f aca="false">+VLOOKUP(DATOS_[[#This Row],[Clave de Contrato]],TblTiposContrato13[],4,0)</f>
        <v>#N/A</v>
      </c>
      <c r="CN395" s="141" t="str">
        <f aca="false">VLOOKUP(DATOS_[[#This Row],[Edad]],CONTRATOS!TblRngEdad,2,1)</f>
        <v>20  o menos</v>
      </c>
      <c r="CO395" s="141" t="str">
        <f aca="false">VLOOKUP(DATOS_[[#This Row],[Antigüedad]],TblRngAntg14[],2,1)</f>
        <v>0 a 1 años</v>
      </c>
    </row>
    <row r="396" customFormat="false" ht="13.8" hidden="false" customHeight="false" outlineLevel="0" collapsed="false">
      <c r="D396" s="128"/>
      <c r="E396" s="129"/>
      <c r="F396" s="129"/>
      <c r="G396" s="129"/>
      <c r="H396" s="130"/>
      <c r="I396" s="131"/>
      <c r="J396" s="128"/>
      <c r="K396" s="132"/>
      <c r="L396" s="132"/>
      <c r="M396" s="133"/>
      <c r="N396" s="133"/>
      <c r="O396" s="133"/>
      <c r="P396" s="129"/>
      <c r="Z396" s="74"/>
      <c r="AA396" s="75"/>
      <c r="AB396" s="75"/>
      <c r="AC396" s="129"/>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134"/>
      <c r="BK396" s="134"/>
      <c r="BL396" s="134"/>
      <c r="BM396" s="135"/>
      <c r="BN396" s="136" t="n">
        <f aca="false">+MAX($D$3,DATOS_[[#This Row],[Fecha Inicio Sit. Contract.]])</f>
        <v>0</v>
      </c>
      <c r="BO396" s="136" t="n">
        <f aca="false">+MIN($D$4,DATOS_[[#This Row],[Fecha Fin Sit. Contract.]])</f>
        <v>0</v>
      </c>
      <c r="BP396" s="137" t="n">
        <f aca="false">+DATOS_[[#This Row],[% de jornada]]*IF(DATOS_[[#This Row],[% jornada reducida]]="",1,DATOS_[[#This Row],[% jornada reducida]])</f>
        <v>0</v>
      </c>
      <c r="BQ396" s="137" t="n">
        <f aca="false">+(DATOS_[[#This Row],[F.fin.cal]]-DATOS_[[#This Row],[F.ini.cal]]+1)/($D$4-$D$3+1)</f>
        <v>1</v>
      </c>
      <c r="BR396" s="137" t="str">
        <f aca="false">IF(OR(AND(DATOS_[[#This Row],[Fecha Fin Contrato]]&lt;$D$3,DATOS_[[#This Row],[Fecha Fin Contrato]]&lt;&gt;""),DATOS_[[#This Row],[Fecha de Contratación]]&gt;$D$4),"Fuera","Dentro")</f>
        <v>Dentro</v>
      </c>
      <c r="BS396" s="137" t="str">
        <f aca="false" t="array" ref="BS396:BS396">IF(MAX(IF(DATOS_[id]=DATOS_[[#This Row],[id]],DATOS_[F.fin.cal]))=DATOS_[[#This Row],[F.fin.cal]],"Sí","NO")</f>
        <v>Sí</v>
      </c>
      <c r="BT396" s="137" t="str">
        <f aca="false">IF(AND(DATOS_[[#This Row],[% normaliz]]&lt;&gt;1,DATOS_[[#This Row],[% anualiz]]=1),"Sí","NO")</f>
        <v>Sí</v>
      </c>
      <c r="BU396" s="137" t="str">
        <f aca="false">IF(AND(DATOS_[[#This Row],[% normaliz]]=1,DATOS_[[#This Row],[% anualiz]]&lt;&gt;1),"Sí","NO")</f>
        <v>NO</v>
      </c>
      <c r="BV396" s="137" t="str">
        <f aca="false">IF(AND(DATOS_[[#This Row],[% normaliz]]&lt;&gt;1,DATOS_[[#This Row],[% anualiz]]&lt;&gt;1),"Sí","NO")</f>
        <v>NO</v>
      </c>
      <c r="BW396" s="137" t="str">
        <f aca="false">+IF(DATOS_[[#This Row],[% normaliz]]*DATOS_[[#This Row],[% anualiz]]=1,"NO","Sí")</f>
        <v>Sí</v>
      </c>
      <c r="BX396" s="138" t="e">
        <f aca="false">(DATOS_[[#This Row],[S.BASE]]*(1/DATOS_[[#This Row],[% normaliz]])*(1/DATOS_[[#This Row],[% anualiz]]))*IF(DATOS_[[#This Row],[Check Equiparado]]="Sí",1,0)</f>
        <v>#DIV/0!</v>
      </c>
      <c r="BY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6" s="138" t="e">
        <f aca="false">+DATOS_[[#This Row],[SALARIO BASE Eq]]+DATOS_[[#This Row],[Tot COMPL.SAL Eq]]</f>
        <v>#DIV/0!</v>
      </c>
      <c r="CA396" s="138" t="e">
        <f aca="false" t="array" ref="CA396:CA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6" s="138" t="e">
        <f aca="false">+DATOS_[[#This Row],[TOTAL SALARIO Eq]]+DATOS_[[#This Row],[Tot Extrasalarial Eq]]</f>
        <v>#DIV/0!</v>
      </c>
      <c r="CC396" s="139" t="n">
        <f aca="false">DATOS_[[#This Row],[S.BASE]]</f>
        <v>0</v>
      </c>
      <c r="CD396" s="139" t="n">
        <f aca="false">+SUM(DATOS_[[#This Row],[Conc.Sal.01]:[Conc.Sal.30]])</f>
        <v>0</v>
      </c>
      <c r="CE396" s="139" t="n">
        <f aca="false">+DATOS_[[#This Row],[SALARIO BASE Ef]]+DATOS_[[#This Row],[Tot COMPL.SAL Ef]]</f>
        <v>0</v>
      </c>
      <c r="CF396" s="139" t="n">
        <f aca="false">+SUM(DATOS_[[#This Row],[C.Extra.01]:[C.Extra.05]])</f>
        <v>0</v>
      </c>
      <c r="CG396" s="139" t="n">
        <f aca="false">+DATOS_[[#This Row],[TOTAL SALARIO Ef]]+DATOS_[[#This Row],[Tot Extrasalarial Ef]]</f>
        <v>0</v>
      </c>
      <c r="CH396" s="140" t="n">
        <f aca="false">MIN(IF(DATOS_[[#This Row],[Fecha Fin Contrato]]="",$D$4,DATOS_[[#This Row],[Fecha Fin Contrato]]),$D$4)-MAX(DATOS_[[#This Row],[Fecha de Contratación]],$D$3)+1</f>
        <v>1</v>
      </c>
      <c r="CI396" s="141" t="str">
        <f aca="false">IF(COUNTIFS(DATOS_[id],DATOS_[[#This Row],[id]])&gt;1,DATOS_[[#This Row],[id]],"")</f>
        <v/>
      </c>
      <c r="CJ396" s="141" t="n">
        <f aca="false">(Inicio!$G$10-DATOS_[[#This Row],[Fecha Nacimiento]])/365.25</f>
        <v>0</v>
      </c>
      <c r="CK396" s="141" t="n">
        <f aca="false">(Inicio!$G$10-DATOS_[[#This Row],[Fecha de Antigüedad]])/365.25</f>
        <v>0</v>
      </c>
      <c r="CL396" s="141" t="e">
        <f aca="false">+VLOOKUP(DATOS_[[#This Row],[Clave de Contrato]],TblTiposContrato13[],3,0)</f>
        <v>#N/A</v>
      </c>
      <c r="CM396" s="141" t="e">
        <f aca="false">+VLOOKUP(DATOS_[[#This Row],[Clave de Contrato]],TblTiposContrato13[],4,0)</f>
        <v>#N/A</v>
      </c>
      <c r="CN396" s="141" t="str">
        <f aca="false">VLOOKUP(DATOS_[[#This Row],[Edad]],CONTRATOS!TblRngEdad,2,1)</f>
        <v>20  o menos</v>
      </c>
      <c r="CO396" s="141" t="str">
        <f aca="false">VLOOKUP(DATOS_[[#This Row],[Antigüedad]],TblRngAntg14[],2,1)</f>
        <v>0 a 1 años</v>
      </c>
    </row>
    <row r="397" customFormat="false" ht="13.8" hidden="false" customHeight="false" outlineLevel="0" collapsed="false">
      <c r="D397" s="128"/>
      <c r="E397" s="129"/>
      <c r="F397" s="129"/>
      <c r="G397" s="129"/>
      <c r="H397" s="130"/>
      <c r="I397" s="131"/>
      <c r="J397" s="128"/>
      <c r="K397" s="132"/>
      <c r="L397" s="132"/>
      <c r="M397" s="133"/>
      <c r="N397" s="133"/>
      <c r="O397" s="133"/>
      <c r="P397" s="129"/>
      <c r="Z397" s="74"/>
      <c r="AA397" s="75"/>
      <c r="AB397" s="75"/>
      <c r="AC397" s="129"/>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134"/>
      <c r="BK397" s="134"/>
      <c r="BL397" s="134"/>
      <c r="BM397" s="135"/>
      <c r="BN397" s="136" t="n">
        <f aca="false">+MAX($D$3,DATOS_[[#This Row],[Fecha Inicio Sit. Contract.]])</f>
        <v>0</v>
      </c>
      <c r="BO397" s="136" t="n">
        <f aca="false">+MIN($D$4,DATOS_[[#This Row],[Fecha Fin Sit. Contract.]])</f>
        <v>0</v>
      </c>
      <c r="BP397" s="137" t="n">
        <f aca="false">+DATOS_[[#This Row],[% de jornada]]*IF(DATOS_[[#This Row],[% jornada reducida]]="",1,DATOS_[[#This Row],[% jornada reducida]])</f>
        <v>0</v>
      </c>
      <c r="BQ397" s="137" t="n">
        <f aca="false">+(DATOS_[[#This Row],[F.fin.cal]]-DATOS_[[#This Row],[F.ini.cal]]+1)/($D$4-$D$3+1)</f>
        <v>1</v>
      </c>
      <c r="BR397" s="137" t="str">
        <f aca="false">IF(OR(AND(DATOS_[[#This Row],[Fecha Fin Contrato]]&lt;$D$3,DATOS_[[#This Row],[Fecha Fin Contrato]]&lt;&gt;""),DATOS_[[#This Row],[Fecha de Contratación]]&gt;$D$4),"Fuera","Dentro")</f>
        <v>Dentro</v>
      </c>
      <c r="BS397" s="137" t="str">
        <f aca="false" t="array" ref="BS397:BS397">IF(MAX(IF(DATOS_[id]=DATOS_[[#This Row],[id]],DATOS_[F.fin.cal]))=DATOS_[[#This Row],[F.fin.cal]],"Sí","NO")</f>
        <v>Sí</v>
      </c>
      <c r="BT397" s="137" t="str">
        <f aca="false">IF(AND(DATOS_[[#This Row],[% normaliz]]&lt;&gt;1,DATOS_[[#This Row],[% anualiz]]=1),"Sí","NO")</f>
        <v>Sí</v>
      </c>
      <c r="BU397" s="137" t="str">
        <f aca="false">IF(AND(DATOS_[[#This Row],[% normaliz]]=1,DATOS_[[#This Row],[% anualiz]]&lt;&gt;1),"Sí","NO")</f>
        <v>NO</v>
      </c>
      <c r="BV397" s="137" t="str">
        <f aca="false">IF(AND(DATOS_[[#This Row],[% normaliz]]&lt;&gt;1,DATOS_[[#This Row],[% anualiz]]&lt;&gt;1),"Sí","NO")</f>
        <v>NO</v>
      </c>
      <c r="BW397" s="137" t="str">
        <f aca="false">+IF(DATOS_[[#This Row],[% normaliz]]*DATOS_[[#This Row],[% anualiz]]=1,"NO","Sí")</f>
        <v>Sí</v>
      </c>
      <c r="BX397" s="138" t="e">
        <f aca="false">(DATOS_[[#This Row],[S.BASE]]*(1/DATOS_[[#This Row],[% normaliz]])*(1/DATOS_[[#This Row],[% anualiz]]))*IF(DATOS_[[#This Row],[Check Equiparado]]="Sí",1,0)</f>
        <v>#DIV/0!</v>
      </c>
      <c r="BY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7" s="138" t="e">
        <f aca="false">+DATOS_[[#This Row],[SALARIO BASE Eq]]+DATOS_[[#This Row],[Tot COMPL.SAL Eq]]</f>
        <v>#DIV/0!</v>
      </c>
      <c r="CA397" s="138" t="e">
        <f aca="false" t="array" ref="CA397:CA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7" s="138" t="e">
        <f aca="false">+DATOS_[[#This Row],[TOTAL SALARIO Eq]]+DATOS_[[#This Row],[Tot Extrasalarial Eq]]</f>
        <v>#DIV/0!</v>
      </c>
      <c r="CC397" s="139" t="n">
        <f aca="false">DATOS_[[#This Row],[S.BASE]]</f>
        <v>0</v>
      </c>
      <c r="CD397" s="139" t="n">
        <f aca="false">+SUM(DATOS_[[#This Row],[Conc.Sal.01]:[Conc.Sal.30]])</f>
        <v>0</v>
      </c>
      <c r="CE397" s="139" t="n">
        <f aca="false">+DATOS_[[#This Row],[SALARIO BASE Ef]]+DATOS_[[#This Row],[Tot COMPL.SAL Ef]]</f>
        <v>0</v>
      </c>
      <c r="CF397" s="139" t="n">
        <f aca="false">+SUM(DATOS_[[#This Row],[C.Extra.01]:[C.Extra.05]])</f>
        <v>0</v>
      </c>
      <c r="CG397" s="139" t="n">
        <f aca="false">+DATOS_[[#This Row],[TOTAL SALARIO Ef]]+DATOS_[[#This Row],[Tot Extrasalarial Ef]]</f>
        <v>0</v>
      </c>
      <c r="CH397" s="140" t="n">
        <f aca="false">MIN(IF(DATOS_[[#This Row],[Fecha Fin Contrato]]="",$D$4,DATOS_[[#This Row],[Fecha Fin Contrato]]),$D$4)-MAX(DATOS_[[#This Row],[Fecha de Contratación]],$D$3)+1</f>
        <v>1</v>
      </c>
      <c r="CI397" s="141" t="str">
        <f aca="false">IF(COUNTIFS(DATOS_[id],DATOS_[[#This Row],[id]])&gt;1,DATOS_[[#This Row],[id]],"")</f>
        <v/>
      </c>
      <c r="CJ397" s="141" t="n">
        <f aca="false">(Inicio!$G$10-DATOS_[[#This Row],[Fecha Nacimiento]])/365.25</f>
        <v>0</v>
      </c>
      <c r="CK397" s="141" t="n">
        <f aca="false">(Inicio!$G$10-DATOS_[[#This Row],[Fecha de Antigüedad]])/365.25</f>
        <v>0</v>
      </c>
      <c r="CL397" s="141" t="e">
        <f aca="false">+VLOOKUP(DATOS_[[#This Row],[Clave de Contrato]],TblTiposContrato13[],3,0)</f>
        <v>#N/A</v>
      </c>
      <c r="CM397" s="141" t="e">
        <f aca="false">+VLOOKUP(DATOS_[[#This Row],[Clave de Contrato]],TblTiposContrato13[],4,0)</f>
        <v>#N/A</v>
      </c>
      <c r="CN397" s="141" t="str">
        <f aca="false">VLOOKUP(DATOS_[[#This Row],[Edad]],CONTRATOS!TblRngEdad,2,1)</f>
        <v>20  o menos</v>
      </c>
      <c r="CO397" s="141" t="str">
        <f aca="false">VLOOKUP(DATOS_[[#This Row],[Antigüedad]],TblRngAntg14[],2,1)</f>
        <v>0 a 1 años</v>
      </c>
    </row>
    <row r="398" customFormat="false" ht="13.8" hidden="false" customHeight="false" outlineLevel="0" collapsed="false">
      <c r="D398" s="128"/>
      <c r="E398" s="129"/>
      <c r="F398" s="129"/>
      <c r="G398" s="129"/>
      <c r="H398" s="130"/>
      <c r="I398" s="131"/>
      <c r="J398" s="128"/>
      <c r="K398" s="132"/>
      <c r="L398" s="132"/>
      <c r="M398" s="133"/>
      <c r="N398" s="133"/>
      <c r="O398" s="133"/>
      <c r="P398" s="129"/>
      <c r="Z398" s="74"/>
      <c r="AA398" s="75"/>
      <c r="AB398" s="75"/>
      <c r="AC398" s="129"/>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134"/>
      <c r="BK398" s="134"/>
      <c r="BL398" s="134"/>
      <c r="BM398" s="135"/>
      <c r="BN398" s="136" t="n">
        <f aca="false">+MAX($D$3,DATOS_[[#This Row],[Fecha Inicio Sit. Contract.]])</f>
        <v>0</v>
      </c>
      <c r="BO398" s="136" t="n">
        <f aca="false">+MIN($D$4,DATOS_[[#This Row],[Fecha Fin Sit. Contract.]])</f>
        <v>0</v>
      </c>
      <c r="BP398" s="137" t="n">
        <f aca="false">+DATOS_[[#This Row],[% de jornada]]*IF(DATOS_[[#This Row],[% jornada reducida]]="",1,DATOS_[[#This Row],[% jornada reducida]])</f>
        <v>0</v>
      </c>
      <c r="BQ398" s="137" t="n">
        <f aca="false">+(DATOS_[[#This Row],[F.fin.cal]]-DATOS_[[#This Row],[F.ini.cal]]+1)/($D$4-$D$3+1)</f>
        <v>1</v>
      </c>
      <c r="BR398" s="137" t="str">
        <f aca="false">IF(OR(AND(DATOS_[[#This Row],[Fecha Fin Contrato]]&lt;$D$3,DATOS_[[#This Row],[Fecha Fin Contrato]]&lt;&gt;""),DATOS_[[#This Row],[Fecha de Contratación]]&gt;$D$4),"Fuera","Dentro")</f>
        <v>Dentro</v>
      </c>
      <c r="BS398" s="137" t="str">
        <f aca="false" t="array" ref="BS398:BS398">IF(MAX(IF(DATOS_[id]=DATOS_[[#This Row],[id]],DATOS_[F.fin.cal]))=DATOS_[[#This Row],[F.fin.cal]],"Sí","NO")</f>
        <v>Sí</v>
      </c>
      <c r="BT398" s="137" t="str">
        <f aca="false">IF(AND(DATOS_[[#This Row],[% normaliz]]&lt;&gt;1,DATOS_[[#This Row],[% anualiz]]=1),"Sí","NO")</f>
        <v>Sí</v>
      </c>
      <c r="BU398" s="137" t="str">
        <f aca="false">IF(AND(DATOS_[[#This Row],[% normaliz]]=1,DATOS_[[#This Row],[% anualiz]]&lt;&gt;1),"Sí","NO")</f>
        <v>NO</v>
      </c>
      <c r="BV398" s="137" t="str">
        <f aca="false">IF(AND(DATOS_[[#This Row],[% normaliz]]&lt;&gt;1,DATOS_[[#This Row],[% anualiz]]&lt;&gt;1),"Sí","NO")</f>
        <v>NO</v>
      </c>
      <c r="BW398" s="137" t="str">
        <f aca="false">+IF(DATOS_[[#This Row],[% normaliz]]*DATOS_[[#This Row],[% anualiz]]=1,"NO","Sí")</f>
        <v>Sí</v>
      </c>
      <c r="BX398" s="138" t="e">
        <f aca="false">(DATOS_[[#This Row],[S.BASE]]*(1/DATOS_[[#This Row],[% normaliz]])*(1/DATOS_[[#This Row],[% anualiz]]))*IF(DATOS_[[#This Row],[Check Equiparado]]="Sí",1,0)</f>
        <v>#DIV/0!</v>
      </c>
      <c r="BY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8" s="138" t="e">
        <f aca="false">+DATOS_[[#This Row],[SALARIO BASE Eq]]+DATOS_[[#This Row],[Tot COMPL.SAL Eq]]</f>
        <v>#DIV/0!</v>
      </c>
      <c r="CA398" s="138" t="e">
        <f aca="false" t="array" ref="CA398:CA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8" s="138" t="e">
        <f aca="false">+DATOS_[[#This Row],[TOTAL SALARIO Eq]]+DATOS_[[#This Row],[Tot Extrasalarial Eq]]</f>
        <v>#DIV/0!</v>
      </c>
      <c r="CC398" s="139" t="n">
        <f aca="false">DATOS_[[#This Row],[S.BASE]]</f>
        <v>0</v>
      </c>
      <c r="CD398" s="139" t="n">
        <f aca="false">+SUM(DATOS_[[#This Row],[Conc.Sal.01]:[Conc.Sal.30]])</f>
        <v>0</v>
      </c>
      <c r="CE398" s="139" t="n">
        <f aca="false">+DATOS_[[#This Row],[SALARIO BASE Ef]]+DATOS_[[#This Row],[Tot COMPL.SAL Ef]]</f>
        <v>0</v>
      </c>
      <c r="CF398" s="139" t="n">
        <f aca="false">+SUM(DATOS_[[#This Row],[C.Extra.01]:[C.Extra.05]])</f>
        <v>0</v>
      </c>
      <c r="CG398" s="139" t="n">
        <f aca="false">+DATOS_[[#This Row],[TOTAL SALARIO Ef]]+DATOS_[[#This Row],[Tot Extrasalarial Ef]]</f>
        <v>0</v>
      </c>
      <c r="CH398" s="140" t="n">
        <f aca="false">MIN(IF(DATOS_[[#This Row],[Fecha Fin Contrato]]="",$D$4,DATOS_[[#This Row],[Fecha Fin Contrato]]),$D$4)-MAX(DATOS_[[#This Row],[Fecha de Contratación]],$D$3)+1</f>
        <v>1</v>
      </c>
      <c r="CI398" s="141" t="str">
        <f aca="false">IF(COUNTIFS(DATOS_[id],DATOS_[[#This Row],[id]])&gt;1,DATOS_[[#This Row],[id]],"")</f>
        <v/>
      </c>
      <c r="CJ398" s="141" t="n">
        <f aca="false">(Inicio!$G$10-DATOS_[[#This Row],[Fecha Nacimiento]])/365.25</f>
        <v>0</v>
      </c>
      <c r="CK398" s="141" t="n">
        <f aca="false">(Inicio!$G$10-DATOS_[[#This Row],[Fecha de Antigüedad]])/365.25</f>
        <v>0</v>
      </c>
      <c r="CL398" s="141" t="e">
        <f aca="false">+VLOOKUP(DATOS_[[#This Row],[Clave de Contrato]],TblTiposContrato13[],3,0)</f>
        <v>#N/A</v>
      </c>
      <c r="CM398" s="141" t="e">
        <f aca="false">+VLOOKUP(DATOS_[[#This Row],[Clave de Contrato]],TblTiposContrato13[],4,0)</f>
        <v>#N/A</v>
      </c>
      <c r="CN398" s="141" t="str">
        <f aca="false">VLOOKUP(DATOS_[[#This Row],[Edad]],CONTRATOS!TblRngEdad,2,1)</f>
        <v>20  o menos</v>
      </c>
      <c r="CO398" s="141" t="str">
        <f aca="false">VLOOKUP(DATOS_[[#This Row],[Antigüedad]],TblRngAntg14[],2,1)</f>
        <v>0 a 1 años</v>
      </c>
    </row>
    <row r="399" customFormat="false" ht="13.8" hidden="false" customHeight="false" outlineLevel="0" collapsed="false">
      <c r="D399" s="128"/>
      <c r="E399" s="129"/>
      <c r="F399" s="129"/>
      <c r="G399" s="129"/>
      <c r="H399" s="130"/>
      <c r="I399" s="131"/>
      <c r="J399" s="128"/>
      <c r="K399" s="132"/>
      <c r="L399" s="132"/>
      <c r="M399" s="133"/>
      <c r="N399" s="133"/>
      <c r="O399" s="133"/>
      <c r="P399" s="129"/>
      <c r="Z399" s="74"/>
      <c r="AA399" s="75"/>
      <c r="AB399" s="75"/>
      <c r="AC399" s="129"/>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134"/>
      <c r="BK399" s="134"/>
      <c r="BL399" s="134"/>
      <c r="BM399" s="135"/>
      <c r="BN399" s="136" t="n">
        <f aca="false">+MAX($D$3,DATOS_[[#This Row],[Fecha Inicio Sit. Contract.]])</f>
        <v>0</v>
      </c>
      <c r="BO399" s="136" t="n">
        <f aca="false">+MIN($D$4,DATOS_[[#This Row],[Fecha Fin Sit. Contract.]])</f>
        <v>0</v>
      </c>
      <c r="BP399" s="137" t="n">
        <f aca="false">+DATOS_[[#This Row],[% de jornada]]*IF(DATOS_[[#This Row],[% jornada reducida]]="",1,DATOS_[[#This Row],[% jornada reducida]])</f>
        <v>0</v>
      </c>
      <c r="BQ399" s="137" t="n">
        <f aca="false">+(DATOS_[[#This Row],[F.fin.cal]]-DATOS_[[#This Row],[F.ini.cal]]+1)/($D$4-$D$3+1)</f>
        <v>1</v>
      </c>
      <c r="BR399" s="137" t="str">
        <f aca="false">IF(OR(AND(DATOS_[[#This Row],[Fecha Fin Contrato]]&lt;$D$3,DATOS_[[#This Row],[Fecha Fin Contrato]]&lt;&gt;""),DATOS_[[#This Row],[Fecha de Contratación]]&gt;$D$4),"Fuera","Dentro")</f>
        <v>Dentro</v>
      </c>
      <c r="BS399" s="137" t="str">
        <f aca="false" t="array" ref="BS399:BS399">IF(MAX(IF(DATOS_[id]=DATOS_[[#This Row],[id]],DATOS_[F.fin.cal]))=DATOS_[[#This Row],[F.fin.cal]],"Sí","NO")</f>
        <v>Sí</v>
      </c>
      <c r="BT399" s="137" t="str">
        <f aca="false">IF(AND(DATOS_[[#This Row],[% normaliz]]&lt;&gt;1,DATOS_[[#This Row],[% anualiz]]=1),"Sí","NO")</f>
        <v>Sí</v>
      </c>
      <c r="BU399" s="137" t="str">
        <f aca="false">IF(AND(DATOS_[[#This Row],[% normaliz]]=1,DATOS_[[#This Row],[% anualiz]]&lt;&gt;1),"Sí","NO")</f>
        <v>NO</v>
      </c>
      <c r="BV399" s="137" t="str">
        <f aca="false">IF(AND(DATOS_[[#This Row],[% normaliz]]&lt;&gt;1,DATOS_[[#This Row],[% anualiz]]&lt;&gt;1),"Sí","NO")</f>
        <v>NO</v>
      </c>
      <c r="BW399" s="137" t="str">
        <f aca="false">+IF(DATOS_[[#This Row],[% normaliz]]*DATOS_[[#This Row],[% anualiz]]=1,"NO","Sí")</f>
        <v>Sí</v>
      </c>
      <c r="BX399" s="138" t="e">
        <f aca="false">(DATOS_[[#This Row],[S.BASE]]*(1/DATOS_[[#This Row],[% normaliz]])*(1/DATOS_[[#This Row],[% anualiz]]))*IF(DATOS_[[#This Row],[Check Equiparado]]="Sí",1,0)</f>
        <v>#DIV/0!</v>
      </c>
      <c r="BY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9" s="138" t="e">
        <f aca="false">+DATOS_[[#This Row],[SALARIO BASE Eq]]+DATOS_[[#This Row],[Tot COMPL.SAL Eq]]</f>
        <v>#DIV/0!</v>
      </c>
      <c r="CA399" s="138" t="e">
        <f aca="false" t="array" ref="CA399:CA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9" s="138" t="e">
        <f aca="false">+DATOS_[[#This Row],[TOTAL SALARIO Eq]]+DATOS_[[#This Row],[Tot Extrasalarial Eq]]</f>
        <v>#DIV/0!</v>
      </c>
      <c r="CC399" s="139" t="n">
        <f aca="false">DATOS_[[#This Row],[S.BASE]]</f>
        <v>0</v>
      </c>
      <c r="CD399" s="139" t="n">
        <f aca="false">+SUM(DATOS_[[#This Row],[Conc.Sal.01]:[Conc.Sal.30]])</f>
        <v>0</v>
      </c>
      <c r="CE399" s="139" t="n">
        <f aca="false">+DATOS_[[#This Row],[SALARIO BASE Ef]]+DATOS_[[#This Row],[Tot COMPL.SAL Ef]]</f>
        <v>0</v>
      </c>
      <c r="CF399" s="139" t="n">
        <f aca="false">+SUM(DATOS_[[#This Row],[C.Extra.01]:[C.Extra.05]])</f>
        <v>0</v>
      </c>
      <c r="CG399" s="139" t="n">
        <f aca="false">+DATOS_[[#This Row],[TOTAL SALARIO Ef]]+DATOS_[[#This Row],[Tot Extrasalarial Ef]]</f>
        <v>0</v>
      </c>
      <c r="CH399" s="140" t="n">
        <f aca="false">MIN(IF(DATOS_[[#This Row],[Fecha Fin Contrato]]="",$D$4,DATOS_[[#This Row],[Fecha Fin Contrato]]),$D$4)-MAX(DATOS_[[#This Row],[Fecha de Contratación]],$D$3)+1</f>
        <v>1</v>
      </c>
      <c r="CI399" s="141" t="str">
        <f aca="false">IF(COUNTIFS(DATOS_[id],DATOS_[[#This Row],[id]])&gt;1,DATOS_[[#This Row],[id]],"")</f>
        <v/>
      </c>
      <c r="CJ399" s="141" t="n">
        <f aca="false">(Inicio!$G$10-DATOS_[[#This Row],[Fecha Nacimiento]])/365.25</f>
        <v>0</v>
      </c>
      <c r="CK399" s="141" t="n">
        <f aca="false">(Inicio!$G$10-DATOS_[[#This Row],[Fecha de Antigüedad]])/365.25</f>
        <v>0</v>
      </c>
      <c r="CL399" s="141" t="e">
        <f aca="false">+VLOOKUP(DATOS_[[#This Row],[Clave de Contrato]],TblTiposContrato13[],3,0)</f>
        <v>#N/A</v>
      </c>
      <c r="CM399" s="141" t="e">
        <f aca="false">+VLOOKUP(DATOS_[[#This Row],[Clave de Contrato]],TblTiposContrato13[],4,0)</f>
        <v>#N/A</v>
      </c>
      <c r="CN399" s="141" t="str">
        <f aca="false">VLOOKUP(DATOS_[[#This Row],[Edad]],CONTRATOS!TblRngEdad,2,1)</f>
        <v>20  o menos</v>
      </c>
      <c r="CO399" s="141" t="str">
        <f aca="false">VLOOKUP(DATOS_[[#This Row],[Antigüedad]],TblRngAntg14[],2,1)</f>
        <v>0 a 1 años</v>
      </c>
    </row>
    <row r="400" customFormat="false" ht="13.8" hidden="false" customHeight="false" outlineLevel="0" collapsed="false">
      <c r="D400" s="128"/>
      <c r="E400" s="129"/>
      <c r="F400" s="129"/>
      <c r="G400" s="129"/>
      <c r="H400" s="130"/>
      <c r="I400" s="131"/>
      <c r="J400" s="128"/>
      <c r="K400" s="132"/>
      <c r="L400" s="132"/>
      <c r="M400" s="133"/>
      <c r="N400" s="133"/>
      <c r="O400" s="133"/>
      <c r="P400" s="129"/>
      <c r="Z400" s="74"/>
      <c r="AA400" s="75"/>
      <c r="AB400" s="75"/>
      <c r="AC400" s="129"/>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134"/>
      <c r="BK400" s="134"/>
      <c r="BL400" s="134"/>
      <c r="BM400" s="135"/>
      <c r="BN400" s="136" t="n">
        <f aca="false">+MAX($D$3,DATOS_[[#This Row],[Fecha Inicio Sit. Contract.]])</f>
        <v>0</v>
      </c>
      <c r="BO400" s="136" t="n">
        <f aca="false">+MIN($D$4,DATOS_[[#This Row],[Fecha Fin Sit. Contract.]])</f>
        <v>0</v>
      </c>
      <c r="BP400" s="137" t="n">
        <f aca="false">+DATOS_[[#This Row],[% de jornada]]*IF(DATOS_[[#This Row],[% jornada reducida]]="",1,DATOS_[[#This Row],[% jornada reducida]])</f>
        <v>0</v>
      </c>
      <c r="BQ400" s="137" t="n">
        <f aca="false">+(DATOS_[[#This Row],[F.fin.cal]]-DATOS_[[#This Row],[F.ini.cal]]+1)/($D$4-$D$3+1)</f>
        <v>1</v>
      </c>
      <c r="BR400" s="137" t="str">
        <f aca="false">IF(OR(AND(DATOS_[[#This Row],[Fecha Fin Contrato]]&lt;$D$3,DATOS_[[#This Row],[Fecha Fin Contrato]]&lt;&gt;""),DATOS_[[#This Row],[Fecha de Contratación]]&gt;$D$4),"Fuera","Dentro")</f>
        <v>Dentro</v>
      </c>
      <c r="BS400" s="137" t="str">
        <f aca="false" t="array" ref="BS400:BS400">IF(MAX(IF(DATOS_[id]=DATOS_[[#This Row],[id]],DATOS_[F.fin.cal]))=DATOS_[[#This Row],[F.fin.cal]],"Sí","NO")</f>
        <v>Sí</v>
      </c>
      <c r="BT400" s="137" t="str">
        <f aca="false">IF(AND(DATOS_[[#This Row],[% normaliz]]&lt;&gt;1,DATOS_[[#This Row],[% anualiz]]=1),"Sí","NO")</f>
        <v>Sí</v>
      </c>
      <c r="BU400" s="137" t="str">
        <f aca="false">IF(AND(DATOS_[[#This Row],[% normaliz]]=1,DATOS_[[#This Row],[% anualiz]]&lt;&gt;1),"Sí","NO")</f>
        <v>NO</v>
      </c>
      <c r="BV400" s="137" t="str">
        <f aca="false">IF(AND(DATOS_[[#This Row],[% normaliz]]&lt;&gt;1,DATOS_[[#This Row],[% anualiz]]&lt;&gt;1),"Sí","NO")</f>
        <v>NO</v>
      </c>
      <c r="BW400" s="137" t="str">
        <f aca="false">+IF(DATOS_[[#This Row],[% normaliz]]*DATOS_[[#This Row],[% anualiz]]=1,"NO","Sí")</f>
        <v>Sí</v>
      </c>
      <c r="BX400" s="138" t="e">
        <f aca="false">(DATOS_[[#This Row],[S.BASE]]*(1/DATOS_[[#This Row],[% normaliz]])*(1/DATOS_[[#This Row],[% anualiz]]))*IF(DATOS_[[#This Row],[Check Equiparado]]="Sí",1,0)</f>
        <v>#DIV/0!</v>
      </c>
      <c r="BY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0" s="138" t="e">
        <f aca="false">+DATOS_[[#This Row],[SALARIO BASE Eq]]+DATOS_[[#This Row],[Tot COMPL.SAL Eq]]</f>
        <v>#DIV/0!</v>
      </c>
      <c r="CA400" s="138" t="e">
        <f aca="false" t="array" ref="CA400:CA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0" s="138" t="e">
        <f aca="false">+DATOS_[[#This Row],[TOTAL SALARIO Eq]]+DATOS_[[#This Row],[Tot Extrasalarial Eq]]</f>
        <v>#DIV/0!</v>
      </c>
      <c r="CC400" s="139" t="n">
        <f aca="false">DATOS_[[#This Row],[S.BASE]]</f>
        <v>0</v>
      </c>
      <c r="CD400" s="139" t="n">
        <f aca="false">+SUM(DATOS_[[#This Row],[Conc.Sal.01]:[Conc.Sal.30]])</f>
        <v>0</v>
      </c>
      <c r="CE400" s="139" t="n">
        <f aca="false">+DATOS_[[#This Row],[SALARIO BASE Ef]]+DATOS_[[#This Row],[Tot COMPL.SAL Ef]]</f>
        <v>0</v>
      </c>
      <c r="CF400" s="139" t="n">
        <f aca="false">+SUM(DATOS_[[#This Row],[C.Extra.01]:[C.Extra.05]])</f>
        <v>0</v>
      </c>
      <c r="CG400" s="139" t="n">
        <f aca="false">+DATOS_[[#This Row],[TOTAL SALARIO Ef]]+DATOS_[[#This Row],[Tot Extrasalarial Ef]]</f>
        <v>0</v>
      </c>
      <c r="CH400" s="140" t="n">
        <f aca="false">MIN(IF(DATOS_[[#This Row],[Fecha Fin Contrato]]="",$D$4,DATOS_[[#This Row],[Fecha Fin Contrato]]),$D$4)-MAX(DATOS_[[#This Row],[Fecha de Contratación]],$D$3)+1</f>
        <v>1</v>
      </c>
      <c r="CI400" s="141" t="str">
        <f aca="false">IF(COUNTIFS(DATOS_[id],DATOS_[[#This Row],[id]])&gt;1,DATOS_[[#This Row],[id]],"")</f>
        <v/>
      </c>
      <c r="CJ400" s="141" t="n">
        <f aca="false">(Inicio!$G$10-DATOS_[[#This Row],[Fecha Nacimiento]])/365.25</f>
        <v>0</v>
      </c>
      <c r="CK400" s="141" t="n">
        <f aca="false">(Inicio!$G$10-DATOS_[[#This Row],[Fecha de Antigüedad]])/365.25</f>
        <v>0</v>
      </c>
      <c r="CL400" s="141" t="e">
        <f aca="false">+VLOOKUP(DATOS_[[#This Row],[Clave de Contrato]],TblTiposContrato13[],3,0)</f>
        <v>#N/A</v>
      </c>
      <c r="CM400" s="141" t="e">
        <f aca="false">+VLOOKUP(DATOS_[[#This Row],[Clave de Contrato]],TblTiposContrato13[],4,0)</f>
        <v>#N/A</v>
      </c>
      <c r="CN400" s="141" t="str">
        <f aca="false">VLOOKUP(DATOS_[[#This Row],[Edad]],CONTRATOS!TblRngEdad,2,1)</f>
        <v>20  o menos</v>
      </c>
      <c r="CO400" s="141" t="str">
        <f aca="false">VLOOKUP(DATOS_[[#This Row],[Antigüedad]],TblRngAntg14[],2,1)</f>
        <v>0 a 1 años</v>
      </c>
    </row>
    <row r="401" customFormat="false" ht="13.8" hidden="false" customHeight="false" outlineLevel="0" collapsed="false">
      <c r="D401" s="128"/>
      <c r="E401" s="129"/>
      <c r="F401" s="129"/>
      <c r="G401" s="129"/>
      <c r="H401" s="130"/>
      <c r="I401" s="131"/>
      <c r="J401" s="128"/>
      <c r="K401" s="132"/>
      <c r="L401" s="132"/>
      <c r="M401" s="133"/>
      <c r="N401" s="133"/>
      <c r="O401" s="133"/>
      <c r="P401" s="129"/>
      <c r="Z401" s="74"/>
      <c r="AA401" s="75"/>
      <c r="AB401" s="75"/>
      <c r="AC401" s="129"/>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134"/>
      <c r="BK401" s="134"/>
      <c r="BL401" s="134"/>
      <c r="BM401" s="135"/>
      <c r="BN401" s="136" t="n">
        <f aca="false">+MAX($D$3,DATOS_[[#This Row],[Fecha Inicio Sit. Contract.]])</f>
        <v>0</v>
      </c>
      <c r="BO401" s="136" t="n">
        <f aca="false">+MIN($D$4,DATOS_[[#This Row],[Fecha Fin Sit. Contract.]])</f>
        <v>0</v>
      </c>
      <c r="BP401" s="137" t="n">
        <f aca="false">+DATOS_[[#This Row],[% de jornada]]*IF(DATOS_[[#This Row],[% jornada reducida]]="",1,DATOS_[[#This Row],[% jornada reducida]])</f>
        <v>0</v>
      </c>
      <c r="BQ401" s="137" t="n">
        <f aca="false">+(DATOS_[[#This Row],[F.fin.cal]]-DATOS_[[#This Row],[F.ini.cal]]+1)/($D$4-$D$3+1)</f>
        <v>1</v>
      </c>
      <c r="BR401" s="137" t="str">
        <f aca="false">IF(OR(AND(DATOS_[[#This Row],[Fecha Fin Contrato]]&lt;$D$3,DATOS_[[#This Row],[Fecha Fin Contrato]]&lt;&gt;""),DATOS_[[#This Row],[Fecha de Contratación]]&gt;$D$4),"Fuera","Dentro")</f>
        <v>Dentro</v>
      </c>
      <c r="BS401" s="137" t="str">
        <f aca="false" t="array" ref="BS401:BS401">IF(MAX(IF(DATOS_[id]=DATOS_[[#This Row],[id]],DATOS_[F.fin.cal]))=DATOS_[[#This Row],[F.fin.cal]],"Sí","NO")</f>
        <v>Sí</v>
      </c>
      <c r="BT401" s="137" t="str">
        <f aca="false">IF(AND(DATOS_[[#This Row],[% normaliz]]&lt;&gt;1,DATOS_[[#This Row],[% anualiz]]=1),"Sí","NO")</f>
        <v>Sí</v>
      </c>
      <c r="BU401" s="137" t="str">
        <f aca="false">IF(AND(DATOS_[[#This Row],[% normaliz]]=1,DATOS_[[#This Row],[% anualiz]]&lt;&gt;1),"Sí","NO")</f>
        <v>NO</v>
      </c>
      <c r="BV401" s="137" t="str">
        <f aca="false">IF(AND(DATOS_[[#This Row],[% normaliz]]&lt;&gt;1,DATOS_[[#This Row],[% anualiz]]&lt;&gt;1),"Sí","NO")</f>
        <v>NO</v>
      </c>
      <c r="BW401" s="137" t="str">
        <f aca="false">+IF(DATOS_[[#This Row],[% normaliz]]*DATOS_[[#This Row],[% anualiz]]=1,"NO","Sí")</f>
        <v>Sí</v>
      </c>
      <c r="BX401" s="138" t="e">
        <f aca="false">(DATOS_[[#This Row],[S.BASE]]*(1/DATOS_[[#This Row],[% normaliz]])*(1/DATOS_[[#This Row],[% anualiz]]))*IF(DATOS_[[#This Row],[Check Equiparado]]="Sí",1,0)</f>
        <v>#DIV/0!</v>
      </c>
      <c r="BY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1" s="138" t="e">
        <f aca="false">+DATOS_[[#This Row],[SALARIO BASE Eq]]+DATOS_[[#This Row],[Tot COMPL.SAL Eq]]</f>
        <v>#DIV/0!</v>
      </c>
      <c r="CA401" s="138" t="e">
        <f aca="false" t="array" ref="CA401:CA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1" s="138" t="e">
        <f aca="false">+DATOS_[[#This Row],[TOTAL SALARIO Eq]]+DATOS_[[#This Row],[Tot Extrasalarial Eq]]</f>
        <v>#DIV/0!</v>
      </c>
      <c r="CC401" s="139" t="n">
        <f aca="false">DATOS_[[#This Row],[S.BASE]]</f>
        <v>0</v>
      </c>
      <c r="CD401" s="139" t="n">
        <f aca="false">+SUM(DATOS_[[#This Row],[Conc.Sal.01]:[Conc.Sal.30]])</f>
        <v>0</v>
      </c>
      <c r="CE401" s="139" t="n">
        <f aca="false">+DATOS_[[#This Row],[SALARIO BASE Ef]]+DATOS_[[#This Row],[Tot COMPL.SAL Ef]]</f>
        <v>0</v>
      </c>
      <c r="CF401" s="139" t="n">
        <f aca="false">+SUM(DATOS_[[#This Row],[C.Extra.01]:[C.Extra.05]])</f>
        <v>0</v>
      </c>
      <c r="CG401" s="139" t="n">
        <f aca="false">+DATOS_[[#This Row],[TOTAL SALARIO Ef]]+DATOS_[[#This Row],[Tot Extrasalarial Ef]]</f>
        <v>0</v>
      </c>
      <c r="CH401" s="140" t="n">
        <f aca="false">MIN(IF(DATOS_[[#This Row],[Fecha Fin Contrato]]="",$D$4,DATOS_[[#This Row],[Fecha Fin Contrato]]),$D$4)-MAX(DATOS_[[#This Row],[Fecha de Contratación]],$D$3)+1</f>
        <v>1</v>
      </c>
      <c r="CI401" s="141" t="str">
        <f aca="false">IF(COUNTIFS(DATOS_[id],DATOS_[[#This Row],[id]])&gt;1,DATOS_[[#This Row],[id]],"")</f>
        <v/>
      </c>
      <c r="CJ401" s="141" t="n">
        <f aca="false">(Inicio!$G$10-DATOS_[[#This Row],[Fecha Nacimiento]])/365.25</f>
        <v>0</v>
      </c>
      <c r="CK401" s="141" t="n">
        <f aca="false">(Inicio!$G$10-DATOS_[[#This Row],[Fecha de Antigüedad]])/365.25</f>
        <v>0</v>
      </c>
      <c r="CL401" s="141" t="e">
        <f aca="false">+VLOOKUP(DATOS_[[#This Row],[Clave de Contrato]],TblTiposContrato13[],3,0)</f>
        <v>#N/A</v>
      </c>
      <c r="CM401" s="141" t="e">
        <f aca="false">+VLOOKUP(DATOS_[[#This Row],[Clave de Contrato]],TblTiposContrato13[],4,0)</f>
        <v>#N/A</v>
      </c>
      <c r="CN401" s="141" t="str">
        <f aca="false">VLOOKUP(DATOS_[[#This Row],[Edad]],CONTRATOS!TblRngEdad,2,1)</f>
        <v>20  o menos</v>
      </c>
      <c r="CO401" s="141" t="str">
        <f aca="false">VLOOKUP(DATOS_[[#This Row],[Antigüedad]],TblRngAntg14[],2,1)</f>
        <v>0 a 1 años</v>
      </c>
    </row>
    <row r="402" customFormat="false" ht="13.8" hidden="false" customHeight="false" outlineLevel="0" collapsed="false">
      <c r="D402" s="128"/>
      <c r="E402" s="129"/>
      <c r="F402" s="129"/>
      <c r="G402" s="129"/>
      <c r="H402" s="130"/>
      <c r="I402" s="131"/>
      <c r="J402" s="128"/>
      <c r="K402" s="132"/>
      <c r="L402" s="132"/>
      <c r="M402" s="133"/>
      <c r="N402" s="133"/>
      <c r="O402" s="133"/>
      <c r="P402" s="129"/>
      <c r="Z402" s="74"/>
      <c r="AA402" s="75"/>
      <c r="AB402" s="75"/>
      <c r="AC402" s="129"/>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134"/>
      <c r="BK402" s="134"/>
      <c r="BL402" s="134"/>
      <c r="BM402" s="135"/>
      <c r="BN402" s="136" t="n">
        <f aca="false">+MAX($D$3,DATOS_[[#This Row],[Fecha Inicio Sit. Contract.]])</f>
        <v>0</v>
      </c>
      <c r="BO402" s="136" t="n">
        <f aca="false">+MIN($D$4,DATOS_[[#This Row],[Fecha Fin Sit. Contract.]])</f>
        <v>0</v>
      </c>
      <c r="BP402" s="137" t="n">
        <f aca="false">+DATOS_[[#This Row],[% de jornada]]*IF(DATOS_[[#This Row],[% jornada reducida]]="",1,DATOS_[[#This Row],[% jornada reducida]])</f>
        <v>0</v>
      </c>
      <c r="BQ402" s="137" t="n">
        <f aca="false">+(DATOS_[[#This Row],[F.fin.cal]]-DATOS_[[#This Row],[F.ini.cal]]+1)/($D$4-$D$3+1)</f>
        <v>1</v>
      </c>
      <c r="BR402" s="137" t="str">
        <f aca="false">IF(OR(AND(DATOS_[[#This Row],[Fecha Fin Contrato]]&lt;$D$3,DATOS_[[#This Row],[Fecha Fin Contrato]]&lt;&gt;""),DATOS_[[#This Row],[Fecha de Contratación]]&gt;$D$4),"Fuera","Dentro")</f>
        <v>Dentro</v>
      </c>
      <c r="BS402" s="137" t="str">
        <f aca="false" t="array" ref="BS402:BS402">IF(MAX(IF(DATOS_[id]=DATOS_[[#This Row],[id]],DATOS_[F.fin.cal]))=DATOS_[[#This Row],[F.fin.cal]],"Sí","NO")</f>
        <v>Sí</v>
      </c>
      <c r="BT402" s="137" t="str">
        <f aca="false">IF(AND(DATOS_[[#This Row],[% normaliz]]&lt;&gt;1,DATOS_[[#This Row],[% anualiz]]=1),"Sí","NO")</f>
        <v>Sí</v>
      </c>
      <c r="BU402" s="137" t="str">
        <f aca="false">IF(AND(DATOS_[[#This Row],[% normaliz]]=1,DATOS_[[#This Row],[% anualiz]]&lt;&gt;1),"Sí","NO")</f>
        <v>NO</v>
      </c>
      <c r="BV402" s="137" t="str">
        <f aca="false">IF(AND(DATOS_[[#This Row],[% normaliz]]&lt;&gt;1,DATOS_[[#This Row],[% anualiz]]&lt;&gt;1),"Sí","NO")</f>
        <v>NO</v>
      </c>
      <c r="BW402" s="137" t="str">
        <f aca="false">+IF(DATOS_[[#This Row],[% normaliz]]*DATOS_[[#This Row],[% anualiz]]=1,"NO","Sí")</f>
        <v>Sí</v>
      </c>
      <c r="BX402" s="138" t="e">
        <f aca="false">(DATOS_[[#This Row],[S.BASE]]*(1/DATOS_[[#This Row],[% normaliz]])*(1/DATOS_[[#This Row],[% anualiz]]))*IF(DATOS_[[#This Row],[Check Equiparado]]="Sí",1,0)</f>
        <v>#DIV/0!</v>
      </c>
      <c r="BY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2" s="138" t="e">
        <f aca="false">+DATOS_[[#This Row],[SALARIO BASE Eq]]+DATOS_[[#This Row],[Tot COMPL.SAL Eq]]</f>
        <v>#DIV/0!</v>
      </c>
      <c r="CA402" s="138" t="e">
        <f aca="false" t="array" ref="CA402:CA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2" s="138" t="e">
        <f aca="false">+DATOS_[[#This Row],[TOTAL SALARIO Eq]]+DATOS_[[#This Row],[Tot Extrasalarial Eq]]</f>
        <v>#DIV/0!</v>
      </c>
      <c r="CC402" s="139" t="n">
        <f aca="false">DATOS_[[#This Row],[S.BASE]]</f>
        <v>0</v>
      </c>
      <c r="CD402" s="139" t="n">
        <f aca="false">+SUM(DATOS_[[#This Row],[Conc.Sal.01]:[Conc.Sal.30]])</f>
        <v>0</v>
      </c>
      <c r="CE402" s="139" t="n">
        <f aca="false">+DATOS_[[#This Row],[SALARIO BASE Ef]]+DATOS_[[#This Row],[Tot COMPL.SAL Ef]]</f>
        <v>0</v>
      </c>
      <c r="CF402" s="139" t="n">
        <f aca="false">+SUM(DATOS_[[#This Row],[C.Extra.01]:[C.Extra.05]])</f>
        <v>0</v>
      </c>
      <c r="CG402" s="139" t="n">
        <f aca="false">+DATOS_[[#This Row],[TOTAL SALARIO Ef]]+DATOS_[[#This Row],[Tot Extrasalarial Ef]]</f>
        <v>0</v>
      </c>
      <c r="CH402" s="140" t="n">
        <f aca="false">MIN(IF(DATOS_[[#This Row],[Fecha Fin Contrato]]="",$D$4,DATOS_[[#This Row],[Fecha Fin Contrato]]),$D$4)-MAX(DATOS_[[#This Row],[Fecha de Contratación]],$D$3)+1</f>
        <v>1</v>
      </c>
      <c r="CI402" s="141" t="str">
        <f aca="false">IF(COUNTIFS(DATOS_[id],DATOS_[[#This Row],[id]])&gt;1,DATOS_[[#This Row],[id]],"")</f>
        <v/>
      </c>
      <c r="CJ402" s="141" t="n">
        <f aca="false">(Inicio!$G$10-DATOS_[[#This Row],[Fecha Nacimiento]])/365.25</f>
        <v>0</v>
      </c>
      <c r="CK402" s="141" t="n">
        <f aca="false">(Inicio!$G$10-DATOS_[[#This Row],[Fecha de Antigüedad]])/365.25</f>
        <v>0</v>
      </c>
      <c r="CL402" s="141" t="e">
        <f aca="false">+VLOOKUP(DATOS_[[#This Row],[Clave de Contrato]],TblTiposContrato13[],3,0)</f>
        <v>#N/A</v>
      </c>
      <c r="CM402" s="141" t="e">
        <f aca="false">+VLOOKUP(DATOS_[[#This Row],[Clave de Contrato]],TblTiposContrato13[],4,0)</f>
        <v>#N/A</v>
      </c>
      <c r="CN402" s="141" t="str">
        <f aca="false">VLOOKUP(DATOS_[[#This Row],[Edad]],CONTRATOS!TblRngEdad,2,1)</f>
        <v>20  o menos</v>
      </c>
      <c r="CO402" s="141" t="str">
        <f aca="false">VLOOKUP(DATOS_[[#This Row],[Antigüedad]],TblRngAntg14[],2,1)</f>
        <v>0 a 1 años</v>
      </c>
    </row>
    <row r="403" customFormat="false" ht="13.8" hidden="false" customHeight="false" outlineLevel="0" collapsed="false">
      <c r="D403" s="128"/>
      <c r="E403" s="129"/>
      <c r="F403" s="129"/>
      <c r="G403" s="129"/>
      <c r="H403" s="130"/>
      <c r="I403" s="131"/>
      <c r="J403" s="128"/>
      <c r="K403" s="132"/>
      <c r="L403" s="132"/>
      <c r="M403" s="133"/>
      <c r="N403" s="133"/>
      <c r="O403" s="133"/>
      <c r="P403" s="129"/>
      <c r="Z403" s="74"/>
      <c r="AA403" s="75"/>
      <c r="AB403" s="75"/>
      <c r="AC403" s="129"/>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134"/>
      <c r="BK403" s="134"/>
      <c r="BL403" s="134"/>
      <c r="BM403" s="135"/>
      <c r="BN403" s="136" t="n">
        <f aca="false">+MAX($D$3,DATOS_[[#This Row],[Fecha Inicio Sit. Contract.]])</f>
        <v>0</v>
      </c>
      <c r="BO403" s="136" t="n">
        <f aca="false">+MIN($D$4,DATOS_[[#This Row],[Fecha Fin Sit. Contract.]])</f>
        <v>0</v>
      </c>
      <c r="BP403" s="137" t="n">
        <f aca="false">+DATOS_[[#This Row],[% de jornada]]*IF(DATOS_[[#This Row],[% jornada reducida]]="",1,DATOS_[[#This Row],[% jornada reducida]])</f>
        <v>0</v>
      </c>
      <c r="BQ403" s="137" t="n">
        <f aca="false">+(DATOS_[[#This Row],[F.fin.cal]]-DATOS_[[#This Row],[F.ini.cal]]+1)/($D$4-$D$3+1)</f>
        <v>1</v>
      </c>
      <c r="BR403" s="137" t="str">
        <f aca="false">IF(OR(AND(DATOS_[[#This Row],[Fecha Fin Contrato]]&lt;$D$3,DATOS_[[#This Row],[Fecha Fin Contrato]]&lt;&gt;""),DATOS_[[#This Row],[Fecha de Contratación]]&gt;$D$4),"Fuera","Dentro")</f>
        <v>Dentro</v>
      </c>
      <c r="BS403" s="137" t="str">
        <f aca="false" t="array" ref="BS403:BS403">IF(MAX(IF(DATOS_[id]=DATOS_[[#This Row],[id]],DATOS_[F.fin.cal]))=DATOS_[[#This Row],[F.fin.cal]],"Sí","NO")</f>
        <v>Sí</v>
      </c>
      <c r="BT403" s="137" t="str">
        <f aca="false">IF(AND(DATOS_[[#This Row],[% normaliz]]&lt;&gt;1,DATOS_[[#This Row],[% anualiz]]=1),"Sí","NO")</f>
        <v>Sí</v>
      </c>
      <c r="BU403" s="137" t="str">
        <f aca="false">IF(AND(DATOS_[[#This Row],[% normaliz]]=1,DATOS_[[#This Row],[% anualiz]]&lt;&gt;1),"Sí","NO")</f>
        <v>NO</v>
      </c>
      <c r="BV403" s="137" t="str">
        <f aca="false">IF(AND(DATOS_[[#This Row],[% normaliz]]&lt;&gt;1,DATOS_[[#This Row],[% anualiz]]&lt;&gt;1),"Sí","NO")</f>
        <v>NO</v>
      </c>
      <c r="BW403" s="137" t="str">
        <f aca="false">+IF(DATOS_[[#This Row],[% normaliz]]*DATOS_[[#This Row],[% anualiz]]=1,"NO","Sí")</f>
        <v>Sí</v>
      </c>
      <c r="BX403" s="138" t="e">
        <f aca="false">(DATOS_[[#This Row],[S.BASE]]*(1/DATOS_[[#This Row],[% normaliz]])*(1/DATOS_[[#This Row],[% anualiz]]))*IF(DATOS_[[#This Row],[Check Equiparado]]="Sí",1,0)</f>
        <v>#DIV/0!</v>
      </c>
      <c r="BY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3" s="138" t="e">
        <f aca="false">+DATOS_[[#This Row],[SALARIO BASE Eq]]+DATOS_[[#This Row],[Tot COMPL.SAL Eq]]</f>
        <v>#DIV/0!</v>
      </c>
      <c r="CA403" s="138" t="e">
        <f aca="false" t="array" ref="CA403:CA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3" s="138" t="e">
        <f aca="false">+DATOS_[[#This Row],[TOTAL SALARIO Eq]]+DATOS_[[#This Row],[Tot Extrasalarial Eq]]</f>
        <v>#DIV/0!</v>
      </c>
      <c r="CC403" s="139" t="n">
        <f aca="false">DATOS_[[#This Row],[S.BASE]]</f>
        <v>0</v>
      </c>
      <c r="CD403" s="139" t="n">
        <f aca="false">+SUM(DATOS_[[#This Row],[Conc.Sal.01]:[Conc.Sal.30]])</f>
        <v>0</v>
      </c>
      <c r="CE403" s="139" t="n">
        <f aca="false">+DATOS_[[#This Row],[SALARIO BASE Ef]]+DATOS_[[#This Row],[Tot COMPL.SAL Ef]]</f>
        <v>0</v>
      </c>
      <c r="CF403" s="139" t="n">
        <f aca="false">+SUM(DATOS_[[#This Row],[C.Extra.01]:[C.Extra.05]])</f>
        <v>0</v>
      </c>
      <c r="CG403" s="139" t="n">
        <f aca="false">+DATOS_[[#This Row],[TOTAL SALARIO Ef]]+DATOS_[[#This Row],[Tot Extrasalarial Ef]]</f>
        <v>0</v>
      </c>
      <c r="CH403" s="140" t="n">
        <f aca="false">MIN(IF(DATOS_[[#This Row],[Fecha Fin Contrato]]="",$D$4,DATOS_[[#This Row],[Fecha Fin Contrato]]),$D$4)-MAX(DATOS_[[#This Row],[Fecha de Contratación]],$D$3)+1</f>
        <v>1</v>
      </c>
      <c r="CI403" s="141" t="str">
        <f aca="false">IF(COUNTIFS(DATOS_[id],DATOS_[[#This Row],[id]])&gt;1,DATOS_[[#This Row],[id]],"")</f>
        <v/>
      </c>
      <c r="CJ403" s="141" t="n">
        <f aca="false">(Inicio!$G$10-DATOS_[[#This Row],[Fecha Nacimiento]])/365.25</f>
        <v>0</v>
      </c>
      <c r="CK403" s="141" t="n">
        <f aca="false">(Inicio!$G$10-DATOS_[[#This Row],[Fecha de Antigüedad]])/365.25</f>
        <v>0</v>
      </c>
      <c r="CL403" s="141" t="e">
        <f aca="false">+VLOOKUP(DATOS_[[#This Row],[Clave de Contrato]],TblTiposContrato13[],3,0)</f>
        <v>#N/A</v>
      </c>
      <c r="CM403" s="141" t="e">
        <f aca="false">+VLOOKUP(DATOS_[[#This Row],[Clave de Contrato]],TblTiposContrato13[],4,0)</f>
        <v>#N/A</v>
      </c>
      <c r="CN403" s="141" t="str">
        <f aca="false">VLOOKUP(DATOS_[[#This Row],[Edad]],CONTRATOS!TblRngEdad,2,1)</f>
        <v>20  o menos</v>
      </c>
      <c r="CO403" s="141" t="str">
        <f aca="false">VLOOKUP(DATOS_[[#This Row],[Antigüedad]],TblRngAntg14[],2,1)</f>
        <v>0 a 1 años</v>
      </c>
    </row>
    <row r="404" customFormat="false" ht="13.8" hidden="false" customHeight="false" outlineLevel="0" collapsed="false">
      <c r="D404" s="128"/>
      <c r="E404" s="129"/>
      <c r="F404" s="129"/>
      <c r="G404" s="129"/>
      <c r="H404" s="130"/>
      <c r="I404" s="131"/>
      <c r="J404" s="128"/>
      <c r="K404" s="132"/>
      <c r="L404" s="132"/>
      <c r="M404" s="133"/>
      <c r="N404" s="133"/>
      <c r="O404" s="133"/>
      <c r="P404" s="129"/>
      <c r="Z404" s="74"/>
      <c r="AA404" s="75"/>
      <c r="AB404" s="75"/>
      <c r="AC404" s="129"/>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134"/>
      <c r="BK404" s="134"/>
      <c r="BL404" s="134"/>
      <c r="BM404" s="135"/>
      <c r="BN404" s="136" t="n">
        <f aca="false">+MAX($D$3,DATOS_[[#This Row],[Fecha Inicio Sit. Contract.]])</f>
        <v>0</v>
      </c>
      <c r="BO404" s="136" t="n">
        <f aca="false">+MIN($D$4,DATOS_[[#This Row],[Fecha Fin Sit. Contract.]])</f>
        <v>0</v>
      </c>
      <c r="BP404" s="137" t="n">
        <f aca="false">+DATOS_[[#This Row],[% de jornada]]*IF(DATOS_[[#This Row],[% jornada reducida]]="",1,DATOS_[[#This Row],[% jornada reducida]])</f>
        <v>0</v>
      </c>
      <c r="BQ404" s="137" t="n">
        <f aca="false">+(DATOS_[[#This Row],[F.fin.cal]]-DATOS_[[#This Row],[F.ini.cal]]+1)/($D$4-$D$3+1)</f>
        <v>1</v>
      </c>
      <c r="BR404" s="137" t="str">
        <f aca="false">IF(OR(AND(DATOS_[[#This Row],[Fecha Fin Contrato]]&lt;$D$3,DATOS_[[#This Row],[Fecha Fin Contrato]]&lt;&gt;""),DATOS_[[#This Row],[Fecha de Contratación]]&gt;$D$4),"Fuera","Dentro")</f>
        <v>Dentro</v>
      </c>
      <c r="BS404" s="137" t="str">
        <f aca="false" t="array" ref="BS404:BS404">IF(MAX(IF(DATOS_[id]=DATOS_[[#This Row],[id]],DATOS_[F.fin.cal]))=DATOS_[[#This Row],[F.fin.cal]],"Sí","NO")</f>
        <v>Sí</v>
      </c>
      <c r="BT404" s="137" t="str">
        <f aca="false">IF(AND(DATOS_[[#This Row],[% normaliz]]&lt;&gt;1,DATOS_[[#This Row],[% anualiz]]=1),"Sí","NO")</f>
        <v>Sí</v>
      </c>
      <c r="BU404" s="137" t="str">
        <f aca="false">IF(AND(DATOS_[[#This Row],[% normaliz]]=1,DATOS_[[#This Row],[% anualiz]]&lt;&gt;1),"Sí","NO")</f>
        <v>NO</v>
      </c>
      <c r="BV404" s="137" t="str">
        <f aca="false">IF(AND(DATOS_[[#This Row],[% normaliz]]&lt;&gt;1,DATOS_[[#This Row],[% anualiz]]&lt;&gt;1),"Sí","NO")</f>
        <v>NO</v>
      </c>
      <c r="BW404" s="137" t="str">
        <f aca="false">+IF(DATOS_[[#This Row],[% normaliz]]*DATOS_[[#This Row],[% anualiz]]=1,"NO","Sí")</f>
        <v>Sí</v>
      </c>
      <c r="BX404" s="138" t="e">
        <f aca="false">(DATOS_[[#This Row],[S.BASE]]*(1/DATOS_[[#This Row],[% normaliz]])*(1/DATOS_[[#This Row],[% anualiz]]))*IF(DATOS_[[#This Row],[Check Equiparado]]="Sí",1,0)</f>
        <v>#DIV/0!</v>
      </c>
      <c r="BY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4" s="138" t="e">
        <f aca="false">+DATOS_[[#This Row],[SALARIO BASE Eq]]+DATOS_[[#This Row],[Tot COMPL.SAL Eq]]</f>
        <v>#DIV/0!</v>
      </c>
      <c r="CA404" s="138" t="e">
        <f aca="false" t="array" ref="CA404:CA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4" s="138" t="e">
        <f aca="false">+DATOS_[[#This Row],[TOTAL SALARIO Eq]]+DATOS_[[#This Row],[Tot Extrasalarial Eq]]</f>
        <v>#DIV/0!</v>
      </c>
      <c r="CC404" s="139" t="n">
        <f aca="false">DATOS_[[#This Row],[S.BASE]]</f>
        <v>0</v>
      </c>
      <c r="CD404" s="139" t="n">
        <f aca="false">+SUM(DATOS_[[#This Row],[Conc.Sal.01]:[Conc.Sal.30]])</f>
        <v>0</v>
      </c>
      <c r="CE404" s="139" t="n">
        <f aca="false">+DATOS_[[#This Row],[SALARIO BASE Ef]]+DATOS_[[#This Row],[Tot COMPL.SAL Ef]]</f>
        <v>0</v>
      </c>
      <c r="CF404" s="139" t="n">
        <f aca="false">+SUM(DATOS_[[#This Row],[C.Extra.01]:[C.Extra.05]])</f>
        <v>0</v>
      </c>
      <c r="CG404" s="139" t="n">
        <f aca="false">+DATOS_[[#This Row],[TOTAL SALARIO Ef]]+DATOS_[[#This Row],[Tot Extrasalarial Ef]]</f>
        <v>0</v>
      </c>
      <c r="CH404" s="140" t="n">
        <f aca="false">MIN(IF(DATOS_[[#This Row],[Fecha Fin Contrato]]="",$D$4,DATOS_[[#This Row],[Fecha Fin Contrato]]),$D$4)-MAX(DATOS_[[#This Row],[Fecha de Contratación]],$D$3)+1</f>
        <v>1</v>
      </c>
      <c r="CI404" s="141" t="str">
        <f aca="false">IF(COUNTIFS(DATOS_[id],DATOS_[[#This Row],[id]])&gt;1,DATOS_[[#This Row],[id]],"")</f>
        <v/>
      </c>
      <c r="CJ404" s="141" t="n">
        <f aca="false">(Inicio!$G$10-DATOS_[[#This Row],[Fecha Nacimiento]])/365.25</f>
        <v>0</v>
      </c>
      <c r="CK404" s="141" t="n">
        <f aca="false">(Inicio!$G$10-DATOS_[[#This Row],[Fecha de Antigüedad]])/365.25</f>
        <v>0</v>
      </c>
      <c r="CL404" s="141" t="e">
        <f aca="false">+VLOOKUP(DATOS_[[#This Row],[Clave de Contrato]],TblTiposContrato13[],3,0)</f>
        <v>#N/A</v>
      </c>
      <c r="CM404" s="141" t="e">
        <f aca="false">+VLOOKUP(DATOS_[[#This Row],[Clave de Contrato]],TblTiposContrato13[],4,0)</f>
        <v>#N/A</v>
      </c>
      <c r="CN404" s="141" t="str">
        <f aca="false">VLOOKUP(DATOS_[[#This Row],[Edad]],CONTRATOS!TblRngEdad,2,1)</f>
        <v>20  o menos</v>
      </c>
      <c r="CO404" s="141" t="str">
        <f aca="false">VLOOKUP(DATOS_[[#This Row],[Antigüedad]],TblRngAntg14[],2,1)</f>
        <v>0 a 1 años</v>
      </c>
    </row>
    <row r="405" customFormat="false" ht="13.8" hidden="false" customHeight="false" outlineLevel="0" collapsed="false">
      <c r="D405" s="128"/>
      <c r="E405" s="129"/>
      <c r="F405" s="129"/>
      <c r="G405" s="129"/>
      <c r="H405" s="130"/>
      <c r="I405" s="131"/>
      <c r="J405" s="128"/>
      <c r="K405" s="132"/>
      <c r="L405" s="132"/>
      <c r="M405" s="133"/>
      <c r="N405" s="133"/>
      <c r="O405" s="133"/>
      <c r="P405" s="129"/>
      <c r="Z405" s="74"/>
      <c r="AA405" s="75"/>
      <c r="AB405" s="75"/>
      <c r="AC405" s="129"/>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134"/>
      <c r="BK405" s="134"/>
      <c r="BL405" s="134"/>
      <c r="BM405" s="135"/>
      <c r="BN405" s="136" t="n">
        <f aca="false">+MAX($D$3,DATOS_[[#This Row],[Fecha Inicio Sit. Contract.]])</f>
        <v>0</v>
      </c>
      <c r="BO405" s="136" t="n">
        <f aca="false">+MIN($D$4,DATOS_[[#This Row],[Fecha Fin Sit. Contract.]])</f>
        <v>0</v>
      </c>
      <c r="BP405" s="137" t="n">
        <f aca="false">+DATOS_[[#This Row],[% de jornada]]*IF(DATOS_[[#This Row],[% jornada reducida]]="",1,DATOS_[[#This Row],[% jornada reducida]])</f>
        <v>0</v>
      </c>
      <c r="BQ405" s="137" t="n">
        <f aca="false">+(DATOS_[[#This Row],[F.fin.cal]]-DATOS_[[#This Row],[F.ini.cal]]+1)/($D$4-$D$3+1)</f>
        <v>1</v>
      </c>
      <c r="BR405" s="137" t="str">
        <f aca="false">IF(OR(AND(DATOS_[[#This Row],[Fecha Fin Contrato]]&lt;$D$3,DATOS_[[#This Row],[Fecha Fin Contrato]]&lt;&gt;""),DATOS_[[#This Row],[Fecha de Contratación]]&gt;$D$4),"Fuera","Dentro")</f>
        <v>Dentro</v>
      </c>
      <c r="BS405" s="137" t="str">
        <f aca="false" t="array" ref="BS405:BS405">IF(MAX(IF(DATOS_[id]=DATOS_[[#This Row],[id]],DATOS_[F.fin.cal]))=DATOS_[[#This Row],[F.fin.cal]],"Sí","NO")</f>
        <v>Sí</v>
      </c>
      <c r="BT405" s="137" t="str">
        <f aca="false">IF(AND(DATOS_[[#This Row],[% normaliz]]&lt;&gt;1,DATOS_[[#This Row],[% anualiz]]=1),"Sí","NO")</f>
        <v>Sí</v>
      </c>
      <c r="BU405" s="137" t="str">
        <f aca="false">IF(AND(DATOS_[[#This Row],[% normaliz]]=1,DATOS_[[#This Row],[% anualiz]]&lt;&gt;1),"Sí","NO")</f>
        <v>NO</v>
      </c>
      <c r="BV405" s="137" t="str">
        <f aca="false">IF(AND(DATOS_[[#This Row],[% normaliz]]&lt;&gt;1,DATOS_[[#This Row],[% anualiz]]&lt;&gt;1),"Sí","NO")</f>
        <v>NO</v>
      </c>
      <c r="BW405" s="137" t="str">
        <f aca="false">+IF(DATOS_[[#This Row],[% normaliz]]*DATOS_[[#This Row],[% anualiz]]=1,"NO","Sí")</f>
        <v>Sí</v>
      </c>
      <c r="BX405" s="138" t="e">
        <f aca="false">(DATOS_[[#This Row],[S.BASE]]*(1/DATOS_[[#This Row],[% normaliz]])*(1/DATOS_[[#This Row],[% anualiz]]))*IF(DATOS_[[#This Row],[Check Equiparado]]="Sí",1,0)</f>
        <v>#DIV/0!</v>
      </c>
      <c r="BY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5" s="138" t="e">
        <f aca="false">+DATOS_[[#This Row],[SALARIO BASE Eq]]+DATOS_[[#This Row],[Tot COMPL.SAL Eq]]</f>
        <v>#DIV/0!</v>
      </c>
      <c r="CA405" s="138" t="e">
        <f aca="false" t="array" ref="CA405:CA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5" s="138" t="e">
        <f aca="false">+DATOS_[[#This Row],[TOTAL SALARIO Eq]]+DATOS_[[#This Row],[Tot Extrasalarial Eq]]</f>
        <v>#DIV/0!</v>
      </c>
      <c r="CC405" s="139" t="n">
        <f aca="false">DATOS_[[#This Row],[S.BASE]]</f>
        <v>0</v>
      </c>
      <c r="CD405" s="139" t="n">
        <f aca="false">+SUM(DATOS_[[#This Row],[Conc.Sal.01]:[Conc.Sal.30]])</f>
        <v>0</v>
      </c>
      <c r="CE405" s="139" t="n">
        <f aca="false">+DATOS_[[#This Row],[SALARIO BASE Ef]]+DATOS_[[#This Row],[Tot COMPL.SAL Ef]]</f>
        <v>0</v>
      </c>
      <c r="CF405" s="139" t="n">
        <f aca="false">+SUM(DATOS_[[#This Row],[C.Extra.01]:[C.Extra.05]])</f>
        <v>0</v>
      </c>
      <c r="CG405" s="139" t="n">
        <f aca="false">+DATOS_[[#This Row],[TOTAL SALARIO Ef]]+DATOS_[[#This Row],[Tot Extrasalarial Ef]]</f>
        <v>0</v>
      </c>
      <c r="CH405" s="140" t="n">
        <f aca="false">MIN(IF(DATOS_[[#This Row],[Fecha Fin Contrato]]="",$D$4,DATOS_[[#This Row],[Fecha Fin Contrato]]),$D$4)-MAX(DATOS_[[#This Row],[Fecha de Contratación]],$D$3)+1</f>
        <v>1</v>
      </c>
      <c r="CI405" s="141" t="str">
        <f aca="false">IF(COUNTIFS(DATOS_[id],DATOS_[[#This Row],[id]])&gt;1,DATOS_[[#This Row],[id]],"")</f>
        <v/>
      </c>
      <c r="CJ405" s="141" t="n">
        <f aca="false">(Inicio!$G$10-DATOS_[[#This Row],[Fecha Nacimiento]])/365.25</f>
        <v>0</v>
      </c>
      <c r="CK405" s="141" t="n">
        <f aca="false">(Inicio!$G$10-DATOS_[[#This Row],[Fecha de Antigüedad]])/365.25</f>
        <v>0</v>
      </c>
      <c r="CL405" s="141" t="e">
        <f aca="false">+VLOOKUP(DATOS_[[#This Row],[Clave de Contrato]],TblTiposContrato13[],3,0)</f>
        <v>#N/A</v>
      </c>
      <c r="CM405" s="141" t="e">
        <f aca="false">+VLOOKUP(DATOS_[[#This Row],[Clave de Contrato]],TblTiposContrato13[],4,0)</f>
        <v>#N/A</v>
      </c>
      <c r="CN405" s="141" t="str">
        <f aca="false">VLOOKUP(DATOS_[[#This Row],[Edad]],CONTRATOS!TblRngEdad,2,1)</f>
        <v>20  o menos</v>
      </c>
      <c r="CO405" s="141" t="str">
        <f aca="false">VLOOKUP(DATOS_[[#This Row],[Antigüedad]],TblRngAntg14[],2,1)</f>
        <v>0 a 1 años</v>
      </c>
    </row>
    <row r="406" customFormat="false" ht="13.8" hidden="false" customHeight="false" outlineLevel="0" collapsed="false">
      <c r="D406" s="128"/>
      <c r="E406" s="129"/>
      <c r="F406" s="129"/>
      <c r="G406" s="129"/>
      <c r="H406" s="130"/>
      <c r="I406" s="131"/>
      <c r="J406" s="128"/>
      <c r="K406" s="132"/>
      <c r="L406" s="132"/>
      <c r="M406" s="133"/>
      <c r="N406" s="133"/>
      <c r="O406" s="133"/>
      <c r="P406" s="129"/>
      <c r="Z406" s="74"/>
      <c r="AA406" s="75"/>
      <c r="AB406" s="75"/>
      <c r="AC406" s="129"/>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134"/>
      <c r="BK406" s="134"/>
      <c r="BL406" s="134"/>
      <c r="BM406" s="135"/>
      <c r="BN406" s="136" t="n">
        <f aca="false">+MAX($D$3,DATOS_[[#This Row],[Fecha Inicio Sit. Contract.]])</f>
        <v>0</v>
      </c>
      <c r="BO406" s="136" t="n">
        <f aca="false">+MIN($D$4,DATOS_[[#This Row],[Fecha Fin Sit. Contract.]])</f>
        <v>0</v>
      </c>
      <c r="BP406" s="137" t="n">
        <f aca="false">+DATOS_[[#This Row],[% de jornada]]*IF(DATOS_[[#This Row],[% jornada reducida]]="",1,DATOS_[[#This Row],[% jornada reducida]])</f>
        <v>0</v>
      </c>
      <c r="BQ406" s="137" t="n">
        <f aca="false">+(DATOS_[[#This Row],[F.fin.cal]]-DATOS_[[#This Row],[F.ini.cal]]+1)/($D$4-$D$3+1)</f>
        <v>1</v>
      </c>
      <c r="BR406" s="137" t="str">
        <f aca="false">IF(OR(AND(DATOS_[[#This Row],[Fecha Fin Contrato]]&lt;$D$3,DATOS_[[#This Row],[Fecha Fin Contrato]]&lt;&gt;""),DATOS_[[#This Row],[Fecha de Contratación]]&gt;$D$4),"Fuera","Dentro")</f>
        <v>Dentro</v>
      </c>
      <c r="BS406" s="137" t="str">
        <f aca="false" t="array" ref="BS406:BS406">IF(MAX(IF(DATOS_[id]=DATOS_[[#This Row],[id]],DATOS_[F.fin.cal]))=DATOS_[[#This Row],[F.fin.cal]],"Sí","NO")</f>
        <v>Sí</v>
      </c>
      <c r="BT406" s="137" t="str">
        <f aca="false">IF(AND(DATOS_[[#This Row],[% normaliz]]&lt;&gt;1,DATOS_[[#This Row],[% anualiz]]=1),"Sí","NO")</f>
        <v>Sí</v>
      </c>
      <c r="BU406" s="137" t="str">
        <f aca="false">IF(AND(DATOS_[[#This Row],[% normaliz]]=1,DATOS_[[#This Row],[% anualiz]]&lt;&gt;1),"Sí","NO")</f>
        <v>NO</v>
      </c>
      <c r="BV406" s="137" t="str">
        <f aca="false">IF(AND(DATOS_[[#This Row],[% normaliz]]&lt;&gt;1,DATOS_[[#This Row],[% anualiz]]&lt;&gt;1),"Sí","NO")</f>
        <v>NO</v>
      </c>
      <c r="BW406" s="137" t="str">
        <f aca="false">+IF(DATOS_[[#This Row],[% normaliz]]*DATOS_[[#This Row],[% anualiz]]=1,"NO","Sí")</f>
        <v>Sí</v>
      </c>
      <c r="BX406" s="138" t="e">
        <f aca="false">(DATOS_[[#This Row],[S.BASE]]*(1/DATOS_[[#This Row],[% normaliz]])*(1/DATOS_[[#This Row],[% anualiz]]))*IF(DATOS_[[#This Row],[Check Equiparado]]="Sí",1,0)</f>
        <v>#DIV/0!</v>
      </c>
      <c r="BY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6" s="138" t="e">
        <f aca="false">+DATOS_[[#This Row],[SALARIO BASE Eq]]+DATOS_[[#This Row],[Tot COMPL.SAL Eq]]</f>
        <v>#DIV/0!</v>
      </c>
      <c r="CA406" s="138" t="e">
        <f aca="false" t="array" ref="CA406:CA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6" s="138" t="e">
        <f aca="false">+DATOS_[[#This Row],[TOTAL SALARIO Eq]]+DATOS_[[#This Row],[Tot Extrasalarial Eq]]</f>
        <v>#DIV/0!</v>
      </c>
      <c r="CC406" s="139" t="n">
        <f aca="false">DATOS_[[#This Row],[S.BASE]]</f>
        <v>0</v>
      </c>
      <c r="CD406" s="139" t="n">
        <f aca="false">+SUM(DATOS_[[#This Row],[Conc.Sal.01]:[Conc.Sal.30]])</f>
        <v>0</v>
      </c>
      <c r="CE406" s="139" t="n">
        <f aca="false">+DATOS_[[#This Row],[SALARIO BASE Ef]]+DATOS_[[#This Row],[Tot COMPL.SAL Ef]]</f>
        <v>0</v>
      </c>
      <c r="CF406" s="139" t="n">
        <f aca="false">+SUM(DATOS_[[#This Row],[C.Extra.01]:[C.Extra.05]])</f>
        <v>0</v>
      </c>
      <c r="CG406" s="139" t="n">
        <f aca="false">+DATOS_[[#This Row],[TOTAL SALARIO Ef]]+DATOS_[[#This Row],[Tot Extrasalarial Ef]]</f>
        <v>0</v>
      </c>
      <c r="CH406" s="140" t="n">
        <f aca="false">MIN(IF(DATOS_[[#This Row],[Fecha Fin Contrato]]="",$D$4,DATOS_[[#This Row],[Fecha Fin Contrato]]),$D$4)-MAX(DATOS_[[#This Row],[Fecha de Contratación]],$D$3)+1</f>
        <v>1</v>
      </c>
      <c r="CI406" s="141" t="str">
        <f aca="false">IF(COUNTIFS(DATOS_[id],DATOS_[[#This Row],[id]])&gt;1,DATOS_[[#This Row],[id]],"")</f>
        <v/>
      </c>
      <c r="CJ406" s="141" t="n">
        <f aca="false">(Inicio!$G$10-DATOS_[[#This Row],[Fecha Nacimiento]])/365.25</f>
        <v>0</v>
      </c>
      <c r="CK406" s="141" t="n">
        <f aca="false">(Inicio!$G$10-DATOS_[[#This Row],[Fecha de Antigüedad]])/365.25</f>
        <v>0</v>
      </c>
      <c r="CL406" s="141" t="e">
        <f aca="false">+VLOOKUP(DATOS_[[#This Row],[Clave de Contrato]],TblTiposContrato13[],3,0)</f>
        <v>#N/A</v>
      </c>
      <c r="CM406" s="141" t="e">
        <f aca="false">+VLOOKUP(DATOS_[[#This Row],[Clave de Contrato]],TblTiposContrato13[],4,0)</f>
        <v>#N/A</v>
      </c>
      <c r="CN406" s="141" t="str">
        <f aca="false">VLOOKUP(DATOS_[[#This Row],[Edad]],CONTRATOS!TblRngEdad,2,1)</f>
        <v>20  o menos</v>
      </c>
      <c r="CO406" s="141" t="str">
        <f aca="false">VLOOKUP(DATOS_[[#This Row],[Antigüedad]],TblRngAntg14[],2,1)</f>
        <v>0 a 1 años</v>
      </c>
    </row>
    <row r="407" customFormat="false" ht="13.8" hidden="false" customHeight="false" outlineLevel="0" collapsed="false">
      <c r="D407" s="128"/>
      <c r="E407" s="129"/>
      <c r="F407" s="129"/>
      <c r="G407" s="129"/>
      <c r="H407" s="130"/>
      <c r="I407" s="131"/>
      <c r="J407" s="128"/>
      <c r="K407" s="132"/>
      <c r="L407" s="132"/>
      <c r="M407" s="133"/>
      <c r="N407" s="133"/>
      <c r="O407" s="133"/>
      <c r="P407" s="129"/>
      <c r="Z407" s="74"/>
      <c r="AA407" s="75"/>
      <c r="AB407" s="75"/>
      <c r="AC407" s="129"/>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134"/>
      <c r="BK407" s="134"/>
      <c r="BL407" s="134"/>
      <c r="BM407" s="135"/>
      <c r="BN407" s="136" t="n">
        <f aca="false">+MAX($D$3,DATOS_[[#This Row],[Fecha Inicio Sit. Contract.]])</f>
        <v>0</v>
      </c>
      <c r="BO407" s="136" t="n">
        <f aca="false">+MIN($D$4,DATOS_[[#This Row],[Fecha Fin Sit. Contract.]])</f>
        <v>0</v>
      </c>
      <c r="BP407" s="137" t="n">
        <f aca="false">+DATOS_[[#This Row],[% de jornada]]*IF(DATOS_[[#This Row],[% jornada reducida]]="",1,DATOS_[[#This Row],[% jornada reducida]])</f>
        <v>0</v>
      </c>
      <c r="BQ407" s="137" t="n">
        <f aca="false">+(DATOS_[[#This Row],[F.fin.cal]]-DATOS_[[#This Row],[F.ini.cal]]+1)/($D$4-$D$3+1)</f>
        <v>1</v>
      </c>
      <c r="BR407" s="137" t="str">
        <f aca="false">IF(OR(AND(DATOS_[[#This Row],[Fecha Fin Contrato]]&lt;$D$3,DATOS_[[#This Row],[Fecha Fin Contrato]]&lt;&gt;""),DATOS_[[#This Row],[Fecha de Contratación]]&gt;$D$4),"Fuera","Dentro")</f>
        <v>Dentro</v>
      </c>
      <c r="BS407" s="137" t="str">
        <f aca="false" t="array" ref="BS407:BS407">IF(MAX(IF(DATOS_[id]=DATOS_[[#This Row],[id]],DATOS_[F.fin.cal]))=DATOS_[[#This Row],[F.fin.cal]],"Sí","NO")</f>
        <v>Sí</v>
      </c>
      <c r="BT407" s="137" t="str">
        <f aca="false">IF(AND(DATOS_[[#This Row],[% normaliz]]&lt;&gt;1,DATOS_[[#This Row],[% anualiz]]=1),"Sí","NO")</f>
        <v>Sí</v>
      </c>
      <c r="BU407" s="137" t="str">
        <f aca="false">IF(AND(DATOS_[[#This Row],[% normaliz]]=1,DATOS_[[#This Row],[% anualiz]]&lt;&gt;1),"Sí","NO")</f>
        <v>NO</v>
      </c>
      <c r="BV407" s="137" t="str">
        <f aca="false">IF(AND(DATOS_[[#This Row],[% normaliz]]&lt;&gt;1,DATOS_[[#This Row],[% anualiz]]&lt;&gt;1),"Sí","NO")</f>
        <v>NO</v>
      </c>
      <c r="BW407" s="137" t="str">
        <f aca="false">+IF(DATOS_[[#This Row],[% normaliz]]*DATOS_[[#This Row],[% anualiz]]=1,"NO","Sí")</f>
        <v>Sí</v>
      </c>
      <c r="BX407" s="138" t="e">
        <f aca="false">(DATOS_[[#This Row],[S.BASE]]*(1/DATOS_[[#This Row],[% normaliz]])*(1/DATOS_[[#This Row],[% anualiz]]))*IF(DATOS_[[#This Row],[Check Equiparado]]="Sí",1,0)</f>
        <v>#DIV/0!</v>
      </c>
      <c r="BY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7" s="138" t="e">
        <f aca="false">+DATOS_[[#This Row],[SALARIO BASE Eq]]+DATOS_[[#This Row],[Tot COMPL.SAL Eq]]</f>
        <v>#DIV/0!</v>
      </c>
      <c r="CA407" s="138" t="e">
        <f aca="false" t="array" ref="CA407:CA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7" s="138" t="e">
        <f aca="false">+DATOS_[[#This Row],[TOTAL SALARIO Eq]]+DATOS_[[#This Row],[Tot Extrasalarial Eq]]</f>
        <v>#DIV/0!</v>
      </c>
      <c r="CC407" s="139" t="n">
        <f aca="false">DATOS_[[#This Row],[S.BASE]]</f>
        <v>0</v>
      </c>
      <c r="CD407" s="139" t="n">
        <f aca="false">+SUM(DATOS_[[#This Row],[Conc.Sal.01]:[Conc.Sal.30]])</f>
        <v>0</v>
      </c>
      <c r="CE407" s="139" t="n">
        <f aca="false">+DATOS_[[#This Row],[SALARIO BASE Ef]]+DATOS_[[#This Row],[Tot COMPL.SAL Ef]]</f>
        <v>0</v>
      </c>
      <c r="CF407" s="139" t="n">
        <f aca="false">+SUM(DATOS_[[#This Row],[C.Extra.01]:[C.Extra.05]])</f>
        <v>0</v>
      </c>
      <c r="CG407" s="139" t="n">
        <f aca="false">+DATOS_[[#This Row],[TOTAL SALARIO Ef]]+DATOS_[[#This Row],[Tot Extrasalarial Ef]]</f>
        <v>0</v>
      </c>
      <c r="CH407" s="140" t="n">
        <f aca="false">MIN(IF(DATOS_[[#This Row],[Fecha Fin Contrato]]="",$D$4,DATOS_[[#This Row],[Fecha Fin Contrato]]),$D$4)-MAX(DATOS_[[#This Row],[Fecha de Contratación]],$D$3)+1</f>
        <v>1</v>
      </c>
      <c r="CI407" s="141" t="str">
        <f aca="false">IF(COUNTIFS(DATOS_[id],DATOS_[[#This Row],[id]])&gt;1,DATOS_[[#This Row],[id]],"")</f>
        <v/>
      </c>
      <c r="CJ407" s="141" t="n">
        <f aca="false">(Inicio!$G$10-DATOS_[[#This Row],[Fecha Nacimiento]])/365.25</f>
        <v>0</v>
      </c>
      <c r="CK407" s="141" t="n">
        <f aca="false">(Inicio!$G$10-DATOS_[[#This Row],[Fecha de Antigüedad]])/365.25</f>
        <v>0</v>
      </c>
      <c r="CL407" s="141" t="e">
        <f aca="false">+VLOOKUP(DATOS_[[#This Row],[Clave de Contrato]],TblTiposContrato13[],3,0)</f>
        <v>#N/A</v>
      </c>
      <c r="CM407" s="141" t="e">
        <f aca="false">+VLOOKUP(DATOS_[[#This Row],[Clave de Contrato]],TblTiposContrato13[],4,0)</f>
        <v>#N/A</v>
      </c>
      <c r="CN407" s="141" t="str">
        <f aca="false">VLOOKUP(DATOS_[[#This Row],[Edad]],CONTRATOS!TblRngEdad,2,1)</f>
        <v>20  o menos</v>
      </c>
      <c r="CO407" s="141" t="str">
        <f aca="false">VLOOKUP(DATOS_[[#This Row],[Antigüedad]],TblRngAntg14[],2,1)</f>
        <v>0 a 1 años</v>
      </c>
    </row>
    <row r="408" customFormat="false" ht="13.8" hidden="false" customHeight="false" outlineLevel="0" collapsed="false">
      <c r="D408" s="128"/>
      <c r="E408" s="129"/>
      <c r="F408" s="129"/>
      <c r="G408" s="129"/>
      <c r="H408" s="130"/>
      <c r="I408" s="131"/>
      <c r="J408" s="128"/>
      <c r="K408" s="132"/>
      <c r="L408" s="132"/>
      <c r="M408" s="133"/>
      <c r="N408" s="133"/>
      <c r="O408" s="133"/>
      <c r="P408" s="129"/>
      <c r="Z408" s="74"/>
      <c r="AA408" s="75"/>
      <c r="AB408" s="75"/>
      <c r="AC408" s="129"/>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134"/>
      <c r="BK408" s="134"/>
      <c r="BL408" s="134"/>
      <c r="BM408" s="135"/>
      <c r="BN408" s="136" t="n">
        <f aca="false">+MAX($D$3,DATOS_[[#This Row],[Fecha Inicio Sit. Contract.]])</f>
        <v>0</v>
      </c>
      <c r="BO408" s="136" t="n">
        <f aca="false">+MIN($D$4,DATOS_[[#This Row],[Fecha Fin Sit. Contract.]])</f>
        <v>0</v>
      </c>
      <c r="BP408" s="137" t="n">
        <f aca="false">+DATOS_[[#This Row],[% de jornada]]*IF(DATOS_[[#This Row],[% jornada reducida]]="",1,DATOS_[[#This Row],[% jornada reducida]])</f>
        <v>0</v>
      </c>
      <c r="BQ408" s="137" t="n">
        <f aca="false">+(DATOS_[[#This Row],[F.fin.cal]]-DATOS_[[#This Row],[F.ini.cal]]+1)/($D$4-$D$3+1)</f>
        <v>1</v>
      </c>
      <c r="BR408" s="137" t="str">
        <f aca="false">IF(OR(AND(DATOS_[[#This Row],[Fecha Fin Contrato]]&lt;$D$3,DATOS_[[#This Row],[Fecha Fin Contrato]]&lt;&gt;""),DATOS_[[#This Row],[Fecha de Contratación]]&gt;$D$4),"Fuera","Dentro")</f>
        <v>Dentro</v>
      </c>
      <c r="BS408" s="137" t="str">
        <f aca="false" t="array" ref="BS408:BS408">IF(MAX(IF(DATOS_[id]=DATOS_[[#This Row],[id]],DATOS_[F.fin.cal]))=DATOS_[[#This Row],[F.fin.cal]],"Sí","NO")</f>
        <v>Sí</v>
      </c>
      <c r="BT408" s="137" t="str">
        <f aca="false">IF(AND(DATOS_[[#This Row],[% normaliz]]&lt;&gt;1,DATOS_[[#This Row],[% anualiz]]=1),"Sí","NO")</f>
        <v>Sí</v>
      </c>
      <c r="BU408" s="137" t="str">
        <f aca="false">IF(AND(DATOS_[[#This Row],[% normaliz]]=1,DATOS_[[#This Row],[% anualiz]]&lt;&gt;1),"Sí","NO")</f>
        <v>NO</v>
      </c>
      <c r="BV408" s="137" t="str">
        <f aca="false">IF(AND(DATOS_[[#This Row],[% normaliz]]&lt;&gt;1,DATOS_[[#This Row],[% anualiz]]&lt;&gt;1),"Sí","NO")</f>
        <v>NO</v>
      </c>
      <c r="BW408" s="137" t="str">
        <f aca="false">+IF(DATOS_[[#This Row],[% normaliz]]*DATOS_[[#This Row],[% anualiz]]=1,"NO","Sí")</f>
        <v>Sí</v>
      </c>
      <c r="BX408" s="138" t="e">
        <f aca="false">(DATOS_[[#This Row],[S.BASE]]*(1/DATOS_[[#This Row],[% normaliz]])*(1/DATOS_[[#This Row],[% anualiz]]))*IF(DATOS_[[#This Row],[Check Equiparado]]="Sí",1,0)</f>
        <v>#DIV/0!</v>
      </c>
      <c r="BY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8" s="138" t="e">
        <f aca="false">+DATOS_[[#This Row],[SALARIO BASE Eq]]+DATOS_[[#This Row],[Tot COMPL.SAL Eq]]</f>
        <v>#DIV/0!</v>
      </c>
      <c r="CA408" s="138" t="e">
        <f aca="false" t="array" ref="CA408:CA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8" s="138" t="e">
        <f aca="false">+DATOS_[[#This Row],[TOTAL SALARIO Eq]]+DATOS_[[#This Row],[Tot Extrasalarial Eq]]</f>
        <v>#DIV/0!</v>
      </c>
      <c r="CC408" s="139" t="n">
        <f aca="false">DATOS_[[#This Row],[S.BASE]]</f>
        <v>0</v>
      </c>
      <c r="CD408" s="139" t="n">
        <f aca="false">+SUM(DATOS_[[#This Row],[Conc.Sal.01]:[Conc.Sal.30]])</f>
        <v>0</v>
      </c>
      <c r="CE408" s="139" t="n">
        <f aca="false">+DATOS_[[#This Row],[SALARIO BASE Ef]]+DATOS_[[#This Row],[Tot COMPL.SAL Ef]]</f>
        <v>0</v>
      </c>
      <c r="CF408" s="139" t="n">
        <f aca="false">+SUM(DATOS_[[#This Row],[C.Extra.01]:[C.Extra.05]])</f>
        <v>0</v>
      </c>
      <c r="CG408" s="139" t="n">
        <f aca="false">+DATOS_[[#This Row],[TOTAL SALARIO Ef]]+DATOS_[[#This Row],[Tot Extrasalarial Ef]]</f>
        <v>0</v>
      </c>
      <c r="CH408" s="140" t="n">
        <f aca="false">MIN(IF(DATOS_[[#This Row],[Fecha Fin Contrato]]="",$D$4,DATOS_[[#This Row],[Fecha Fin Contrato]]),$D$4)-MAX(DATOS_[[#This Row],[Fecha de Contratación]],$D$3)+1</f>
        <v>1</v>
      </c>
      <c r="CI408" s="141" t="str">
        <f aca="false">IF(COUNTIFS(DATOS_[id],DATOS_[[#This Row],[id]])&gt;1,DATOS_[[#This Row],[id]],"")</f>
        <v/>
      </c>
      <c r="CJ408" s="141" t="n">
        <f aca="false">(Inicio!$G$10-DATOS_[[#This Row],[Fecha Nacimiento]])/365.25</f>
        <v>0</v>
      </c>
      <c r="CK408" s="141" t="n">
        <f aca="false">(Inicio!$G$10-DATOS_[[#This Row],[Fecha de Antigüedad]])/365.25</f>
        <v>0</v>
      </c>
      <c r="CL408" s="141" t="e">
        <f aca="false">+VLOOKUP(DATOS_[[#This Row],[Clave de Contrato]],TblTiposContrato13[],3,0)</f>
        <v>#N/A</v>
      </c>
      <c r="CM408" s="141" t="e">
        <f aca="false">+VLOOKUP(DATOS_[[#This Row],[Clave de Contrato]],TblTiposContrato13[],4,0)</f>
        <v>#N/A</v>
      </c>
      <c r="CN408" s="141" t="str">
        <f aca="false">VLOOKUP(DATOS_[[#This Row],[Edad]],CONTRATOS!TblRngEdad,2,1)</f>
        <v>20  o menos</v>
      </c>
      <c r="CO408" s="141" t="str">
        <f aca="false">VLOOKUP(DATOS_[[#This Row],[Antigüedad]],TblRngAntg14[],2,1)</f>
        <v>0 a 1 años</v>
      </c>
    </row>
    <row r="409" customFormat="false" ht="13.8" hidden="false" customHeight="false" outlineLevel="0" collapsed="false">
      <c r="D409" s="128"/>
      <c r="E409" s="129"/>
      <c r="F409" s="129"/>
      <c r="G409" s="129"/>
      <c r="H409" s="130"/>
      <c r="I409" s="131"/>
      <c r="J409" s="128"/>
      <c r="K409" s="132"/>
      <c r="L409" s="132"/>
      <c r="M409" s="133"/>
      <c r="N409" s="133"/>
      <c r="O409" s="133"/>
      <c r="P409" s="129"/>
      <c r="Z409" s="74"/>
      <c r="AA409" s="75"/>
      <c r="AB409" s="75"/>
      <c r="AC409" s="129"/>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134"/>
      <c r="BK409" s="134"/>
      <c r="BL409" s="134"/>
      <c r="BM409" s="135"/>
      <c r="BN409" s="136" t="n">
        <f aca="false">+MAX($D$3,DATOS_[[#This Row],[Fecha Inicio Sit. Contract.]])</f>
        <v>0</v>
      </c>
      <c r="BO409" s="136" t="n">
        <f aca="false">+MIN($D$4,DATOS_[[#This Row],[Fecha Fin Sit. Contract.]])</f>
        <v>0</v>
      </c>
      <c r="BP409" s="137" t="n">
        <f aca="false">+DATOS_[[#This Row],[% de jornada]]*IF(DATOS_[[#This Row],[% jornada reducida]]="",1,DATOS_[[#This Row],[% jornada reducida]])</f>
        <v>0</v>
      </c>
      <c r="BQ409" s="137" t="n">
        <f aca="false">+(DATOS_[[#This Row],[F.fin.cal]]-DATOS_[[#This Row],[F.ini.cal]]+1)/($D$4-$D$3+1)</f>
        <v>1</v>
      </c>
      <c r="BR409" s="137" t="str">
        <f aca="false">IF(OR(AND(DATOS_[[#This Row],[Fecha Fin Contrato]]&lt;$D$3,DATOS_[[#This Row],[Fecha Fin Contrato]]&lt;&gt;""),DATOS_[[#This Row],[Fecha de Contratación]]&gt;$D$4),"Fuera","Dentro")</f>
        <v>Dentro</v>
      </c>
      <c r="BS409" s="137" t="str">
        <f aca="false" t="array" ref="BS409:BS409">IF(MAX(IF(DATOS_[id]=DATOS_[[#This Row],[id]],DATOS_[F.fin.cal]))=DATOS_[[#This Row],[F.fin.cal]],"Sí","NO")</f>
        <v>Sí</v>
      </c>
      <c r="BT409" s="137" t="str">
        <f aca="false">IF(AND(DATOS_[[#This Row],[% normaliz]]&lt;&gt;1,DATOS_[[#This Row],[% anualiz]]=1),"Sí","NO")</f>
        <v>Sí</v>
      </c>
      <c r="BU409" s="137" t="str">
        <f aca="false">IF(AND(DATOS_[[#This Row],[% normaliz]]=1,DATOS_[[#This Row],[% anualiz]]&lt;&gt;1),"Sí","NO")</f>
        <v>NO</v>
      </c>
      <c r="BV409" s="137" t="str">
        <f aca="false">IF(AND(DATOS_[[#This Row],[% normaliz]]&lt;&gt;1,DATOS_[[#This Row],[% anualiz]]&lt;&gt;1),"Sí","NO")</f>
        <v>NO</v>
      </c>
      <c r="BW409" s="137" t="str">
        <f aca="false">+IF(DATOS_[[#This Row],[% normaliz]]*DATOS_[[#This Row],[% anualiz]]=1,"NO","Sí")</f>
        <v>Sí</v>
      </c>
      <c r="BX409" s="138" t="e">
        <f aca="false">(DATOS_[[#This Row],[S.BASE]]*(1/DATOS_[[#This Row],[% normaliz]])*(1/DATOS_[[#This Row],[% anualiz]]))*IF(DATOS_[[#This Row],[Check Equiparado]]="Sí",1,0)</f>
        <v>#DIV/0!</v>
      </c>
      <c r="BY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9" s="138" t="e">
        <f aca="false">+DATOS_[[#This Row],[SALARIO BASE Eq]]+DATOS_[[#This Row],[Tot COMPL.SAL Eq]]</f>
        <v>#DIV/0!</v>
      </c>
      <c r="CA409" s="138" t="e">
        <f aca="false" t="array" ref="CA409:CA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9" s="138" t="e">
        <f aca="false">+DATOS_[[#This Row],[TOTAL SALARIO Eq]]+DATOS_[[#This Row],[Tot Extrasalarial Eq]]</f>
        <v>#DIV/0!</v>
      </c>
      <c r="CC409" s="139" t="n">
        <f aca="false">DATOS_[[#This Row],[S.BASE]]</f>
        <v>0</v>
      </c>
      <c r="CD409" s="139" t="n">
        <f aca="false">+SUM(DATOS_[[#This Row],[Conc.Sal.01]:[Conc.Sal.30]])</f>
        <v>0</v>
      </c>
      <c r="CE409" s="139" t="n">
        <f aca="false">+DATOS_[[#This Row],[SALARIO BASE Ef]]+DATOS_[[#This Row],[Tot COMPL.SAL Ef]]</f>
        <v>0</v>
      </c>
      <c r="CF409" s="139" t="n">
        <f aca="false">+SUM(DATOS_[[#This Row],[C.Extra.01]:[C.Extra.05]])</f>
        <v>0</v>
      </c>
      <c r="CG409" s="139" t="n">
        <f aca="false">+DATOS_[[#This Row],[TOTAL SALARIO Ef]]+DATOS_[[#This Row],[Tot Extrasalarial Ef]]</f>
        <v>0</v>
      </c>
      <c r="CH409" s="140" t="n">
        <f aca="false">MIN(IF(DATOS_[[#This Row],[Fecha Fin Contrato]]="",$D$4,DATOS_[[#This Row],[Fecha Fin Contrato]]),$D$4)-MAX(DATOS_[[#This Row],[Fecha de Contratación]],$D$3)+1</f>
        <v>1</v>
      </c>
      <c r="CI409" s="141" t="str">
        <f aca="false">IF(COUNTIFS(DATOS_[id],DATOS_[[#This Row],[id]])&gt;1,DATOS_[[#This Row],[id]],"")</f>
        <v/>
      </c>
      <c r="CJ409" s="141" t="n">
        <f aca="false">(Inicio!$G$10-DATOS_[[#This Row],[Fecha Nacimiento]])/365.25</f>
        <v>0</v>
      </c>
      <c r="CK409" s="141" t="n">
        <f aca="false">(Inicio!$G$10-DATOS_[[#This Row],[Fecha de Antigüedad]])/365.25</f>
        <v>0</v>
      </c>
      <c r="CL409" s="141" t="e">
        <f aca="false">+VLOOKUP(DATOS_[[#This Row],[Clave de Contrato]],TblTiposContrato13[],3,0)</f>
        <v>#N/A</v>
      </c>
      <c r="CM409" s="141" t="e">
        <f aca="false">+VLOOKUP(DATOS_[[#This Row],[Clave de Contrato]],TblTiposContrato13[],4,0)</f>
        <v>#N/A</v>
      </c>
      <c r="CN409" s="141" t="str">
        <f aca="false">VLOOKUP(DATOS_[[#This Row],[Edad]],CONTRATOS!TblRngEdad,2,1)</f>
        <v>20  o menos</v>
      </c>
      <c r="CO409" s="141" t="str">
        <f aca="false">VLOOKUP(DATOS_[[#This Row],[Antigüedad]],TblRngAntg14[],2,1)</f>
        <v>0 a 1 años</v>
      </c>
    </row>
    <row r="410" customFormat="false" ht="13.8" hidden="false" customHeight="false" outlineLevel="0" collapsed="false">
      <c r="D410" s="128"/>
      <c r="E410" s="129"/>
      <c r="F410" s="129"/>
      <c r="G410" s="129"/>
      <c r="H410" s="130"/>
      <c r="I410" s="131"/>
      <c r="J410" s="128"/>
      <c r="K410" s="132"/>
      <c r="L410" s="132"/>
      <c r="M410" s="133"/>
      <c r="N410" s="133"/>
      <c r="O410" s="133"/>
      <c r="P410" s="129"/>
      <c r="Z410" s="74"/>
      <c r="AA410" s="75"/>
      <c r="AB410" s="75"/>
      <c r="AC410" s="129"/>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134"/>
      <c r="BK410" s="134"/>
      <c r="BL410" s="134"/>
      <c r="BM410" s="135"/>
      <c r="BN410" s="136" t="n">
        <f aca="false">+MAX($D$3,DATOS_[[#This Row],[Fecha Inicio Sit. Contract.]])</f>
        <v>0</v>
      </c>
      <c r="BO410" s="136" t="n">
        <f aca="false">+MIN($D$4,DATOS_[[#This Row],[Fecha Fin Sit. Contract.]])</f>
        <v>0</v>
      </c>
      <c r="BP410" s="137" t="n">
        <f aca="false">+DATOS_[[#This Row],[% de jornada]]*IF(DATOS_[[#This Row],[% jornada reducida]]="",1,DATOS_[[#This Row],[% jornada reducida]])</f>
        <v>0</v>
      </c>
      <c r="BQ410" s="137" t="n">
        <f aca="false">+(DATOS_[[#This Row],[F.fin.cal]]-DATOS_[[#This Row],[F.ini.cal]]+1)/($D$4-$D$3+1)</f>
        <v>1</v>
      </c>
      <c r="BR410" s="137" t="str">
        <f aca="false">IF(OR(AND(DATOS_[[#This Row],[Fecha Fin Contrato]]&lt;$D$3,DATOS_[[#This Row],[Fecha Fin Contrato]]&lt;&gt;""),DATOS_[[#This Row],[Fecha de Contratación]]&gt;$D$4),"Fuera","Dentro")</f>
        <v>Dentro</v>
      </c>
      <c r="BS410" s="137" t="str">
        <f aca="false" t="array" ref="BS410:BS410">IF(MAX(IF(DATOS_[id]=DATOS_[[#This Row],[id]],DATOS_[F.fin.cal]))=DATOS_[[#This Row],[F.fin.cal]],"Sí","NO")</f>
        <v>Sí</v>
      </c>
      <c r="BT410" s="137" t="str">
        <f aca="false">IF(AND(DATOS_[[#This Row],[% normaliz]]&lt;&gt;1,DATOS_[[#This Row],[% anualiz]]=1),"Sí","NO")</f>
        <v>Sí</v>
      </c>
      <c r="BU410" s="137" t="str">
        <f aca="false">IF(AND(DATOS_[[#This Row],[% normaliz]]=1,DATOS_[[#This Row],[% anualiz]]&lt;&gt;1),"Sí","NO")</f>
        <v>NO</v>
      </c>
      <c r="BV410" s="137" t="str">
        <f aca="false">IF(AND(DATOS_[[#This Row],[% normaliz]]&lt;&gt;1,DATOS_[[#This Row],[% anualiz]]&lt;&gt;1),"Sí","NO")</f>
        <v>NO</v>
      </c>
      <c r="BW410" s="137" t="str">
        <f aca="false">+IF(DATOS_[[#This Row],[% normaliz]]*DATOS_[[#This Row],[% anualiz]]=1,"NO","Sí")</f>
        <v>Sí</v>
      </c>
      <c r="BX410" s="138" t="e">
        <f aca="false">(DATOS_[[#This Row],[S.BASE]]*(1/DATOS_[[#This Row],[% normaliz]])*(1/DATOS_[[#This Row],[% anualiz]]))*IF(DATOS_[[#This Row],[Check Equiparado]]="Sí",1,0)</f>
        <v>#DIV/0!</v>
      </c>
      <c r="BY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0" s="138" t="e">
        <f aca="false">+DATOS_[[#This Row],[SALARIO BASE Eq]]+DATOS_[[#This Row],[Tot COMPL.SAL Eq]]</f>
        <v>#DIV/0!</v>
      </c>
      <c r="CA410" s="138" t="e">
        <f aca="false" t="array" ref="CA410:CA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0" s="138" t="e">
        <f aca="false">+DATOS_[[#This Row],[TOTAL SALARIO Eq]]+DATOS_[[#This Row],[Tot Extrasalarial Eq]]</f>
        <v>#DIV/0!</v>
      </c>
      <c r="CC410" s="139" t="n">
        <f aca="false">DATOS_[[#This Row],[S.BASE]]</f>
        <v>0</v>
      </c>
      <c r="CD410" s="139" t="n">
        <f aca="false">+SUM(DATOS_[[#This Row],[Conc.Sal.01]:[Conc.Sal.30]])</f>
        <v>0</v>
      </c>
      <c r="CE410" s="139" t="n">
        <f aca="false">+DATOS_[[#This Row],[SALARIO BASE Ef]]+DATOS_[[#This Row],[Tot COMPL.SAL Ef]]</f>
        <v>0</v>
      </c>
      <c r="CF410" s="139" t="n">
        <f aca="false">+SUM(DATOS_[[#This Row],[C.Extra.01]:[C.Extra.05]])</f>
        <v>0</v>
      </c>
      <c r="CG410" s="139" t="n">
        <f aca="false">+DATOS_[[#This Row],[TOTAL SALARIO Ef]]+DATOS_[[#This Row],[Tot Extrasalarial Ef]]</f>
        <v>0</v>
      </c>
      <c r="CH410" s="140" t="n">
        <f aca="false">MIN(IF(DATOS_[[#This Row],[Fecha Fin Contrato]]="",$D$4,DATOS_[[#This Row],[Fecha Fin Contrato]]),$D$4)-MAX(DATOS_[[#This Row],[Fecha de Contratación]],$D$3)+1</f>
        <v>1</v>
      </c>
      <c r="CI410" s="141" t="str">
        <f aca="false">IF(COUNTIFS(DATOS_[id],DATOS_[[#This Row],[id]])&gt;1,DATOS_[[#This Row],[id]],"")</f>
        <v/>
      </c>
      <c r="CJ410" s="141" t="n">
        <f aca="false">(Inicio!$G$10-DATOS_[[#This Row],[Fecha Nacimiento]])/365.25</f>
        <v>0</v>
      </c>
      <c r="CK410" s="141" t="n">
        <f aca="false">(Inicio!$G$10-DATOS_[[#This Row],[Fecha de Antigüedad]])/365.25</f>
        <v>0</v>
      </c>
      <c r="CL410" s="141" t="e">
        <f aca="false">+VLOOKUP(DATOS_[[#This Row],[Clave de Contrato]],TblTiposContrato13[],3,0)</f>
        <v>#N/A</v>
      </c>
      <c r="CM410" s="141" t="e">
        <f aca="false">+VLOOKUP(DATOS_[[#This Row],[Clave de Contrato]],TblTiposContrato13[],4,0)</f>
        <v>#N/A</v>
      </c>
      <c r="CN410" s="141" t="str">
        <f aca="false">VLOOKUP(DATOS_[[#This Row],[Edad]],CONTRATOS!TblRngEdad,2,1)</f>
        <v>20  o menos</v>
      </c>
      <c r="CO410" s="141" t="str">
        <f aca="false">VLOOKUP(DATOS_[[#This Row],[Antigüedad]],TblRngAntg14[],2,1)</f>
        <v>0 a 1 años</v>
      </c>
    </row>
    <row r="411" customFormat="false" ht="13.8" hidden="false" customHeight="false" outlineLevel="0" collapsed="false">
      <c r="D411" s="128"/>
      <c r="E411" s="129"/>
      <c r="F411" s="129"/>
      <c r="G411" s="129"/>
      <c r="H411" s="130"/>
      <c r="I411" s="131"/>
      <c r="J411" s="128"/>
      <c r="K411" s="132"/>
      <c r="L411" s="132"/>
      <c r="M411" s="133"/>
      <c r="N411" s="133"/>
      <c r="O411" s="133"/>
      <c r="P411" s="129"/>
      <c r="Z411" s="74"/>
      <c r="AA411" s="75"/>
      <c r="AB411" s="75"/>
      <c r="AC411" s="129"/>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134"/>
      <c r="BK411" s="134"/>
      <c r="BL411" s="134"/>
      <c r="BM411" s="135"/>
      <c r="BN411" s="136" t="n">
        <f aca="false">+MAX($D$3,DATOS_[[#This Row],[Fecha Inicio Sit. Contract.]])</f>
        <v>0</v>
      </c>
      <c r="BO411" s="136" t="n">
        <f aca="false">+MIN($D$4,DATOS_[[#This Row],[Fecha Fin Sit. Contract.]])</f>
        <v>0</v>
      </c>
      <c r="BP411" s="137" t="n">
        <f aca="false">+DATOS_[[#This Row],[% de jornada]]*IF(DATOS_[[#This Row],[% jornada reducida]]="",1,DATOS_[[#This Row],[% jornada reducida]])</f>
        <v>0</v>
      </c>
      <c r="BQ411" s="137" t="n">
        <f aca="false">+(DATOS_[[#This Row],[F.fin.cal]]-DATOS_[[#This Row],[F.ini.cal]]+1)/($D$4-$D$3+1)</f>
        <v>1</v>
      </c>
      <c r="BR411" s="137" t="str">
        <f aca="false">IF(OR(AND(DATOS_[[#This Row],[Fecha Fin Contrato]]&lt;$D$3,DATOS_[[#This Row],[Fecha Fin Contrato]]&lt;&gt;""),DATOS_[[#This Row],[Fecha de Contratación]]&gt;$D$4),"Fuera","Dentro")</f>
        <v>Dentro</v>
      </c>
      <c r="BS411" s="137" t="str">
        <f aca="false" t="array" ref="BS411:BS411">IF(MAX(IF(DATOS_[id]=DATOS_[[#This Row],[id]],DATOS_[F.fin.cal]))=DATOS_[[#This Row],[F.fin.cal]],"Sí","NO")</f>
        <v>Sí</v>
      </c>
      <c r="BT411" s="137" t="str">
        <f aca="false">IF(AND(DATOS_[[#This Row],[% normaliz]]&lt;&gt;1,DATOS_[[#This Row],[% anualiz]]=1),"Sí","NO")</f>
        <v>Sí</v>
      </c>
      <c r="BU411" s="137" t="str">
        <f aca="false">IF(AND(DATOS_[[#This Row],[% normaliz]]=1,DATOS_[[#This Row],[% anualiz]]&lt;&gt;1),"Sí","NO")</f>
        <v>NO</v>
      </c>
      <c r="BV411" s="137" t="str">
        <f aca="false">IF(AND(DATOS_[[#This Row],[% normaliz]]&lt;&gt;1,DATOS_[[#This Row],[% anualiz]]&lt;&gt;1),"Sí","NO")</f>
        <v>NO</v>
      </c>
      <c r="BW411" s="137" t="str">
        <f aca="false">+IF(DATOS_[[#This Row],[% normaliz]]*DATOS_[[#This Row],[% anualiz]]=1,"NO","Sí")</f>
        <v>Sí</v>
      </c>
      <c r="BX411" s="138" t="e">
        <f aca="false">(DATOS_[[#This Row],[S.BASE]]*(1/DATOS_[[#This Row],[% normaliz]])*(1/DATOS_[[#This Row],[% anualiz]]))*IF(DATOS_[[#This Row],[Check Equiparado]]="Sí",1,0)</f>
        <v>#DIV/0!</v>
      </c>
      <c r="BY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1" s="138" t="e">
        <f aca="false">+DATOS_[[#This Row],[SALARIO BASE Eq]]+DATOS_[[#This Row],[Tot COMPL.SAL Eq]]</f>
        <v>#DIV/0!</v>
      </c>
      <c r="CA411" s="138" t="e">
        <f aca="false" t="array" ref="CA411:CA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1" s="138" t="e">
        <f aca="false">+DATOS_[[#This Row],[TOTAL SALARIO Eq]]+DATOS_[[#This Row],[Tot Extrasalarial Eq]]</f>
        <v>#DIV/0!</v>
      </c>
      <c r="CC411" s="139" t="n">
        <f aca="false">DATOS_[[#This Row],[S.BASE]]</f>
        <v>0</v>
      </c>
      <c r="CD411" s="139" t="n">
        <f aca="false">+SUM(DATOS_[[#This Row],[Conc.Sal.01]:[Conc.Sal.30]])</f>
        <v>0</v>
      </c>
      <c r="CE411" s="139" t="n">
        <f aca="false">+DATOS_[[#This Row],[SALARIO BASE Ef]]+DATOS_[[#This Row],[Tot COMPL.SAL Ef]]</f>
        <v>0</v>
      </c>
      <c r="CF411" s="139" t="n">
        <f aca="false">+SUM(DATOS_[[#This Row],[C.Extra.01]:[C.Extra.05]])</f>
        <v>0</v>
      </c>
      <c r="CG411" s="139" t="n">
        <f aca="false">+DATOS_[[#This Row],[TOTAL SALARIO Ef]]+DATOS_[[#This Row],[Tot Extrasalarial Ef]]</f>
        <v>0</v>
      </c>
      <c r="CH411" s="140" t="n">
        <f aca="false">MIN(IF(DATOS_[[#This Row],[Fecha Fin Contrato]]="",$D$4,DATOS_[[#This Row],[Fecha Fin Contrato]]),$D$4)-MAX(DATOS_[[#This Row],[Fecha de Contratación]],$D$3)+1</f>
        <v>1</v>
      </c>
      <c r="CI411" s="141" t="str">
        <f aca="false">IF(COUNTIFS(DATOS_[id],DATOS_[[#This Row],[id]])&gt;1,DATOS_[[#This Row],[id]],"")</f>
        <v/>
      </c>
      <c r="CJ411" s="141" t="n">
        <f aca="false">(Inicio!$G$10-DATOS_[[#This Row],[Fecha Nacimiento]])/365.25</f>
        <v>0</v>
      </c>
      <c r="CK411" s="141" t="n">
        <f aca="false">(Inicio!$G$10-DATOS_[[#This Row],[Fecha de Antigüedad]])/365.25</f>
        <v>0</v>
      </c>
      <c r="CL411" s="141" t="e">
        <f aca="false">+VLOOKUP(DATOS_[[#This Row],[Clave de Contrato]],TblTiposContrato13[],3,0)</f>
        <v>#N/A</v>
      </c>
      <c r="CM411" s="141" t="e">
        <f aca="false">+VLOOKUP(DATOS_[[#This Row],[Clave de Contrato]],TblTiposContrato13[],4,0)</f>
        <v>#N/A</v>
      </c>
      <c r="CN411" s="141" t="str">
        <f aca="false">VLOOKUP(DATOS_[[#This Row],[Edad]],CONTRATOS!TblRngEdad,2,1)</f>
        <v>20  o menos</v>
      </c>
      <c r="CO411" s="141" t="str">
        <f aca="false">VLOOKUP(DATOS_[[#This Row],[Antigüedad]],TblRngAntg14[],2,1)</f>
        <v>0 a 1 años</v>
      </c>
    </row>
    <row r="412" customFormat="false" ht="13.8" hidden="false" customHeight="false" outlineLevel="0" collapsed="false">
      <c r="D412" s="128"/>
      <c r="E412" s="129"/>
      <c r="F412" s="129"/>
      <c r="G412" s="129"/>
      <c r="H412" s="130"/>
      <c r="I412" s="131"/>
      <c r="J412" s="128"/>
      <c r="K412" s="132"/>
      <c r="L412" s="132"/>
      <c r="M412" s="133"/>
      <c r="N412" s="133"/>
      <c r="O412" s="133"/>
      <c r="P412" s="129"/>
      <c r="Z412" s="74"/>
      <c r="AA412" s="75"/>
      <c r="AB412" s="75"/>
      <c r="AC412" s="129"/>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134"/>
      <c r="BK412" s="134"/>
      <c r="BL412" s="134"/>
      <c r="BM412" s="135"/>
      <c r="BN412" s="136" t="n">
        <f aca="false">+MAX($D$3,DATOS_[[#This Row],[Fecha Inicio Sit. Contract.]])</f>
        <v>0</v>
      </c>
      <c r="BO412" s="136" t="n">
        <f aca="false">+MIN($D$4,DATOS_[[#This Row],[Fecha Fin Sit. Contract.]])</f>
        <v>0</v>
      </c>
      <c r="BP412" s="137" t="n">
        <f aca="false">+DATOS_[[#This Row],[% de jornada]]*IF(DATOS_[[#This Row],[% jornada reducida]]="",1,DATOS_[[#This Row],[% jornada reducida]])</f>
        <v>0</v>
      </c>
      <c r="BQ412" s="137" t="n">
        <f aca="false">+(DATOS_[[#This Row],[F.fin.cal]]-DATOS_[[#This Row],[F.ini.cal]]+1)/($D$4-$D$3+1)</f>
        <v>1</v>
      </c>
      <c r="BR412" s="137" t="str">
        <f aca="false">IF(OR(AND(DATOS_[[#This Row],[Fecha Fin Contrato]]&lt;$D$3,DATOS_[[#This Row],[Fecha Fin Contrato]]&lt;&gt;""),DATOS_[[#This Row],[Fecha de Contratación]]&gt;$D$4),"Fuera","Dentro")</f>
        <v>Dentro</v>
      </c>
      <c r="BS412" s="137" t="str">
        <f aca="false" t="array" ref="BS412:BS412">IF(MAX(IF(DATOS_[id]=DATOS_[[#This Row],[id]],DATOS_[F.fin.cal]))=DATOS_[[#This Row],[F.fin.cal]],"Sí","NO")</f>
        <v>Sí</v>
      </c>
      <c r="BT412" s="137" t="str">
        <f aca="false">IF(AND(DATOS_[[#This Row],[% normaliz]]&lt;&gt;1,DATOS_[[#This Row],[% anualiz]]=1),"Sí","NO")</f>
        <v>Sí</v>
      </c>
      <c r="BU412" s="137" t="str">
        <f aca="false">IF(AND(DATOS_[[#This Row],[% normaliz]]=1,DATOS_[[#This Row],[% anualiz]]&lt;&gt;1),"Sí","NO")</f>
        <v>NO</v>
      </c>
      <c r="BV412" s="137" t="str">
        <f aca="false">IF(AND(DATOS_[[#This Row],[% normaliz]]&lt;&gt;1,DATOS_[[#This Row],[% anualiz]]&lt;&gt;1),"Sí","NO")</f>
        <v>NO</v>
      </c>
      <c r="BW412" s="137" t="str">
        <f aca="false">+IF(DATOS_[[#This Row],[% normaliz]]*DATOS_[[#This Row],[% anualiz]]=1,"NO","Sí")</f>
        <v>Sí</v>
      </c>
      <c r="BX412" s="138" t="e">
        <f aca="false">(DATOS_[[#This Row],[S.BASE]]*(1/DATOS_[[#This Row],[% normaliz]])*(1/DATOS_[[#This Row],[% anualiz]]))*IF(DATOS_[[#This Row],[Check Equiparado]]="Sí",1,0)</f>
        <v>#DIV/0!</v>
      </c>
      <c r="BY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2" s="138" t="e">
        <f aca="false">+DATOS_[[#This Row],[SALARIO BASE Eq]]+DATOS_[[#This Row],[Tot COMPL.SAL Eq]]</f>
        <v>#DIV/0!</v>
      </c>
      <c r="CA412" s="138" t="e">
        <f aca="false" t="array" ref="CA412:CA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2" s="138" t="e">
        <f aca="false">+DATOS_[[#This Row],[TOTAL SALARIO Eq]]+DATOS_[[#This Row],[Tot Extrasalarial Eq]]</f>
        <v>#DIV/0!</v>
      </c>
      <c r="CC412" s="139" t="n">
        <f aca="false">DATOS_[[#This Row],[S.BASE]]</f>
        <v>0</v>
      </c>
      <c r="CD412" s="139" t="n">
        <f aca="false">+SUM(DATOS_[[#This Row],[Conc.Sal.01]:[Conc.Sal.30]])</f>
        <v>0</v>
      </c>
      <c r="CE412" s="139" t="n">
        <f aca="false">+DATOS_[[#This Row],[SALARIO BASE Ef]]+DATOS_[[#This Row],[Tot COMPL.SAL Ef]]</f>
        <v>0</v>
      </c>
      <c r="CF412" s="139" t="n">
        <f aca="false">+SUM(DATOS_[[#This Row],[C.Extra.01]:[C.Extra.05]])</f>
        <v>0</v>
      </c>
      <c r="CG412" s="139" t="n">
        <f aca="false">+DATOS_[[#This Row],[TOTAL SALARIO Ef]]+DATOS_[[#This Row],[Tot Extrasalarial Ef]]</f>
        <v>0</v>
      </c>
      <c r="CH412" s="140" t="n">
        <f aca="false">MIN(IF(DATOS_[[#This Row],[Fecha Fin Contrato]]="",$D$4,DATOS_[[#This Row],[Fecha Fin Contrato]]),$D$4)-MAX(DATOS_[[#This Row],[Fecha de Contratación]],$D$3)+1</f>
        <v>1</v>
      </c>
      <c r="CI412" s="141" t="str">
        <f aca="false">IF(COUNTIFS(DATOS_[id],DATOS_[[#This Row],[id]])&gt;1,DATOS_[[#This Row],[id]],"")</f>
        <v/>
      </c>
      <c r="CJ412" s="141" t="n">
        <f aca="false">(Inicio!$G$10-DATOS_[[#This Row],[Fecha Nacimiento]])/365.25</f>
        <v>0</v>
      </c>
      <c r="CK412" s="141" t="n">
        <f aca="false">(Inicio!$G$10-DATOS_[[#This Row],[Fecha de Antigüedad]])/365.25</f>
        <v>0</v>
      </c>
      <c r="CL412" s="141" t="e">
        <f aca="false">+VLOOKUP(DATOS_[[#This Row],[Clave de Contrato]],TblTiposContrato13[],3,0)</f>
        <v>#N/A</v>
      </c>
      <c r="CM412" s="141" t="e">
        <f aca="false">+VLOOKUP(DATOS_[[#This Row],[Clave de Contrato]],TblTiposContrato13[],4,0)</f>
        <v>#N/A</v>
      </c>
      <c r="CN412" s="141" t="str">
        <f aca="false">VLOOKUP(DATOS_[[#This Row],[Edad]],CONTRATOS!TblRngEdad,2,1)</f>
        <v>20  o menos</v>
      </c>
      <c r="CO412" s="141" t="str">
        <f aca="false">VLOOKUP(DATOS_[[#This Row],[Antigüedad]],TblRngAntg14[],2,1)</f>
        <v>0 a 1 años</v>
      </c>
    </row>
    <row r="413" customFormat="false" ht="13.8" hidden="false" customHeight="false" outlineLevel="0" collapsed="false">
      <c r="D413" s="128"/>
      <c r="E413" s="129"/>
      <c r="F413" s="129"/>
      <c r="G413" s="129"/>
      <c r="H413" s="130"/>
      <c r="I413" s="131"/>
      <c r="J413" s="128"/>
      <c r="K413" s="132"/>
      <c r="L413" s="132"/>
      <c r="M413" s="133"/>
      <c r="N413" s="133"/>
      <c r="O413" s="133"/>
      <c r="P413" s="129"/>
      <c r="Z413" s="74"/>
      <c r="AA413" s="75"/>
      <c r="AB413" s="75"/>
      <c r="AC413" s="129"/>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134"/>
      <c r="BK413" s="134"/>
      <c r="BL413" s="134"/>
      <c r="BM413" s="135"/>
      <c r="BN413" s="136" t="n">
        <f aca="false">+MAX($D$3,DATOS_[[#This Row],[Fecha Inicio Sit. Contract.]])</f>
        <v>0</v>
      </c>
      <c r="BO413" s="136" t="n">
        <f aca="false">+MIN($D$4,DATOS_[[#This Row],[Fecha Fin Sit. Contract.]])</f>
        <v>0</v>
      </c>
      <c r="BP413" s="137" t="n">
        <f aca="false">+DATOS_[[#This Row],[% de jornada]]*IF(DATOS_[[#This Row],[% jornada reducida]]="",1,DATOS_[[#This Row],[% jornada reducida]])</f>
        <v>0</v>
      </c>
      <c r="BQ413" s="137" t="n">
        <f aca="false">+(DATOS_[[#This Row],[F.fin.cal]]-DATOS_[[#This Row],[F.ini.cal]]+1)/($D$4-$D$3+1)</f>
        <v>1</v>
      </c>
      <c r="BR413" s="137" t="str">
        <f aca="false">IF(OR(AND(DATOS_[[#This Row],[Fecha Fin Contrato]]&lt;$D$3,DATOS_[[#This Row],[Fecha Fin Contrato]]&lt;&gt;""),DATOS_[[#This Row],[Fecha de Contratación]]&gt;$D$4),"Fuera","Dentro")</f>
        <v>Dentro</v>
      </c>
      <c r="BS413" s="137" t="str">
        <f aca="false" t="array" ref="BS413:BS413">IF(MAX(IF(DATOS_[id]=DATOS_[[#This Row],[id]],DATOS_[F.fin.cal]))=DATOS_[[#This Row],[F.fin.cal]],"Sí","NO")</f>
        <v>Sí</v>
      </c>
      <c r="BT413" s="137" t="str">
        <f aca="false">IF(AND(DATOS_[[#This Row],[% normaliz]]&lt;&gt;1,DATOS_[[#This Row],[% anualiz]]=1),"Sí","NO")</f>
        <v>Sí</v>
      </c>
      <c r="BU413" s="137" t="str">
        <f aca="false">IF(AND(DATOS_[[#This Row],[% normaliz]]=1,DATOS_[[#This Row],[% anualiz]]&lt;&gt;1),"Sí","NO")</f>
        <v>NO</v>
      </c>
      <c r="BV413" s="137" t="str">
        <f aca="false">IF(AND(DATOS_[[#This Row],[% normaliz]]&lt;&gt;1,DATOS_[[#This Row],[% anualiz]]&lt;&gt;1),"Sí","NO")</f>
        <v>NO</v>
      </c>
      <c r="BW413" s="137" t="str">
        <f aca="false">+IF(DATOS_[[#This Row],[% normaliz]]*DATOS_[[#This Row],[% anualiz]]=1,"NO","Sí")</f>
        <v>Sí</v>
      </c>
      <c r="BX413" s="138" t="e">
        <f aca="false">(DATOS_[[#This Row],[S.BASE]]*(1/DATOS_[[#This Row],[% normaliz]])*(1/DATOS_[[#This Row],[% anualiz]]))*IF(DATOS_[[#This Row],[Check Equiparado]]="Sí",1,0)</f>
        <v>#DIV/0!</v>
      </c>
      <c r="BY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3" s="138" t="e">
        <f aca="false">+DATOS_[[#This Row],[SALARIO BASE Eq]]+DATOS_[[#This Row],[Tot COMPL.SAL Eq]]</f>
        <v>#DIV/0!</v>
      </c>
      <c r="CA413" s="138" t="e">
        <f aca="false" t="array" ref="CA413:CA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3" s="138" t="e">
        <f aca="false">+DATOS_[[#This Row],[TOTAL SALARIO Eq]]+DATOS_[[#This Row],[Tot Extrasalarial Eq]]</f>
        <v>#DIV/0!</v>
      </c>
      <c r="CC413" s="139" t="n">
        <f aca="false">DATOS_[[#This Row],[S.BASE]]</f>
        <v>0</v>
      </c>
      <c r="CD413" s="139" t="n">
        <f aca="false">+SUM(DATOS_[[#This Row],[Conc.Sal.01]:[Conc.Sal.30]])</f>
        <v>0</v>
      </c>
      <c r="CE413" s="139" t="n">
        <f aca="false">+DATOS_[[#This Row],[SALARIO BASE Ef]]+DATOS_[[#This Row],[Tot COMPL.SAL Ef]]</f>
        <v>0</v>
      </c>
      <c r="CF413" s="139" t="n">
        <f aca="false">+SUM(DATOS_[[#This Row],[C.Extra.01]:[C.Extra.05]])</f>
        <v>0</v>
      </c>
      <c r="CG413" s="139" t="n">
        <f aca="false">+DATOS_[[#This Row],[TOTAL SALARIO Ef]]+DATOS_[[#This Row],[Tot Extrasalarial Ef]]</f>
        <v>0</v>
      </c>
      <c r="CH413" s="140" t="n">
        <f aca="false">MIN(IF(DATOS_[[#This Row],[Fecha Fin Contrato]]="",$D$4,DATOS_[[#This Row],[Fecha Fin Contrato]]),$D$4)-MAX(DATOS_[[#This Row],[Fecha de Contratación]],$D$3)+1</f>
        <v>1</v>
      </c>
      <c r="CI413" s="141" t="str">
        <f aca="false">IF(COUNTIFS(DATOS_[id],DATOS_[[#This Row],[id]])&gt;1,DATOS_[[#This Row],[id]],"")</f>
        <v/>
      </c>
      <c r="CJ413" s="141" t="n">
        <f aca="false">(Inicio!$G$10-DATOS_[[#This Row],[Fecha Nacimiento]])/365.25</f>
        <v>0</v>
      </c>
      <c r="CK413" s="141" t="n">
        <f aca="false">(Inicio!$G$10-DATOS_[[#This Row],[Fecha de Antigüedad]])/365.25</f>
        <v>0</v>
      </c>
      <c r="CL413" s="141" t="e">
        <f aca="false">+VLOOKUP(DATOS_[[#This Row],[Clave de Contrato]],TblTiposContrato13[],3,0)</f>
        <v>#N/A</v>
      </c>
      <c r="CM413" s="141" t="e">
        <f aca="false">+VLOOKUP(DATOS_[[#This Row],[Clave de Contrato]],TblTiposContrato13[],4,0)</f>
        <v>#N/A</v>
      </c>
      <c r="CN413" s="141" t="str">
        <f aca="false">VLOOKUP(DATOS_[[#This Row],[Edad]],CONTRATOS!TblRngEdad,2,1)</f>
        <v>20  o menos</v>
      </c>
      <c r="CO413" s="141" t="str">
        <f aca="false">VLOOKUP(DATOS_[[#This Row],[Antigüedad]],TblRngAntg14[],2,1)</f>
        <v>0 a 1 años</v>
      </c>
    </row>
    <row r="414" customFormat="false" ht="13.8" hidden="false" customHeight="false" outlineLevel="0" collapsed="false">
      <c r="D414" s="128"/>
      <c r="E414" s="129"/>
      <c r="F414" s="129"/>
      <c r="G414" s="129"/>
      <c r="H414" s="130"/>
      <c r="I414" s="131"/>
      <c r="J414" s="128"/>
      <c r="K414" s="132"/>
      <c r="L414" s="132"/>
      <c r="M414" s="133"/>
      <c r="N414" s="133"/>
      <c r="O414" s="133"/>
      <c r="P414" s="129"/>
      <c r="Z414" s="74"/>
      <c r="AA414" s="75"/>
      <c r="AB414" s="75"/>
      <c r="AC414" s="129"/>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134"/>
      <c r="BK414" s="134"/>
      <c r="BL414" s="134"/>
      <c r="BM414" s="135"/>
      <c r="BN414" s="136" t="n">
        <f aca="false">+MAX($D$3,DATOS_[[#This Row],[Fecha Inicio Sit. Contract.]])</f>
        <v>0</v>
      </c>
      <c r="BO414" s="136" t="n">
        <f aca="false">+MIN($D$4,DATOS_[[#This Row],[Fecha Fin Sit. Contract.]])</f>
        <v>0</v>
      </c>
      <c r="BP414" s="137" t="n">
        <f aca="false">+DATOS_[[#This Row],[% de jornada]]*IF(DATOS_[[#This Row],[% jornada reducida]]="",1,DATOS_[[#This Row],[% jornada reducida]])</f>
        <v>0</v>
      </c>
      <c r="BQ414" s="137" t="n">
        <f aca="false">+(DATOS_[[#This Row],[F.fin.cal]]-DATOS_[[#This Row],[F.ini.cal]]+1)/($D$4-$D$3+1)</f>
        <v>1</v>
      </c>
      <c r="BR414" s="137" t="str">
        <f aca="false">IF(OR(AND(DATOS_[[#This Row],[Fecha Fin Contrato]]&lt;$D$3,DATOS_[[#This Row],[Fecha Fin Contrato]]&lt;&gt;""),DATOS_[[#This Row],[Fecha de Contratación]]&gt;$D$4),"Fuera","Dentro")</f>
        <v>Dentro</v>
      </c>
      <c r="BS414" s="137" t="str">
        <f aca="false" t="array" ref="BS414:BS414">IF(MAX(IF(DATOS_[id]=DATOS_[[#This Row],[id]],DATOS_[F.fin.cal]))=DATOS_[[#This Row],[F.fin.cal]],"Sí","NO")</f>
        <v>Sí</v>
      </c>
      <c r="BT414" s="137" t="str">
        <f aca="false">IF(AND(DATOS_[[#This Row],[% normaliz]]&lt;&gt;1,DATOS_[[#This Row],[% anualiz]]=1),"Sí","NO")</f>
        <v>Sí</v>
      </c>
      <c r="BU414" s="137" t="str">
        <f aca="false">IF(AND(DATOS_[[#This Row],[% normaliz]]=1,DATOS_[[#This Row],[% anualiz]]&lt;&gt;1),"Sí","NO")</f>
        <v>NO</v>
      </c>
      <c r="BV414" s="137" t="str">
        <f aca="false">IF(AND(DATOS_[[#This Row],[% normaliz]]&lt;&gt;1,DATOS_[[#This Row],[% anualiz]]&lt;&gt;1),"Sí","NO")</f>
        <v>NO</v>
      </c>
      <c r="BW414" s="137" t="str">
        <f aca="false">+IF(DATOS_[[#This Row],[% normaliz]]*DATOS_[[#This Row],[% anualiz]]=1,"NO","Sí")</f>
        <v>Sí</v>
      </c>
      <c r="BX414" s="138" t="e">
        <f aca="false">(DATOS_[[#This Row],[S.BASE]]*(1/DATOS_[[#This Row],[% normaliz]])*(1/DATOS_[[#This Row],[% anualiz]]))*IF(DATOS_[[#This Row],[Check Equiparado]]="Sí",1,0)</f>
        <v>#DIV/0!</v>
      </c>
      <c r="BY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4" s="138" t="e">
        <f aca="false">+DATOS_[[#This Row],[SALARIO BASE Eq]]+DATOS_[[#This Row],[Tot COMPL.SAL Eq]]</f>
        <v>#DIV/0!</v>
      </c>
      <c r="CA414" s="138" t="e">
        <f aca="false" t="array" ref="CA414:CA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4" s="138" t="e">
        <f aca="false">+DATOS_[[#This Row],[TOTAL SALARIO Eq]]+DATOS_[[#This Row],[Tot Extrasalarial Eq]]</f>
        <v>#DIV/0!</v>
      </c>
      <c r="CC414" s="139" t="n">
        <f aca="false">DATOS_[[#This Row],[S.BASE]]</f>
        <v>0</v>
      </c>
      <c r="CD414" s="139" t="n">
        <f aca="false">+SUM(DATOS_[[#This Row],[Conc.Sal.01]:[Conc.Sal.30]])</f>
        <v>0</v>
      </c>
      <c r="CE414" s="139" t="n">
        <f aca="false">+DATOS_[[#This Row],[SALARIO BASE Ef]]+DATOS_[[#This Row],[Tot COMPL.SAL Ef]]</f>
        <v>0</v>
      </c>
      <c r="CF414" s="139" t="n">
        <f aca="false">+SUM(DATOS_[[#This Row],[C.Extra.01]:[C.Extra.05]])</f>
        <v>0</v>
      </c>
      <c r="CG414" s="139" t="n">
        <f aca="false">+DATOS_[[#This Row],[TOTAL SALARIO Ef]]+DATOS_[[#This Row],[Tot Extrasalarial Ef]]</f>
        <v>0</v>
      </c>
      <c r="CH414" s="140" t="n">
        <f aca="false">MIN(IF(DATOS_[[#This Row],[Fecha Fin Contrato]]="",$D$4,DATOS_[[#This Row],[Fecha Fin Contrato]]),$D$4)-MAX(DATOS_[[#This Row],[Fecha de Contratación]],$D$3)+1</f>
        <v>1</v>
      </c>
      <c r="CI414" s="141" t="str">
        <f aca="false">IF(COUNTIFS(DATOS_[id],DATOS_[[#This Row],[id]])&gt;1,DATOS_[[#This Row],[id]],"")</f>
        <v/>
      </c>
      <c r="CJ414" s="141" t="n">
        <f aca="false">(Inicio!$G$10-DATOS_[[#This Row],[Fecha Nacimiento]])/365.25</f>
        <v>0</v>
      </c>
      <c r="CK414" s="141" t="n">
        <f aca="false">(Inicio!$G$10-DATOS_[[#This Row],[Fecha de Antigüedad]])/365.25</f>
        <v>0</v>
      </c>
      <c r="CL414" s="141" t="e">
        <f aca="false">+VLOOKUP(DATOS_[[#This Row],[Clave de Contrato]],TblTiposContrato13[],3,0)</f>
        <v>#N/A</v>
      </c>
      <c r="CM414" s="141" t="e">
        <f aca="false">+VLOOKUP(DATOS_[[#This Row],[Clave de Contrato]],TblTiposContrato13[],4,0)</f>
        <v>#N/A</v>
      </c>
      <c r="CN414" s="141" t="str">
        <f aca="false">VLOOKUP(DATOS_[[#This Row],[Edad]],CONTRATOS!TblRngEdad,2,1)</f>
        <v>20  o menos</v>
      </c>
      <c r="CO414" s="141" t="str">
        <f aca="false">VLOOKUP(DATOS_[[#This Row],[Antigüedad]],TblRngAntg14[],2,1)</f>
        <v>0 a 1 años</v>
      </c>
    </row>
    <row r="415" customFormat="false" ht="13.8" hidden="false" customHeight="false" outlineLevel="0" collapsed="false">
      <c r="D415" s="128"/>
      <c r="E415" s="129"/>
      <c r="F415" s="129"/>
      <c r="G415" s="129"/>
      <c r="H415" s="130"/>
      <c r="I415" s="131"/>
      <c r="J415" s="128"/>
      <c r="K415" s="132"/>
      <c r="L415" s="132"/>
      <c r="M415" s="133"/>
      <c r="N415" s="133"/>
      <c r="O415" s="133"/>
      <c r="P415" s="129"/>
      <c r="Z415" s="74"/>
      <c r="AA415" s="75"/>
      <c r="AB415" s="75"/>
      <c r="AC415" s="129"/>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134"/>
      <c r="BK415" s="134"/>
      <c r="BL415" s="134"/>
      <c r="BM415" s="135"/>
      <c r="BN415" s="136" t="n">
        <f aca="false">+MAX($D$3,DATOS_[[#This Row],[Fecha Inicio Sit. Contract.]])</f>
        <v>0</v>
      </c>
      <c r="BO415" s="136" t="n">
        <f aca="false">+MIN($D$4,DATOS_[[#This Row],[Fecha Fin Sit. Contract.]])</f>
        <v>0</v>
      </c>
      <c r="BP415" s="137" t="n">
        <f aca="false">+DATOS_[[#This Row],[% de jornada]]*IF(DATOS_[[#This Row],[% jornada reducida]]="",1,DATOS_[[#This Row],[% jornada reducida]])</f>
        <v>0</v>
      </c>
      <c r="BQ415" s="137" t="n">
        <f aca="false">+(DATOS_[[#This Row],[F.fin.cal]]-DATOS_[[#This Row],[F.ini.cal]]+1)/($D$4-$D$3+1)</f>
        <v>1</v>
      </c>
      <c r="BR415" s="137" t="str">
        <f aca="false">IF(OR(AND(DATOS_[[#This Row],[Fecha Fin Contrato]]&lt;$D$3,DATOS_[[#This Row],[Fecha Fin Contrato]]&lt;&gt;""),DATOS_[[#This Row],[Fecha de Contratación]]&gt;$D$4),"Fuera","Dentro")</f>
        <v>Dentro</v>
      </c>
      <c r="BS415" s="137" t="str">
        <f aca="false" t="array" ref="BS415:BS415">IF(MAX(IF(DATOS_[id]=DATOS_[[#This Row],[id]],DATOS_[F.fin.cal]))=DATOS_[[#This Row],[F.fin.cal]],"Sí","NO")</f>
        <v>Sí</v>
      </c>
      <c r="BT415" s="137" t="str">
        <f aca="false">IF(AND(DATOS_[[#This Row],[% normaliz]]&lt;&gt;1,DATOS_[[#This Row],[% anualiz]]=1),"Sí","NO")</f>
        <v>Sí</v>
      </c>
      <c r="BU415" s="137" t="str">
        <f aca="false">IF(AND(DATOS_[[#This Row],[% normaliz]]=1,DATOS_[[#This Row],[% anualiz]]&lt;&gt;1),"Sí","NO")</f>
        <v>NO</v>
      </c>
      <c r="BV415" s="137" t="str">
        <f aca="false">IF(AND(DATOS_[[#This Row],[% normaliz]]&lt;&gt;1,DATOS_[[#This Row],[% anualiz]]&lt;&gt;1),"Sí","NO")</f>
        <v>NO</v>
      </c>
      <c r="BW415" s="137" t="str">
        <f aca="false">+IF(DATOS_[[#This Row],[% normaliz]]*DATOS_[[#This Row],[% anualiz]]=1,"NO","Sí")</f>
        <v>Sí</v>
      </c>
      <c r="BX415" s="138" t="e">
        <f aca="false">(DATOS_[[#This Row],[S.BASE]]*(1/DATOS_[[#This Row],[% normaliz]])*(1/DATOS_[[#This Row],[% anualiz]]))*IF(DATOS_[[#This Row],[Check Equiparado]]="Sí",1,0)</f>
        <v>#DIV/0!</v>
      </c>
      <c r="BY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5" s="138" t="e">
        <f aca="false">+DATOS_[[#This Row],[SALARIO BASE Eq]]+DATOS_[[#This Row],[Tot COMPL.SAL Eq]]</f>
        <v>#DIV/0!</v>
      </c>
      <c r="CA415" s="138" t="e">
        <f aca="false" t="array" ref="CA415:CA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5" s="138" t="e">
        <f aca="false">+DATOS_[[#This Row],[TOTAL SALARIO Eq]]+DATOS_[[#This Row],[Tot Extrasalarial Eq]]</f>
        <v>#DIV/0!</v>
      </c>
      <c r="CC415" s="139" t="n">
        <f aca="false">DATOS_[[#This Row],[S.BASE]]</f>
        <v>0</v>
      </c>
      <c r="CD415" s="139" t="n">
        <f aca="false">+SUM(DATOS_[[#This Row],[Conc.Sal.01]:[Conc.Sal.30]])</f>
        <v>0</v>
      </c>
      <c r="CE415" s="139" t="n">
        <f aca="false">+DATOS_[[#This Row],[SALARIO BASE Ef]]+DATOS_[[#This Row],[Tot COMPL.SAL Ef]]</f>
        <v>0</v>
      </c>
      <c r="CF415" s="139" t="n">
        <f aca="false">+SUM(DATOS_[[#This Row],[C.Extra.01]:[C.Extra.05]])</f>
        <v>0</v>
      </c>
      <c r="CG415" s="139" t="n">
        <f aca="false">+DATOS_[[#This Row],[TOTAL SALARIO Ef]]+DATOS_[[#This Row],[Tot Extrasalarial Ef]]</f>
        <v>0</v>
      </c>
      <c r="CH415" s="140" t="n">
        <f aca="false">MIN(IF(DATOS_[[#This Row],[Fecha Fin Contrato]]="",$D$4,DATOS_[[#This Row],[Fecha Fin Contrato]]),$D$4)-MAX(DATOS_[[#This Row],[Fecha de Contratación]],$D$3)+1</f>
        <v>1</v>
      </c>
      <c r="CI415" s="141" t="str">
        <f aca="false">IF(COUNTIFS(DATOS_[id],DATOS_[[#This Row],[id]])&gt;1,DATOS_[[#This Row],[id]],"")</f>
        <v/>
      </c>
      <c r="CJ415" s="141" t="n">
        <f aca="false">(Inicio!$G$10-DATOS_[[#This Row],[Fecha Nacimiento]])/365.25</f>
        <v>0</v>
      </c>
      <c r="CK415" s="141" t="n">
        <f aca="false">(Inicio!$G$10-DATOS_[[#This Row],[Fecha de Antigüedad]])/365.25</f>
        <v>0</v>
      </c>
      <c r="CL415" s="141" t="e">
        <f aca="false">+VLOOKUP(DATOS_[[#This Row],[Clave de Contrato]],TblTiposContrato13[],3,0)</f>
        <v>#N/A</v>
      </c>
      <c r="CM415" s="141" t="e">
        <f aca="false">+VLOOKUP(DATOS_[[#This Row],[Clave de Contrato]],TblTiposContrato13[],4,0)</f>
        <v>#N/A</v>
      </c>
      <c r="CN415" s="141" t="str">
        <f aca="false">VLOOKUP(DATOS_[[#This Row],[Edad]],CONTRATOS!TblRngEdad,2,1)</f>
        <v>20  o menos</v>
      </c>
      <c r="CO415" s="141" t="str">
        <f aca="false">VLOOKUP(DATOS_[[#This Row],[Antigüedad]],TblRngAntg14[],2,1)</f>
        <v>0 a 1 años</v>
      </c>
    </row>
    <row r="416" customFormat="false" ht="13.8" hidden="false" customHeight="false" outlineLevel="0" collapsed="false">
      <c r="D416" s="128"/>
      <c r="E416" s="129"/>
      <c r="F416" s="129"/>
      <c r="G416" s="129"/>
      <c r="H416" s="130"/>
      <c r="I416" s="131"/>
      <c r="J416" s="128"/>
      <c r="K416" s="132"/>
      <c r="L416" s="132"/>
      <c r="M416" s="133"/>
      <c r="N416" s="133"/>
      <c r="O416" s="133"/>
      <c r="P416" s="129"/>
      <c r="Z416" s="74"/>
      <c r="AA416" s="75"/>
      <c r="AB416" s="75"/>
      <c r="AC416" s="129"/>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134"/>
      <c r="BK416" s="134"/>
      <c r="BL416" s="134"/>
      <c r="BM416" s="135"/>
      <c r="BN416" s="136" t="n">
        <f aca="false">+MAX($D$3,DATOS_[[#This Row],[Fecha Inicio Sit. Contract.]])</f>
        <v>0</v>
      </c>
      <c r="BO416" s="136" t="n">
        <f aca="false">+MIN($D$4,DATOS_[[#This Row],[Fecha Fin Sit. Contract.]])</f>
        <v>0</v>
      </c>
      <c r="BP416" s="137" t="n">
        <f aca="false">+DATOS_[[#This Row],[% de jornada]]*IF(DATOS_[[#This Row],[% jornada reducida]]="",1,DATOS_[[#This Row],[% jornada reducida]])</f>
        <v>0</v>
      </c>
      <c r="BQ416" s="137" t="n">
        <f aca="false">+(DATOS_[[#This Row],[F.fin.cal]]-DATOS_[[#This Row],[F.ini.cal]]+1)/($D$4-$D$3+1)</f>
        <v>1</v>
      </c>
      <c r="BR416" s="137" t="str">
        <f aca="false">IF(OR(AND(DATOS_[[#This Row],[Fecha Fin Contrato]]&lt;$D$3,DATOS_[[#This Row],[Fecha Fin Contrato]]&lt;&gt;""),DATOS_[[#This Row],[Fecha de Contratación]]&gt;$D$4),"Fuera","Dentro")</f>
        <v>Dentro</v>
      </c>
      <c r="BS416" s="137" t="str">
        <f aca="false" t="array" ref="BS416:BS416">IF(MAX(IF(DATOS_[id]=DATOS_[[#This Row],[id]],DATOS_[F.fin.cal]))=DATOS_[[#This Row],[F.fin.cal]],"Sí","NO")</f>
        <v>Sí</v>
      </c>
      <c r="BT416" s="137" t="str">
        <f aca="false">IF(AND(DATOS_[[#This Row],[% normaliz]]&lt;&gt;1,DATOS_[[#This Row],[% anualiz]]=1),"Sí","NO")</f>
        <v>Sí</v>
      </c>
      <c r="BU416" s="137" t="str">
        <f aca="false">IF(AND(DATOS_[[#This Row],[% normaliz]]=1,DATOS_[[#This Row],[% anualiz]]&lt;&gt;1),"Sí","NO")</f>
        <v>NO</v>
      </c>
      <c r="BV416" s="137" t="str">
        <f aca="false">IF(AND(DATOS_[[#This Row],[% normaliz]]&lt;&gt;1,DATOS_[[#This Row],[% anualiz]]&lt;&gt;1),"Sí","NO")</f>
        <v>NO</v>
      </c>
      <c r="BW416" s="137" t="str">
        <f aca="false">+IF(DATOS_[[#This Row],[% normaliz]]*DATOS_[[#This Row],[% anualiz]]=1,"NO","Sí")</f>
        <v>Sí</v>
      </c>
      <c r="BX416" s="138" t="e">
        <f aca="false">(DATOS_[[#This Row],[S.BASE]]*(1/DATOS_[[#This Row],[% normaliz]])*(1/DATOS_[[#This Row],[% anualiz]]))*IF(DATOS_[[#This Row],[Check Equiparado]]="Sí",1,0)</f>
        <v>#DIV/0!</v>
      </c>
      <c r="BY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6" s="138" t="e">
        <f aca="false">+DATOS_[[#This Row],[SALARIO BASE Eq]]+DATOS_[[#This Row],[Tot COMPL.SAL Eq]]</f>
        <v>#DIV/0!</v>
      </c>
      <c r="CA416" s="138" t="e">
        <f aca="false" t="array" ref="CA416:CA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6" s="138" t="e">
        <f aca="false">+DATOS_[[#This Row],[TOTAL SALARIO Eq]]+DATOS_[[#This Row],[Tot Extrasalarial Eq]]</f>
        <v>#DIV/0!</v>
      </c>
      <c r="CC416" s="139" t="n">
        <f aca="false">DATOS_[[#This Row],[S.BASE]]</f>
        <v>0</v>
      </c>
      <c r="CD416" s="139" t="n">
        <f aca="false">+SUM(DATOS_[[#This Row],[Conc.Sal.01]:[Conc.Sal.30]])</f>
        <v>0</v>
      </c>
      <c r="CE416" s="139" t="n">
        <f aca="false">+DATOS_[[#This Row],[SALARIO BASE Ef]]+DATOS_[[#This Row],[Tot COMPL.SAL Ef]]</f>
        <v>0</v>
      </c>
      <c r="CF416" s="139" t="n">
        <f aca="false">+SUM(DATOS_[[#This Row],[C.Extra.01]:[C.Extra.05]])</f>
        <v>0</v>
      </c>
      <c r="CG416" s="139" t="n">
        <f aca="false">+DATOS_[[#This Row],[TOTAL SALARIO Ef]]+DATOS_[[#This Row],[Tot Extrasalarial Ef]]</f>
        <v>0</v>
      </c>
      <c r="CH416" s="140" t="n">
        <f aca="false">MIN(IF(DATOS_[[#This Row],[Fecha Fin Contrato]]="",$D$4,DATOS_[[#This Row],[Fecha Fin Contrato]]),$D$4)-MAX(DATOS_[[#This Row],[Fecha de Contratación]],$D$3)+1</f>
        <v>1</v>
      </c>
      <c r="CI416" s="141" t="str">
        <f aca="false">IF(COUNTIFS(DATOS_[id],DATOS_[[#This Row],[id]])&gt;1,DATOS_[[#This Row],[id]],"")</f>
        <v/>
      </c>
      <c r="CJ416" s="141" t="n">
        <f aca="false">(Inicio!$G$10-DATOS_[[#This Row],[Fecha Nacimiento]])/365.25</f>
        <v>0</v>
      </c>
      <c r="CK416" s="141" t="n">
        <f aca="false">(Inicio!$G$10-DATOS_[[#This Row],[Fecha de Antigüedad]])/365.25</f>
        <v>0</v>
      </c>
      <c r="CL416" s="141" t="e">
        <f aca="false">+VLOOKUP(DATOS_[[#This Row],[Clave de Contrato]],TblTiposContrato13[],3,0)</f>
        <v>#N/A</v>
      </c>
      <c r="CM416" s="141" t="e">
        <f aca="false">+VLOOKUP(DATOS_[[#This Row],[Clave de Contrato]],TblTiposContrato13[],4,0)</f>
        <v>#N/A</v>
      </c>
      <c r="CN416" s="141" t="str">
        <f aca="false">VLOOKUP(DATOS_[[#This Row],[Edad]],CONTRATOS!TblRngEdad,2,1)</f>
        <v>20  o menos</v>
      </c>
      <c r="CO416" s="141" t="str">
        <f aca="false">VLOOKUP(DATOS_[[#This Row],[Antigüedad]],TblRngAntg14[],2,1)</f>
        <v>0 a 1 años</v>
      </c>
    </row>
    <row r="417" customFormat="false" ht="13.8" hidden="false" customHeight="false" outlineLevel="0" collapsed="false">
      <c r="D417" s="128"/>
      <c r="E417" s="129"/>
      <c r="F417" s="129"/>
      <c r="G417" s="129"/>
      <c r="H417" s="130"/>
      <c r="I417" s="131"/>
      <c r="J417" s="128"/>
      <c r="K417" s="132"/>
      <c r="L417" s="132"/>
      <c r="M417" s="133"/>
      <c r="N417" s="133"/>
      <c r="O417" s="133"/>
      <c r="P417" s="129"/>
      <c r="Z417" s="74"/>
      <c r="AA417" s="75"/>
      <c r="AB417" s="75"/>
      <c r="AC417" s="129"/>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134"/>
      <c r="BK417" s="134"/>
      <c r="BL417" s="134"/>
      <c r="BM417" s="135"/>
      <c r="BN417" s="136" t="n">
        <f aca="false">+MAX($D$3,DATOS_[[#This Row],[Fecha Inicio Sit. Contract.]])</f>
        <v>0</v>
      </c>
      <c r="BO417" s="136" t="n">
        <f aca="false">+MIN($D$4,DATOS_[[#This Row],[Fecha Fin Sit. Contract.]])</f>
        <v>0</v>
      </c>
      <c r="BP417" s="137" t="n">
        <f aca="false">+DATOS_[[#This Row],[% de jornada]]*IF(DATOS_[[#This Row],[% jornada reducida]]="",1,DATOS_[[#This Row],[% jornada reducida]])</f>
        <v>0</v>
      </c>
      <c r="BQ417" s="137" t="n">
        <f aca="false">+(DATOS_[[#This Row],[F.fin.cal]]-DATOS_[[#This Row],[F.ini.cal]]+1)/($D$4-$D$3+1)</f>
        <v>1</v>
      </c>
      <c r="BR417" s="137" t="str">
        <f aca="false">IF(OR(AND(DATOS_[[#This Row],[Fecha Fin Contrato]]&lt;$D$3,DATOS_[[#This Row],[Fecha Fin Contrato]]&lt;&gt;""),DATOS_[[#This Row],[Fecha de Contratación]]&gt;$D$4),"Fuera","Dentro")</f>
        <v>Dentro</v>
      </c>
      <c r="BS417" s="137" t="str">
        <f aca="false" t="array" ref="BS417:BS417">IF(MAX(IF(DATOS_[id]=DATOS_[[#This Row],[id]],DATOS_[F.fin.cal]))=DATOS_[[#This Row],[F.fin.cal]],"Sí","NO")</f>
        <v>Sí</v>
      </c>
      <c r="BT417" s="137" t="str">
        <f aca="false">IF(AND(DATOS_[[#This Row],[% normaliz]]&lt;&gt;1,DATOS_[[#This Row],[% anualiz]]=1),"Sí","NO")</f>
        <v>Sí</v>
      </c>
      <c r="BU417" s="137" t="str">
        <f aca="false">IF(AND(DATOS_[[#This Row],[% normaliz]]=1,DATOS_[[#This Row],[% anualiz]]&lt;&gt;1),"Sí","NO")</f>
        <v>NO</v>
      </c>
      <c r="BV417" s="137" t="str">
        <f aca="false">IF(AND(DATOS_[[#This Row],[% normaliz]]&lt;&gt;1,DATOS_[[#This Row],[% anualiz]]&lt;&gt;1),"Sí","NO")</f>
        <v>NO</v>
      </c>
      <c r="BW417" s="137" t="str">
        <f aca="false">+IF(DATOS_[[#This Row],[% normaliz]]*DATOS_[[#This Row],[% anualiz]]=1,"NO","Sí")</f>
        <v>Sí</v>
      </c>
      <c r="BX417" s="138" t="e">
        <f aca="false">(DATOS_[[#This Row],[S.BASE]]*(1/DATOS_[[#This Row],[% normaliz]])*(1/DATOS_[[#This Row],[% anualiz]]))*IF(DATOS_[[#This Row],[Check Equiparado]]="Sí",1,0)</f>
        <v>#DIV/0!</v>
      </c>
      <c r="BY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7" s="138" t="e">
        <f aca="false">+DATOS_[[#This Row],[SALARIO BASE Eq]]+DATOS_[[#This Row],[Tot COMPL.SAL Eq]]</f>
        <v>#DIV/0!</v>
      </c>
      <c r="CA417" s="138" t="e">
        <f aca="false" t="array" ref="CA417:CA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7" s="138" t="e">
        <f aca="false">+DATOS_[[#This Row],[TOTAL SALARIO Eq]]+DATOS_[[#This Row],[Tot Extrasalarial Eq]]</f>
        <v>#DIV/0!</v>
      </c>
      <c r="CC417" s="139" t="n">
        <f aca="false">DATOS_[[#This Row],[S.BASE]]</f>
        <v>0</v>
      </c>
      <c r="CD417" s="139" t="n">
        <f aca="false">+SUM(DATOS_[[#This Row],[Conc.Sal.01]:[Conc.Sal.30]])</f>
        <v>0</v>
      </c>
      <c r="CE417" s="139" t="n">
        <f aca="false">+DATOS_[[#This Row],[SALARIO BASE Ef]]+DATOS_[[#This Row],[Tot COMPL.SAL Ef]]</f>
        <v>0</v>
      </c>
      <c r="CF417" s="139" t="n">
        <f aca="false">+SUM(DATOS_[[#This Row],[C.Extra.01]:[C.Extra.05]])</f>
        <v>0</v>
      </c>
      <c r="CG417" s="139" t="n">
        <f aca="false">+DATOS_[[#This Row],[TOTAL SALARIO Ef]]+DATOS_[[#This Row],[Tot Extrasalarial Ef]]</f>
        <v>0</v>
      </c>
      <c r="CH417" s="140" t="n">
        <f aca="false">MIN(IF(DATOS_[[#This Row],[Fecha Fin Contrato]]="",$D$4,DATOS_[[#This Row],[Fecha Fin Contrato]]),$D$4)-MAX(DATOS_[[#This Row],[Fecha de Contratación]],$D$3)+1</f>
        <v>1</v>
      </c>
      <c r="CI417" s="141" t="str">
        <f aca="false">IF(COUNTIFS(DATOS_[id],DATOS_[[#This Row],[id]])&gt;1,DATOS_[[#This Row],[id]],"")</f>
        <v/>
      </c>
      <c r="CJ417" s="141" t="n">
        <f aca="false">(Inicio!$G$10-DATOS_[[#This Row],[Fecha Nacimiento]])/365.25</f>
        <v>0</v>
      </c>
      <c r="CK417" s="141" t="n">
        <f aca="false">(Inicio!$G$10-DATOS_[[#This Row],[Fecha de Antigüedad]])/365.25</f>
        <v>0</v>
      </c>
      <c r="CL417" s="141" t="e">
        <f aca="false">+VLOOKUP(DATOS_[[#This Row],[Clave de Contrato]],TblTiposContrato13[],3,0)</f>
        <v>#N/A</v>
      </c>
      <c r="CM417" s="141" t="e">
        <f aca="false">+VLOOKUP(DATOS_[[#This Row],[Clave de Contrato]],TblTiposContrato13[],4,0)</f>
        <v>#N/A</v>
      </c>
      <c r="CN417" s="141" t="str">
        <f aca="false">VLOOKUP(DATOS_[[#This Row],[Edad]],CONTRATOS!TblRngEdad,2,1)</f>
        <v>20  o menos</v>
      </c>
      <c r="CO417" s="141" t="str">
        <f aca="false">VLOOKUP(DATOS_[[#This Row],[Antigüedad]],TblRngAntg14[],2,1)</f>
        <v>0 a 1 años</v>
      </c>
    </row>
    <row r="418" customFormat="false" ht="13.8" hidden="false" customHeight="false" outlineLevel="0" collapsed="false">
      <c r="D418" s="128"/>
      <c r="E418" s="129"/>
      <c r="F418" s="129"/>
      <c r="G418" s="129"/>
      <c r="H418" s="130"/>
      <c r="I418" s="131"/>
      <c r="J418" s="128"/>
      <c r="K418" s="132"/>
      <c r="L418" s="132"/>
      <c r="M418" s="133"/>
      <c r="N418" s="133"/>
      <c r="O418" s="133"/>
      <c r="P418" s="129"/>
      <c r="Z418" s="74"/>
      <c r="AA418" s="75"/>
      <c r="AB418" s="75"/>
      <c r="AC418" s="129"/>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134"/>
      <c r="BK418" s="134"/>
      <c r="BL418" s="134"/>
      <c r="BM418" s="135"/>
      <c r="BN418" s="136" t="n">
        <f aca="false">+MAX($D$3,DATOS_[[#This Row],[Fecha Inicio Sit. Contract.]])</f>
        <v>0</v>
      </c>
      <c r="BO418" s="136" t="n">
        <f aca="false">+MIN($D$4,DATOS_[[#This Row],[Fecha Fin Sit. Contract.]])</f>
        <v>0</v>
      </c>
      <c r="BP418" s="137" t="n">
        <f aca="false">+DATOS_[[#This Row],[% de jornada]]*IF(DATOS_[[#This Row],[% jornada reducida]]="",1,DATOS_[[#This Row],[% jornada reducida]])</f>
        <v>0</v>
      </c>
      <c r="BQ418" s="137" t="n">
        <f aca="false">+(DATOS_[[#This Row],[F.fin.cal]]-DATOS_[[#This Row],[F.ini.cal]]+1)/($D$4-$D$3+1)</f>
        <v>1</v>
      </c>
      <c r="BR418" s="137" t="str">
        <f aca="false">IF(OR(AND(DATOS_[[#This Row],[Fecha Fin Contrato]]&lt;$D$3,DATOS_[[#This Row],[Fecha Fin Contrato]]&lt;&gt;""),DATOS_[[#This Row],[Fecha de Contratación]]&gt;$D$4),"Fuera","Dentro")</f>
        <v>Dentro</v>
      </c>
      <c r="BS418" s="137" t="str">
        <f aca="false" t="array" ref="BS418:BS418">IF(MAX(IF(DATOS_[id]=DATOS_[[#This Row],[id]],DATOS_[F.fin.cal]))=DATOS_[[#This Row],[F.fin.cal]],"Sí","NO")</f>
        <v>Sí</v>
      </c>
      <c r="BT418" s="137" t="str">
        <f aca="false">IF(AND(DATOS_[[#This Row],[% normaliz]]&lt;&gt;1,DATOS_[[#This Row],[% anualiz]]=1),"Sí","NO")</f>
        <v>Sí</v>
      </c>
      <c r="BU418" s="137" t="str">
        <f aca="false">IF(AND(DATOS_[[#This Row],[% normaliz]]=1,DATOS_[[#This Row],[% anualiz]]&lt;&gt;1),"Sí","NO")</f>
        <v>NO</v>
      </c>
      <c r="BV418" s="137" t="str">
        <f aca="false">IF(AND(DATOS_[[#This Row],[% normaliz]]&lt;&gt;1,DATOS_[[#This Row],[% anualiz]]&lt;&gt;1),"Sí","NO")</f>
        <v>NO</v>
      </c>
      <c r="BW418" s="137" t="str">
        <f aca="false">+IF(DATOS_[[#This Row],[% normaliz]]*DATOS_[[#This Row],[% anualiz]]=1,"NO","Sí")</f>
        <v>Sí</v>
      </c>
      <c r="BX418" s="138" t="e">
        <f aca="false">(DATOS_[[#This Row],[S.BASE]]*(1/DATOS_[[#This Row],[% normaliz]])*(1/DATOS_[[#This Row],[% anualiz]]))*IF(DATOS_[[#This Row],[Check Equiparado]]="Sí",1,0)</f>
        <v>#DIV/0!</v>
      </c>
      <c r="BY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8" s="138" t="e">
        <f aca="false">+DATOS_[[#This Row],[SALARIO BASE Eq]]+DATOS_[[#This Row],[Tot COMPL.SAL Eq]]</f>
        <v>#DIV/0!</v>
      </c>
      <c r="CA418" s="138" t="e">
        <f aca="false" t="array" ref="CA418:CA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8" s="138" t="e">
        <f aca="false">+DATOS_[[#This Row],[TOTAL SALARIO Eq]]+DATOS_[[#This Row],[Tot Extrasalarial Eq]]</f>
        <v>#DIV/0!</v>
      </c>
      <c r="CC418" s="139" t="n">
        <f aca="false">DATOS_[[#This Row],[S.BASE]]</f>
        <v>0</v>
      </c>
      <c r="CD418" s="139" t="n">
        <f aca="false">+SUM(DATOS_[[#This Row],[Conc.Sal.01]:[Conc.Sal.30]])</f>
        <v>0</v>
      </c>
      <c r="CE418" s="139" t="n">
        <f aca="false">+DATOS_[[#This Row],[SALARIO BASE Ef]]+DATOS_[[#This Row],[Tot COMPL.SAL Ef]]</f>
        <v>0</v>
      </c>
      <c r="CF418" s="139" t="n">
        <f aca="false">+SUM(DATOS_[[#This Row],[C.Extra.01]:[C.Extra.05]])</f>
        <v>0</v>
      </c>
      <c r="CG418" s="139" t="n">
        <f aca="false">+DATOS_[[#This Row],[TOTAL SALARIO Ef]]+DATOS_[[#This Row],[Tot Extrasalarial Ef]]</f>
        <v>0</v>
      </c>
      <c r="CH418" s="140" t="n">
        <f aca="false">MIN(IF(DATOS_[[#This Row],[Fecha Fin Contrato]]="",$D$4,DATOS_[[#This Row],[Fecha Fin Contrato]]),$D$4)-MAX(DATOS_[[#This Row],[Fecha de Contratación]],$D$3)+1</f>
        <v>1</v>
      </c>
      <c r="CI418" s="141" t="str">
        <f aca="false">IF(COUNTIFS(DATOS_[id],DATOS_[[#This Row],[id]])&gt;1,DATOS_[[#This Row],[id]],"")</f>
        <v/>
      </c>
      <c r="CJ418" s="141" t="n">
        <f aca="false">(Inicio!$G$10-DATOS_[[#This Row],[Fecha Nacimiento]])/365.25</f>
        <v>0</v>
      </c>
      <c r="CK418" s="141" t="n">
        <f aca="false">(Inicio!$G$10-DATOS_[[#This Row],[Fecha de Antigüedad]])/365.25</f>
        <v>0</v>
      </c>
      <c r="CL418" s="141" t="e">
        <f aca="false">+VLOOKUP(DATOS_[[#This Row],[Clave de Contrato]],TblTiposContrato13[],3,0)</f>
        <v>#N/A</v>
      </c>
      <c r="CM418" s="141" t="e">
        <f aca="false">+VLOOKUP(DATOS_[[#This Row],[Clave de Contrato]],TblTiposContrato13[],4,0)</f>
        <v>#N/A</v>
      </c>
      <c r="CN418" s="141" t="str">
        <f aca="false">VLOOKUP(DATOS_[[#This Row],[Edad]],CONTRATOS!TblRngEdad,2,1)</f>
        <v>20  o menos</v>
      </c>
      <c r="CO418" s="141" t="str">
        <f aca="false">VLOOKUP(DATOS_[[#This Row],[Antigüedad]],TblRngAntg14[],2,1)</f>
        <v>0 a 1 años</v>
      </c>
    </row>
    <row r="419" customFormat="false" ht="13.8" hidden="false" customHeight="false" outlineLevel="0" collapsed="false">
      <c r="D419" s="128"/>
      <c r="E419" s="129"/>
      <c r="F419" s="129"/>
      <c r="G419" s="129"/>
      <c r="H419" s="130"/>
      <c r="I419" s="131"/>
      <c r="J419" s="128"/>
      <c r="K419" s="132"/>
      <c r="L419" s="132"/>
      <c r="M419" s="133"/>
      <c r="N419" s="133"/>
      <c r="O419" s="133"/>
      <c r="P419" s="129"/>
      <c r="Z419" s="74"/>
      <c r="AA419" s="75"/>
      <c r="AB419" s="75"/>
      <c r="AC419" s="129"/>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134"/>
      <c r="BK419" s="134"/>
      <c r="BL419" s="134"/>
      <c r="BM419" s="135"/>
      <c r="BN419" s="136" t="n">
        <f aca="false">+MAX($D$3,DATOS_[[#This Row],[Fecha Inicio Sit. Contract.]])</f>
        <v>0</v>
      </c>
      <c r="BO419" s="136" t="n">
        <f aca="false">+MIN($D$4,DATOS_[[#This Row],[Fecha Fin Sit. Contract.]])</f>
        <v>0</v>
      </c>
      <c r="BP419" s="137" t="n">
        <f aca="false">+DATOS_[[#This Row],[% de jornada]]*IF(DATOS_[[#This Row],[% jornada reducida]]="",1,DATOS_[[#This Row],[% jornada reducida]])</f>
        <v>0</v>
      </c>
      <c r="BQ419" s="137" t="n">
        <f aca="false">+(DATOS_[[#This Row],[F.fin.cal]]-DATOS_[[#This Row],[F.ini.cal]]+1)/($D$4-$D$3+1)</f>
        <v>1</v>
      </c>
      <c r="BR419" s="137" t="str">
        <f aca="false">IF(OR(AND(DATOS_[[#This Row],[Fecha Fin Contrato]]&lt;$D$3,DATOS_[[#This Row],[Fecha Fin Contrato]]&lt;&gt;""),DATOS_[[#This Row],[Fecha de Contratación]]&gt;$D$4),"Fuera","Dentro")</f>
        <v>Dentro</v>
      </c>
      <c r="BS419" s="137" t="str">
        <f aca="false" t="array" ref="BS419:BS419">IF(MAX(IF(DATOS_[id]=DATOS_[[#This Row],[id]],DATOS_[F.fin.cal]))=DATOS_[[#This Row],[F.fin.cal]],"Sí","NO")</f>
        <v>Sí</v>
      </c>
      <c r="BT419" s="137" t="str">
        <f aca="false">IF(AND(DATOS_[[#This Row],[% normaliz]]&lt;&gt;1,DATOS_[[#This Row],[% anualiz]]=1),"Sí","NO")</f>
        <v>Sí</v>
      </c>
      <c r="BU419" s="137" t="str">
        <f aca="false">IF(AND(DATOS_[[#This Row],[% normaliz]]=1,DATOS_[[#This Row],[% anualiz]]&lt;&gt;1),"Sí","NO")</f>
        <v>NO</v>
      </c>
      <c r="BV419" s="137" t="str">
        <f aca="false">IF(AND(DATOS_[[#This Row],[% normaliz]]&lt;&gt;1,DATOS_[[#This Row],[% anualiz]]&lt;&gt;1),"Sí","NO")</f>
        <v>NO</v>
      </c>
      <c r="BW419" s="137" t="str">
        <f aca="false">+IF(DATOS_[[#This Row],[% normaliz]]*DATOS_[[#This Row],[% anualiz]]=1,"NO","Sí")</f>
        <v>Sí</v>
      </c>
      <c r="BX419" s="138" t="e">
        <f aca="false">(DATOS_[[#This Row],[S.BASE]]*(1/DATOS_[[#This Row],[% normaliz]])*(1/DATOS_[[#This Row],[% anualiz]]))*IF(DATOS_[[#This Row],[Check Equiparado]]="Sí",1,0)</f>
        <v>#DIV/0!</v>
      </c>
      <c r="BY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9" s="138" t="e">
        <f aca="false">+DATOS_[[#This Row],[SALARIO BASE Eq]]+DATOS_[[#This Row],[Tot COMPL.SAL Eq]]</f>
        <v>#DIV/0!</v>
      </c>
      <c r="CA419" s="138" t="e">
        <f aca="false" t="array" ref="CA419:CA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9" s="138" t="e">
        <f aca="false">+DATOS_[[#This Row],[TOTAL SALARIO Eq]]+DATOS_[[#This Row],[Tot Extrasalarial Eq]]</f>
        <v>#DIV/0!</v>
      </c>
      <c r="CC419" s="139" t="n">
        <f aca="false">DATOS_[[#This Row],[S.BASE]]</f>
        <v>0</v>
      </c>
      <c r="CD419" s="139" t="n">
        <f aca="false">+SUM(DATOS_[[#This Row],[Conc.Sal.01]:[Conc.Sal.30]])</f>
        <v>0</v>
      </c>
      <c r="CE419" s="139" t="n">
        <f aca="false">+DATOS_[[#This Row],[SALARIO BASE Ef]]+DATOS_[[#This Row],[Tot COMPL.SAL Ef]]</f>
        <v>0</v>
      </c>
      <c r="CF419" s="139" t="n">
        <f aca="false">+SUM(DATOS_[[#This Row],[C.Extra.01]:[C.Extra.05]])</f>
        <v>0</v>
      </c>
      <c r="CG419" s="139" t="n">
        <f aca="false">+DATOS_[[#This Row],[TOTAL SALARIO Ef]]+DATOS_[[#This Row],[Tot Extrasalarial Ef]]</f>
        <v>0</v>
      </c>
      <c r="CH419" s="140" t="n">
        <f aca="false">MIN(IF(DATOS_[[#This Row],[Fecha Fin Contrato]]="",$D$4,DATOS_[[#This Row],[Fecha Fin Contrato]]),$D$4)-MAX(DATOS_[[#This Row],[Fecha de Contratación]],$D$3)+1</f>
        <v>1</v>
      </c>
      <c r="CI419" s="141" t="str">
        <f aca="false">IF(COUNTIFS(DATOS_[id],DATOS_[[#This Row],[id]])&gt;1,DATOS_[[#This Row],[id]],"")</f>
        <v/>
      </c>
      <c r="CJ419" s="141" t="n">
        <f aca="false">(Inicio!$G$10-DATOS_[[#This Row],[Fecha Nacimiento]])/365.25</f>
        <v>0</v>
      </c>
      <c r="CK419" s="141" t="n">
        <f aca="false">(Inicio!$G$10-DATOS_[[#This Row],[Fecha de Antigüedad]])/365.25</f>
        <v>0</v>
      </c>
      <c r="CL419" s="141" t="e">
        <f aca="false">+VLOOKUP(DATOS_[[#This Row],[Clave de Contrato]],TblTiposContrato13[],3,0)</f>
        <v>#N/A</v>
      </c>
      <c r="CM419" s="141" t="e">
        <f aca="false">+VLOOKUP(DATOS_[[#This Row],[Clave de Contrato]],TblTiposContrato13[],4,0)</f>
        <v>#N/A</v>
      </c>
      <c r="CN419" s="141" t="str">
        <f aca="false">VLOOKUP(DATOS_[[#This Row],[Edad]],CONTRATOS!TblRngEdad,2,1)</f>
        <v>20  o menos</v>
      </c>
      <c r="CO419" s="141" t="str">
        <f aca="false">VLOOKUP(DATOS_[[#This Row],[Antigüedad]],TblRngAntg14[],2,1)</f>
        <v>0 a 1 años</v>
      </c>
    </row>
    <row r="420" customFormat="false" ht="13.8" hidden="false" customHeight="false" outlineLevel="0" collapsed="false">
      <c r="D420" s="128"/>
      <c r="E420" s="129"/>
      <c r="F420" s="129"/>
      <c r="G420" s="129"/>
      <c r="H420" s="130"/>
      <c r="I420" s="131"/>
      <c r="J420" s="128"/>
      <c r="K420" s="132"/>
      <c r="L420" s="132"/>
      <c r="M420" s="133"/>
      <c r="N420" s="133"/>
      <c r="O420" s="133"/>
      <c r="P420" s="129"/>
      <c r="Z420" s="74"/>
      <c r="AA420" s="75"/>
      <c r="AB420" s="75"/>
      <c r="AC420" s="129"/>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134"/>
      <c r="BK420" s="134"/>
      <c r="BL420" s="134"/>
      <c r="BM420" s="135"/>
      <c r="BN420" s="136" t="n">
        <f aca="false">+MAX($D$3,DATOS_[[#This Row],[Fecha Inicio Sit. Contract.]])</f>
        <v>0</v>
      </c>
      <c r="BO420" s="136" t="n">
        <f aca="false">+MIN($D$4,DATOS_[[#This Row],[Fecha Fin Sit. Contract.]])</f>
        <v>0</v>
      </c>
      <c r="BP420" s="137" t="n">
        <f aca="false">+DATOS_[[#This Row],[% de jornada]]*IF(DATOS_[[#This Row],[% jornada reducida]]="",1,DATOS_[[#This Row],[% jornada reducida]])</f>
        <v>0</v>
      </c>
      <c r="BQ420" s="137" t="n">
        <f aca="false">+(DATOS_[[#This Row],[F.fin.cal]]-DATOS_[[#This Row],[F.ini.cal]]+1)/($D$4-$D$3+1)</f>
        <v>1</v>
      </c>
      <c r="BR420" s="137" t="str">
        <f aca="false">IF(OR(AND(DATOS_[[#This Row],[Fecha Fin Contrato]]&lt;$D$3,DATOS_[[#This Row],[Fecha Fin Contrato]]&lt;&gt;""),DATOS_[[#This Row],[Fecha de Contratación]]&gt;$D$4),"Fuera","Dentro")</f>
        <v>Dentro</v>
      </c>
      <c r="BS420" s="137" t="str">
        <f aca="false" t="array" ref="BS420:BS420">IF(MAX(IF(DATOS_[id]=DATOS_[[#This Row],[id]],DATOS_[F.fin.cal]))=DATOS_[[#This Row],[F.fin.cal]],"Sí","NO")</f>
        <v>Sí</v>
      </c>
      <c r="BT420" s="137" t="str">
        <f aca="false">IF(AND(DATOS_[[#This Row],[% normaliz]]&lt;&gt;1,DATOS_[[#This Row],[% anualiz]]=1),"Sí","NO")</f>
        <v>Sí</v>
      </c>
      <c r="BU420" s="137" t="str">
        <f aca="false">IF(AND(DATOS_[[#This Row],[% normaliz]]=1,DATOS_[[#This Row],[% anualiz]]&lt;&gt;1),"Sí","NO")</f>
        <v>NO</v>
      </c>
      <c r="BV420" s="137" t="str">
        <f aca="false">IF(AND(DATOS_[[#This Row],[% normaliz]]&lt;&gt;1,DATOS_[[#This Row],[% anualiz]]&lt;&gt;1),"Sí","NO")</f>
        <v>NO</v>
      </c>
      <c r="BW420" s="137" t="str">
        <f aca="false">+IF(DATOS_[[#This Row],[% normaliz]]*DATOS_[[#This Row],[% anualiz]]=1,"NO","Sí")</f>
        <v>Sí</v>
      </c>
      <c r="BX420" s="138" t="e">
        <f aca="false">(DATOS_[[#This Row],[S.BASE]]*(1/DATOS_[[#This Row],[% normaliz]])*(1/DATOS_[[#This Row],[% anualiz]]))*IF(DATOS_[[#This Row],[Check Equiparado]]="Sí",1,0)</f>
        <v>#DIV/0!</v>
      </c>
      <c r="BY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0" s="138" t="e">
        <f aca="false">+DATOS_[[#This Row],[SALARIO BASE Eq]]+DATOS_[[#This Row],[Tot COMPL.SAL Eq]]</f>
        <v>#DIV/0!</v>
      </c>
      <c r="CA420" s="138" t="e">
        <f aca="false" t="array" ref="CA420:CA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0" s="138" t="e">
        <f aca="false">+DATOS_[[#This Row],[TOTAL SALARIO Eq]]+DATOS_[[#This Row],[Tot Extrasalarial Eq]]</f>
        <v>#DIV/0!</v>
      </c>
      <c r="CC420" s="139" t="n">
        <f aca="false">DATOS_[[#This Row],[S.BASE]]</f>
        <v>0</v>
      </c>
      <c r="CD420" s="139" t="n">
        <f aca="false">+SUM(DATOS_[[#This Row],[Conc.Sal.01]:[Conc.Sal.30]])</f>
        <v>0</v>
      </c>
      <c r="CE420" s="139" t="n">
        <f aca="false">+DATOS_[[#This Row],[SALARIO BASE Ef]]+DATOS_[[#This Row],[Tot COMPL.SAL Ef]]</f>
        <v>0</v>
      </c>
      <c r="CF420" s="139" t="n">
        <f aca="false">+SUM(DATOS_[[#This Row],[C.Extra.01]:[C.Extra.05]])</f>
        <v>0</v>
      </c>
      <c r="CG420" s="139" t="n">
        <f aca="false">+DATOS_[[#This Row],[TOTAL SALARIO Ef]]+DATOS_[[#This Row],[Tot Extrasalarial Ef]]</f>
        <v>0</v>
      </c>
      <c r="CH420" s="140" t="n">
        <f aca="false">MIN(IF(DATOS_[[#This Row],[Fecha Fin Contrato]]="",$D$4,DATOS_[[#This Row],[Fecha Fin Contrato]]),$D$4)-MAX(DATOS_[[#This Row],[Fecha de Contratación]],$D$3)+1</f>
        <v>1</v>
      </c>
      <c r="CI420" s="141" t="str">
        <f aca="false">IF(COUNTIFS(DATOS_[id],DATOS_[[#This Row],[id]])&gt;1,DATOS_[[#This Row],[id]],"")</f>
        <v/>
      </c>
      <c r="CJ420" s="141" t="n">
        <f aca="false">(Inicio!$G$10-DATOS_[[#This Row],[Fecha Nacimiento]])/365.25</f>
        <v>0</v>
      </c>
      <c r="CK420" s="141" t="n">
        <f aca="false">(Inicio!$G$10-DATOS_[[#This Row],[Fecha de Antigüedad]])/365.25</f>
        <v>0</v>
      </c>
      <c r="CL420" s="141" t="e">
        <f aca="false">+VLOOKUP(DATOS_[[#This Row],[Clave de Contrato]],TblTiposContrato13[],3,0)</f>
        <v>#N/A</v>
      </c>
      <c r="CM420" s="141" t="e">
        <f aca="false">+VLOOKUP(DATOS_[[#This Row],[Clave de Contrato]],TblTiposContrato13[],4,0)</f>
        <v>#N/A</v>
      </c>
      <c r="CN420" s="141" t="str">
        <f aca="false">VLOOKUP(DATOS_[[#This Row],[Edad]],CONTRATOS!TblRngEdad,2,1)</f>
        <v>20  o menos</v>
      </c>
      <c r="CO420" s="141" t="str">
        <f aca="false">VLOOKUP(DATOS_[[#This Row],[Antigüedad]],TblRngAntg14[],2,1)</f>
        <v>0 a 1 años</v>
      </c>
    </row>
    <row r="421" customFormat="false" ht="13.8" hidden="false" customHeight="false" outlineLevel="0" collapsed="false">
      <c r="D421" s="128"/>
      <c r="E421" s="129"/>
      <c r="F421" s="129"/>
      <c r="G421" s="129"/>
      <c r="H421" s="130"/>
      <c r="I421" s="131"/>
      <c r="J421" s="128"/>
      <c r="K421" s="132"/>
      <c r="L421" s="132"/>
      <c r="M421" s="133"/>
      <c r="N421" s="133"/>
      <c r="O421" s="133"/>
      <c r="P421" s="129"/>
      <c r="Z421" s="74"/>
      <c r="AA421" s="75"/>
      <c r="AB421" s="75"/>
      <c r="AC421" s="129"/>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134"/>
      <c r="BK421" s="134"/>
      <c r="BL421" s="134"/>
      <c r="BM421" s="135"/>
      <c r="BN421" s="136" t="n">
        <f aca="false">+MAX($D$3,DATOS_[[#This Row],[Fecha Inicio Sit. Contract.]])</f>
        <v>0</v>
      </c>
      <c r="BO421" s="136" t="n">
        <f aca="false">+MIN($D$4,DATOS_[[#This Row],[Fecha Fin Sit. Contract.]])</f>
        <v>0</v>
      </c>
      <c r="BP421" s="137" t="n">
        <f aca="false">+DATOS_[[#This Row],[% de jornada]]*IF(DATOS_[[#This Row],[% jornada reducida]]="",1,DATOS_[[#This Row],[% jornada reducida]])</f>
        <v>0</v>
      </c>
      <c r="BQ421" s="137" t="n">
        <f aca="false">+(DATOS_[[#This Row],[F.fin.cal]]-DATOS_[[#This Row],[F.ini.cal]]+1)/($D$4-$D$3+1)</f>
        <v>1</v>
      </c>
      <c r="BR421" s="137" t="str">
        <f aca="false">IF(OR(AND(DATOS_[[#This Row],[Fecha Fin Contrato]]&lt;$D$3,DATOS_[[#This Row],[Fecha Fin Contrato]]&lt;&gt;""),DATOS_[[#This Row],[Fecha de Contratación]]&gt;$D$4),"Fuera","Dentro")</f>
        <v>Dentro</v>
      </c>
      <c r="BS421" s="137" t="str">
        <f aca="false" t="array" ref="BS421:BS421">IF(MAX(IF(DATOS_[id]=DATOS_[[#This Row],[id]],DATOS_[F.fin.cal]))=DATOS_[[#This Row],[F.fin.cal]],"Sí","NO")</f>
        <v>Sí</v>
      </c>
      <c r="BT421" s="137" t="str">
        <f aca="false">IF(AND(DATOS_[[#This Row],[% normaliz]]&lt;&gt;1,DATOS_[[#This Row],[% anualiz]]=1),"Sí","NO")</f>
        <v>Sí</v>
      </c>
      <c r="BU421" s="137" t="str">
        <f aca="false">IF(AND(DATOS_[[#This Row],[% normaliz]]=1,DATOS_[[#This Row],[% anualiz]]&lt;&gt;1),"Sí","NO")</f>
        <v>NO</v>
      </c>
      <c r="BV421" s="137" t="str">
        <f aca="false">IF(AND(DATOS_[[#This Row],[% normaliz]]&lt;&gt;1,DATOS_[[#This Row],[% anualiz]]&lt;&gt;1),"Sí","NO")</f>
        <v>NO</v>
      </c>
      <c r="BW421" s="137" t="str">
        <f aca="false">+IF(DATOS_[[#This Row],[% normaliz]]*DATOS_[[#This Row],[% anualiz]]=1,"NO","Sí")</f>
        <v>Sí</v>
      </c>
      <c r="BX421" s="138" t="e">
        <f aca="false">(DATOS_[[#This Row],[S.BASE]]*(1/DATOS_[[#This Row],[% normaliz]])*(1/DATOS_[[#This Row],[% anualiz]]))*IF(DATOS_[[#This Row],[Check Equiparado]]="Sí",1,0)</f>
        <v>#DIV/0!</v>
      </c>
      <c r="BY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1" s="138" t="e">
        <f aca="false">+DATOS_[[#This Row],[SALARIO BASE Eq]]+DATOS_[[#This Row],[Tot COMPL.SAL Eq]]</f>
        <v>#DIV/0!</v>
      </c>
      <c r="CA421" s="138" t="e">
        <f aca="false" t="array" ref="CA421:CA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1" s="138" t="e">
        <f aca="false">+DATOS_[[#This Row],[TOTAL SALARIO Eq]]+DATOS_[[#This Row],[Tot Extrasalarial Eq]]</f>
        <v>#DIV/0!</v>
      </c>
      <c r="CC421" s="139" t="n">
        <f aca="false">DATOS_[[#This Row],[S.BASE]]</f>
        <v>0</v>
      </c>
      <c r="CD421" s="139" t="n">
        <f aca="false">+SUM(DATOS_[[#This Row],[Conc.Sal.01]:[Conc.Sal.30]])</f>
        <v>0</v>
      </c>
      <c r="CE421" s="139" t="n">
        <f aca="false">+DATOS_[[#This Row],[SALARIO BASE Ef]]+DATOS_[[#This Row],[Tot COMPL.SAL Ef]]</f>
        <v>0</v>
      </c>
      <c r="CF421" s="139" t="n">
        <f aca="false">+SUM(DATOS_[[#This Row],[C.Extra.01]:[C.Extra.05]])</f>
        <v>0</v>
      </c>
      <c r="CG421" s="139" t="n">
        <f aca="false">+DATOS_[[#This Row],[TOTAL SALARIO Ef]]+DATOS_[[#This Row],[Tot Extrasalarial Ef]]</f>
        <v>0</v>
      </c>
      <c r="CH421" s="140" t="n">
        <f aca="false">MIN(IF(DATOS_[[#This Row],[Fecha Fin Contrato]]="",$D$4,DATOS_[[#This Row],[Fecha Fin Contrato]]),$D$4)-MAX(DATOS_[[#This Row],[Fecha de Contratación]],$D$3)+1</f>
        <v>1</v>
      </c>
      <c r="CI421" s="141" t="str">
        <f aca="false">IF(COUNTIFS(DATOS_[id],DATOS_[[#This Row],[id]])&gt;1,DATOS_[[#This Row],[id]],"")</f>
        <v/>
      </c>
      <c r="CJ421" s="141" t="n">
        <f aca="false">(Inicio!$G$10-DATOS_[[#This Row],[Fecha Nacimiento]])/365.25</f>
        <v>0</v>
      </c>
      <c r="CK421" s="141" t="n">
        <f aca="false">(Inicio!$G$10-DATOS_[[#This Row],[Fecha de Antigüedad]])/365.25</f>
        <v>0</v>
      </c>
      <c r="CL421" s="141" t="e">
        <f aca="false">+VLOOKUP(DATOS_[[#This Row],[Clave de Contrato]],TblTiposContrato13[],3,0)</f>
        <v>#N/A</v>
      </c>
      <c r="CM421" s="141" t="e">
        <f aca="false">+VLOOKUP(DATOS_[[#This Row],[Clave de Contrato]],TblTiposContrato13[],4,0)</f>
        <v>#N/A</v>
      </c>
      <c r="CN421" s="141" t="str">
        <f aca="false">VLOOKUP(DATOS_[[#This Row],[Edad]],CONTRATOS!TblRngEdad,2,1)</f>
        <v>20  o menos</v>
      </c>
      <c r="CO421" s="141" t="str">
        <f aca="false">VLOOKUP(DATOS_[[#This Row],[Antigüedad]],TblRngAntg14[],2,1)</f>
        <v>0 a 1 años</v>
      </c>
    </row>
    <row r="422" customFormat="false" ht="13.8" hidden="false" customHeight="false" outlineLevel="0" collapsed="false">
      <c r="D422" s="128"/>
      <c r="E422" s="129"/>
      <c r="F422" s="129"/>
      <c r="G422" s="129"/>
      <c r="H422" s="130"/>
      <c r="I422" s="131"/>
      <c r="J422" s="128"/>
      <c r="K422" s="132"/>
      <c r="L422" s="132"/>
      <c r="M422" s="133"/>
      <c r="N422" s="133"/>
      <c r="O422" s="133"/>
      <c r="P422" s="129"/>
      <c r="Z422" s="74"/>
      <c r="AA422" s="75"/>
      <c r="AB422" s="75"/>
      <c r="AC422" s="129"/>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134"/>
      <c r="BK422" s="134"/>
      <c r="BL422" s="134"/>
      <c r="BM422" s="135"/>
      <c r="BN422" s="136" t="n">
        <f aca="false">+MAX($D$3,DATOS_[[#This Row],[Fecha Inicio Sit. Contract.]])</f>
        <v>0</v>
      </c>
      <c r="BO422" s="136" t="n">
        <f aca="false">+MIN($D$4,DATOS_[[#This Row],[Fecha Fin Sit. Contract.]])</f>
        <v>0</v>
      </c>
      <c r="BP422" s="137" t="n">
        <f aca="false">+DATOS_[[#This Row],[% de jornada]]*IF(DATOS_[[#This Row],[% jornada reducida]]="",1,DATOS_[[#This Row],[% jornada reducida]])</f>
        <v>0</v>
      </c>
      <c r="BQ422" s="137" t="n">
        <f aca="false">+(DATOS_[[#This Row],[F.fin.cal]]-DATOS_[[#This Row],[F.ini.cal]]+1)/($D$4-$D$3+1)</f>
        <v>1</v>
      </c>
      <c r="BR422" s="137" t="str">
        <f aca="false">IF(OR(AND(DATOS_[[#This Row],[Fecha Fin Contrato]]&lt;$D$3,DATOS_[[#This Row],[Fecha Fin Contrato]]&lt;&gt;""),DATOS_[[#This Row],[Fecha de Contratación]]&gt;$D$4),"Fuera","Dentro")</f>
        <v>Dentro</v>
      </c>
      <c r="BS422" s="137" t="str">
        <f aca="false" t="array" ref="BS422:BS422">IF(MAX(IF(DATOS_[id]=DATOS_[[#This Row],[id]],DATOS_[F.fin.cal]))=DATOS_[[#This Row],[F.fin.cal]],"Sí","NO")</f>
        <v>Sí</v>
      </c>
      <c r="BT422" s="137" t="str">
        <f aca="false">IF(AND(DATOS_[[#This Row],[% normaliz]]&lt;&gt;1,DATOS_[[#This Row],[% anualiz]]=1),"Sí","NO")</f>
        <v>Sí</v>
      </c>
      <c r="BU422" s="137" t="str">
        <f aca="false">IF(AND(DATOS_[[#This Row],[% normaliz]]=1,DATOS_[[#This Row],[% anualiz]]&lt;&gt;1),"Sí","NO")</f>
        <v>NO</v>
      </c>
      <c r="BV422" s="137" t="str">
        <f aca="false">IF(AND(DATOS_[[#This Row],[% normaliz]]&lt;&gt;1,DATOS_[[#This Row],[% anualiz]]&lt;&gt;1),"Sí","NO")</f>
        <v>NO</v>
      </c>
      <c r="BW422" s="137" t="str">
        <f aca="false">+IF(DATOS_[[#This Row],[% normaliz]]*DATOS_[[#This Row],[% anualiz]]=1,"NO","Sí")</f>
        <v>Sí</v>
      </c>
      <c r="BX422" s="138" t="e">
        <f aca="false">(DATOS_[[#This Row],[S.BASE]]*(1/DATOS_[[#This Row],[% normaliz]])*(1/DATOS_[[#This Row],[% anualiz]]))*IF(DATOS_[[#This Row],[Check Equiparado]]="Sí",1,0)</f>
        <v>#DIV/0!</v>
      </c>
      <c r="BY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2" s="138" t="e">
        <f aca="false">+DATOS_[[#This Row],[SALARIO BASE Eq]]+DATOS_[[#This Row],[Tot COMPL.SAL Eq]]</f>
        <v>#DIV/0!</v>
      </c>
      <c r="CA422" s="138" t="e">
        <f aca="false" t="array" ref="CA422:CA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2" s="138" t="e">
        <f aca="false">+DATOS_[[#This Row],[TOTAL SALARIO Eq]]+DATOS_[[#This Row],[Tot Extrasalarial Eq]]</f>
        <v>#DIV/0!</v>
      </c>
      <c r="CC422" s="139" t="n">
        <f aca="false">DATOS_[[#This Row],[S.BASE]]</f>
        <v>0</v>
      </c>
      <c r="CD422" s="139" t="n">
        <f aca="false">+SUM(DATOS_[[#This Row],[Conc.Sal.01]:[Conc.Sal.30]])</f>
        <v>0</v>
      </c>
      <c r="CE422" s="139" t="n">
        <f aca="false">+DATOS_[[#This Row],[SALARIO BASE Ef]]+DATOS_[[#This Row],[Tot COMPL.SAL Ef]]</f>
        <v>0</v>
      </c>
      <c r="CF422" s="139" t="n">
        <f aca="false">+SUM(DATOS_[[#This Row],[C.Extra.01]:[C.Extra.05]])</f>
        <v>0</v>
      </c>
      <c r="CG422" s="139" t="n">
        <f aca="false">+DATOS_[[#This Row],[TOTAL SALARIO Ef]]+DATOS_[[#This Row],[Tot Extrasalarial Ef]]</f>
        <v>0</v>
      </c>
      <c r="CH422" s="140" t="n">
        <f aca="false">MIN(IF(DATOS_[[#This Row],[Fecha Fin Contrato]]="",$D$4,DATOS_[[#This Row],[Fecha Fin Contrato]]),$D$4)-MAX(DATOS_[[#This Row],[Fecha de Contratación]],$D$3)+1</f>
        <v>1</v>
      </c>
      <c r="CI422" s="141" t="str">
        <f aca="false">IF(COUNTIFS(DATOS_[id],DATOS_[[#This Row],[id]])&gt;1,DATOS_[[#This Row],[id]],"")</f>
        <v/>
      </c>
      <c r="CJ422" s="141" t="n">
        <f aca="false">(Inicio!$G$10-DATOS_[[#This Row],[Fecha Nacimiento]])/365.25</f>
        <v>0</v>
      </c>
      <c r="CK422" s="141" t="n">
        <f aca="false">(Inicio!$G$10-DATOS_[[#This Row],[Fecha de Antigüedad]])/365.25</f>
        <v>0</v>
      </c>
      <c r="CL422" s="141" t="e">
        <f aca="false">+VLOOKUP(DATOS_[[#This Row],[Clave de Contrato]],TblTiposContrato13[],3,0)</f>
        <v>#N/A</v>
      </c>
      <c r="CM422" s="141" t="e">
        <f aca="false">+VLOOKUP(DATOS_[[#This Row],[Clave de Contrato]],TblTiposContrato13[],4,0)</f>
        <v>#N/A</v>
      </c>
      <c r="CN422" s="141" t="str">
        <f aca="false">VLOOKUP(DATOS_[[#This Row],[Edad]],CONTRATOS!TblRngEdad,2,1)</f>
        <v>20  o menos</v>
      </c>
      <c r="CO422" s="141" t="str">
        <f aca="false">VLOOKUP(DATOS_[[#This Row],[Antigüedad]],TblRngAntg14[],2,1)</f>
        <v>0 a 1 años</v>
      </c>
    </row>
    <row r="423" customFormat="false" ht="13.8" hidden="false" customHeight="false" outlineLevel="0" collapsed="false">
      <c r="D423" s="128"/>
      <c r="E423" s="129"/>
      <c r="F423" s="129"/>
      <c r="G423" s="129"/>
      <c r="H423" s="130"/>
      <c r="I423" s="131"/>
      <c r="J423" s="128"/>
      <c r="K423" s="132"/>
      <c r="L423" s="132"/>
      <c r="M423" s="133"/>
      <c r="N423" s="133"/>
      <c r="O423" s="133"/>
      <c r="P423" s="129"/>
      <c r="Z423" s="74"/>
      <c r="AA423" s="75"/>
      <c r="AB423" s="75"/>
      <c r="AC423" s="129"/>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134"/>
      <c r="BK423" s="134"/>
      <c r="BL423" s="134"/>
      <c r="BM423" s="135"/>
      <c r="BN423" s="136" t="n">
        <f aca="false">+MAX($D$3,DATOS_[[#This Row],[Fecha Inicio Sit. Contract.]])</f>
        <v>0</v>
      </c>
      <c r="BO423" s="136" t="n">
        <f aca="false">+MIN($D$4,DATOS_[[#This Row],[Fecha Fin Sit. Contract.]])</f>
        <v>0</v>
      </c>
      <c r="BP423" s="137" t="n">
        <f aca="false">+DATOS_[[#This Row],[% de jornada]]*IF(DATOS_[[#This Row],[% jornada reducida]]="",1,DATOS_[[#This Row],[% jornada reducida]])</f>
        <v>0</v>
      </c>
      <c r="BQ423" s="137" t="n">
        <f aca="false">+(DATOS_[[#This Row],[F.fin.cal]]-DATOS_[[#This Row],[F.ini.cal]]+1)/($D$4-$D$3+1)</f>
        <v>1</v>
      </c>
      <c r="BR423" s="137" t="str">
        <f aca="false">IF(OR(AND(DATOS_[[#This Row],[Fecha Fin Contrato]]&lt;$D$3,DATOS_[[#This Row],[Fecha Fin Contrato]]&lt;&gt;""),DATOS_[[#This Row],[Fecha de Contratación]]&gt;$D$4),"Fuera","Dentro")</f>
        <v>Dentro</v>
      </c>
      <c r="BS423" s="137" t="str">
        <f aca="false" t="array" ref="BS423:BS423">IF(MAX(IF(DATOS_[id]=DATOS_[[#This Row],[id]],DATOS_[F.fin.cal]))=DATOS_[[#This Row],[F.fin.cal]],"Sí","NO")</f>
        <v>Sí</v>
      </c>
      <c r="BT423" s="137" t="str">
        <f aca="false">IF(AND(DATOS_[[#This Row],[% normaliz]]&lt;&gt;1,DATOS_[[#This Row],[% anualiz]]=1),"Sí","NO")</f>
        <v>Sí</v>
      </c>
      <c r="BU423" s="137" t="str">
        <f aca="false">IF(AND(DATOS_[[#This Row],[% normaliz]]=1,DATOS_[[#This Row],[% anualiz]]&lt;&gt;1),"Sí","NO")</f>
        <v>NO</v>
      </c>
      <c r="BV423" s="137" t="str">
        <f aca="false">IF(AND(DATOS_[[#This Row],[% normaliz]]&lt;&gt;1,DATOS_[[#This Row],[% anualiz]]&lt;&gt;1),"Sí","NO")</f>
        <v>NO</v>
      </c>
      <c r="BW423" s="137" t="str">
        <f aca="false">+IF(DATOS_[[#This Row],[% normaliz]]*DATOS_[[#This Row],[% anualiz]]=1,"NO","Sí")</f>
        <v>Sí</v>
      </c>
      <c r="BX423" s="138" t="e">
        <f aca="false">(DATOS_[[#This Row],[S.BASE]]*(1/DATOS_[[#This Row],[% normaliz]])*(1/DATOS_[[#This Row],[% anualiz]]))*IF(DATOS_[[#This Row],[Check Equiparado]]="Sí",1,0)</f>
        <v>#DIV/0!</v>
      </c>
      <c r="BY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3" s="138" t="e">
        <f aca="false">+DATOS_[[#This Row],[SALARIO BASE Eq]]+DATOS_[[#This Row],[Tot COMPL.SAL Eq]]</f>
        <v>#DIV/0!</v>
      </c>
      <c r="CA423" s="138" t="e">
        <f aca="false" t="array" ref="CA423:CA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3" s="138" t="e">
        <f aca="false">+DATOS_[[#This Row],[TOTAL SALARIO Eq]]+DATOS_[[#This Row],[Tot Extrasalarial Eq]]</f>
        <v>#DIV/0!</v>
      </c>
      <c r="CC423" s="139" t="n">
        <f aca="false">DATOS_[[#This Row],[S.BASE]]</f>
        <v>0</v>
      </c>
      <c r="CD423" s="139" t="n">
        <f aca="false">+SUM(DATOS_[[#This Row],[Conc.Sal.01]:[Conc.Sal.30]])</f>
        <v>0</v>
      </c>
      <c r="CE423" s="139" t="n">
        <f aca="false">+DATOS_[[#This Row],[SALARIO BASE Ef]]+DATOS_[[#This Row],[Tot COMPL.SAL Ef]]</f>
        <v>0</v>
      </c>
      <c r="CF423" s="139" t="n">
        <f aca="false">+SUM(DATOS_[[#This Row],[C.Extra.01]:[C.Extra.05]])</f>
        <v>0</v>
      </c>
      <c r="CG423" s="139" t="n">
        <f aca="false">+DATOS_[[#This Row],[TOTAL SALARIO Ef]]+DATOS_[[#This Row],[Tot Extrasalarial Ef]]</f>
        <v>0</v>
      </c>
      <c r="CH423" s="140" t="n">
        <f aca="false">MIN(IF(DATOS_[[#This Row],[Fecha Fin Contrato]]="",$D$4,DATOS_[[#This Row],[Fecha Fin Contrato]]),$D$4)-MAX(DATOS_[[#This Row],[Fecha de Contratación]],$D$3)+1</f>
        <v>1</v>
      </c>
      <c r="CI423" s="141" t="str">
        <f aca="false">IF(COUNTIFS(DATOS_[id],DATOS_[[#This Row],[id]])&gt;1,DATOS_[[#This Row],[id]],"")</f>
        <v/>
      </c>
      <c r="CJ423" s="141" t="n">
        <f aca="false">(Inicio!$G$10-DATOS_[[#This Row],[Fecha Nacimiento]])/365.25</f>
        <v>0</v>
      </c>
      <c r="CK423" s="141" t="n">
        <f aca="false">(Inicio!$G$10-DATOS_[[#This Row],[Fecha de Antigüedad]])/365.25</f>
        <v>0</v>
      </c>
      <c r="CL423" s="141" t="e">
        <f aca="false">+VLOOKUP(DATOS_[[#This Row],[Clave de Contrato]],TblTiposContrato13[],3,0)</f>
        <v>#N/A</v>
      </c>
      <c r="CM423" s="141" t="e">
        <f aca="false">+VLOOKUP(DATOS_[[#This Row],[Clave de Contrato]],TblTiposContrato13[],4,0)</f>
        <v>#N/A</v>
      </c>
      <c r="CN423" s="141" t="str">
        <f aca="false">VLOOKUP(DATOS_[[#This Row],[Edad]],CONTRATOS!TblRngEdad,2,1)</f>
        <v>20  o menos</v>
      </c>
      <c r="CO423" s="141" t="str">
        <f aca="false">VLOOKUP(DATOS_[[#This Row],[Antigüedad]],TblRngAntg14[],2,1)</f>
        <v>0 a 1 años</v>
      </c>
    </row>
    <row r="424" customFormat="false" ht="13.8" hidden="false" customHeight="false" outlineLevel="0" collapsed="false">
      <c r="D424" s="128"/>
      <c r="E424" s="129"/>
      <c r="F424" s="129"/>
      <c r="G424" s="129"/>
      <c r="H424" s="130"/>
      <c r="I424" s="131"/>
      <c r="J424" s="128"/>
      <c r="K424" s="132"/>
      <c r="L424" s="132"/>
      <c r="M424" s="133"/>
      <c r="N424" s="133"/>
      <c r="O424" s="133"/>
      <c r="P424" s="129"/>
      <c r="Z424" s="74"/>
      <c r="AA424" s="75"/>
      <c r="AB424" s="75"/>
      <c r="AC424" s="129"/>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134"/>
      <c r="BK424" s="134"/>
      <c r="BL424" s="134"/>
      <c r="BM424" s="135"/>
      <c r="BN424" s="136" t="n">
        <f aca="false">+MAX($D$3,DATOS_[[#This Row],[Fecha Inicio Sit. Contract.]])</f>
        <v>0</v>
      </c>
      <c r="BO424" s="136" t="n">
        <f aca="false">+MIN($D$4,DATOS_[[#This Row],[Fecha Fin Sit. Contract.]])</f>
        <v>0</v>
      </c>
      <c r="BP424" s="137" t="n">
        <f aca="false">+DATOS_[[#This Row],[% de jornada]]*IF(DATOS_[[#This Row],[% jornada reducida]]="",1,DATOS_[[#This Row],[% jornada reducida]])</f>
        <v>0</v>
      </c>
      <c r="BQ424" s="137" t="n">
        <f aca="false">+(DATOS_[[#This Row],[F.fin.cal]]-DATOS_[[#This Row],[F.ini.cal]]+1)/($D$4-$D$3+1)</f>
        <v>1</v>
      </c>
      <c r="BR424" s="137" t="str">
        <f aca="false">IF(OR(AND(DATOS_[[#This Row],[Fecha Fin Contrato]]&lt;$D$3,DATOS_[[#This Row],[Fecha Fin Contrato]]&lt;&gt;""),DATOS_[[#This Row],[Fecha de Contratación]]&gt;$D$4),"Fuera","Dentro")</f>
        <v>Dentro</v>
      </c>
      <c r="BS424" s="137" t="str">
        <f aca="false" t="array" ref="BS424:BS424">IF(MAX(IF(DATOS_[id]=DATOS_[[#This Row],[id]],DATOS_[F.fin.cal]))=DATOS_[[#This Row],[F.fin.cal]],"Sí","NO")</f>
        <v>Sí</v>
      </c>
      <c r="BT424" s="137" t="str">
        <f aca="false">IF(AND(DATOS_[[#This Row],[% normaliz]]&lt;&gt;1,DATOS_[[#This Row],[% anualiz]]=1),"Sí","NO")</f>
        <v>Sí</v>
      </c>
      <c r="BU424" s="137" t="str">
        <f aca="false">IF(AND(DATOS_[[#This Row],[% normaliz]]=1,DATOS_[[#This Row],[% anualiz]]&lt;&gt;1),"Sí","NO")</f>
        <v>NO</v>
      </c>
      <c r="BV424" s="137" t="str">
        <f aca="false">IF(AND(DATOS_[[#This Row],[% normaliz]]&lt;&gt;1,DATOS_[[#This Row],[% anualiz]]&lt;&gt;1),"Sí","NO")</f>
        <v>NO</v>
      </c>
      <c r="BW424" s="137" t="str">
        <f aca="false">+IF(DATOS_[[#This Row],[% normaliz]]*DATOS_[[#This Row],[% anualiz]]=1,"NO","Sí")</f>
        <v>Sí</v>
      </c>
      <c r="BX424" s="138" t="e">
        <f aca="false">(DATOS_[[#This Row],[S.BASE]]*(1/DATOS_[[#This Row],[% normaliz]])*(1/DATOS_[[#This Row],[% anualiz]]))*IF(DATOS_[[#This Row],[Check Equiparado]]="Sí",1,0)</f>
        <v>#DIV/0!</v>
      </c>
      <c r="BY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4" s="138" t="e">
        <f aca="false">+DATOS_[[#This Row],[SALARIO BASE Eq]]+DATOS_[[#This Row],[Tot COMPL.SAL Eq]]</f>
        <v>#DIV/0!</v>
      </c>
      <c r="CA424" s="138" t="e">
        <f aca="false" t="array" ref="CA424:CA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4" s="138" t="e">
        <f aca="false">+DATOS_[[#This Row],[TOTAL SALARIO Eq]]+DATOS_[[#This Row],[Tot Extrasalarial Eq]]</f>
        <v>#DIV/0!</v>
      </c>
      <c r="CC424" s="139" t="n">
        <f aca="false">DATOS_[[#This Row],[S.BASE]]</f>
        <v>0</v>
      </c>
      <c r="CD424" s="139" t="n">
        <f aca="false">+SUM(DATOS_[[#This Row],[Conc.Sal.01]:[Conc.Sal.30]])</f>
        <v>0</v>
      </c>
      <c r="CE424" s="139" t="n">
        <f aca="false">+DATOS_[[#This Row],[SALARIO BASE Ef]]+DATOS_[[#This Row],[Tot COMPL.SAL Ef]]</f>
        <v>0</v>
      </c>
      <c r="CF424" s="139" t="n">
        <f aca="false">+SUM(DATOS_[[#This Row],[C.Extra.01]:[C.Extra.05]])</f>
        <v>0</v>
      </c>
      <c r="CG424" s="139" t="n">
        <f aca="false">+DATOS_[[#This Row],[TOTAL SALARIO Ef]]+DATOS_[[#This Row],[Tot Extrasalarial Ef]]</f>
        <v>0</v>
      </c>
      <c r="CH424" s="140" t="n">
        <f aca="false">MIN(IF(DATOS_[[#This Row],[Fecha Fin Contrato]]="",$D$4,DATOS_[[#This Row],[Fecha Fin Contrato]]),$D$4)-MAX(DATOS_[[#This Row],[Fecha de Contratación]],$D$3)+1</f>
        <v>1</v>
      </c>
      <c r="CI424" s="141" t="str">
        <f aca="false">IF(COUNTIFS(DATOS_[id],DATOS_[[#This Row],[id]])&gt;1,DATOS_[[#This Row],[id]],"")</f>
        <v/>
      </c>
      <c r="CJ424" s="141" t="n">
        <f aca="false">(Inicio!$G$10-DATOS_[[#This Row],[Fecha Nacimiento]])/365.25</f>
        <v>0</v>
      </c>
      <c r="CK424" s="141" t="n">
        <f aca="false">(Inicio!$G$10-DATOS_[[#This Row],[Fecha de Antigüedad]])/365.25</f>
        <v>0</v>
      </c>
      <c r="CL424" s="141" t="e">
        <f aca="false">+VLOOKUP(DATOS_[[#This Row],[Clave de Contrato]],TblTiposContrato13[],3,0)</f>
        <v>#N/A</v>
      </c>
      <c r="CM424" s="141" t="e">
        <f aca="false">+VLOOKUP(DATOS_[[#This Row],[Clave de Contrato]],TblTiposContrato13[],4,0)</f>
        <v>#N/A</v>
      </c>
      <c r="CN424" s="141" t="str">
        <f aca="false">VLOOKUP(DATOS_[[#This Row],[Edad]],CONTRATOS!TblRngEdad,2,1)</f>
        <v>20  o menos</v>
      </c>
      <c r="CO424" s="141" t="str">
        <f aca="false">VLOOKUP(DATOS_[[#This Row],[Antigüedad]],TblRngAntg14[],2,1)</f>
        <v>0 a 1 años</v>
      </c>
    </row>
    <row r="425" customFormat="false" ht="13.8" hidden="false" customHeight="false" outlineLevel="0" collapsed="false">
      <c r="D425" s="128"/>
      <c r="E425" s="129"/>
      <c r="F425" s="129"/>
      <c r="G425" s="129"/>
      <c r="H425" s="130"/>
      <c r="I425" s="131"/>
      <c r="J425" s="128"/>
      <c r="K425" s="132"/>
      <c r="L425" s="132"/>
      <c r="M425" s="133"/>
      <c r="N425" s="133"/>
      <c r="O425" s="133"/>
      <c r="P425" s="129"/>
      <c r="Z425" s="74"/>
      <c r="AA425" s="75"/>
      <c r="AB425" s="75"/>
      <c r="AC425" s="129"/>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134"/>
      <c r="BK425" s="134"/>
      <c r="BL425" s="134"/>
      <c r="BM425" s="135"/>
      <c r="BN425" s="136" t="n">
        <f aca="false">+MAX($D$3,DATOS_[[#This Row],[Fecha Inicio Sit. Contract.]])</f>
        <v>0</v>
      </c>
      <c r="BO425" s="136" t="n">
        <f aca="false">+MIN($D$4,DATOS_[[#This Row],[Fecha Fin Sit. Contract.]])</f>
        <v>0</v>
      </c>
      <c r="BP425" s="137" t="n">
        <f aca="false">+DATOS_[[#This Row],[% de jornada]]*IF(DATOS_[[#This Row],[% jornada reducida]]="",1,DATOS_[[#This Row],[% jornada reducida]])</f>
        <v>0</v>
      </c>
      <c r="BQ425" s="137" t="n">
        <f aca="false">+(DATOS_[[#This Row],[F.fin.cal]]-DATOS_[[#This Row],[F.ini.cal]]+1)/($D$4-$D$3+1)</f>
        <v>1</v>
      </c>
      <c r="BR425" s="137" t="str">
        <f aca="false">IF(OR(AND(DATOS_[[#This Row],[Fecha Fin Contrato]]&lt;$D$3,DATOS_[[#This Row],[Fecha Fin Contrato]]&lt;&gt;""),DATOS_[[#This Row],[Fecha de Contratación]]&gt;$D$4),"Fuera","Dentro")</f>
        <v>Dentro</v>
      </c>
      <c r="BS425" s="137" t="str">
        <f aca="false" t="array" ref="BS425:BS425">IF(MAX(IF(DATOS_[id]=DATOS_[[#This Row],[id]],DATOS_[F.fin.cal]))=DATOS_[[#This Row],[F.fin.cal]],"Sí","NO")</f>
        <v>Sí</v>
      </c>
      <c r="BT425" s="137" t="str">
        <f aca="false">IF(AND(DATOS_[[#This Row],[% normaliz]]&lt;&gt;1,DATOS_[[#This Row],[% anualiz]]=1),"Sí","NO")</f>
        <v>Sí</v>
      </c>
      <c r="BU425" s="137" t="str">
        <f aca="false">IF(AND(DATOS_[[#This Row],[% normaliz]]=1,DATOS_[[#This Row],[% anualiz]]&lt;&gt;1),"Sí","NO")</f>
        <v>NO</v>
      </c>
      <c r="BV425" s="137" t="str">
        <f aca="false">IF(AND(DATOS_[[#This Row],[% normaliz]]&lt;&gt;1,DATOS_[[#This Row],[% anualiz]]&lt;&gt;1),"Sí","NO")</f>
        <v>NO</v>
      </c>
      <c r="BW425" s="137" t="str">
        <f aca="false">+IF(DATOS_[[#This Row],[% normaliz]]*DATOS_[[#This Row],[% anualiz]]=1,"NO","Sí")</f>
        <v>Sí</v>
      </c>
      <c r="BX425" s="138" t="e">
        <f aca="false">(DATOS_[[#This Row],[S.BASE]]*(1/DATOS_[[#This Row],[% normaliz]])*(1/DATOS_[[#This Row],[% anualiz]]))*IF(DATOS_[[#This Row],[Check Equiparado]]="Sí",1,0)</f>
        <v>#DIV/0!</v>
      </c>
      <c r="BY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5" s="138" t="e">
        <f aca="false">+DATOS_[[#This Row],[SALARIO BASE Eq]]+DATOS_[[#This Row],[Tot COMPL.SAL Eq]]</f>
        <v>#DIV/0!</v>
      </c>
      <c r="CA425" s="138" t="e">
        <f aca="false" t="array" ref="CA425:CA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5" s="138" t="e">
        <f aca="false">+DATOS_[[#This Row],[TOTAL SALARIO Eq]]+DATOS_[[#This Row],[Tot Extrasalarial Eq]]</f>
        <v>#DIV/0!</v>
      </c>
      <c r="CC425" s="139" t="n">
        <f aca="false">DATOS_[[#This Row],[S.BASE]]</f>
        <v>0</v>
      </c>
      <c r="CD425" s="139" t="n">
        <f aca="false">+SUM(DATOS_[[#This Row],[Conc.Sal.01]:[Conc.Sal.30]])</f>
        <v>0</v>
      </c>
      <c r="CE425" s="139" t="n">
        <f aca="false">+DATOS_[[#This Row],[SALARIO BASE Ef]]+DATOS_[[#This Row],[Tot COMPL.SAL Ef]]</f>
        <v>0</v>
      </c>
      <c r="CF425" s="139" t="n">
        <f aca="false">+SUM(DATOS_[[#This Row],[C.Extra.01]:[C.Extra.05]])</f>
        <v>0</v>
      </c>
      <c r="CG425" s="139" t="n">
        <f aca="false">+DATOS_[[#This Row],[TOTAL SALARIO Ef]]+DATOS_[[#This Row],[Tot Extrasalarial Ef]]</f>
        <v>0</v>
      </c>
      <c r="CH425" s="140" t="n">
        <f aca="false">MIN(IF(DATOS_[[#This Row],[Fecha Fin Contrato]]="",$D$4,DATOS_[[#This Row],[Fecha Fin Contrato]]),$D$4)-MAX(DATOS_[[#This Row],[Fecha de Contratación]],$D$3)+1</f>
        <v>1</v>
      </c>
      <c r="CI425" s="141" t="str">
        <f aca="false">IF(COUNTIFS(DATOS_[id],DATOS_[[#This Row],[id]])&gt;1,DATOS_[[#This Row],[id]],"")</f>
        <v/>
      </c>
      <c r="CJ425" s="141" t="n">
        <f aca="false">(Inicio!$G$10-DATOS_[[#This Row],[Fecha Nacimiento]])/365.25</f>
        <v>0</v>
      </c>
      <c r="CK425" s="141" t="n">
        <f aca="false">(Inicio!$G$10-DATOS_[[#This Row],[Fecha de Antigüedad]])/365.25</f>
        <v>0</v>
      </c>
      <c r="CL425" s="141" t="e">
        <f aca="false">+VLOOKUP(DATOS_[[#This Row],[Clave de Contrato]],TblTiposContrato13[],3,0)</f>
        <v>#N/A</v>
      </c>
      <c r="CM425" s="141" t="e">
        <f aca="false">+VLOOKUP(DATOS_[[#This Row],[Clave de Contrato]],TblTiposContrato13[],4,0)</f>
        <v>#N/A</v>
      </c>
      <c r="CN425" s="141" t="str">
        <f aca="false">VLOOKUP(DATOS_[[#This Row],[Edad]],CONTRATOS!TblRngEdad,2,1)</f>
        <v>20  o menos</v>
      </c>
      <c r="CO425" s="141" t="str">
        <f aca="false">VLOOKUP(DATOS_[[#This Row],[Antigüedad]],TblRngAntg14[],2,1)</f>
        <v>0 a 1 años</v>
      </c>
    </row>
    <row r="426" customFormat="false" ht="13.8" hidden="false" customHeight="false" outlineLevel="0" collapsed="false">
      <c r="D426" s="128"/>
      <c r="E426" s="129"/>
      <c r="F426" s="129"/>
      <c r="G426" s="129"/>
      <c r="H426" s="130"/>
      <c r="I426" s="131"/>
      <c r="J426" s="128"/>
      <c r="K426" s="132"/>
      <c r="L426" s="132"/>
      <c r="M426" s="133"/>
      <c r="N426" s="133"/>
      <c r="O426" s="133"/>
      <c r="P426" s="129"/>
      <c r="Z426" s="74"/>
      <c r="AA426" s="75"/>
      <c r="AB426" s="75"/>
      <c r="AC426" s="129"/>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134"/>
      <c r="BK426" s="134"/>
      <c r="BL426" s="134"/>
      <c r="BM426" s="135"/>
      <c r="BN426" s="136" t="n">
        <f aca="false">+MAX($D$3,DATOS_[[#This Row],[Fecha Inicio Sit. Contract.]])</f>
        <v>0</v>
      </c>
      <c r="BO426" s="136" t="n">
        <f aca="false">+MIN($D$4,DATOS_[[#This Row],[Fecha Fin Sit. Contract.]])</f>
        <v>0</v>
      </c>
      <c r="BP426" s="137" t="n">
        <f aca="false">+DATOS_[[#This Row],[% de jornada]]*IF(DATOS_[[#This Row],[% jornada reducida]]="",1,DATOS_[[#This Row],[% jornada reducida]])</f>
        <v>0</v>
      </c>
      <c r="BQ426" s="137" t="n">
        <f aca="false">+(DATOS_[[#This Row],[F.fin.cal]]-DATOS_[[#This Row],[F.ini.cal]]+1)/($D$4-$D$3+1)</f>
        <v>1</v>
      </c>
      <c r="BR426" s="137" t="str">
        <f aca="false">IF(OR(AND(DATOS_[[#This Row],[Fecha Fin Contrato]]&lt;$D$3,DATOS_[[#This Row],[Fecha Fin Contrato]]&lt;&gt;""),DATOS_[[#This Row],[Fecha de Contratación]]&gt;$D$4),"Fuera","Dentro")</f>
        <v>Dentro</v>
      </c>
      <c r="BS426" s="137" t="str">
        <f aca="false" t="array" ref="BS426:BS426">IF(MAX(IF(DATOS_[id]=DATOS_[[#This Row],[id]],DATOS_[F.fin.cal]))=DATOS_[[#This Row],[F.fin.cal]],"Sí","NO")</f>
        <v>Sí</v>
      </c>
      <c r="BT426" s="137" t="str">
        <f aca="false">IF(AND(DATOS_[[#This Row],[% normaliz]]&lt;&gt;1,DATOS_[[#This Row],[% anualiz]]=1),"Sí","NO")</f>
        <v>Sí</v>
      </c>
      <c r="BU426" s="137" t="str">
        <f aca="false">IF(AND(DATOS_[[#This Row],[% normaliz]]=1,DATOS_[[#This Row],[% anualiz]]&lt;&gt;1),"Sí","NO")</f>
        <v>NO</v>
      </c>
      <c r="BV426" s="137" t="str">
        <f aca="false">IF(AND(DATOS_[[#This Row],[% normaliz]]&lt;&gt;1,DATOS_[[#This Row],[% anualiz]]&lt;&gt;1),"Sí","NO")</f>
        <v>NO</v>
      </c>
      <c r="BW426" s="137" t="str">
        <f aca="false">+IF(DATOS_[[#This Row],[% normaliz]]*DATOS_[[#This Row],[% anualiz]]=1,"NO","Sí")</f>
        <v>Sí</v>
      </c>
      <c r="BX426" s="138" t="e">
        <f aca="false">(DATOS_[[#This Row],[S.BASE]]*(1/DATOS_[[#This Row],[% normaliz]])*(1/DATOS_[[#This Row],[% anualiz]]))*IF(DATOS_[[#This Row],[Check Equiparado]]="Sí",1,0)</f>
        <v>#DIV/0!</v>
      </c>
      <c r="BY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6" s="138" t="e">
        <f aca="false">+DATOS_[[#This Row],[SALARIO BASE Eq]]+DATOS_[[#This Row],[Tot COMPL.SAL Eq]]</f>
        <v>#DIV/0!</v>
      </c>
      <c r="CA426" s="138" t="e">
        <f aca="false" t="array" ref="CA426:CA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6" s="138" t="e">
        <f aca="false">+DATOS_[[#This Row],[TOTAL SALARIO Eq]]+DATOS_[[#This Row],[Tot Extrasalarial Eq]]</f>
        <v>#DIV/0!</v>
      </c>
      <c r="CC426" s="139" t="n">
        <f aca="false">DATOS_[[#This Row],[S.BASE]]</f>
        <v>0</v>
      </c>
      <c r="CD426" s="139" t="n">
        <f aca="false">+SUM(DATOS_[[#This Row],[Conc.Sal.01]:[Conc.Sal.30]])</f>
        <v>0</v>
      </c>
      <c r="CE426" s="139" t="n">
        <f aca="false">+DATOS_[[#This Row],[SALARIO BASE Ef]]+DATOS_[[#This Row],[Tot COMPL.SAL Ef]]</f>
        <v>0</v>
      </c>
      <c r="CF426" s="139" t="n">
        <f aca="false">+SUM(DATOS_[[#This Row],[C.Extra.01]:[C.Extra.05]])</f>
        <v>0</v>
      </c>
      <c r="CG426" s="139" t="n">
        <f aca="false">+DATOS_[[#This Row],[TOTAL SALARIO Ef]]+DATOS_[[#This Row],[Tot Extrasalarial Ef]]</f>
        <v>0</v>
      </c>
      <c r="CH426" s="140" t="n">
        <f aca="false">MIN(IF(DATOS_[[#This Row],[Fecha Fin Contrato]]="",$D$4,DATOS_[[#This Row],[Fecha Fin Contrato]]),$D$4)-MAX(DATOS_[[#This Row],[Fecha de Contratación]],$D$3)+1</f>
        <v>1</v>
      </c>
      <c r="CI426" s="141" t="str">
        <f aca="false">IF(COUNTIFS(DATOS_[id],DATOS_[[#This Row],[id]])&gt;1,DATOS_[[#This Row],[id]],"")</f>
        <v/>
      </c>
      <c r="CJ426" s="141" t="n">
        <f aca="false">(Inicio!$G$10-DATOS_[[#This Row],[Fecha Nacimiento]])/365.25</f>
        <v>0</v>
      </c>
      <c r="CK426" s="141" t="n">
        <f aca="false">(Inicio!$G$10-DATOS_[[#This Row],[Fecha de Antigüedad]])/365.25</f>
        <v>0</v>
      </c>
      <c r="CL426" s="141" t="e">
        <f aca="false">+VLOOKUP(DATOS_[[#This Row],[Clave de Contrato]],TblTiposContrato13[],3,0)</f>
        <v>#N/A</v>
      </c>
      <c r="CM426" s="141" t="e">
        <f aca="false">+VLOOKUP(DATOS_[[#This Row],[Clave de Contrato]],TblTiposContrato13[],4,0)</f>
        <v>#N/A</v>
      </c>
      <c r="CN426" s="141" t="str">
        <f aca="false">VLOOKUP(DATOS_[[#This Row],[Edad]],CONTRATOS!TblRngEdad,2,1)</f>
        <v>20  o menos</v>
      </c>
      <c r="CO426" s="141" t="str">
        <f aca="false">VLOOKUP(DATOS_[[#This Row],[Antigüedad]],TblRngAntg14[],2,1)</f>
        <v>0 a 1 años</v>
      </c>
    </row>
    <row r="427" customFormat="false" ht="13.8" hidden="false" customHeight="false" outlineLevel="0" collapsed="false">
      <c r="D427" s="128"/>
      <c r="E427" s="129"/>
      <c r="F427" s="129"/>
      <c r="G427" s="129"/>
      <c r="H427" s="130"/>
      <c r="I427" s="131"/>
      <c r="J427" s="128"/>
      <c r="K427" s="132"/>
      <c r="L427" s="132"/>
      <c r="M427" s="133"/>
      <c r="N427" s="133"/>
      <c r="O427" s="133"/>
      <c r="P427" s="129"/>
      <c r="Z427" s="74"/>
      <c r="AA427" s="75"/>
      <c r="AB427" s="75"/>
      <c r="AC427" s="129"/>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134"/>
      <c r="BK427" s="134"/>
      <c r="BL427" s="134"/>
      <c r="BM427" s="135"/>
      <c r="BN427" s="136" t="n">
        <f aca="false">+MAX($D$3,DATOS_[[#This Row],[Fecha Inicio Sit. Contract.]])</f>
        <v>0</v>
      </c>
      <c r="BO427" s="136" t="n">
        <f aca="false">+MIN($D$4,DATOS_[[#This Row],[Fecha Fin Sit. Contract.]])</f>
        <v>0</v>
      </c>
      <c r="BP427" s="137" t="n">
        <f aca="false">+DATOS_[[#This Row],[% de jornada]]*IF(DATOS_[[#This Row],[% jornada reducida]]="",1,DATOS_[[#This Row],[% jornada reducida]])</f>
        <v>0</v>
      </c>
      <c r="BQ427" s="137" t="n">
        <f aca="false">+(DATOS_[[#This Row],[F.fin.cal]]-DATOS_[[#This Row],[F.ini.cal]]+1)/($D$4-$D$3+1)</f>
        <v>1</v>
      </c>
      <c r="BR427" s="137" t="str">
        <f aca="false">IF(OR(AND(DATOS_[[#This Row],[Fecha Fin Contrato]]&lt;$D$3,DATOS_[[#This Row],[Fecha Fin Contrato]]&lt;&gt;""),DATOS_[[#This Row],[Fecha de Contratación]]&gt;$D$4),"Fuera","Dentro")</f>
        <v>Dentro</v>
      </c>
      <c r="BS427" s="137" t="str">
        <f aca="false" t="array" ref="BS427:BS427">IF(MAX(IF(DATOS_[id]=DATOS_[[#This Row],[id]],DATOS_[F.fin.cal]))=DATOS_[[#This Row],[F.fin.cal]],"Sí","NO")</f>
        <v>Sí</v>
      </c>
      <c r="BT427" s="137" t="str">
        <f aca="false">IF(AND(DATOS_[[#This Row],[% normaliz]]&lt;&gt;1,DATOS_[[#This Row],[% anualiz]]=1),"Sí","NO")</f>
        <v>Sí</v>
      </c>
      <c r="BU427" s="137" t="str">
        <f aca="false">IF(AND(DATOS_[[#This Row],[% normaliz]]=1,DATOS_[[#This Row],[% anualiz]]&lt;&gt;1),"Sí","NO")</f>
        <v>NO</v>
      </c>
      <c r="BV427" s="137" t="str">
        <f aca="false">IF(AND(DATOS_[[#This Row],[% normaliz]]&lt;&gt;1,DATOS_[[#This Row],[% anualiz]]&lt;&gt;1),"Sí","NO")</f>
        <v>NO</v>
      </c>
      <c r="BW427" s="137" t="str">
        <f aca="false">+IF(DATOS_[[#This Row],[% normaliz]]*DATOS_[[#This Row],[% anualiz]]=1,"NO","Sí")</f>
        <v>Sí</v>
      </c>
      <c r="BX427" s="138" t="e">
        <f aca="false">(DATOS_[[#This Row],[S.BASE]]*(1/DATOS_[[#This Row],[% normaliz]])*(1/DATOS_[[#This Row],[% anualiz]]))*IF(DATOS_[[#This Row],[Check Equiparado]]="Sí",1,0)</f>
        <v>#DIV/0!</v>
      </c>
      <c r="BY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7" s="138" t="e">
        <f aca="false">+DATOS_[[#This Row],[SALARIO BASE Eq]]+DATOS_[[#This Row],[Tot COMPL.SAL Eq]]</f>
        <v>#DIV/0!</v>
      </c>
      <c r="CA427" s="138" t="e">
        <f aca="false" t="array" ref="CA427:CA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7" s="138" t="e">
        <f aca="false">+DATOS_[[#This Row],[TOTAL SALARIO Eq]]+DATOS_[[#This Row],[Tot Extrasalarial Eq]]</f>
        <v>#DIV/0!</v>
      </c>
      <c r="CC427" s="139" t="n">
        <f aca="false">DATOS_[[#This Row],[S.BASE]]</f>
        <v>0</v>
      </c>
      <c r="CD427" s="139" t="n">
        <f aca="false">+SUM(DATOS_[[#This Row],[Conc.Sal.01]:[Conc.Sal.30]])</f>
        <v>0</v>
      </c>
      <c r="CE427" s="139" t="n">
        <f aca="false">+DATOS_[[#This Row],[SALARIO BASE Ef]]+DATOS_[[#This Row],[Tot COMPL.SAL Ef]]</f>
        <v>0</v>
      </c>
      <c r="CF427" s="139" t="n">
        <f aca="false">+SUM(DATOS_[[#This Row],[C.Extra.01]:[C.Extra.05]])</f>
        <v>0</v>
      </c>
      <c r="CG427" s="139" t="n">
        <f aca="false">+DATOS_[[#This Row],[TOTAL SALARIO Ef]]+DATOS_[[#This Row],[Tot Extrasalarial Ef]]</f>
        <v>0</v>
      </c>
      <c r="CH427" s="140" t="n">
        <f aca="false">MIN(IF(DATOS_[[#This Row],[Fecha Fin Contrato]]="",$D$4,DATOS_[[#This Row],[Fecha Fin Contrato]]),$D$4)-MAX(DATOS_[[#This Row],[Fecha de Contratación]],$D$3)+1</f>
        <v>1</v>
      </c>
      <c r="CI427" s="141" t="str">
        <f aca="false">IF(COUNTIFS(DATOS_[id],DATOS_[[#This Row],[id]])&gt;1,DATOS_[[#This Row],[id]],"")</f>
        <v/>
      </c>
      <c r="CJ427" s="141" t="n">
        <f aca="false">(Inicio!$G$10-DATOS_[[#This Row],[Fecha Nacimiento]])/365.25</f>
        <v>0</v>
      </c>
      <c r="CK427" s="141" t="n">
        <f aca="false">(Inicio!$G$10-DATOS_[[#This Row],[Fecha de Antigüedad]])/365.25</f>
        <v>0</v>
      </c>
      <c r="CL427" s="141" t="e">
        <f aca="false">+VLOOKUP(DATOS_[[#This Row],[Clave de Contrato]],TblTiposContrato13[],3,0)</f>
        <v>#N/A</v>
      </c>
      <c r="CM427" s="141" t="e">
        <f aca="false">+VLOOKUP(DATOS_[[#This Row],[Clave de Contrato]],TblTiposContrato13[],4,0)</f>
        <v>#N/A</v>
      </c>
      <c r="CN427" s="141" t="str">
        <f aca="false">VLOOKUP(DATOS_[[#This Row],[Edad]],CONTRATOS!TblRngEdad,2,1)</f>
        <v>20  o menos</v>
      </c>
      <c r="CO427" s="141" t="str">
        <f aca="false">VLOOKUP(DATOS_[[#This Row],[Antigüedad]],TblRngAntg14[],2,1)</f>
        <v>0 a 1 años</v>
      </c>
    </row>
    <row r="428" customFormat="false" ht="13.8" hidden="false" customHeight="false" outlineLevel="0" collapsed="false">
      <c r="D428" s="128"/>
      <c r="E428" s="129"/>
      <c r="F428" s="129"/>
      <c r="G428" s="129"/>
      <c r="H428" s="130"/>
      <c r="I428" s="131"/>
      <c r="J428" s="128"/>
      <c r="K428" s="132"/>
      <c r="L428" s="132"/>
      <c r="M428" s="133"/>
      <c r="N428" s="133"/>
      <c r="O428" s="133"/>
      <c r="P428" s="129"/>
      <c r="Z428" s="74"/>
      <c r="AA428" s="75"/>
      <c r="AB428" s="75"/>
      <c r="AC428" s="129"/>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134"/>
      <c r="BK428" s="134"/>
      <c r="BL428" s="134"/>
      <c r="BM428" s="135"/>
      <c r="BN428" s="136" t="n">
        <f aca="false">+MAX($D$3,DATOS_[[#This Row],[Fecha Inicio Sit. Contract.]])</f>
        <v>0</v>
      </c>
      <c r="BO428" s="136" t="n">
        <f aca="false">+MIN($D$4,DATOS_[[#This Row],[Fecha Fin Sit. Contract.]])</f>
        <v>0</v>
      </c>
      <c r="BP428" s="137" t="n">
        <f aca="false">+DATOS_[[#This Row],[% de jornada]]*IF(DATOS_[[#This Row],[% jornada reducida]]="",1,DATOS_[[#This Row],[% jornada reducida]])</f>
        <v>0</v>
      </c>
      <c r="BQ428" s="137" t="n">
        <f aca="false">+(DATOS_[[#This Row],[F.fin.cal]]-DATOS_[[#This Row],[F.ini.cal]]+1)/($D$4-$D$3+1)</f>
        <v>1</v>
      </c>
      <c r="BR428" s="137" t="str">
        <f aca="false">IF(OR(AND(DATOS_[[#This Row],[Fecha Fin Contrato]]&lt;$D$3,DATOS_[[#This Row],[Fecha Fin Contrato]]&lt;&gt;""),DATOS_[[#This Row],[Fecha de Contratación]]&gt;$D$4),"Fuera","Dentro")</f>
        <v>Dentro</v>
      </c>
      <c r="BS428" s="137" t="str">
        <f aca="false" t="array" ref="BS428:BS428">IF(MAX(IF(DATOS_[id]=DATOS_[[#This Row],[id]],DATOS_[F.fin.cal]))=DATOS_[[#This Row],[F.fin.cal]],"Sí","NO")</f>
        <v>Sí</v>
      </c>
      <c r="BT428" s="137" t="str">
        <f aca="false">IF(AND(DATOS_[[#This Row],[% normaliz]]&lt;&gt;1,DATOS_[[#This Row],[% anualiz]]=1),"Sí","NO")</f>
        <v>Sí</v>
      </c>
      <c r="BU428" s="137" t="str">
        <f aca="false">IF(AND(DATOS_[[#This Row],[% normaliz]]=1,DATOS_[[#This Row],[% anualiz]]&lt;&gt;1),"Sí","NO")</f>
        <v>NO</v>
      </c>
      <c r="BV428" s="137" t="str">
        <f aca="false">IF(AND(DATOS_[[#This Row],[% normaliz]]&lt;&gt;1,DATOS_[[#This Row],[% anualiz]]&lt;&gt;1),"Sí","NO")</f>
        <v>NO</v>
      </c>
      <c r="BW428" s="137" t="str">
        <f aca="false">+IF(DATOS_[[#This Row],[% normaliz]]*DATOS_[[#This Row],[% anualiz]]=1,"NO","Sí")</f>
        <v>Sí</v>
      </c>
      <c r="BX428" s="138" t="e">
        <f aca="false">(DATOS_[[#This Row],[S.BASE]]*(1/DATOS_[[#This Row],[% normaliz]])*(1/DATOS_[[#This Row],[% anualiz]]))*IF(DATOS_[[#This Row],[Check Equiparado]]="Sí",1,0)</f>
        <v>#DIV/0!</v>
      </c>
      <c r="BY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8" s="138" t="e">
        <f aca="false">+DATOS_[[#This Row],[SALARIO BASE Eq]]+DATOS_[[#This Row],[Tot COMPL.SAL Eq]]</f>
        <v>#DIV/0!</v>
      </c>
      <c r="CA428" s="138" t="e">
        <f aca="false" t="array" ref="CA428:CA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8" s="138" t="e">
        <f aca="false">+DATOS_[[#This Row],[TOTAL SALARIO Eq]]+DATOS_[[#This Row],[Tot Extrasalarial Eq]]</f>
        <v>#DIV/0!</v>
      </c>
      <c r="CC428" s="139" t="n">
        <f aca="false">DATOS_[[#This Row],[S.BASE]]</f>
        <v>0</v>
      </c>
      <c r="CD428" s="139" t="n">
        <f aca="false">+SUM(DATOS_[[#This Row],[Conc.Sal.01]:[Conc.Sal.30]])</f>
        <v>0</v>
      </c>
      <c r="CE428" s="139" t="n">
        <f aca="false">+DATOS_[[#This Row],[SALARIO BASE Ef]]+DATOS_[[#This Row],[Tot COMPL.SAL Ef]]</f>
        <v>0</v>
      </c>
      <c r="CF428" s="139" t="n">
        <f aca="false">+SUM(DATOS_[[#This Row],[C.Extra.01]:[C.Extra.05]])</f>
        <v>0</v>
      </c>
      <c r="CG428" s="139" t="n">
        <f aca="false">+DATOS_[[#This Row],[TOTAL SALARIO Ef]]+DATOS_[[#This Row],[Tot Extrasalarial Ef]]</f>
        <v>0</v>
      </c>
      <c r="CH428" s="140" t="n">
        <f aca="false">MIN(IF(DATOS_[[#This Row],[Fecha Fin Contrato]]="",$D$4,DATOS_[[#This Row],[Fecha Fin Contrato]]),$D$4)-MAX(DATOS_[[#This Row],[Fecha de Contratación]],$D$3)+1</f>
        <v>1</v>
      </c>
      <c r="CI428" s="141" t="str">
        <f aca="false">IF(COUNTIFS(DATOS_[id],DATOS_[[#This Row],[id]])&gt;1,DATOS_[[#This Row],[id]],"")</f>
        <v/>
      </c>
      <c r="CJ428" s="141" t="n">
        <f aca="false">(Inicio!$G$10-DATOS_[[#This Row],[Fecha Nacimiento]])/365.25</f>
        <v>0</v>
      </c>
      <c r="CK428" s="141" t="n">
        <f aca="false">(Inicio!$G$10-DATOS_[[#This Row],[Fecha de Antigüedad]])/365.25</f>
        <v>0</v>
      </c>
      <c r="CL428" s="141" t="e">
        <f aca="false">+VLOOKUP(DATOS_[[#This Row],[Clave de Contrato]],TblTiposContrato13[],3,0)</f>
        <v>#N/A</v>
      </c>
      <c r="CM428" s="141" t="e">
        <f aca="false">+VLOOKUP(DATOS_[[#This Row],[Clave de Contrato]],TblTiposContrato13[],4,0)</f>
        <v>#N/A</v>
      </c>
      <c r="CN428" s="141" t="str">
        <f aca="false">VLOOKUP(DATOS_[[#This Row],[Edad]],CONTRATOS!TblRngEdad,2,1)</f>
        <v>20  o menos</v>
      </c>
      <c r="CO428" s="141" t="str">
        <f aca="false">VLOOKUP(DATOS_[[#This Row],[Antigüedad]],TblRngAntg14[],2,1)</f>
        <v>0 a 1 años</v>
      </c>
    </row>
    <row r="429" customFormat="false" ht="13.8" hidden="false" customHeight="false" outlineLevel="0" collapsed="false">
      <c r="D429" s="128"/>
      <c r="E429" s="129"/>
      <c r="F429" s="129"/>
      <c r="G429" s="129"/>
      <c r="H429" s="130"/>
      <c r="I429" s="131"/>
      <c r="J429" s="128"/>
      <c r="K429" s="132"/>
      <c r="L429" s="132"/>
      <c r="M429" s="133"/>
      <c r="N429" s="133"/>
      <c r="O429" s="133"/>
      <c r="P429" s="129"/>
      <c r="Z429" s="74"/>
      <c r="AA429" s="75"/>
      <c r="AB429" s="75"/>
      <c r="AC429" s="129"/>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134"/>
      <c r="BK429" s="134"/>
      <c r="BL429" s="134"/>
      <c r="BM429" s="135"/>
      <c r="BN429" s="136" t="n">
        <f aca="false">+MAX($D$3,DATOS_[[#This Row],[Fecha Inicio Sit. Contract.]])</f>
        <v>0</v>
      </c>
      <c r="BO429" s="136" t="n">
        <f aca="false">+MIN($D$4,DATOS_[[#This Row],[Fecha Fin Sit. Contract.]])</f>
        <v>0</v>
      </c>
      <c r="BP429" s="137" t="n">
        <f aca="false">+DATOS_[[#This Row],[% de jornada]]*IF(DATOS_[[#This Row],[% jornada reducida]]="",1,DATOS_[[#This Row],[% jornada reducida]])</f>
        <v>0</v>
      </c>
      <c r="BQ429" s="137" t="n">
        <f aca="false">+(DATOS_[[#This Row],[F.fin.cal]]-DATOS_[[#This Row],[F.ini.cal]]+1)/($D$4-$D$3+1)</f>
        <v>1</v>
      </c>
      <c r="BR429" s="137" t="str">
        <f aca="false">IF(OR(AND(DATOS_[[#This Row],[Fecha Fin Contrato]]&lt;$D$3,DATOS_[[#This Row],[Fecha Fin Contrato]]&lt;&gt;""),DATOS_[[#This Row],[Fecha de Contratación]]&gt;$D$4),"Fuera","Dentro")</f>
        <v>Dentro</v>
      </c>
      <c r="BS429" s="137" t="str">
        <f aca="false" t="array" ref="BS429:BS429">IF(MAX(IF(DATOS_[id]=DATOS_[[#This Row],[id]],DATOS_[F.fin.cal]))=DATOS_[[#This Row],[F.fin.cal]],"Sí","NO")</f>
        <v>Sí</v>
      </c>
      <c r="BT429" s="137" t="str">
        <f aca="false">IF(AND(DATOS_[[#This Row],[% normaliz]]&lt;&gt;1,DATOS_[[#This Row],[% anualiz]]=1),"Sí","NO")</f>
        <v>Sí</v>
      </c>
      <c r="BU429" s="137" t="str">
        <f aca="false">IF(AND(DATOS_[[#This Row],[% normaliz]]=1,DATOS_[[#This Row],[% anualiz]]&lt;&gt;1),"Sí","NO")</f>
        <v>NO</v>
      </c>
      <c r="BV429" s="137" t="str">
        <f aca="false">IF(AND(DATOS_[[#This Row],[% normaliz]]&lt;&gt;1,DATOS_[[#This Row],[% anualiz]]&lt;&gt;1),"Sí","NO")</f>
        <v>NO</v>
      </c>
      <c r="BW429" s="137" t="str">
        <f aca="false">+IF(DATOS_[[#This Row],[% normaliz]]*DATOS_[[#This Row],[% anualiz]]=1,"NO","Sí")</f>
        <v>Sí</v>
      </c>
      <c r="BX429" s="138" t="e">
        <f aca="false">(DATOS_[[#This Row],[S.BASE]]*(1/DATOS_[[#This Row],[% normaliz]])*(1/DATOS_[[#This Row],[% anualiz]]))*IF(DATOS_[[#This Row],[Check Equiparado]]="Sí",1,0)</f>
        <v>#DIV/0!</v>
      </c>
      <c r="BY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9" s="138" t="e">
        <f aca="false">+DATOS_[[#This Row],[SALARIO BASE Eq]]+DATOS_[[#This Row],[Tot COMPL.SAL Eq]]</f>
        <v>#DIV/0!</v>
      </c>
      <c r="CA429" s="138" t="e">
        <f aca="false" t="array" ref="CA429:CA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9" s="138" t="e">
        <f aca="false">+DATOS_[[#This Row],[TOTAL SALARIO Eq]]+DATOS_[[#This Row],[Tot Extrasalarial Eq]]</f>
        <v>#DIV/0!</v>
      </c>
      <c r="CC429" s="139" t="n">
        <f aca="false">DATOS_[[#This Row],[S.BASE]]</f>
        <v>0</v>
      </c>
      <c r="CD429" s="139" t="n">
        <f aca="false">+SUM(DATOS_[[#This Row],[Conc.Sal.01]:[Conc.Sal.30]])</f>
        <v>0</v>
      </c>
      <c r="CE429" s="139" t="n">
        <f aca="false">+DATOS_[[#This Row],[SALARIO BASE Ef]]+DATOS_[[#This Row],[Tot COMPL.SAL Ef]]</f>
        <v>0</v>
      </c>
      <c r="CF429" s="139" t="n">
        <f aca="false">+SUM(DATOS_[[#This Row],[C.Extra.01]:[C.Extra.05]])</f>
        <v>0</v>
      </c>
      <c r="CG429" s="139" t="n">
        <f aca="false">+DATOS_[[#This Row],[TOTAL SALARIO Ef]]+DATOS_[[#This Row],[Tot Extrasalarial Ef]]</f>
        <v>0</v>
      </c>
      <c r="CH429" s="140" t="n">
        <f aca="false">MIN(IF(DATOS_[[#This Row],[Fecha Fin Contrato]]="",$D$4,DATOS_[[#This Row],[Fecha Fin Contrato]]),$D$4)-MAX(DATOS_[[#This Row],[Fecha de Contratación]],$D$3)+1</f>
        <v>1</v>
      </c>
      <c r="CI429" s="141" t="str">
        <f aca="false">IF(COUNTIFS(DATOS_[id],DATOS_[[#This Row],[id]])&gt;1,DATOS_[[#This Row],[id]],"")</f>
        <v/>
      </c>
      <c r="CJ429" s="141" t="n">
        <f aca="false">(Inicio!$G$10-DATOS_[[#This Row],[Fecha Nacimiento]])/365.25</f>
        <v>0</v>
      </c>
      <c r="CK429" s="141" t="n">
        <f aca="false">(Inicio!$G$10-DATOS_[[#This Row],[Fecha de Antigüedad]])/365.25</f>
        <v>0</v>
      </c>
      <c r="CL429" s="141" t="e">
        <f aca="false">+VLOOKUP(DATOS_[[#This Row],[Clave de Contrato]],TblTiposContrato13[],3,0)</f>
        <v>#N/A</v>
      </c>
      <c r="CM429" s="141" t="e">
        <f aca="false">+VLOOKUP(DATOS_[[#This Row],[Clave de Contrato]],TblTiposContrato13[],4,0)</f>
        <v>#N/A</v>
      </c>
      <c r="CN429" s="141" t="str">
        <f aca="false">VLOOKUP(DATOS_[[#This Row],[Edad]],CONTRATOS!TblRngEdad,2,1)</f>
        <v>20  o menos</v>
      </c>
      <c r="CO429" s="141" t="str">
        <f aca="false">VLOOKUP(DATOS_[[#This Row],[Antigüedad]],TblRngAntg14[],2,1)</f>
        <v>0 a 1 años</v>
      </c>
    </row>
    <row r="430" customFormat="false" ht="13.8" hidden="false" customHeight="false" outlineLevel="0" collapsed="false">
      <c r="D430" s="128"/>
      <c r="E430" s="129"/>
      <c r="F430" s="129"/>
      <c r="G430" s="129"/>
      <c r="H430" s="130"/>
      <c r="I430" s="131"/>
      <c r="J430" s="128"/>
      <c r="K430" s="132"/>
      <c r="L430" s="132"/>
      <c r="M430" s="133"/>
      <c r="N430" s="133"/>
      <c r="O430" s="133"/>
      <c r="P430" s="129"/>
      <c r="Z430" s="74"/>
      <c r="AA430" s="75"/>
      <c r="AB430" s="75"/>
      <c r="AC430" s="129"/>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134"/>
      <c r="BK430" s="134"/>
      <c r="BL430" s="134"/>
      <c r="BM430" s="135"/>
      <c r="BN430" s="136" t="n">
        <f aca="false">+MAX($D$3,DATOS_[[#This Row],[Fecha Inicio Sit. Contract.]])</f>
        <v>0</v>
      </c>
      <c r="BO430" s="136" t="n">
        <f aca="false">+MIN($D$4,DATOS_[[#This Row],[Fecha Fin Sit. Contract.]])</f>
        <v>0</v>
      </c>
      <c r="BP430" s="137" t="n">
        <f aca="false">+DATOS_[[#This Row],[% de jornada]]*IF(DATOS_[[#This Row],[% jornada reducida]]="",1,DATOS_[[#This Row],[% jornada reducida]])</f>
        <v>0</v>
      </c>
      <c r="BQ430" s="137" t="n">
        <f aca="false">+(DATOS_[[#This Row],[F.fin.cal]]-DATOS_[[#This Row],[F.ini.cal]]+1)/($D$4-$D$3+1)</f>
        <v>1</v>
      </c>
      <c r="BR430" s="137" t="str">
        <f aca="false">IF(OR(AND(DATOS_[[#This Row],[Fecha Fin Contrato]]&lt;$D$3,DATOS_[[#This Row],[Fecha Fin Contrato]]&lt;&gt;""),DATOS_[[#This Row],[Fecha de Contratación]]&gt;$D$4),"Fuera","Dentro")</f>
        <v>Dentro</v>
      </c>
      <c r="BS430" s="137" t="str">
        <f aca="false" t="array" ref="BS430:BS430">IF(MAX(IF(DATOS_[id]=DATOS_[[#This Row],[id]],DATOS_[F.fin.cal]))=DATOS_[[#This Row],[F.fin.cal]],"Sí","NO")</f>
        <v>Sí</v>
      </c>
      <c r="BT430" s="137" t="str">
        <f aca="false">IF(AND(DATOS_[[#This Row],[% normaliz]]&lt;&gt;1,DATOS_[[#This Row],[% anualiz]]=1),"Sí","NO")</f>
        <v>Sí</v>
      </c>
      <c r="BU430" s="137" t="str">
        <f aca="false">IF(AND(DATOS_[[#This Row],[% normaliz]]=1,DATOS_[[#This Row],[% anualiz]]&lt;&gt;1),"Sí","NO")</f>
        <v>NO</v>
      </c>
      <c r="BV430" s="137" t="str">
        <f aca="false">IF(AND(DATOS_[[#This Row],[% normaliz]]&lt;&gt;1,DATOS_[[#This Row],[% anualiz]]&lt;&gt;1),"Sí","NO")</f>
        <v>NO</v>
      </c>
      <c r="BW430" s="137" t="str">
        <f aca="false">+IF(DATOS_[[#This Row],[% normaliz]]*DATOS_[[#This Row],[% anualiz]]=1,"NO","Sí")</f>
        <v>Sí</v>
      </c>
      <c r="BX430" s="138" t="e">
        <f aca="false">(DATOS_[[#This Row],[S.BASE]]*(1/DATOS_[[#This Row],[% normaliz]])*(1/DATOS_[[#This Row],[% anualiz]]))*IF(DATOS_[[#This Row],[Check Equiparado]]="Sí",1,0)</f>
        <v>#DIV/0!</v>
      </c>
      <c r="BY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0" s="138" t="e">
        <f aca="false">+DATOS_[[#This Row],[SALARIO BASE Eq]]+DATOS_[[#This Row],[Tot COMPL.SAL Eq]]</f>
        <v>#DIV/0!</v>
      </c>
      <c r="CA430" s="138" t="e">
        <f aca="false" t="array" ref="CA430:CA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0" s="138" t="e">
        <f aca="false">+DATOS_[[#This Row],[TOTAL SALARIO Eq]]+DATOS_[[#This Row],[Tot Extrasalarial Eq]]</f>
        <v>#DIV/0!</v>
      </c>
      <c r="CC430" s="139" t="n">
        <f aca="false">DATOS_[[#This Row],[S.BASE]]</f>
        <v>0</v>
      </c>
      <c r="CD430" s="139" t="n">
        <f aca="false">+SUM(DATOS_[[#This Row],[Conc.Sal.01]:[Conc.Sal.30]])</f>
        <v>0</v>
      </c>
      <c r="CE430" s="139" t="n">
        <f aca="false">+DATOS_[[#This Row],[SALARIO BASE Ef]]+DATOS_[[#This Row],[Tot COMPL.SAL Ef]]</f>
        <v>0</v>
      </c>
      <c r="CF430" s="139" t="n">
        <f aca="false">+SUM(DATOS_[[#This Row],[C.Extra.01]:[C.Extra.05]])</f>
        <v>0</v>
      </c>
      <c r="CG430" s="139" t="n">
        <f aca="false">+DATOS_[[#This Row],[TOTAL SALARIO Ef]]+DATOS_[[#This Row],[Tot Extrasalarial Ef]]</f>
        <v>0</v>
      </c>
      <c r="CH430" s="140" t="n">
        <f aca="false">MIN(IF(DATOS_[[#This Row],[Fecha Fin Contrato]]="",$D$4,DATOS_[[#This Row],[Fecha Fin Contrato]]),$D$4)-MAX(DATOS_[[#This Row],[Fecha de Contratación]],$D$3)+1</f>
        <v>1</v>
      </c>
      <c r="CI430" s="141" t="str">
        <f aca="false">IF(COUNTIFS(DATOS_[id],DATOS_[[#This Row],[id]])&gt;1,DATOS_[[#This Row],[id]],"")</f>
        <v/>
      </c>
      <c r="CJ430" s="141" t="n">
        <f aca="false">(Inicio!$G$10-DATOS_[[#This Row],[Fecha Nacimiento]])/365.25</f>
        <v>0</v>
      </c>
      <c r="CK430" s="141" t="n">
        <f aca="false">(Inicio!$G$10-DATOS_[[#This Row],[Fecha de Antigüedad]])/365.25</f>
        <v>0</v>
      </c>
      <c r="CL430" s="141" t="e">
        <f aca="false">+VLOOKUP(DATOS_[[#This Row],[Clave de Contrato]],TblTiposContrato13[],3,0)</f>
        <v>#N/A</v>
      </c>
      <c r="CM430" s="141" t="e">
        <f aca="false">+VLOOKUP(DATOS_[[#This Row],[Clave de Contrato]],TblTiposContrato13[],4,0)</f>
        <v>#N/A</v>
      </c>
      <c r="CN430" s="141" t="str">
        <f aca="false">VLOOKUP(DATOS_[[#This Row],[Edad]],CONTRATOS!TblRngEdad,2,1)</f>
        <v>20  o menos</v>
      </c>
      <c r="CO430" s="141" t="str">
        <f aca="false">VLOOKUP(DATOS_[[#This Row],[Antigüedad]],TblRngAntg14[],2,1)</f>
        <v>0 a 1 años</v>
      </c>
    </row>
    <row r="431" customFormat="false" ht="13.8" hidden="false" customHeight="false" outlineLevel="0" collapsed="false">
      <c r="D431" s="128"/>
      <c r="E431" s="129"/>
      <c r="F431" s="129"/>
      <c r="G431" s="129"/>
      <c r="H431" s="130"/>
      <c r="I431" s="131"/>
      <c r="J431" s="128"/>
      <c r="K431" s="132"/>
      <c r="L431" s="132"/>
      <c r="M431" s="133"/>
      <c r="N431" s="133"/>
      <c r="O431" s="133"/>
      <c r="P431" s="129"/>
      <c r="Z431" s="74"/>
      <c r="AA431" s="75"/>
      <c r="AB431" s="75"/>
      <c r="AC431" s="129"/>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134"/>
      <c r="BK431" s="134"/>
      <c r="BL431" s="134"/>
      <c r="BM431" s="135"/>
      <c r="BN431" s="136" t="n">
        <f aca="false">+MAX($D$3,DATOS_[[#This Row],[Fecha Inicio Sit. Contract.]])</f>
        <v>0</v>
      </c>
      <c r="BO431" s="136" t="n">
        <f aca="false">+MIN($D$4,DATOS_[[#This Row],[Fecha Fin Sit. Contract.]])</f>
        <v>0</v>
      </c>
      <c r="BP431" s="137" t="n">
        <f aca="false">+DATOS_[[#This Row],[% de jornada]]*IF(DATOS_[[#This Row],[% jornada reducida]]="",1,DATOS_[[#This Row],[% jornada reducida]])</f>
        <v>0</v>
      </c>
      <c r="BQ431" s="137" t="n">
        <f aca="false">+(DATOS_[[#This Row],[F.fin.cal]]-DATOS_[[#This Row],[F.ini.cal]]+1)/($D$4-$D$3+1)</f>
        <v>1</v>
      </c>
      <c r="BR431" s="137" t="str">
        <f aca="false">IF(OR(AND(DATOS_[[#This Row],[Fecha Fin Contrato]]&lt;$D$3,DATOS_[[#This Row],[Fecha Fin Contrato]]&lt;&gt;""),DATOS_[[#This Row],[Fecha de Contratación]]&gt;$D$4),"Fuera","Dentro")</f>
        <v>Dentro</v>
      </c>
      <c r="BS431" s="137" t="str">
        <f aca="false" t="array" ref="BS431:BS431">IF(MAX(IF(DATOS_[id]=DATOS_[[#This Row],[id]],DATOS_[F.fin.cal]))=DATOS_[[#This Row],[F.fin.cal]],"Sí","NO")</f>
        <v>Sí</v>
      </c>
      <c r="BT431" s="137" t="str">
        <f aca="false">IF(AND(DATOS_[[#This Row],[% normaliz]]&lt;&gt;1,DATOS_[[#This Row],[% anualiz]]=1),"Sí","NO")</f>
        <v>Sí</v>
      </c>
      <c r="BU431" s="137" t="str">
        <f aca="false">IF(AND(DATOS_[[#This Row],[% normaliz]]=1,DATOS_[[#This Row],[% anualiz]]&lt;&gt;1),"Sí","NO")</f>
        <v>NO</v>
      </c>
      <c r="BV431" s="137" t="str">
        <f aca="false">IF(AND(DATOS_[[#This Row],[% normaliz]]&lt;&gt;1,DATOS_[[#This Row],[% anualiz]]&lt;&gt;1),"Sí","NO")</f>
        <v>NO</v>
      </c>
      <c r="BW431" s="137" t="str">
        <f aca="false">+IF(DATOS_[[#This Row],[% normaliz]]*DATOS_[[#This Row],[% anualiz]]=1,"NO","Sí")</f>
        <v>Sí</v>
      </c>
      <c r="BX431" s="138" t="e">
        <f aca="false">(DATOS_[[#This Row],[S.BASE]]*(1/DATOS_[[#This Row],[% normaliz]])*(1/DATOS_[[#This Row],[% anualiz]]))*IF(DATOS_[[#This Row],[Check Equiparado]]="Sí",1,0)</f>
        <v>#DIV/0!</v>
      </c>
      <c r="BY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1" s="138" t="e">
        <f aca="false">+DATOS_[[#This Row],[SALARIO BASE Eq]]+DATOS_[[#This Row],[Tot COMPL.SAL Eq]]</f>
        <v>#DIV/0!</v>
      </c>
      <c r="CA431" s="138" t="e">
        <f aca="false" t="array" ref="CA431:CA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1" s="138" t="e">
        <f aca="false">+DATOS_[[#This Row],[TOTAL SALARIO Eq]]+DATOS_[[#This Row],[Tot Extrasalarial Eq]]</f>
        <v>#DIV/0!</v>
      </c>
      <c r="CC431" s="139" t="n">
        <f aca="false">DATOS_[[#This Row],[S.BASE]]</f>
        <v>0</v>
      </c>
      <c r="CD431" s="139" t="n">
        <f aca="false">+SUM(DATOS_[[#This Row],[Conc.Sal.01]:[Conc.Sal.30]])</f>
        <v>0</v>
      </c>
      <c r="CE431" s="139" t="n">
        <f aca="false">+DATOS_[[#This Row],[SALARIO BASE Ef]]+DATOS_[[#This Row],[Tot COMPL.SAL Ef]]</f>
        <v>0</v>
      </c>
      <c r="CF431" s="139" t="n">
        <f aca="false">+SUM(DATOS_[[#This Row],[C.Extra.01]:[C.Extra.05]])</f>
        <v>0</v>
      </c>
      <c r="CG431" s="139" t="n">
        <f aca="false">+DATOS_[[#This Row],[TOTAL SALARIO Ef]]+DATOS_[[#This Row],[Tot Extrasalarial Ef]]</f>
        <v>0</v>
      </c>
      <c r="CH431" s="140" t="n">
        <f aca="false">MIN(IF(DATOS_[[#This Row],[Fecha Fin Contrato]]="",$D$4,DATOS_[[#This Row],[Fecha Fin Contrato]]),$D$4)-MAX(DATOS_[[#This Row],[Fecha de Contratación]],$D$3)+1</f>
        <v>1</v>
      </c>
      <c r="CI431" s="141" t="str">
        <f aca="false">IF(COUNTIFS(DATOS_[id],DATOS_[[#This Row],[id]])&gt;1,DATOS_[[#This Row],[id]],"")</f>
        <v/>
      </c>
      <c r="CJ431" s="141" t="n">
        <f aca="false">(Inicio!$G$10-DATOS_[[#This Row],[Fecha Nacimiento]])/365.25</f>
        <v>0</v>
      </c>
      <c r="CK431" s="141" t="n">
        <f aca="false">(Inicio!$G$10-DATOS_[[#This Row],[Fecha de Antigüedad]])/365.25</f>
        <v>0</v>
      </c>
      <c r="CL431" s="141" t="e">
        <f aca="false">+VLOOKUP(DATOS_[[#This Row],[Clave de Contrato]],TblTiposContrato13[],3,0)</f>
        <v>#N/A</v>
      </c>
      <c r="CM431" s="141" t="e">
        <f aca="false">+VLOOKUP(DATOS_[[#This Row],[Clave de Contrato]],TblTiposContrato13[],4,0)</f>
        <v>#N/A</v>
      </c>
      <c r="CN431" s="141" t="str">
        <f aca="false">VLOOKUP(DATOS_[[#This Row],[Edad]],CONTRATOS!TblRngEdad,2,1)</f>
        <v>20  o menos</v>
      </c>
      <c r="CO431" s="141" t="str">
        <f aca="false">VLOOKUP(DATOS_[[#This Row],[Antigüedad]],TblRngAntg14[],2,1)</f>
        <v>0 a 1 años</v>
      </c>
    </row>
    <row r="432" customFormat="false" ht="13.8" hidden="false" customHeight="false" outlineLevel="0" collapsed="false">
      <c r="D432" s="128"/>
      <c r="E432" s="129"/>
      <c r="F432" s="129"/>
      <c r="G432" s="129"/>
      <c r="H432" s="130"/>
      <c r="I432" s="131"/>
      <c r="J432" s="128"/>
      <c r="K432" s="132"/>
      <c r="L432" s="132"/>
      <c r="M432" s="133"/>
      <c r="N432" s="133"/>
      <c r="O432" s="133"/>
      <c r="P432" s="129"/>
      <c r="Z432" s="74"/>
      <c r="AA432" s="75"/>
      <c r="AB432" s="75"/>
      <c r="AC432" s="129"/>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134"/>
      <c r="BK432" s="134"/>
      <c r="BL432" s="134"/>
      <c r="BM432" s="135"/>
      <c r="BN432" s="136" t="n">
        <f aca="false">+MAX($D$3,DATOS_[[#This Row],[Fecha Inicio Sit. Contract.]])</f>
        <v>0</v>
      </c>
      <c r="BO432" s="136" t="n">
        <f aca="false">+MIN($D$4,DATOS_[[#This Row],[Fecha Fin Sit. Contract.]])</f>
        <v>0</v>
      </c>
      <c r="BP432" s="137" t="n">
        <f aca="false">+DATOS_[[#This Row],[% de jornada]]*IF(DATOS_[[#This Row],[% jornada reducida]]="",1,DATOS_[[#This Row],[% jornada reducida]])</f>
        <v>0</v>
      </c>
      <c r="BQ432" s="137" t="n">
        <f aca="false">+(DATOS_[[#This Row],[F.fin.cal]]-DATOS_[[#This Row],[F.ini.cal]]+1)/($D$4-$D$3+1)</f>
        <v>1</v>
      </c>
      <c r="BR432" s="137" t="str">
        <f aca="false">IF(OR(AND(DATOS_[[#This Row],[Fecha Fin Contrato]]&lt;$D$3,DATOS_[[#This Row],[Fecha Fin Contrato]]&lt;&gt;""),DATOS_[[#This Row],[Fecha de Contratación]]&gt;$D$4),"Fuera","Dentro")</f>
        <v>Dentro</v>
      </c>
      <c r="BS432" s="137" t="str">
        <f aca="false" t="array" ref="BS432:BS432">IF(MAX(IF(DATOS_[id]=DATOS_[[#This Row],[id]],DATOS_[F.fin.cal]))=DATOS_[[#This Row],[F.fin.cal]],"Sí","NO")</f>
        <v>Sí</v>
      </c>
      <c r="BT432" s="137" t="str">
        <f aca="false">IF(AND(DATOS_[[#This Row],[% normaliz]]&lt;&gt;1,DATOS_[[#This Row],[% anualiz]]=1),"Sí","NO")</f>
        <v>Sí</v>
      </c>
      <c r="BU432" s="137" t="str">
        <f aca="false">IF(AND(DATOS_[[#This Row],[% normaliz]]=1,DATOS_[[#This Row],[% anualiz]]&lt;&gt;1),"Sí","NO")</f>
        <v>NO</v>
      </c>
      <c r="BV432" s="137" t="str">
        <f aca="false">IF(AND(DATOS_[[#This Row],[% normaliz]]&lt;&gt;1,DATOS_[[#This Row],[% anualiz]]&lt;&gt;1),"Sí","NO")</f>
        <v>NO</v>
      </c>
      <c r="BW432" s="137" t="str">
        <f aca="false">+IF(DATOS_[[#This Row],[% normaliz]]*DATOS_[[#This Row],[% anualiz]]=1,"NO","Sí")</f>
        <v>Sí</v>
      </c>
      <c r="BX432" s="138" t="e">
        <f aca="false">(DATOS_[[#This Row],[S.BASE]]*(1/DATOS_[[#This Row],[% normaliz]])*(1/DATOS_[[#This Row],[% anualiz]]))*IF(DATOS_[[#This Row],[Check Equiparado]]="Sí",1,0)</f>
        <v>#DIV/0!</v>
      </c>
      <c r="BY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2" s="138" t="e">
        <f aca="false">+DATOS_[[#This Row],[SALARIO BASE Eq]]+DATOS_[[#This Row],[Tot COMPL.SAL Eq]]</f>
        <v>#DIV/0!</v>
      </c>
      <c r="CA432" s="138" t="e">
        <f aca="false" t="array" ref="CA432:CA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2" s="138" t="e">
        <f aca="false">+DATOS_[[#This Row],[TOTAL SALARIO Eq]]+DATOS_[[#This Row],[Tot Extrasalarial Eq]]</f>
        <v>#DIV/0!</v>
      </c>
      <c r="CC432" s="139" t="n">
        <f aca="false">DATOS_[[#This Row],[S.BASE]]</f>
        <v>0</v>
      </c>
      <c r="CD432" s="139" t="n">
        <f aca="false">+SUM(DATOS_[[#This Row],[Conc.Sal.01]:[Conc.Sal.30]])</f>
        <v>0</v>
      </c>
      <c r="CE432" s="139" t="n">
        <f aca="false">+DATOS_[[#This Row],[SALARIO BASE Ef]]+DATOS_[[#This Row],[Tot COMPL.SAL Ef]]</f>
        <v>0</v>
      </c>
      <c r="CF432" s="139" t="n">
        <f aca="false">+SUM(DATOS_[[#This Row],[C.Extra.01]:[C.Extra.05]])</f>
        <v>0</v>
      </c>
      <c r="CG432" s="139" t="n">
        <f aca="false">+DATOS_[[#This Row],[TOTAL SALARIO Ef]]+DATOS_[[#This Row],[Tot Extrasalarial Ef]]</f>
        <v>0</v>
      </c>
      <c r="CH432" s="140" t="n">
        <f aca="false">MIN(IF(DATOS_[[#This Row],[Fecha Fin Contrato]]="",$D$4,DATOS_[[#This Row],[Fecha Fin Contrato]]),$D$4)-MAX(DATOS_[[#This Row],[Fecha de Contratación]],$D$3)+1</f>
        <v>1</v>
      </c>
      <c r="CI432" s="141" t="str">
        <f aca="false">IF(COUNTIFS(DATOS_[id],DATOS_[[#This Row],[id]])&gt;1,DATOS_[[#This Row],[id]],"")</f>
        <v/>
      </c>
      <c r="CJ432" s="141" t="n">
        <f aca="false">(Inicio!$G$10-DATOS_[[#This Row],[Fecha Nacimiento]])/365.25</f>
        <v>0</v>
      </c>
      <c r="CK432" s="141" t="n">
        <f aca="false">(Inicio!$G$10-DATOS_[[#This Row],[Fecha de Antigüedad]])/365.25</f>
        <v>0</v>
      </c>
      <c r="CL432" s="141" t="e">
        <f aca="false">+VLOOKUP(DATOS_[[#This Row],[Clave de Contrato]],TblTiposContrato13[],3,0)</f>
        <v>#N/A</v>
      </c>
      <c r="CM432" s="141" t="e">
        <f aca="false">+VLOOKUP(DATOS_[[#This Row],[Clave de Contrato]],TblTiposContrato13[],4,0)</f>
        <v>#N/A</v>
      </c>
      <c r="CN432" s="141" t="str">
        <f aca="false">VLOOKUP(DATOS_[[#This Row],[Edad]],CONTRATOS!TblRngEdad,2,1)</f>
        <v>20  o menos</v>
      </c>
      <c r="CO432" s="141" t="str">
        <f aca="false">VLOOKUP(DATOS_[[#This Row],[Antigüedad]],TblRngAntg14[],2,1)</f>
        <v>0 a 1 años</v>
      </c>
    </row>
    <row r="433" customFormat="false" ht="13.8" hidden="false" customHeight="false" outlineLevel="0" collapsed="false">
      <c r="D433" s="128"/>
      <c r="E433" s="129"/>
      <c r="F433" s="129"/>
      <c r="G433" s="129"/>
      <c r="H433" s="130"/>
      <c r="I433" s="131"/>
      <c r="J433" s="128"/>
      <c r="K433" s="132"/>
      <c r="L433" s="132"/>
      <c r="M433" s="133"/>
      <c r="N433" s="133"/>
      <c r="O433" s="133"/>
      <c r="P433" s="129"/>
      <c r="Z433" s="74"/>
      <c r="AA433" s="75"/>
      <c r="AB433" s="75"/>
      <c r="AC433" s="129"/>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134"/>
      <c r="BK433" s="134"/>
      <c r="BL433" s="134"/>
      <c r="BM433" s="135"/>
      <c r="BN433" s="136" t="n">
        <f aca="false">+MAX($D$3,DATOS_[[#This Row],[Fecha Inicio Sit. Contract.]])</f>
        <v>0</v>
      </c>
      <c r="BO433" s="136" t="n">
        <f aca="false">+MIN($D$4,DATOS_[[#This Row],[Fecha Fin Sit. Contract.]])</f>
        <v>0</v>
      </c>
      <c r="BP433" s="137" t="n">
        <f aca="false">+DATOS_[[#This Row],[% de jornada]]*IF(DATOS_[[#This Row],[% jornada reducida]]="",1,DATOS_[[#This Row],[% jornada reducida]])</f>
        <v>0</v>
      </c>
      <c r="BQ433" s="137" t="n">
        <f aca="false">+(DATOS_[[#This Row],[F.fin.cal]]-DATOS_[[#This Row],[F.ini.cal]]+1)/($D$4-$D$3+1)</f>
        <v>1</v>
      </c>
      <c r="BR433" s="137" t="str">
        <f aca="false">IF(OR(AND(DATOS_[[#This Row],[Fecha Fin Contrato]]&lt;$D$3,DATOS_[[#This Row],[Fecha Fin Contrato]]&lt;&gt;""),DATOS_[[#This Row],[Fecha de Contratación]]&gt;$D$4),"Fuera","Dentro")</f>
        <v>Dentro</v>
      </c>
      <c r="BS433" s="137" t="str">
        <f aca="false" t="array" ref="BS433:BS433">IF(MAX(IF(DATOS_[id]=DATOS_[[#This Row],[id]],DATOS_[F.fin.cal]))=DATOS_[[#This Row],[F.fin.cal]],"Sí","NO")</f>
        <v>Sí</v>
      </c>
      <c r="BT433" s="137" t="str">
        <f aca="false">IF(AND(DATOS_[[#This Row],[% normaliz]]&lt;&gt;1,DATOS_[[#This Row],[% anualiz]]=1),"Sí","NO")</f>
        <v>Sí</v>
      </c>
      <c r="BU433" s="137" t="str">
        <f aca="false">IF(AND(DATOS_[[#This Row],[% normaliz]]=1,DATOS_[[#This Row],[% anualiz]]&lt;&gt;1),"Sí","NO")</f>
        <v>NO</v>
      </c>
      <c r="BV433" s="137" t="str">
        <f aca="false">IF(AND(DATOS_[[#This Row],[% normaliz]]&lt;&gt;1,DATOS_[[#This Row],[% anualiz]]&lt;&gt;1),"Sí","NO")</f>
        <v>NO</v>
      </c>
      <c r="BW433" s="137" t="str">
        <f aca="false">+IF(DATOS_[[#This Row],[% normaliz]]*DATOS_[[#This Row],[% anualiz]]=1,"NO","Sí")</f>
        <v>Sí</v>
      </c>
      <c r="BX433" s="138" t="e">
        <f aca="false">(DATOS_[[#This Row],[S.BASE]]*(1/DATOS_[[#This Row],[% normaliz]])*(1/DATOS_[[#This Row],[% anualiz]]))*IF(DATOS_[[#This Row],[Check Equiparado]]="Sí",1,0)</f>
        <v>#DIV/0!</v>
      </c>
      <c r="BY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3" s="138" t="e">
        <f aca="false">+DATOS_[[#This Row],[SALARIO BASE Eq]]+DATOS_[[#This Row],[Tot COMPL.SAL Eq]]</f>
        <v>#DIV/0!</v>
      </c>
      <c r="CA433" s="138" t="e">
        <f aca="false" t="array" ref="CA433:CA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3" s="138" t="e">
        <f aca="false">+DATOS_[[#This Row],[TOTAL SALARIO Eq]]+DATOS_[[#This Row],[Tot Extrasalarial Eq]]</f>
        <v>#DIV/0!</v>
      </c>
      <c r="CC433" s="139" t="n">
        <f aca="false">DATOS_[[#This Row],[S.BASE]]</f>
        <v>0</v>
      </c>
      <c r="CD433" s="139" t="n">
        <f aca="false">+SUM(DATOS_[[#This Row],[Conc.Sal.01]:[Conc.Sal.30]])</f>
        <v>0</v>
      </c>
      <c r="CE433" s="139" t="n">
        <f aca="false">+DATOS_[[#This Row],[SALARIO BASE Ef]]+DATOS_[[#This Row],[Tot COMPL.SAL Ef]]</f>
        <v>0</v>
      </c>
      <c r="CF433" s="139" t="n">
        <f aca="false">+SUM(DATOS_[[#This Row],[C.Extra.01]:[C.Extra.05]])</f>
        <v>0</v>
      </c>
      <c r="CG433" s="139" t="n">
        <f aca="false">+DATOS_[[#This Row],[TOTAL SALARIO Ef]]+DATOS_[[#This Row],[Tot Extrasalarial Ef]]</f>
        <v>0</v>
      </c>
      <c r="CH433" s="140" t="n">
        <f aca="false">MIN(IF(DATOS_[[#This Row],[Fecha Fin Contrato]]="",$D$4,DATOS_[[#This Row],[Fecha Fin Contrato]]),$D$4)-MAX(DATOS_[[#This Row],[Fecha de Contratación]],$D$3)+1</f>
        <v>1</v>
      </c>
      <c r="CI433" s="141" t="str">
        <f aca="false">IF(COUNTIFS(DATOS_[id],DATOS_[[#This Row],[id]])&gt;1,DATOS_[[#This Row],[id]],"")</f>
        <v/>
      </c>
      <c r="CJ433" s="141" t="n">
        <f aca="false">(Inicio!$G$10-DATOS_[[#This Row],[Fecha Nacimiento]])/365.25</f>
        <v>0</v>
      </c>
      <c r="CK433" s="141" t="n">
        <f aca="false">(Inicio!$G$10-DATOS_[[#This Row],[Fecha de Antigüedad]])/365.25</f>
        <v>0</v>
      </c>
      <c r="CL433" s="141" t="e">
        <f aca="false">+VLOOKUP(DATOS_[[#This Row],[Clave de Contrato]],TblTiposContrato13[],3,0)</f>
        <v>#N/A</v>
      </c>
      <c r="CM433" s="141" t="e">
        <f aca="false">+VLOOKUP(DATOS_[[#This Row],[Clave de Contrato]],TblTiposContrato13[],4,0)</f>
        <v>#N/A</v>
      </c>
      <c r="CN433" s="141" t="str">
        <f aca="false">VLOOKUP(DATOS_[[#This Row],[Edad]],CONTRATOS!TblRngEdad,2,1)</f>
        <v>20  o menos</v>
      </c>
      <c r="CO433" s="141" t="str">
        <f aca="false">VLOOKUP(DATOS_[[#This Row],[Antigüedad]],TblRngAntg14[],2,1)</f>
        <v>0 a 1 años</v>
      </c>
    </row>
    <row r="434" customFormat="false" ht="13.8" hidden="false" customHeight="false" outlineLevel="0" collapsed="false">
      <c r="D434" s="128"/>
      <c r="E434" s="129"/>
      <c r="F434" s="129"/>
      <c r="G434" s="129"/>
      <c r="H434" s="130"/>
      <c r="I434" s="131"/>
      <c r="J434" s="128"/>
      <c r="K434" s="132"/>
      <c r="L434" s="132"/>
      <c r="M434" s="133"/>
      <c r="N434" s="133"/>
      <c r="O434" s="133"/>
      <c r="P434" s="129"/>
      <c r="Z434" s="74"/>
      <c r="AA434" s="75"/>
      <c r="AB434" s="75"/>
      <c r="AC434" s="129"/>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134"/>
      <c r="BK434" s="134"/>
      <c r="BL434" s="134"/>
      <c r="BM434" s="135"/>
      <c r="BN434" s="136" t="n">
        <f aca="false">+MAX($D$3,DATOS_[[#This Row],[Fecha Inicio Sit. Contract.]])</f>
        <v>0</v>
      </c>
      <c r="BO434" s="136" t="n">
        <f aca="false">+MIN($D$4,DATOS_[[#This Row],[Fecha Fin Sit. Contract.]])</f>
        <v>0</v>
      </c>
      <c r="BP434" s="137" t="n">
        <f aca="false">+DATOS_[[#This Row],[% de jornada]]*IF(DATOS_[[#This Row],[% jornada reducida]]="",1,DATOS_[[#This Row],[% jornada reducida]])</f>
        <v>0</v>
      </c>
      <c r="BQ434" s="137" t="n">
        <f aca="false">+(DATOS_[[#This Row],[F.fin.cal]]-DATOS_[[#This Row],[F.ini.cal]]+1)/($D$4-$D$3+1)</f>
        <v>1</v>
      </c>
      <c r="BR434" s="137" t="str">
        <f aca="false">IF(OR(AND(DATOS_[[#This Row],[Fecha Fin Contrato]]&lt;$D$3,DATOS_[[#This Row],[Fecha Fin Contrato]]&lt;&gt;""),DATOS_[[#This Row],[Fecha de Contratación]]&gt;$D$4),"Fuera","Dentro")</f>
        <v>Dentro</v>
      </c>
      <c r="BS434" s="137" t="str">
        <f aca="false" t="array" ref="BS434:BS434">IF(MAX(IF(DATOS_[id]=DATOS_[[#This Row],[id]],DATOS_[F.fin.cal]))=DATOS_[[#This Row],[F.fin.cal]],"Sí","NO")</f>
        <v>Sí</v>
      </c>
      <c r="BT434" s="137" t="str">
        <f aca="false">IF(AND(DATOS_[[#This Row],[% normaliz]]&lt;&gt;1,DATOS_[[#This Row],[% anualiz]]=1),"Sí","NO")</f>
        <v>Sí</v>
      </c>
      <c r="BU434" s="137" t="str">
        <f aca="false">IF(AND(DATOS_[[#This Row],[% normaliz]]=1,DATOS_[[#This Row],[% anualiz]]&lt;&gt;1),"Sí","NO")</f>
        <v>NO</v>
      </c>
      <c r="BV434" s="137" t="str">
        <f aca="false">IF(AND(DATOS_[[#This Row],[% normaliz]]&lt;&gt;1,DATOS_[[#This Row],[% anualiz]]&lt;&gt;1),"Sí","NO")</f>
        <v>NO</v>
      </c>
      <c r="BW434" s="137" t="str">
        <f aca="false">+IF(DATOS_[[#This Row],[% normaliz]]*DATOS_[[#This Row],[% anualiz]]=1,"NO","Sí")</f>
        <v>Sí</v>
      </c>
      <c r="BX434" s="138" t="e">
        <f aca="false">(DATOS_[[#This Row],[S.BASE]]*(1/DATOS_[[#This Row],[% normaliz]])*(1/DATOS_[[#This Row],[% anualiz]]))*IF(DATOS_[[#This Row],[Check Equiparado]]="Sí",1,0)</f>
        <v>#DIV/0!</v>
      </c>
      <c r="BY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4" s="138" t="e">
        <f aca="false">+DATOS_[[#This Row],[SALARIO BASE Eq]]+DATOS_[[#This Row],[Tot COMPL.SAL Eq]]</f>
        <v>#DIV/0!</v>
      </c>
      <c r="CA434" s="138" t="e">
        <f aca="false" t="array" ref="CA434:CA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4" s="138" t="e">
        <f aca="false">+DATOS_[[#This Row],[TOTAL SALARIO Eq]]+DATOS_[[#This Row],[Tot Extrasalarial Eq]]</f>
        <v>#DIV/0!</v>
      </c>
      <c r="CC434" s="139" t="n">
        <f aca="false">DATOS_[[#This Row],[S.BASE]]</f>
        <v>0</v>
      </c>
      <c r="CD434" s="139" t="n">
        <f aca="false">+SUM(DATOS_[[#This Row],[Conc.Sal.01]:[Conc.Sal.30]])</f>
        <v>0</v>
      </c>
      <c r="CE434" s="139" t="n">
        <f aca="false">+DATOS_[[#This Row],[SALARIO BASE Ef]]+DATOS_[[#This Row],[Tot COMPL.SAL Ef]]</f>
        <v>0</v>
      </c>
      <c r="CF434" s="139" t="n">
        <f aca="false">+SUM(DATOS_[[#This Row],[C.Extra.01]:[C.Extra.05]])</f>
        <v>0</v>
      </c>
      <c r="CG434" s="139" t="n">
        <f aca="false">+DATOS_[[#This Row],[TOTAL SALARIO Ef]]+DATOS_[[#This Row],[Tot Extrasalarial Ef]]</f>
        <v>0</v>
      </c>
      <c r="CH434" s="140" t="n">
        <f aca="false">MIN(IF(DATOS_[[#This Row],[Fecha Fin Contrato]]="",$D$4,DATOS_[[#This Row],[Fecha Fin Contrato]]),$D$4)-MAX(DATOS_[[#This Row],[Fecha de Contratación]],$D$3)+1</f>
        <v>1</v>
      </c>
      <c r="CI434" s="141" t="str">
        <f aca="false">IF(COUNTIFS(DATOS_[id],DATOS_[[#This Row],[id]])&gt;1,DATOS_[[#This Row],[id]],"")</f>
        <v/>
      </c>
      <c r="CJ434" s="141" t="n">
        <f aca="false">(Inicio!$G$10-DATOS_[[#This Row],[Fecha Nacimiento]])/365.25</f>
        <v>0</v>
      </c>
      <c r="CK434" s="141" t="n">
        <f aca="false">(Inicio!$G$10-DATOS_[[#This Row],[Fecha de Antigüedad]])/365.25</f>
        <v>0</v>
      </c>
      <c r="CL434" s="141" t="e">
        <f aca="false">+VLOOKUP(DATOS_[[#This Row],[Clave de Contrato]],TblTiposContrato13[],3,0)</f>
        <v>#N/A</v>
      </c>
      <c r="CM434" s="141" t="e">
        <f aca="false">+VLOOKUP(DATOS_[[#This Row],[Clave de Contrato]],TblTiposContrato13[],4,0)</f>
        <v>#N/A</v>
      </c>
      <c r="CN434" s="141" t="str">
        <f aca="false">VLOOKUP(DATOS_[[#This Row],[Edad]],CONTRATOS!TblRngEdad,2,1)</f>
        <v>20  o menos</v>
      </c>
      <c r="CO434" s="141" t="str">
        <f aca="false">VLOOKUP(DATOS_[[#This Row],[Antigüedad]],TblRngAntg14[],2,1)</f>
        <v>0 a 1 años</v>
      </c>
    </row>
    <row r="435" customFormat="false" ht="13.8" hidden="false" customHeight="false" outlineLevel="0" collapsed="false">
      <c r="D435" s="128"/>
      <c r="E435" s="129"/>
      <c r="F435" s="129"/>
      <c r="G435" s="129"/>
      <c r="H435" s="130"/>
      <c r="I435" s="131"/>
      <c r="J435" s="128"/>
      <c r="K435" s="132"/>
      <c r="L435" s="132"/>
      <c r="M435" s="133"/>
      <c r="N435" s="133"/>
      <c r="O435" s="133"/>
      <c r="P435" s="129"/>
      <c r="Z435" s="74"/>
      <c r="AA435" s="75"/>
      <c r="AB435" s="75"/>
      <c r="AC435" s="129"/>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134"/>
      <c r="BK435" s="134"/>
      <c r="BL435" s="134"/>
      <c r="BM435" s="135"/>
      <c r="BN435" s="136" t="n">
        <f aca="false">+MAX($D$3,DATOS_[[#This Row],[Fecha Inicio Sit. Contract.]])</f>
        <v>0</v>
      </c>
      <c r="BO435" s="136" t="n">
        <f aca="false">+MIN($D$4,DATOS_[[#This Row],[Fecha Fin Sit. Contract.]])</f>
        <v>0</v>
      </c>
      <c r="BP435" s="137" t="n">
        <f aca="false">+DATOS_[[#This Row],[% de jornada]]*IF(DATOS_[[#This Row],[% jornada reducida]]="",1,DATOS_[[#This Row],[% jornada reducida]])</f>
        <v>0</v>
      </c>
      <c r="BQ435" s="137" t="n">
        <f aca="false">+(DATOS_[[#This Row],[F.fin.cal]]-DATOS_[[#This Row],[F.ini.cal]]+1)/($D$4-$D$3+1)</f>
        <v>1</v>
      </c>
      <c r="BR435" s="137" t="str">
        <f aca="false">IF(OR(AND(DATOS_[[#This Row],[Fecha Fin Contrato]]&lt;$D$3,DATOS_[[#This Row],[Fecha Fin Contrato]]&lt;&gt;""),DATOS_[[#This Row],[Fecha de Contratación]]&gt;$D$4),"Fuera","Dentro")</f>
        <v>Dentro</v>
      </c>
      <c r="BS435" s="137" t="str">
        <f aca="false" t="array" ref="BS435:BS435">IF(MAX(IF(DATOS_[id]=DATOS_[[#This Row],[id]],DATOS_[F.fin.cal]))=DATOS_[[#This Row],[F.fin.cal]],"Sí","NO")</f>
        <v>Sí</v>
      </c>
      <c r="BT435" s="137" t="str">
        <f aca="false">IF(AND(DATOS_[[#This Row],[% normaliz]]&lt;&gt;1,DATOS_[[#This Row],[% anualiz]]=1),"Sí","NO")</f>
        <v>Sí</v>
      </c>
      <c r="BU435" s="137" t="str">
        <f aca="false">IF(AND(DATOS_[[#This Row],[% normaliz]]=1,DATOS_[[#This Row],[% anualiz]]&lt;&gt;1),"Sí","NO")</f>
        <v>NO</v>
      </c>
      <c r="BV435" s="137" t="str">
        <f aca="false">IF(AND(DATOS_[[#This Row],[% normaliz]]&lt;&gt;1,DATOS_[[#This Row],[% anualiz]]&lt;&gt;1),"Sí","NO")</f>
        <v>NO</v>
      </c>
      <c r="BW435" s="137" t="str">
        <f aca="false">+IF(DATOS_[[#This Row],[% normaliz]]*DATOS_[[#This Row],[% anualiz]]=1,"NO","Sí")</f>
        <v>Sí</v>
      </c>
      <c r="BX435" s="138" t="e">
        <f aca="false">(DATOS_[[#This Row],[S.BASE]]*(1/DATOS_[[#This Row],[% normaliz]])*(1/DATOS_[[#This Row],[% anualiz]]))*IF(DATOS_[[#This Row],[Check Equiparado]]="Sí",1,0)</f>
        <v>#DIV/0!</v>
      </c>
      <c r="BY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5" s="138" t="e">
        <f aca="false">+DATOS_[[#This Row],[SALARIO BASE Eq]]+DATOS_[[#This Row],[Tot COMPL.SAL Eq]]</f>
        <v>#DIV/0!</v>
      </c>
      <c r="CA435" s="138" t="e">
        <f aca="false" t="array" ref="CA435:CA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5" s="138" t="e">
        <f aca="false">+DATOS_[[#This Row],[TOTAL SALARIO Eq]]+DATOS_[[#This Row],[Tot Extrasalarial Eq]]</f>
        <v>#DIV/0!</v>
      </c>
      <c r="CC435" s="139" t="n">
        <f aca="false">DATOS_[[#This Row],[S.BASE]]</f>
        <v>0</v>
      </c>
      <c r="CD435" s="139" t="n">
        <f aca="false">+SUM(DATOS_[[#This Row],[Conc.Sal.01]:[Conc.Sal.30]])</f>
        <v>0</v>
      </c>
      <c r="CE435" s="139" t="n">
        <f aca="false">+DATOS_[[#This Row],[SALARIO BASE Ef]]+DATOS_[[#This Row],[Tot COMPL.SAL Ef]]</f>
        <v>0</v>
      </c>
      <c r="CF435" s="139" t="n">
        <f aca="false">+SUM(DATOS_[[#This Row],[C.Extra.01]:[C.Extra.05]])</f>
        <v>0</v>
      </c>
      <c r="CG435" s="139" t="n">
        <f aca="false">+DATOS_[[#This Row],[TOTAL SALARIO Ef]]+DATOS_[[#This Row],[Tot Extrasalarial Ef]]</f>
        <v>0</v>
      </c>
      <c r="CH435" s="140" t="n">
        <f aca="false">MIN(IF(DATOS_[[#This Row],[Fecha Fin Contrato]]="",$D$4,DATOS_[[#This Row],[Fecha Fin Contrato]]),$D$4)-MAX(DATOS_[[#This Row],[Fecha de Contratación]],$D$3)+1</f>
        <v>1</v>
      </c>
      <c r="CI435" s="141" t="str">
        <f aca="false">IF(COUNTIFS(DATOS_[id],DATOS_[[#This Row],[id]])&gt;1,DATOS_[[#This Row],[id]],"")</f>
        <v/>
      </c>
      <c r="CJ435" s="141" t="n">
        <f aca="false">(Inicio!$G$10-DATOS_[[#This Row],[Fecha Nacimiento]])/365.25</f>
        <v>0</v>
      </c>
      <c r="CK435" s="141" t="n">
        <f aca="false">(Inicio!$G$10-DATOS_[[#This Row],[Fecha de Antigüedad]])/365.25</f>
        <v>0</v>
      </c>
      <c r="CL435" s="141" t="e">
        <f aca="false">+VLOOKUP(DATOS_[[#This Row],[Clave de Contrato]],TblTiposContrato13[],3,0)</f>
        <v>#N/A</v>
      </c>
      <c r="CM435" s="141" t="e">
        <f aca="false">+VLOOKUP(DATOS_[[#This Row],[Clave de Contrato]],TblTiposContrato13[],4,0)</f>
        <v>#N/A</v>
      </c>
      <c r="CN435" s="141" t="str">
        <f aca="false">VLOOKUP(DATOS_[[#This Row],[Edad]],CONTRATOS!TblRngEdad,2,1)</f>
        <v>20  o menos</v>
      </c>
      <c r="CO435" s="141" t="str">
        <f aca="false">VLOOKUP(DATOS_[[#This Row],[Antigüedad]],TblRngAntg14[],2,1)</f>
        <v>0 a 1 años</v>
      </c>
    </row>
    <row r="436" customFormat="false" ht="13.8" hidden="false" customHeight="false" outlineLevel="0" collapsed="false">
      <c r="D436" s="128"/>
      <c r="E436" s="129"/>
      <c r="F436" s="129"/>
      <c r="G436" s="129"/>
      <c r="H436" s="130"/>
      <c r="I436" s="131"/>
      <c r="J436" s="128"/>
      <c r="K436" s="132"/>
      <c r="L436" s="132"/>
      <c r="M436" s="133"/>
      <c r="N436" s="133"/>
      <c r="O436" s="133"/>
      <c r="P436" s="129"/>
      <c r="Z436" s="74"/>
      <c r="AA436" s="75"/>
      <c r="AB436" s="75"/>
      <c r="AC436" s="129"/>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134"/>
      <c r="BK436" s="134"/>
      <c r="BL436" s="134"/>
      <c r="BM436" s="135"/>
      <c r="BN436" s="136" t="n">
        <f aca="false">+MAX($D$3,DATOS_[[#This Row],[Fecha Inicio Sit. Contract.]])</f>
        <v>0</v>
      </c>
      <c r="BO436" s="136" t="n">
        <f aca="false">+MIN($D$4,DATOS_[[#This Row],[Fecha Fin Sit. Contract.]])</f>
        <v>0</v>
      </c>
      <c r="BP436" s="137" t="n">
        <f aca="false">+DATOS_[[#This Row],[% de jornada]]*IF(DATOS_[[#This Row],[% jornada reducida]]="",1,DATOS_[[#This Row],[% jornada reducida]])</f>
        <v>0</v>
      </c>
      <c r="BQ436" s="137" t="n">
        <f aca="false">+(DATOS_[[#This Row],[F.fin.cal]]-DATOS_[[#This Row],[F.ini.cal]]+1)/($D$4-$D$3+1)</f>
        <v>1</v>
      </c>
      <c r="BR436" s="137" t="str">
        <f aca="false">IF(OR(AND(DATOS_[[#This Row],[Fecha Fin Contrato]]&lt;$D$3,DATOS_[[#This Row],[Fecha Fin Contrato]]&lt;&gt;""),DATOS_[[#This Row],[Fecha de Contratación]]&gt;$D$4),"Fuera","Dentro")</f>
        <v>Dentro</v>
      </c>
      <c r="BS436" s="137" t="str">
        <f aca="false" t="array" ref="BS436:BS436">IF(MAX(IF(DATOS_[id]=DATOS_[[#This Row],[id]],DATOS_[F.fin.cal]))=DATOS_[[#This Row],[F.fin.cal]],"Sí","NO")</f>
        <v>Sí</v>
      </c>
      <c r="BT436" s="137" t="str">
        <f aca="false">IF(AND(DATOS_[[#This Row],[% normaliz]]&lt;&gt;1,DATOS_[[#This Row],[% anualiz]]=1),"Sí","NO")</f>
        <v>Sí</v>
      </c>
      <c r="BU436" s="137" t="str">
        <f aca="false">IF(AND(DATOS_[[#This Row],[% normaliz]]=1,DATOS_[[#This Row],[% anualiz]]&lt;&gt;1),"Sí","NO")</f>
        <v>NO</v>
      </c>
      <c r="BV436" s="137" t="str">
        <f aca="false">IF(AND(DATOS_[[#This Row],[% normaliz]]&lt;&gt;1,DATOS_[[#This Row],[% anualiz]]&lt;&gt;1),"Sí","NO")</f>
        <v>NO</v>
      </c>
      <c r="BW436" s="137" t="str">
        <f aca="false">+IF(DATOS_[[#This Row],[% normaliz]]*DATOS_[[#This Row],[% anualiz]]=1,"NO","Sí")</f>
        <v>Sí</v>
      </c>
      <c r="BX436" s="138" t="e">
        <f aca="false">(DATOS_[[#This Row],[S.BASE]]*(1/DATOS_[[#This Row],[% normaliz]])*(1/DATOS_[[#This Row],[% anualiz]]))*IF(DATOS_[[#This Row],[Check Equiparado]]="Sí",1,0)</f>
        <v>#DIV/0!</v>
      </c>
      <c r="BY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6" s="138" t="e">
        <f aca="false">+DATOS_[[#This Row],[SALARIO BASE Eq]]+DATOS_[[#This Row],[Tot COMPL.SAL Eq]]</f>
        <v>#DIV/0!</v>
      </c>
      <c r="CA436" s="138" t="e">
        <f aca="false" t="array" ref="CA436:CA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6" s="138" t="e">
        <f aca="false">+DATOS_[[#This Row],[TOTAL SALARIO Eq]]+DATOS_[[#This Row],[Tot Extrasalarial Eq]]</f>
        <v>#DIV/0!</v>
      </c>
      <c r="CC436" s="139" t="n">
        <f aca="false">DATOS_[[#This Row],[S.BASE]]</f>
        <v>0</v>
      </c>
      <c r="CD436" s="139" t="n">
        <f aca="false">+SUM(DATOS_[[#This Row],[Conc.Sal.01]:[Conc.Sal.30]])</f>
        <v>0</v>
      </c>
      <c r="CE436" s="139" t="n">
        <f aca="false">+DATOS_[[#This Row],[SALARIO BASE Ef]]+DATOS_[[#This Row],[Tot COMPL.SAL Ef]]</f>
        <v>0</v>
      </c>
      <c r="CF436" s="139" t="n">
        <f aca="false">+SUM(DATOS_[[#This Row],[C.Extra.01]:[C.Extra.05]])</f>
        <v>0</v>
      </c>
      <c r="CG436" s="139" t="n">
        <f aca="false">+DATOS_[[#This Row],[TOTAL SALARIO Ef]]+DATOS_[[#This Row],[Tot Extrasalarial Ef]]</f>
        <v>0</v>
      </c>
      <c r="CH436" s="140" t="n">
        <f aca="false">MIN(IF(DATOS_[[#This Row],[Fecha Fin Contrato]]="",$D$4,DATOS_[[#This Row],[Fecha Fin Contrato]]),$D$4)-MAX(DATOS_[[#This Row],[Fecha de Contratación]],$D$3)+1</f>
        <v>1</v>
      </c>
      <c r="CI436" s="141" t="str">
        <f aca="false">IF(COUNTIFS(DATOS_[id],DATOS_[[#This Row],[id]])&gt;1,DATOS_[[#This Row],[id]],"")</f>
        <v/>
      </c>
      <c r="CJ436" s="141" t="n">
        <f aca="false">(Inicio!$G$10-DATOS_[[#This Row],[Fecha Nacimiento]])/365.25</f>
        <v>0</v>
      </c>
      <c r="CK436" s="141" t="n">
        <f aca="false">(Inicio!$G$10-DATOS_[[#This Row],[Fecha de Antigüedad]])/365.25</f>
        <v>0</v>
      </c>
      <c r="CL436" s="141" t="e">
        <f aca="false">+VLOOKUP(DATOS_[[#This Row],[Clave de Contrato]],TblTiposContrato13[],3,0)</f>
        <v>#N/A</v>
      </c>
      <c r="CM436" s="141" t="e">
        <f aca="false">+VLOOKUP(DATOS_[[#This Row],[Clave de Contrato]],TblTiposContrato13[],4,0)</f>
        <v>#N/A</v>
      </c>
      <c r="CN436" s="141" t="str">
        <f aca="false">VLOOKUP(DATOS_[[#This Row],[Edad]],CONTRATOS!TblRngEdad,2,1)</f>
        <v>20  o menos</v>
      </c>
      <c r="CO436" s="141" t="str">
        <f aca="false">VLOOKUP(DATOS_[[#This Row],[Antigüedad]],TblRngAntg14[],2,1)</f>
        <v>0 a 1 años</v>
      </c>
    </row>
    <row r="437" customFormat="false" ht="13.8" hidden="false" customHeight="false" outlineLevel="0" collapsed="false">
      <c r="D437" s="128"/>
      <c r="E437" s="129"/>
      <c r="F437" s="129"/>
      <c r="G437" s="129"/>
      <c r="H437" s="130"/>
      <c r="I437" s="131"/>
      <c r="J437" s="128"/>
      <c r="K437" s="132"/>
      <c r="L437" s="132"/>
      <c r="M437" s="133"/>
      <c r="N437" s="133"/>
      <c r="O437" s="133"/>
      <c r="P437" s="129"/>
      <c r="Z437" s="74"/>
      <c r="AA437" s="75"/>
      <c r="AB437" s="75"/>
      <c r="AC437" s="129"/>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134"/>
      <c r="BK437" s="134"/>
      <c r="BL437" s="134"/>
      <c r="BM437" s="135"/>
      <c r="BN437" s="136" t="n">
        <f aca="false">+MAX($D$3,DATOS_[[#This Row],[Fecha Inicio Sit. Contract.]])</f>
        <v>0</v>
      </c>
      <c r="BO437" s="136" t="n">
        <f aca="false">+MIN($D$4,DATOS_[[#This Row],[Fecha Fin Sit. Contract.]])</f>
        <v>0</v>
      </c>
      <c r="BP437" s="137" t="n">
        <f aca="false">+DATOS_[[#This Row],[% de jornada]]*IF(DATOS_[[#This Row],[% jornada reducida]]="",1,DATOS_[[#This Row],[% jornada reducida]])</f>
        <v>0</v>
      </c>
      <c r="BQ437" s="137" t="n">
        <f aca="false">+(DATOS_[[#This Row],[F.fin.cal]]-DATOS_[[#This Row],[F.ini.cal]]+1)/($D$4-$D$3+1)</f>
        <v>1</v>
      </c>
      <c r="BR437" s="137" t="str">
        <f aca="false">IF(OR(AND(DATOS_[[#This Row],[Fecha Fin Contrato]]&lt;$D$3,DATOS_[[#This Row],[Fecha Fin Contrato]]&lt;&gt;""),DATOS_[[#This Row],[Fecha de Contratación]]&gt;$D$4),"Fuera","Dentro")</f>
        <v>Dentro</v>
      </c>
      <c r="BS437" s="137" t="str">
        <f aca="false" t="array" ref="BS437:BS437">IF(MAX(IF(DATOS_[id]=DATOS_[[#This Row],[id]],DATOS_[F.fin.cal]))=DATOS_[[#This Row],[F.fin.cal]],"Sí","NO")</f>
        <v>Sí</v>
      </c>
      <c r="BT437" s="137" t="str">
        <f aca="false">IF(AND(DATOS_[[#This Row],[% normaliz]]&lt;&gt;1,DATOS_[[#This Row],[% anualiz]]=1),"Sí","NO")</f>
        <v>Sí</v>
      </c>
      <c r="BU437" s="137" t="str">
        <f aca="false">IF(AND(DATOS_[[#This Row],[% normaliz]]=1,DATOS_[[#This Row],[% anualiz]]&lt;&gt;1),"Sí","NO")</f>
        <v>NO</v>
      </c>
      <c r="BV437" s="137" t="str">
        <f aca="false">IF(AND(DATOS_[[#This Row],[% normaliz]]&lt;&gt;1,DATOS_[[#This Row],[% anualiz]]&lt;&gt;1),"Sí","NO")</f>
        <v>NO</v>
      </c>
      <c r="BW437" s="137" t="str">
        <f aca="false">+IF(DATOS_[[#This Row],[% normaliz]]*DATOS_[[#This Row],[% anualiz]]=1,"NO","Sí")</f>
        <v>Sí</v>
      </c>
      <c r="BX437" s="138" t="e">
        <f aca="false">(DATOS_[[#This Row],[S.BASE]]*(1/DATOS_[[#This Row],[% normaliz]])*(1/DATOS_[[#This Row],[% anualiz]]))*IF(DATOS_[[#This Row],[Check Equiparado]]="Sí",1,0)</f>
        <v>#DIV/0!</v>
      </c>
      <c r="BY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7" s="138" t="e">
        <f aca="false">+DATOS_[[#This Row],[SALARIO BASE Eq]]+DATOS_[[#This Row],[Tot COMPL.SAL Eq]]</f>
        <v>#DIV/0!</v>
      </c>
      <c r="CA437" s="138" t="e">
        <f aca="false" t="array" ref="CA437:CA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7" s="138" t="e">
        <f aca="false">+DATOS_[[#This Row],[TOTAL SALARIO Eq]]+DATOS_[[#This Row],[Tot Extrasalarial Eq]]</f>
        <v>#DIV/0!</v>
      </c>
      <c r="CC437" s="139" t="n">
        <f aca="false">DATOS_[[#This Row],[S.BASE]]</f>
        <v>0</v>
      </c>
      <c r="CD437" s="139" t="n">
        <f aca="false">+SUM(DATOS_[[#This Row],[Conc.Sal.01]:[Conc.Sal.30]])</f>
        <v>0</v>
      </c>
      <c r="CE437" s="139" t="n">
        <f aca="false">+DATOS_[[#This Row],[SALARIO BASE Ef]]+DATOS_[[#This Row],[Tot COMPL.SAL Ef]]</f>
        <v>0</v>
      </c>
      <c r="CF437" s="139" t="n">
        <f aca="false">+SUM(DATOS_[[#This Row],[C.Extra.01]:[C.Extra.05]])</f>
        <v>0</v>
      </c>
      <c r="CG437" s="139" t="n">
        <f aca="false">+DATOS_[[#This Row],[TOTAL SALARIO Ef]]+DATOS_[[#This Row],[Tot Extrasalarial Ef]]</f>
        <v>0</v>
      </c>
      <c r="CH437" s="140" t="n">
        <f aca="false">MIN(IF(DATOS_[[#This Row],[Fecha Fin Contrato]]="",$D$4,DATOS_[[#This Row],[Fecha Fin Contrato]]),$D$4)-MAX(DATOS_[[#This Row],[Fecha de Contratación]],$D$3)+1</f>
        <v>1</v>
      </c>
      <c r="CI437" s="141" t="str">
        <f aca="false">IF(COUNTIFS(DATOS_[id],DATOS_[[#This Row],[id]])&gt;1,DATOS_[[#This Row],[id]],"")</f>
        <v/>
      </c>
      <c r="CJ437" s="141" t="n">
        <f aca="false">(Inicio!$G$10-DATOS_[[#This Row],[Fecha Nacimiento]])/365.25</f>
        <v>0</v>
      </c>
      <c r="CK437" s="141" t="n">
        <f aca="false">(Inicio!$G$10-DATOS_[[#This Row],[Fecha de Antigüedad]])/365.25</f>
        <v>0</v>
      </c>
      <c r="CL437" s="141" t="e">
        <f aca="false">+VLOOKUP(DATOS_[[#This Row],[Clave de Contrato]],TblTiposContrato13[],3,0)</f>
        <v>#N/A</v>
      </c>
      <c r="CM437" s="141" t="e">
        <f aca="false">+VLOOKUP(DATOS_[[#This Row],[Clave de Contrato]],TblTiposContrato13[],4,0)</f>
        <v>#N/A</v>
      </c>
      <c r="CN437" s="141" t="str">
        <f aca="false">VLOOKUP(DATOS_[[#This Row],[Edad]],CONTRATOS!TblRngEdad,2,1)</f>
        <v>20  o menos</v>
      </c>
      <c r="CO437" s="141" t="str">
        <f aca="false">VLOOKUP(DATOS_[[#This Row],[Antigüedad]],TblRngAntg14[],2,1)</f>
        <v>0 a 1 años</v>
      </c>
    </row>
    <row r="438" customFormat="false" ht="13.8" hidden="false" customHeight="false" outlineLevel="0" collapsed="false">
      <c r="D438" s="128"/>
      <c r="E438" s="129"/>
      <c r="F438" s="129"/>
      <c r="G438" s="129"/>
      <c r="H438" s="130"/>
      <c r="I438" s="131"/>
      <c r="J438" s="128"/>
      <c r="K438" s="132"/>
      <c r="L438" s="132"/>
      <c r="M438" s="133"/>
      <c r="N438" s="133"/>
      <c r="O438" s="133"/>
      <c r="P438" s="129"/>
      <c r="Z438" s="74"/>
      <c r="AA438" s="75"/>
      <c r="AB438" s="75"/>
      <c r="AC438" s="129"/>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134"/>
      <c r="BK438" s="134"/>
      <c r="BL438" s="134"/>
      <c r="BM438" s="135"/>
      <c r="BN438" s="136" t="n">
        <f aca="false">+MAX($D$3,DATOS_[[#This Row],[Fecha Inicio Sit. Contract.]])</f>
        <v>0</v>
      </c>
      <c r="BO438" s="136" t="n">
        <f aca="false">+MIN($D$4,DATOS_[[#This Row],[Fecha Fin Sit. Contract.]])</f>
        <v>0</v>
      </c>
      <c r="BP438" s="137" t="n">
        <f aca="false">+DATOS_[[#This Row],[% de jornada]]*IF(DATOS_[[#This Row],[% jornada reducida]]="",1,DATOS_[[#This Row],[% jornada reducida]])</f>
        <v>0</v>
      </c>
      <c r="BQ438" s="137" t="n">
        <f aca="false">+(DATOS_[[#This Row],[F.fin.cal]]-DATOS_[[#This Row],[F.ini.cal]]+1)/($D$4-$D$3+1)</f>
        <v>1</v>
      </c>
      <c r="BR438" s="137" t="str">
        <f aca="false">IF(OR(AND(DATOS_[[#This Row],[Fecha Fin Contrato]]&lt;$D$3,DATOS_[[#This Row],[Fecha Fin Contrato]]&lt;&gt;""),DATOS_[[#This Row],[Fecha de Contratación]]&gt;$D$4),"Fuera","Dentro")</f>
        <v>Dentro</v>
      </c>
      <c r="BS438" s="137" t="str">
        <f aca="false" t="array" ref="BS438:BS438">IF(MAX(IF(DATOS_[id]=DATOS_[[#This Row],[id]],DATOS_[F.fin.cal]))=DATOS_[[#This Row],[F.fin.cal]],"Sí","NO")</f>
        <v>Sí</v>
      </c>
      <c r="BT438" s="137" t="str">
        <f aca="false">IF(AND(DATOS_[[#This Row],[% normaliz]]&lt;&gt;1,DATOS_[[#This Row],[% anualiz]]=1),"Sí","NO")</f>
        <v>Sí</v>
      </c>
      <c r="BU438" s="137" t="str">
        <f aca="false">IF(AND(DATOS_[[#This Row],[% normaliz]]=1,DATOS_[[#This Row],[% anualiz]]&lt;&gt;1),"Sí","NO")</f>
        <v>NO</v>
      </c>
      <c r="BV438" s="137" t="str">
        <f aca="false">IF(AND(DATOS_[[#This Row],[% normaliz]]&lt;&gt;1,DATOS_[[#This Row],[% anualiz]]&lt;&gt;1),"Sí","NO")</f>
        <v>NO</v>
      </c>
      <c r="BW438" s="137" t="str">
        <f aca="false">+IF(DATOS_[[#This Row],[% normaliz]]*DATOS_[[#This Row],[% anualiz]]=1,"NO","Sí")</f>
        <v>Sí</v>
      </c>
      <c r="BX438" s="138" t="e">
        <f aca="false">(DATOS_[[#This Row],[S.BASE]]*(1/DATOS_[[#This Row],[% normaliz]])*(1/DATOS_[[#This Row],[% anualiz]]))*IF(DATOS_[[#This Row],[Check Equiparado]]="Sí",1,0)</f>
        <v>#DIV/0!</v>
      </c>
      <c r="BY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8" s="138" t="e">
        <f aca="false">+DATOS_[[#This Row],[SALARIO BASE Eq]]+DATOS_[[#This Row],[Tot COMPL.SAL Eq]]</f>
        <v>#DIV/0!</v>
      </c>
      <c r="CA438" s="138" t="e">
        <f aca="false" t="array" ref="CA438:CA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8" s="138" t="e">
        <f aca="false">+DATOS_[[#This Row],[TOTAL SALARIO Eq]]+DATOS_[[#This Row],[Tot Extrasalarial Eq]]</f>
        <v>#DIV/0!</v>
      </c>
      <c r="CC438" s="139" t="n">
        <f aca="false">DATOS_[[#This Row],[S.BASE]]</f>
        <v>0</v>
      </c>
      <c r="CD438" s="139" t="n">
        <f aca="false">+SUM(DATOS_[[#This Row],[Conc.Sal.01]:[Conc.Sal.30]])</f>
        <v>0</v>
      </c>
      <c r="CE438" s="139" t="n">
        <f aca="false">+DATOS_[[#This Row],[SALARIO BASE Ef]]+DATOS_[[#This Row],[Tot COMPL.SAL Ef]]</f>
        <v>0</v>
      </c>
      <c r="CF438" s="139" t="n">
        <f aca="false">+SUM(DATOS_[[#This Row],[C.Extra.01]:[C.Extra.05]])</f>
        <v>0</v>
      </c>
      <c r="CG438" s="139" t="n">
        <f aca="false">+DATOS_[[#This Row],[TOTAL SALARIO Ef]]+DATOS_[[#This Row],[Tot Extrasalarial Ef]]</f>
        <v>0</v>
      </c>
      <c r="CH438" s="140" t="n">
        <f aca="false">MIN(IF(DATOS_[[#This Row],[Fecha Fin Contrato]]="",$D$4,DATOS_[[#This Row],[Fecha Fin Contrato]]),$D$4)-MAX(DATOS_[[#This Row],[Fecha de Contratación]],$D$3)+1</f>
        <v>1</v>
      </c>
      <c r="CI438" s="141" t="str">
        <f aca="false">IF(COUNTIFS(DATOS_[id],DATOS_[[#This Row],[id]])&gt;1,DATOS_[[#This Row],[id]],"")</f>
        <v/>
      </c>
      <c r="CJ438" s="141" t="n">
        <f aca="false">(Inicio!$G$10-DATOS_[[#This Row],[Fecha Nacimiento]])/365.25</f>
        <v>0</v>
      </c>
      <c r="CK438" s="141" t="n">
        <f aca="false">(Inicio!$G$10-DATOS_[[#This Row],[Fecha de Antigüedad]])/365.25</f>
        <v>0</v>
      </c>
      <c r="CL438" s="141" t="e">
        <f aca="false">+VLOOKUP(DATOS_[[#This Row],[Clave de Contrato]],TblTiposContrato13[],3,0)</f>
        <v>#N/A</v>
      </c>
      <c r="CM438" s="141" t="e">
        <f aca="false">+VLOOKUP(DATOS_[[#This Row],[Clave de Contrato]],TblTiposContrato13[],4,0)</f>
        <v>#N/A</v>
      </c>
      <c r="CN438" s="141" t="str">
        <f aca="false">VLOOKUP(DATOS_[[#This Row],[Edad]],CONTRATOS!TblRngEdad,2,1)</f>
        <v>20  o menos</v>
      </c>
      <c r="CO438" s="141" t="str">
        <f aca="false">VLOOKUP(DATOS_[[#This Row],[Antigüedad]],TblRngAntg14[],2,1)</f>
        <v>0 a 1 años</v>
      </c>
    </row>
    <row r="439" customFormat="false" ht="13.8" hidden="false" customHeight="false" outlineLevel="0" collapsed="false">
      <c r="D439" s="128"/>
      <c r="E439" s="129"/>
      <c r="F439" s="129"/>
      <c r="G439" s="129"/>
      <c r="H439" s="130"/>
      <c r="I439" s="131"/>
      <c r="J439" s="128"/>
      <c r="K439" s="132"/>
      <c r="L439" s="132"/>
      <c r="M439" s="133"/>
      <c r="N439" s="133"/>
      <c r="O439" s="133"/>
      <c r="P439" s="129"/>
      <c r="Z439" s="74"/>
      <c r="AA439" s="75"/>
      <c r="AB439" s="75"/>
      <c r="AC439" s="129"/>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134"/>
      <c r="BK439" s="134"/>
      <c r="BL439" s="134"/>
      <c r="BM439" s="135"/>
      <c r="BN439" s="136" t="n">
        <f aca="false">+MAX($D$3,DATOS_[[#This Row],[Fecha Inicio Sit. Contract.]])</f>
        <v>0</v>
      </c>
      <c r="BO439" s="136" t="n">
        <f aca="false">+MIN($D$4,DATOS_[[#This Row],[Fecha Fin Sit. Contract.]])</f>
        <v>0</v>
      </c>
      <c r="BP439" s="137" t="n">
        <f aca="false">+DATOS_[[#This Row],[% de jornada]]*IF(DATOS_[[#This Row],[% jornada reducida]]="",1,DATOS_[[#This Row],[% jornada reducida]])</f>
        <v>0</v>
      </c>
      <c r="BQ439" s="137" t="n">
        <f aca="false">+(DATOS_[[#This Row],[F.fin.cal]]-DATOS_[[#This Row],[F.ini.cal]]+1)/($D$4-$D$3+1)</f>
        <v>1</v>
      </c>
      <c r="BR439" s="137" t="str">
        <f aca="false">IF(OR(AND(DATOS_[[#This Row],[Fecha Fin Contrato]]&lt;$D$3,DATOS_[[#This Row],[Fecha Fin Contrato]]&lt;&gt;""),DATOS_[[#This Row],[Fecha de Contratación]]&gt;$D$4),"Fuera","Dentro")</f>
        <v>Dentro</v>
      </c>
      <c r="BS439" s="137" t="str">
        <f aca="false" t="array" ref="BS439:BS439">IF(MAX(IF(DATOS_[id]=DATOS_[[#This Row],[id]],DATOS_[F.fin.cal]))=DATOS_[[#This Row],[F.fin.cal]],"Sí","NO")</f>
        <v>Sí</v>
      </c>
      <c r="BT439" s="137" t="str">
        <f aca="false">IF(AND(DATOS_[[#This Row],[% normaliz]]&lt;&gt;1,DATOS_[[#This Row],[% anualiz]]=1),"Sí","NO")</f>
        <v>Sí</v>
      </c>
      <c r="BU439" s="137" t="str">
        <f aca="false">IF(AND(DATOS_[[#This Row],[% normaliz]]=1,DATOS_[[#This Row],[% anualiz]]&lt;&gt;1),"Sí","NO")</f>
        <v>NO</v>
      </c>
      <c r="BV439" s="137" t="str">
        <f aca="false">IF(AND(DATOS_[[#This Row],[% normaliz]]&lt;&gt;1,DATOS_[[#This Row],[% anualiz]]&lt;&gt;1),"Sí","NO")</f>
        <v>NO</v>
      </c>
      <c r="BW439" s="137" t="str">
        <f aca="false">+IF(DATOS_[[#This Row],[% normaliz]]*DATOS_[[#This Row],[% anualiz]]=1,"NO","Sí")</f>
        <v>Sí</v>
      </c>
      <c r="BX439" s="138" t="e">
        <f aca="false">(DATOS_[[#This Row],[S.BASE]]*(1/DATOS_[[#This Row],[% normaliz]])*(1/DATOS_[[#This Row],[% anualiz]]))*IF(DATOS_[[#This Row],[Check Equiparado]]="Sí",1,0)</f>
        <v>#DIV/0!</v>
      </c>
      <c r="BY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9" s="138" t="e">
        <f aca="false">+DATOS_[[#This Row],[SALARIO BASE Eq]]+DATOS_[[#This Row],[Tot COMPL.SAL Eq]]</f>
        <v>#DIV/0!</v>
      </c>
      <c r="CA439" s="138" t="e">
        <f aca="false" t="array" ref="CA439:CA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9" s="138" t="e">
        <f aca="false">+DATOS_[[#This Row],[TOTAL SALARIO Eq]]+DATOS_[[#This Row],[Tot Extrasalarial Eq]]</f>
        <v>#DIV/0!</v>
      </c>
      <c r="CC439" s="139" t="n">
        <f aca="false">DATOS_[[#This Row],[S.BASE]]</f>
        <v>0</v>
      </c>
      <c r="CD439" s="139" t="n">
        <f aca="false">+SUM(DATOS_[[#This Row],[Conc.Sal.01]:[Conc.Sal.30]])</f>
        <v>0</v>
      </c>
      <c r="CE439" s="139" t="n">
        <f aca="false">+DATOS_[[#This Row],[SALARIO BASE Ef]]+DATOS_[[#This Row],[Tot COMPL.SAL Ef]]</f>
        <v>0</v>
      </c>
      <c r="CF439" s="139" t="n">
        <f aca="false">+SUM(DATOS_[[#This Row],[C.Extra.01]:[C.Extra.05]])</f>
        <v>0</v>
      </c>
      <c r="CG439" s="139" t="n">
        <f aca="false">+DATOS_[[#This Row],[TOTAL SALARIO Ef]]+DATOS_[[#This Row],[Tot Extrasalarial Ef]]</f>
        <v>0</v>
      </c>
      <c r="CH439" s="140" t="n">
        <f aca="false">MIN(IF(DATOS_[[#This Row],[Fecha Fin Contrato]]="",$D$4,DATOS_[[#This Row],[Fecha Fin Contrato]]),$D$4)-MAX(DATOS_[[#This Row],[Fecha de Contratación]],$D$3)+1</f>
        <v>1</v>
      </c>
      <c r="CI439" s="141" t="str">
        <f aca="false">IF(COUNTIFS(DATOS_[id],DATOS_[[#This Row],[id]])&gt;1,DATOS_[[#This Row],[id]],"")</f>
        <v/>
      </c>
      <c r="CJ439" s="141" t="n">
        <f aca="false">(Inicio!$G$10-DATOS_[[#This Row],[Fecha Nacimiento]])/365.25</f>
        <v>0</v>
      </c>
      <c r="CK439" s="141" t="n">
        <f aca="false">(Inicio!$G$10-DATOS_[[#This Row],[Fecha de Antigüedad]])/365.25</f>
        <v>0</v>
      </c>
      <c r="CL439" s="141" t="e">
        <f aca="false">+VLOOKUP(DATOS_[[#This Row],[Clave de Contrato]],TblTiposContrato13[],3,0)</f>
        <v>#N/A</v>
      </c>
      <c r="CM439" s="141" t="e">
        <f aca="false">+VLOOKUP(DATOS_[[#This Row],[Clave de Contrato]],TblTiposContrato13[],4,0)</f>
        <v>#N/A</v>
      </c>
      <c r="CN439" s="141" t="str">
        <f aca="false">VLOOKUP(DATOS_[[#This Row],[Edad]],CONTRATOS!TblRngEdad,2,1)</f>
        <v>20  o menos</v>
      </c>
      <c r="CO439" s="141" t="str">
        <f aca="false">VLOOKUP(DATOS_[[#This Row],[Antigüedad]],TblRngAntg14[],2,1)</f>
        <v>0 a 1 años</v>
      </c>
    </row>
    <row r="440" customFormat="false" ht="13.8" hidden="false" customHeight="false" outlineLevel="0" collapsed="false">
      <c r="D440" s="128"/>
      <c r="E440" s="129"/>
      <c r="F440" s="129"/>
      <c r="G440" s="129"/>
      <c r="H440" s="130"/>
      <c r="I440" s="131"/>
      <c r="J440" s="128"/>
      <c r="K440" s="132"/>
      <c r="L440" s="132"/>
      <c r="M440" s="133"/>
      <c r="N440" s="133"/>
      <c r="O440" s="133"/>
      <c r="P440" s="129"/>
      <c r="Z440" s="74"/>
      <c r="AA440" s="75"/>
      <c r="AB440" s="75"/>
      <c r="AC440" s="129"/>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134"/>
      <c r="BK440" s="134"/>
      <c r="BL440" s="134"/>
      <c r="BM440" s="135"/>
      <c r="BN440" s="136" t="n">
        <f aca="false">+MAX($D$3,DATOS_[[#This Row],[Fecha Inicio Sit. Contract.]])</f>
        <v>0</v>
      </c>
      <c r="BO440" s="136" t="n">
        <f aca="false">+MIN($D$4,DATOS_[[#This Row],[Fecha Fin Sit. Contract.]])</f>
        <v>0</v>
      </c>
      <c r="BP440" s="137" t="n">
        <f aca="false">+DATOS_[[#This Row],[% de jornada]]*IF(DATOS_[[#This Row],[% jornada reducida]]="",1,DATOS_[[#This Row],[% jornada reducida]])</f>
        <v>0</v>
      </c>
      <c r="BQ440" s="137" t="n">
        <f aca="false">+(DATOS_[[#This Row],[F.fin.cal]]-DATOS_[[#This Row],[F.ini.cal]]+1)/($D$4-$D$3+1)</f>
        <v>1</v>
      </c>
      <c r="BR440" s="137" t="str">
        <f aca="false">IF(OR(AND(DATOS_[[#This Row],[Fecha Fin Contrato]]&lt;$D$3,DATOS_[[#This Row],[Fecha Fin Contrato]]&lt;&gt;""),DATOS_[[#This Row],[Fecha de Contratación]]&gt;$D$4),"Fuera","Dentro")</f>
        <v>Dentro</v>
      </c>
      <c r="BS440" s="137" t="str">
        <f aca="false" t="array" ref="BS440:BS440">IF(MAX(IF(DATOS_[id]=DATOS_[[#This Row],[id]],DATOS_[F.fin.cal]))=DATOS_[[#This Row],[F.fin.cal]],"Sí","NO")</f>
        <v>Sí</v>
      </c>
      <c r="BT440" s="137" t="str">
        <f aca="false">IF(AND(DATOS_[[#This Row],[% normaliz]]&lt;&gt;1,DATOS_[[#This Row],[% anualiz]]=1),"Sí","NO")</f>
        <v>Sí</v>
      </c>
      <c r="BU440" s="137" t="str">
        <f aca="false">IF(AND(DATOS_[[#This Row],[% normaliz]]=1,DATOS_[[#This Row],[% anualiz]]&lt;&gt;1),"Sí","NO")</f>
        <v>NO</v>
      </c>
      <c r="BV440" s="137" t="str">
        <f aca="false">IF(AND(DATOS_[[#This Row],[% normaliz]]&lt;&gt;1,DATOS_[[#This Row],[% anualiz]]&lt;&gt;1),"Sí","NO")</f>
        <v>NO</v>
      </c>
      <c r="BW440" s="137" t="str">
        <f aca="false">+IF(DATOS_[[#This Row],[% normaliz]]*DATOS_[[#This Row],[% anualiz]]=1,"NO","Sí")</f>
        <v>Sí</v>
      </c>
      <c r="BX440" s="138" t="e">
        <f aca="false">(DATOS_[[#This Row],[S.BASE]]*(1/DATOS_[[#This Row],[% normaliz]])*(1/DATOS_[[#This Row],[% anualiz]]))*IF(DATOS_[[#This Row],[Check Equiparado]]="Sí",1,0)</f>
        <v>#DIV/0!</v>
      </c>
      <c r="BY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0" s="138" t="e">
        <f aca="false">+DATOS_[[#This Row],[SALARIO BASE Eq]]+DATOS_[[#This Row],[Tot COMPL.SAL Eq]]</f>
        <v>#DIV/0!</v>
      </c>
      <c r="CA440" s="138" t="e">
        <f aca="false" t="array" ref="CA440:CA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0" s="138" t="e">
        <f aca="false">+DATOS_[[#This Row],[TOTAL SALARIO Eq]]+DATOS_[[#This Row],[Tot Extrasalarial Eq]]</f>
        <v>#DIV/0!</v>
      </c>
      <c r="CC440" s="139" t="n">
        <f aca="false">DATOS_[[#This Row],[S.BASE]]</f>
        <v>0</v>
      </c>
      <c r="CD440" s="139" t="n">
        <f aca="false">+SUM(DATOS_[[#This Row],[Conc.Sal.01]:[Conc.Sal.30]])</f>
        <v>0</v>
      </c>
      <c r="CE440" s="139" t="n">
        <f aca="false">+DATOS_[[#This Row],[SALARIO BASE Ef]]+DATOS_[[#This Row],[Tot COMPL.SAL Ef]]</f>
        <v>0</v>
      </c>
      <c r="CF440" s="139" t="n">
        <f aca="false">+SUM(DATOS_[[#This Row],[C.Extra.01]:[C.Extra.05]])</f>
        <v>0</v>
      </c>
      <c r="CG440" s="139" t="n">
        <f aca="false">+DATOS_[[#This Row],[TOTAL SALARIO Ef]]+DATOS_[[#This Row],[Tot Extrasalarial Ef]]</f>
        <v>0</v>
      </c>
      <c r="CH440" s="140" t="n">
        <f aca="false">MIN(IF(DATOS_[[#This Row],[Fecha Fin Contrato]]="",$D$4,DATOS_[[#This Row],[Fecha Fin Contrato]]),$D$4)-MAX(DATOS_[[#This Row],[Fecha de Contratación]],$D$3)+1</f>
        <v>1</v>
      </c>
      <c r="CI440" s="141" t="str">
        <f aca="false">IF(COUNTIFS(DATOS_[id],DATOS_[[#This Row],[id]])&gt;1,DATOS_[[#This Row],[id]],"")</f>
        <v/>
      </c>
      <c r="CJ440" s="141" t="n">
        <f aca="false">(Inicio!$G$10-DATOS_[[#This Row],[Fecha Nacimiento]])/365.25</f>
        <v>0</v>
      </c>
      <c r="CK440" s="141" t="n">
        <f aca="false">(Inicio!$G$10-DATOS_[[#This Row],[Fecha de Antigüedad]])/365.25</f>
        <v>0</v>
      </c>
      <c r="CL440" s="141" t="e">
        <f aca="false">+VLOOKUP(DATOS_[[#This Row],[Clave de Contrato]],TblTiposContrato13[],3,0)</f>
        <v>#N/A</v>
      </c>
      <c r="CM440" s="141" t="e">
        <f aca="false">+VLOOKUP(DATOS_[[#This Row],[Clave de Contrato]],TblTiposContrato13[],4,0)</f>
        <v>#N/A</v>
      </c>
      <c r="CN440" s="141" t="str">
        <f aca="false">VLOOKUP(DATOS_[[#This Row],[Edad]],CONTRATOS!TblRngEdad,2,1)</f>
        <v>20  o menos</v>
      </c>
      <c r="CO440" s="141" t="str">
        <f aca="false">VLOOKUP(DATOS_[[#This Row],[Antigüedad]],TblRngAntg14[],2,1)</f>
        <v>0 a 1 años</v>
      </c>
    </row>
    <row r="441" customFormat="false" ht="13.8" hidden="false" customHeight="false" outlineLevel="0" collapsed="false">
      <c r="D441" s="128"/>
      <c r="E441" s="129"/>
      <c r="F441" s="129"/>
      <c r="G441" s="129"/>
      <c r="H441" s="130"/>
      <c r="I441" s="131"/>
      <c r="J441" s="128"/>
      <c r="K441" s="132"/>
      <c r="L441" s="132"/>
      <c r="M441" s="133"/>
      <c r="N441" s="133"/>
      <c r="O441" s="133"/>
      <c r="P441" s="129"/>
      <c r="Z441" s="74"/>
      <c r="AA441" s="75"/>
      <c r="AB441" s="75"/>
      <c r="AC441" s="129"/>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134"/>
      <c r="BK441" s="134"/>
      <c r="BL441" s="134"/>
      <c r="BM441" s="135"/>
      <c r="BN441" s="136" t="n">
        <f aca="false">+MAX($D$3,DATOS_[[#This Row],[Fecha Inicio Sit. Contract.]])</f>
        <v>0</v>
      </c>
      <c r="BO441" s="136" t="n">
        <f aca="false">+MIN($D$4,DATOS_[[#This Row],[Fecha Fin Sit. Contract.]])</f>
        <v>0</v>
      </c>
      <c r="BP441" s="137" t="n">
        <f aca="false">+DATOS_[[#This Row],[% de jornada]]*IF(DATOS_[[#This Row],[% jornada reducida]]="",1,DATOS_[[#This Row],[% jornada reducida]])</f>
        <v>0</v>
      </c>
      <c r="BQ441" s="137" t="n">
        <f aca="false">+(DATOS_[[#This Row],[F.fin.cal]]-DATOS_[[#This Row],[F.ini.cal]]+1)/($D$4-$D$3+1)</f>
        <v>1</v>
      </c>
      <c r="BR441" s="137" t="str">
        <f aca="false">IF(OR(AND(DATOS_[[#This Row],[Fecha Fin Contrato]]&lt;$D$3,DATOS_[[#This Row],[Fecha Fin Contrato]]&lt;&gt;""),DATOS_[[#This Row],[Fecha de Contratación]]&gt;$D$4),"Fuera","Dentro")</f>
        <v>Dentro</v>
      </c>
      <c r="BS441" s="137" t="str">
        <f aca="false" t="array" ref="BS441:BS441">IF(MAX(IF(DATOS_[id]=DATOS_[[#This Row],[id]],DATOS_[F.fin.cal]))=DATOS_[[#This Row],[F.fin.cal]],"Sí","NO")</f>
        <v>Sí</v>
      </c>
      <c r="BT441" s="137" t="str">
        <f aca="false">IF(AND(DATOS_[[#This Row],[% normaliz]]&lt;&gt;1,DATOS_[[#This Row],[% anualiz]]=1),"Sí","NO")</f>
        <v>Sí</v>
      </c>
      <c r="BU441" s="137" t="str">
        <f aca="false">IF(AND(DATOS_[[#This Row],[% normaliz]]=1,DATOS_[[#This Row],[% anualiz]]&lt;&gt;1),"Sí","NO")</f>
        <v>NO</v>
      </c>
      <c r="BV441" s="137" t="str">
        <f aca="false">IF(AND(DATOS_[[#This Row],[% normaliz]]&lt;&gt;1,DATOS_[[#This Row],[% anualiz]]&lt;&gt;1),"Sí","NO")</f>
        <v>NO</v>
      </c>
      <c r="BW441" s="137" t="str">
        <f aca="false">+IF(DATOS_[[#This Row],[% normaliz]]*DATOS_[[#This Row],[% anualiz]]=1,"NO","Sí")</f>
        <v>Sí</v>
      </c>
      <c r="BX441" s="138" t="e">
        <f aca="false">(DATOS_[[#This Row],[S.BASE]]*(1/DATOS_[[#This Row],[% normaliz]])*(1/DATOS_[[#This Row],[% anualiz]]))*IF(DATOS_[[#This Row],[Check Equiparado]]="Sí",1,0)</f>
        <v>#DIV/0!</v>
      </c>
      <c r="BY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1" s="138" t="e">
        <f aca="false">+DATOS_[[#This Row],[SALARIO BASE Eq]]+DATOS_[[#This Row],[Tot COMPL.SAL Eq]]</f>
        <v>#DIV/0!</v>
      </c>
      <c r="CA441" s="138" t="e">
        <f aca="false" t="array" ref="CA441:CA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1" s="138" t="e">
        <f aca="false">+DATOS_[[#This Row],[TOTAL SALARIO Eq]]+DATOS_[[#This Row],[Tot Extrasalarial Eq]]</f>
        <v>#DIV/0!</v>
      </c>
      <c r="CC441" s="139" t="n">
        <f aca="false">DATOS_[[#This Row],[S.BASE]]</f>
        <v>0</v>
      </c>
      <c r="CD441" s="139" t="n">
        <f aca="false">+SUM(DATOS_[[#This Row],[Conc.Sal.01]:[Conc.Sal.30]])</f>
        <v>0</v>
      </c>
      <c r="CE441" s="139" t="n">
        <f aca="false">+DATOS_[[#This Row],[SALARIO BASE Ef]]+DATOS_[[#This Row],[Tot COMPL.SAL Ef]]</f>
        <v>0</v>
      </c>
      <c r="CF441" s="139" t="n">
        <f aca="false">+SUM(DATOS_[[#This Row],[C.Extra.01]:[C.Extra.05]])</f>
        <v>0</v>
      </c>
      <c r="CG441" s="139" t="n">
        <f aca="false">+DATOS_[[#This Row],[TOTAL SALARIO Ef]]+DATOS_[[#This Row],[Tot Extrasalarial Ef]]</f>
        <v>0</v>
      </c>
      <c r="CH441" s="140" t="n">
        <f aca="false">MIN(IF(DATOS_[[#This Row],[Fecha Fin Contrato]]="",$D$4,DATOS_[[#This Row],[Fecha Fin Contrato]]),$D$4)-MAX(DATOS_[[#This Row],[Fecha de Contratación]],$D$3)+1</f>
        <v>1</v>
      </c>
      <c r="CI441" s="141" t="str">
        <f aca="false">IF(COUNTIFS(DATOS_[id],DATOS_[[#This Row],[id]])&gt;1,DATOS_[[#This Row],[id]],"")</f>
        <v/>
      </c>
      <c r="CJ441" s="141" t="n">
        <f aca="false">(Inicio!$G$10-DATOS_[[#This Row],[Fecha Nacimiento]])/365.25</f>
        <v>0</v>
      </c>
      <c r="CK441" s="141" t="n">
        <f aca="false">(Inicio!$G$10-DATOS_[[#This Row],[Fecha de Antigüedad]])/365.25</f>
        <v>0</v>
      </c>
      <c r="CL441" s="141" t="e">
        <f aca="false">+VLOOKUP(DATOS_[[#This Row],[Clave de Contrato]],TblTiposContrato13[],3,0)</f>
        <v>#N/A</v>
      </c>
      <c r="CM441" s="141" t="e">
        <f aca="false">+VLOOKUP(DATOS_[[#This Row],[Clave de Contrato]],TblTiposContrato13[],4,0)</f>
        <v>#N/A</v>
      </c>
      <c r="CN441" s="141" t="str">
        <f aca="false">VLOOKUP(DATOS_[[#This Row],[Edad]],CONTRATOS!TblRngEdad,2,1)</f>
        <v>20  o menos</v>
      </c>
      <c r="CO441" s="141" t="str">
        <f aca="false">VLOOKUP(DATOS_[[#This Row],[Antigüedad]],TblRngAntg14[],2,1)</f>
        <v>0 a 1 años</v>
      </c>
    </row>
    <row r="442" customFormat="false" ht="13.8" hidden="false" customHeight="false" outlineLevel="0" collapsed="false">
      <c r="D442" s="128"/>
      <c r="E442" s="129"/>
      <c r="F442" s="129"/>
      <c r="G442" s="129"/>
      <c r="H442" s="130"/>
      <c r="I442" s="131"/>
      <c r="J442" s="128"/>
      <c r="K442" s="132"/>
      <c r="L442" s="132"/>
      <c r="M442" s="133"/>
      <c r="N442" s="133"/>
      <c r="O442" s="133"/>
      <c r="P442" s="129"/>
      <c r="Z442" s="74"/>
      <c r="AA442" s="75"/>
      <c r="AB442" s="75"/>
      <c r="AC442" s="129"/>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134"/>
      <c r="BK442" s="134"/>
      <c r="BL442" s="134"/>
      <c r="BM442" s="135"/>
      <c r="BN442" s="136" t="n">
        <f aca="false">+MAX($D$3,DATOS_[[#This Row],[Fecha Inicio Sit. Contract.]])</f>
        <v>0</v>
      </c>
      <c r="BO442" s="136" t="n">
        <f aca="false">+MIN($D$4,DATOS_[[#This Row],[Fecha Fin Sit. Contract.]])</f>
        <v>0</v>
      </c>
      <c r="BP442" s="137" t="n">
        <f aca="false">+DATOS_[[#This Row],[% de jornada]]*IF(DATOS_[[#This Row],[% jornada reducida]]="",1,DATOS_[[#This Row],[% jornada reducida]])</f>
        <v>0</v>
      </c>
      <c r="BQ442" s="137" t="n">
        <f aca="false">+(DATOS_[[#This Row],[F.fin.cal]]-DATOS_[[#This Row],[F.ini.cal]]+1)/($D$4-$D$3+1)</f>
        <v>1</v>
      </c>
      <c r="BR442" s="137" t="str">
        <f aca="false">IF(OR(AND(DATOS_[[#This Row],[Fecha Fin Contrato]]&lt;$D$3,DATOS_[[#This Row],[Fecha Fin Contrato]]&lt;&gt;""),DATOS_[[#This Row],[Fecha de Contratación]]&gt;$D$4),"Fuera","Dentro")</f>
        <v>Dentro</v>
      </c>
      <c r="BS442" s="137" t="str">
        <f aca="false" t="array" ref="BS442:BS442">IF(MAX(IF(DATOS_[id]=DATOS_[[#This Row],[id]],DATOS_[F.fin.cal]))=DATOS_[[#This Row],[F.fin.cal]],"Sí","NO")</f>
        <v>Sí</v>
      </c>
      <c r="BT442" s="137" t="str">
        <f aca="false">IF(AND(DATOS_[[#This Row],[% normaliz]]&lt;&gt;1,DATOS_[[#This Row],[% anualiz]]=1),"Sí","NO")</f>
        <v>Sí</v>
      </c>
      <c r="BU442" s="137" t="str">
        <f aca="false">IF(AND(DATOS_[[#This Row],[% normaliz]]=1,DATOS_[[#This Row],[% anualiz]]&lt;&gt;1),"Sí","NO")</f>
        <v>NO</v>
      </c>
      <c r="BV442" s="137" t="str">
        <f aca="false">IF(AND(DATOS_[[#This Row],[% normaliz]]&lt;&gt;1,DATOS_[[#This Row],[% anualiz]]&lt;&gt;1),"Sí","NO")</f>
        <v>NO</v>
      </c>
      <c r="BW442" s="137" t="str">
        <f aca="false">+IF(DATOS_[[#This Row],[% normaliz]]*DATOS_[[#This Row],[% anualiz]]=1,"NO","Sí")</f>
        <v>Sí</v>
      </c>
      <c r="BX442" s="138" t="e">
        <f aca="false">(DATOS_[[#This Row],[S.BASE]]*(1/DATOS_[[#This Row],[% normaliz]])*(1/DATOS_[[#This Row],[% anualiz]]))*IF(DATOS_[[#This Row],[Check Equiparado]]="Sí",1,0)</f>
        <v>#DIV/0!</v>
      </c>
      <c r="BY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2" s="138" t="e">
        <f aca="false">+DATOS_[[#This Row],[SALARIO BASE Eq]]+DATOS_[[#This Row],[Tot COMPL.SAL Eq]]</f>
        <v>#DIV/0!</v>
      </c>
      <c r="CA442" s="138" t="e">
        <f aca="false" t="array" ref="CA442:CA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2" s="138" t="e">
        <f aca="false">+DATOS_[[#This Row],[TOTAL SALARIO Eq]]+DATOS_[[#This Row],[Tot Extrasalarial Eq]]</f>
        <v>#DIV/0!</v>
      </c>
      <c r="CC442" s="139" t="n">
        <f aca="false">DATOS_[[#This Row],[S.BASE]]</f>
        <v>0</v>
      </c>
      <c r="CD442" s="139" t="n">
        <f aca="false">+SUM(DATOS_[[#This Row],[Conc.Sal.01]:[Conc.Sal.30]])</f>
        <v>0</v>
      </c>
      <c r="CE442" s="139" t="n">
        <f aca="false">+DATOS_[[#This Row],[SALARIO BASE Ef]]+DATOS_[[#This Row],[Tot COMPL.SAL Ef]]</f>
        <v>0</v>
      </c>
      <c r="CF442" s="139" t="n">
        <f aca="false">+SUM(DATOS_[[#This Row],[C.Extra.01]:[C.Extra.05]])</f>
        <v>0</v>
      </c>
      <c r="CG442" s="139" t="n">
        <f aca="false">+DATOS_[[#This Row],[TOTAL SALARIO Ef]]+DATOS_[[#This Row],[Tot Extrasalarial Ef]]</f>
        <v>0</v>
      </c>
      <c r="CH442" s="140" t="n">
        <f aca="false">MIN(IF(DATOS_[[#This Row],[Fecha Fin Contrato]]="",$D$4,DATOS_[[#This Row],[Fecha Fin Contrato]]),$D$4)-MAX(DATOS_[[#This Row],[Fecha de Contratación]],$D$3)+1</f>
        <v>1</v>
      </c>
      <c r="CI442" s="141" t="str">
        <f aca="false">IF(COUNTIFS(DATOS_[id],DATOS_[[#This Row],[id]])&gt;1,DATOS_[[#This Row],[id]],"")</f>
        <v/>
      </c>
      <c r="CJ442" s="141" t="n">
        <f aca="false">(Inicio!$G$10-DATOS_[[#This Row],[Fecha Nacimiento]])/365.25</f>
        <v>0</v>
      </c>
      <c r="CK442" s="141" t="n">
        <f aca="false">(Inicio!$G$10-DATOS_[[#This Row],[Fecha de Antigüedad]])/365.25</f>
        <v>0</v>
      </c>
      <c r="CL442" s="141" t="e">
        <f aca="false">+VLOOKUP(DATOS_[[#This Row],[Clave de Contrato]],TblTiposContrato13[],3,0)</f>
        <v>#N/A</v>
      </c>
      <c r="CM442" s="141" t="e">
        <f aca="false">+VLOOKUP(DATOS_[[#This Row],[Clave de Contrato]],TblTiposContrato13[],4,0)</f>
        <v>#N/A</v>
      </c>
      <c r="CN442" s="141" t="str">
        <f aca="false">VLOOKUP(DATOS_[[#This Row],[Edad]],CONTRATOS!TblRngEdad,2,1)</f>
        <v>20  o menos</v>
      </c>
      <c r="CO442" s="141" t="str">
        <f aca="false">VLOOKUP(DATOS_[[#This Row],[Antigüedad]],TblRngAntg14[],2,1)</f>
        <v>0 a 1 años</v>
      </c>
    </row>
    <row r="443" customFormat="false" ht="13.8" hidden="false" customHeight="false" outlineLevel="0" collapsed="false">
      <c r="D443" s="128"/>
      <c r="E443" s="129"/>
      <c r="F443" s="129"/>
      <c r="G443" s="129"/>
      <c r="H443" s="130"/>
      <c r="I443" s="131"/>
      <c r="J443" s="128"/>
      <c r="K443" s="132"/>
      <c r="L443" s="132"/>
      <c r="M443" s="133"/>
      <c r="N443" s="133"/>
      <c r="O443" s="133"/>
      <c r="P443" s="129"/>
      <c r="Z443" s="74"/>
      <c r="AA443" s="75"/>
      <c r="AB443" s="75"/>
      <c r="AC443" s="129"/>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134"/>
      <c r="BK443" s="134"/>
      <c r="BL443" s="134"/>
      <c r="BM443" s="135"/>
      <c r="BN443" s="136" t="n">
        <f aca="false">+MAX($D$3,DATOS_[[#This Row],[Fecha Inicio Sit. Contract.]])</f>
        <v>0</v>
      </c>
      <c r="BO443" s="136" t="n">
        <f aca="false">+MIN($D$4,DATOS_[[#This Row],[Fecha Fin Sit. Contract.]])</f>
        <v>0</v>
      </c>
      <c r="BP443" s="137" t="n">
        <f aca="false">+DATOS_[[#This Row],[% de jornada]]*IF(DATOS_[[#This Row],[% jornada reducida]]="",1,DATOS_[[#This Row],[% jornada reducida]])</f>
        <v>0</v>
      </c>
      <c r="BQ443" s="137" t="n">
        <f aca="false">+(DATOS_[[#This Row],[F.fin.cal]]-DATOS_[[#This Row],[F.ini.cal]]+1)/($D$4-$D$3+1)</f>
        <v>1</v>
      </c>
      <c r="BR443" s="137" t="str">
        <f aca="false">IF(OR(AND(DATOS_[[#This Row],[Fecha Fin Contrato]]&lt;$D$3,DATOS_[[#This Row],[Fecha Fin Contrato]]&lt;&gt;""),DATOS_[[#This Row],[Fecha de Contratación]]&gt;$D$4),"Fuera","Dentro")</f>
        <v>Dentro</v>
      </c>
      <c r="BS443" s="137" t="str">
        <f aca="false" t="array" ref="BS443:BS443">IF(MAX(IF(DATOS_[id]=DATOS_[[#This Row],[id]],DATOS_[F.fin.cal]))=DATOS_[[#This Row],[F.fin.cal]],"Sí","NO")</f>
        <v>Sí</v>
      </c>
      <c r="BT443" s="137" t="str">
        <f aca="false">IF(AND(DATOS_[[#This Row],[% normaliz]]&lt;&gt;1,DATOS_[[#This Row],[% anualiz]]=1),"Sí","NO")</f>
        <v>Sí</v>
      </c>
      <c r="BU443" s="137" t="str">
        <f aca="false">IF(AND(DATOS_[[#This Row],[% normaliz]]=1,DATOS_[[#This Row],[% anualiz]]&lt;&gt;1),"Sí","NO")</f>
        <v>NO</v>
      </c>
      <c r="BV443" s="137" t="str">
        <f aca="false">IF(AND(DATOS_[[#This Row],[% normaliz]]&lt;&gt;1,DATOS_[[#This Row],[% anualiz]]&lt;&gt;1),"Sí","NO")</f>
        <v>NO</v>
      </c>
      <c r="BW443" s="137" t="str">
        <f aca="false">+IF(DATOS_[[#This Row],[% normaliz]]*DATOS_[[#This Row],[% anualiz]]=1,"NO","Sí")</f>
        <v>Sí</v>
      </c>
      <c r="BX443" s="138" t="e">
        <f aca="false">(DATOS_[[#This Row],[S.BASE]]*(1/DATOS_[[#This Row],[% normaliz]])*(1/DATOS_[[#This Row],[% anualiz]]))*IF(DATOS_[[#This Row],[Check Equiparado]]="Sí",1,0)</f>
        <v>#DIV/0!</v>
      </c>
      <c r="BY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3" s="138" t="e">
        <f aca="false">+DATOS_[[#This Row],[SALARIO BASE Eq]]+DATOS_[[#This Row],[Tot COMPL.SAL Eq]]</f>
        <v>#DIV/0!</v>
      </c>
      <c r="CA443" s="138" t="e">
        <f aca="false" t="array" ref="CA443:CA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3" s="138" t="e">
        <f aca="false">+DATOS_[[#This Row],[TOTAL SALARIO Eq]]+DATOS_[[#This Row],[Tot Extrasalarial Eq]]</f>
        <v>#DIV/0!</v>
      </c>
      <c r="CC443" s="139" t="n">
        <f aca="false">DATOS_[[#This Row],[S.BASE]]</f>
        <v>0</v>
      </c>
      <c r="CD443" s="139" t="n">
        <f aca="false">+SUM(DATOS_[[#This Row],[Conc.Sal.01]:[Conc.Sal.30]])</f>
        <v>0</v>
      </c>
      <c r="CE443" s="139" t="n">
        <f aca="false">+DATOS_[[#This Row],[SALARIO BASE Ef]]+DATOS_[[#This Row],[Tot COMPL.SAL Ef]]</f>
        <v>0</v>
      </c>
      <c r="CF443" s="139" t="n">
        <f aca="false">+SUM(DATOS_[[#This Row],[C.Extra.01]:[C.Extra.05]])</f>
        <v>0</v>
      </c>
      <c r="CG443" s="139" t="n">
        <f aca="false">+DATOS_[[#This Row],[TOTAL SALARIO Ef]]+DATOS_[[#This Row],[Tot Extrasalarial Ef]]</f>
        <v>0</v>
      </c>
      <c r="CH443" s="140" t="n">
        <f aca="false">MIN(IF(DATOS_[[#This Row],[Fecha Fin Contrato]]="",$D$4,DATOS_[[#This Row],[Fecha Fin Contrato]]),$D$4)-MAX(DATOS_[[#This Row],[Fecha de Contratación]],$D$3)+1</f>
        <v>1</v>
      </c>
      <c r="CI443" s="141" t="str">
        <f aca="false">IF(COUNTIFS(DATOS_[id],DATOS_[[#This Row],[id]])&gt;1,DATOS_[[#This Row],[id]],"")</f>
        <v/>
      </c>
      <c r="CJ443" s="141" t="n">
        <f aca="false">(Inicio!$G$10-DATOS_[[#This Row],[Fecha Nacimiento]])/365.25</f>
        <v>0</v>
      </c>
      <c r="CK443" s="141" t="n">
        <f aca="false">(Inicio!$G$10-DATOS_[[#This Row],[Fecha de Antigüedad]])/365.25</f>
        <v>0</v>
      </c>
      <c r="CL443" s="141" t="e">
        <f aca="false">+VLOOKUP(DATOS_[[#This Row],[Clave de Contrato]],TblTiposContrato13[],3,0)</f>
        <v>#N/A</v>
      </c>
      <c r="CM443" s="141" t="e">
        <f aca="false">+VLOOKUP(DATOS_[[#This Row],[Clave de Contrato]],TblTiposContrato13[],4,0)</f>
        <v>#N/A</v>
      </c>
      <c r="CN443" s="141" t="str">
        <f aca="false">VLOOKUP(DATOS_[[#This Row],[Edad]],CONTRATOS!TblRngEdad,2,1)</f>
        <v>20  o menos</v>
      </c>
      <c r="CO443" s="141" t="str">
        <f aca="false">VLOOKUP(DATOS_[[#This Row],[Antigüedad]],TblRngAntg14[],2,1)</f>
        <v>0 a 1 años</v>
      </c>
    </row>
    <row r="444" customFormat="false" ht="13.8" hidden="false" customHeight="false" outlineLevel="0" collapsed="false">
      <c r="D444" s="128"/>
      <c r="E444" s="129"/>
      <c r="F444" s="129"/>
      <c r="G444" s="129"/>
      <c r="H444" s="130"/>
      <c r="I444" s="131"/>
      <c r="J444" s="128"/>
      <c r="K444" s="132"/>
      <c r="L444" s="132"/>
      <c r="M444" s="133"/>
      <c r="N444" s="133"/>
      <c r="O444" s="133"/>
      <c r="P444" s="129"/>
      <c r="Z444" s="74"/>
      <c r="AA444" s="75"/>
      <c r="AB444" s="75"/>
      <c r="AC444" s="129"/>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134"/>
      <c r="BK444" s="134"/>
      <c r="BL444" s="134"/>
      <c r="BM444" s="135"/>
      <c r="BN444" s="136" t="n">
        <f aca="false">+MAX($D$3,DATOS_[[#This Row],[Fecha Inicio Sit. Contract.]])</f>
        <v>0</v>
      </c>
      <c r="BO444" s="136" t="n">
        <f aca="false">+MIN($D$4,DATOS_[[#This Row],[Fecha Fin Sit. Contract.]])</f>
        <v>0</v>
      </c>
      <c r="BP444" s="137" t="n">
        <f aca="false">+DATOS_[[#This Row],[% de jornada]]*IF(DATOS_[[#This Row],[% jornada reducida]]="",1,DATOS_[[#This Row],[% jornada reducida]])</f>
        <v>0</v>
      </c>
      <c r="BQ444" s="137" t="n">
        <f aca="false">+(DATOS_[[#This Row],[F.fin.cal]]-DATOS_[[#This Row],[F.ini.cal]]+1)/($D$4-$D$3+1)</f>
        <v>1</v>
      </c>
      <c r="BR444" s="137" t="str">
        <f aca="false">IF(OR(AND(DATOS_[[#This Row],[Fecha Fin Contrato]]&lt;$D$3,DATOS_[[#This Row],[Fecha Fin Contrato]]&lt;&gt;""),DATOS_[[#This Row],[Fecha de Contratación]]&gt;$D$4),"Fuera","Dentro")</f>
        <v>Dentro</v>
      </c>
      <c r="BS444" s="137" t="str">
        <f aca="false" t="array" ref="BS444:BS444">IF(MAX(IF(DATOS_[id]=DATOS_[[#This Row],[id]],DATOS_[F.fin.cal]))=DATOS_[[#This Row],[F.fin.cal]],"Sí","NO")</f>
        <v>Sí</v>
      </c>
      <c r="BT444" s="137" t="str">
        <f aca="false">IF(AND(DATOS_[[#This Row],[% normaliz]]&lt;&gt;1,DATOS_[[#This Row],[% anualiz]]=1),"Sí","NO")</f>
        <v>Sí</v>
      </c>
      <c r="BU444" s="137" t="str">
        <f aca="false">IF(AND(DATOS_[[#This Row],[% normaliz]]=1,DATOS_[[#This Row],[% anualiz]]&lt;&gt;1),"Sí","NO")</f>
        <v>NO</v>
      </c>
      <c r="BV444" s="137" t="str">
        <f aca="false">IF(AND(DATOS_[[#This Row],[% normaliz]]&lt;&gt;1,DATOS_[[#This Row],[% anualiz]]&lt;&gt;1),"Sí","NO")</f>
        <v>NO</v>
      </c>
      <c r="BW444" s="137" t="str">
        <f aca="false">+IF(DATOS_[[#This Row],[% normaliz]]*DATOS_[[#This Row],[% anualiz]]=1,"NO","Sí")</f>
        <v>Sí</v>
      </c>
      <c r="BX444" s="138" t="e">
        <f aca="false">(DATOS_[[#This Row],[S.BASE]]*(1/DATOS_[[#This Row],[% normaliz]])*(1/DATOS_[[#This Row],[% anualiz]]))*IF(DATOS_[[#This Row],[Check Equiparado]]="Sí",1,0)</f>
        <v>#DIV/0!</v>
      </c>
      <c r="BY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4" s="138" t="e">
        <f aca="false">+DATOS_[[#This Row],[SALARIO BASE Eq]]+DATOS_[[#This Row],[Tot COMPL.SAL Eq]]</f>
        <v>#DIV/0!</v>
      </c>
      <c r="CA444" s="138" t="e">
        <f aca="false" t="array" ref="CA444:CA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4" s="138" t="e">
        <f aca="false">+DATOS_[[#This Row],[TOTAL SALARIO Eq]]+DATOS_[[#This Row],[Tot Extrasalarial Eq]]</f>
        <v>#DIV/0!</v>
      </c>
      <c r="CC444" s="139" t="n">
        <f aca="false">DATOS_[[#This Row],[S.BASE]]</f>
        <v>0</v>
      </c>
      <c r="CD444" s="139" t="n">
        <f aca="false">+SUM(DATOS_[[#This Row],[Conc.Sal.01]:[Conc.Sal.30]])</f>
        <v>0</v>
      </c>
      <c r="CE444" s="139" t="n">
        <f aca="false">+DATOS_[[#This Row],[SALARIO BASE Ef]]+DATOS_[[#This Row],[Tot COMPL.SAL Ef]]</f>
        <v>0</v>
      </c>
      <c r="CF444" s="139" t="n">
        <f aca="false">+SUM(DATOS_[[#This Row],[C.Extra.01]:[C.Extra.05]])</f>
        <v>0</v>
      </c>
      <c r="CG444" s="139" t="n">
        <f aca="false">+DATOS_[[#This Row],[TOTAL SALARIO Ef]]+DATOS_[[#This Row],[Tot Extrasalarial Ef]]</f>
        <v>0</v>
      </c>
      <c r="CH444" s="140" t="n">
        <f aca="false">MIN(IF(DATOS_[[#This Row],[Fecha Fin Contrato]]="",$D$4,DATOS_[[#This Row],[Fecha Fin Contrato]]),$D$4)-MAX(DATOS_[[#This Row],[Fecha de Contratación]],$D$3)+1</f>
        <v>1</v>
      </c>
      <c r="CI444" s="141" t="str">
        <f aca="false">IF(COUNTIFS(DATOS_[id],DATOS_[[#This Row],[id]])&gt;1,DATOS_[[#This Row],[id]],"")</f>
        <v/>
      </c>
      <c r="CJ444" s="141" t="n">
        <f aca="false">(Inicio!$G$10-DATOS_[[#This Row],[Fecha Nacimiento]])/365.25</f>
        <v>0</v>
      </c>
      <c r="CK444" s="141" t="n">
        <f aca="false">(Inicio!$G$10-DATOS_[[#This Row],[Fecha de Antigüedad]])/365.25</f>
        <v>0</v>
      </c>
      <c r="CL444" s="141" t="e">
        <f aca="false">+VLOOKUP(DATOS_[[#This Row],[Clave de Contrato]],TblTiposContrato13[],3,0)</f>
        <v>#N/A</v>
      </c>
      <c r="CM444" s="141" t="e">
        <f aca="false">+VLOOKUP(DATOS_[[#This Row],[Clave de Contrato]],TblTiposContrato13[],4,0)</f>
        <v>#N/A</v>
      </c>
      <c r="CN444" s="141" t="str">
        <f aca="false">VLOOKUP(DATOS_[[#This Row],[Edad]],CONTRATOS!TblRngEdad,2,1)</f>
        <v>20  o menos</v>
      </c>
      <c r="CO444" s="141" t="str">
        <f aca="false">VLOOKUP(DATOS_[[#This Row],[Antigüedad]],TblRngAntg14[],2,1)</f>
        <v>0 a 1 años</v>
      </c>
    </row>
    <row r="445" customFormat="false" ht="13.8" hidden="false" customHeight="false" outlineLevel="0" collapsed="false">
      <c r="D445" s="128"/>
      <c r="E445" s="129"/>
      <c r="F445" s="129"/>
      <c r="G445" s="129"/>
      <c r="H445" s="130"/>
      <c r="I445" s="131"/>
      <c r="J445" s="128"/>
      <c r="K445" s="132"/>
      <c r="L445" s="132"/>
      <c r="M445" s="133"/>
      <c r="N445" s="133"/>
      <c r="O445" s="133"/>
      <c r="P445" s="129"/>
      <c r="Z445" s="74"/>
      <c r="AA445" s="75"/>
      <c r="AB445" s="75"/>
      <c r="AC445" s="129"/>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134"/>
      <c r="BK445" s="134"/>
      <c r="BL445" s="134"/>
      <c r="BM445" s="135"/>
      <c r="BN445" s="136" t="n">
        <f aca="false">+MAX($D$3,DATOS_[[#This Row],[Fecha Inicio Sit. Contract.]])</f>
        <v>0</v>
      </c>
      <c r="BO445" s="136" t="n">
        <f aca="false">+MIN($D$4,DATOS_[[#This Row],[Fecha Fin Sit. Contract.]])</f>
        <v>0</v>
      </c>
      <c r="BP445" s="137" t="n">
        <f aca="false">+DATOS_[[#This Row],[% de jornada]]*IF(DATOS_[[#This Row],[% jornada reducida]]="",1,DATOS_[[#This Row],[% jornada reducida]])</f>
        <v>0</v>
      </c>
      <c r="BQ445" s="137" t="n">
        <f aca="false">+(DATOS_[[#This Row],[F.fin.cal]]-DATOS_[[#This Row],[F.ini.cal]]+1)/($D$4-$D$3+1)</f>
        <v>1</v>
      </c>
      <c r="BR445" s="137" t="str">
        <f aca="false">IF(OR(AND(DATOS_[[#This Row],[Fecha Fin Contrato]]&lt;$D$3,DATOS_[[#This Row],[Fecha Fin Contrato]]&lt;&gt;""),DATOS_[[#This Row],[Fecha de Contratación]]&gt;$D$4),"Fuera","Dentro")</f>
        <v>Dentro</v>
      </c>
      <c r="BS445" s="137" t="str">
        <f aca="false" t="array" ref="BS445:BS445">IF(MAX(IF(DATOS_[id]=DATOS_[[#This Row],[id]],DATOS_[F.fin.cal]))=DATOS_[[#This Row],[F.fin.cal]],"Sí","NO")</f>
        <v>Sí</v>
      </c>
      <c r="BT445" s="137" t="str">
        <f aca="false">IF(AND(DATOS_[[#This Row],[% normaliz]]&lt;&gt;1,DATOS_[[#This Row],[% anualiz]]=1),"Sí","NO")</f>
        <v>Sí</v>
      </c>
      <c r="BU445" s="137" t="str">
        <f aca="false">IF(AND(DATOS_[[#This Row],[% normaliz]]=1,DATOS_[[#This Row],[% anualiz]]&lt;&gt;1),"Sí","NO")</f>
        <v>NO</v>
      </c>
      <c r="BV445" s="137" t="str">
        <f aca="false">IF(AND(DATOS_[[#This Row],[% normaliz]]&lt;&gt;1,DATOS_[[#This Row],[% anualiz]]&lt;&gt;1),"Sí","NO")</f>
        <v>NO</v>
      </c>
      <c r="BW445" s="137" t="str">
        <f aca="false">+IF(DATOS_[[#This Row],[% normaliz]]*DATOS_[[#This Row],[% anualiz]]=1,"NO","Sí")</f>
        <v>Sí</v>
      </c>
      <c r="BX445" s="138" t="e">
        <f aca="false">(DATOS_[[#This Row],[S.BASE]]*(1/DATOS_[[#This Row],[% normaliz]])*(1/DATOS_[[#This Row],[% anualiz]]))*IF(DATOS_[[#This Row],[Check Equiparado]]="Sí",1,0)</f>
        <v>#DIV/0!</v>
      </c>
      <c r="BY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5" s="138" t="e">
        <f aca="false">+DATOS_[[#This Row],[SALARIO BASE Eq]]+DATOS_[[#This Row],[Tot COMPL.SAL Eq]]</f>
        <v>#DIV/0!</v>
      </c>
      <c r="CA445" s="138" t="e">
        <f aca="false" t="array" ref="CA445:CA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5" s="138" t="e">
        <f aca="false">+DATOS_[[#This Row],[TOTAL SALARIO Eq]]+DATOS_[[#This Row],[Tot Extrasalarial Eq]]</f>
        <v>#DIV/0!</v>
      </c>
      <c r="CC445" s="139" t="n">
        <f aca="false">DATOS_[[#This Row],[S.BASE]]</f>
        <v>0</v>
      </c>
      <c r="CD445" s="139" t="n">
        <f aca="false">+SUM(DATOS_[[#This Row],[Conc.Sal.01]:[Conc.Sal.30]])</f>
        <v>0</v>
      </c>
      <c r="CE445" s="139" t="n">
        <f aca="false">+DATOS_[[#This Row],[SALARIO BASE Ef]]+DATOS_[[#This Row],[Tot COMPL.SAL Ef]]</f>
        <v>0</v>
      </c>
      <c r="CF445" s="139" t="n">
        <f aca="false">+SUM(DATOS_[[#This Row],[C.Extra.01]:[C.Extra.05]])</f>
        <v>0</v>
      </c>
      <c r="CG445" s="139" t="n">
        <f aca="false">+DATOS_[[#This Row],[TOTAL SALARIO Ef]]+DATOS_[[#This Row],[Tot Extrasalarial Ef]]</f>
        <v>0</v>
      </c>
      <c r="CH445" s="140" t="n">
        <f aca="false">MIN(IF(DATOS_[[#This Row],[Fecha Fin Contrato]]="",$D$4,DATOS_[[#This Row],[Fecha Fin Contrato]]),$D$4)-MAX(DATOS_[[#This Row],[Fecha de Contratación]],$D$3)+1</f>
        <v>1</v>
      </c>
      <c r="CI445" s="141" t="str">
        <f aca="false">IF(COUNTIFS(DATOS_[id],DATOS_[[#This Row],[id]])&gt;1,DATOS_[[#This Row],[id]],"")</f>
        <v/>
      </c>
      <c r="CJ445" s="141" t="n">
        <f aca="false">(Inicio!$G$10-DATOS_[[#This Row],[Fecha Nacimiento]])/365.25</f>
        <v>0</v>
      </c>
      <c r="CK445" s="141" t="n">
        <f aca="false">(Inicio!$G$10-DATOS_[[#This Row],[Fecha de Antigüedad]])/365.25</f>
        <v>0</v>
      </c>
      <c r="CL445" s="141" t="e">
        <f aca="false">+VLOOKUP(DATOS_[[#This Row],[Clave de Contrato]],TblTiposContrato13[],3,0)</f>
        <v>#N/A</v>
      </c>
      <c r="CM445" s="141" t="e">
        <f aca="false">+VLOOKUP(DATOS_[[#This Row],[Clave de Contrato]],TblTiposContrato13[],4,0)</f>
        <v>#N/A</v>
      </c>
      <c r="CN445" s="141" t="str">
        <f aca="false">VLOOKUP(DATOS_[[#This Row],[Edad]],CONTRATOS!TblRngEdad,2,1)</f>
        <v>20  o menos</v>
      </c>
      <c r="CO445" s="141" t="str">
        <f aca="false">VLOOKUP(DATOS_[[#This Row],[Antigüedad]],TblRngAntg14[],2,1)</f>
        <v>0 a 1 años</v>
      </c>
    </row>
    <row r="446" customFormat="false" ht="13.8" hidden="false" customHeight="false" outlineLevel="0" collapsed="false">
      <c r="D446" s="128"/>
      <c r="E446" s="129"/>
      <c r="F446" s="129"/>
      <c r="G446" s="129"/>
      <c r="H446" s="130"/>
      <c r="I446" s="131"/>
      <c r="J446" s="128"/>
      <c r="K446" s="132"/>
      <c r="L446" s="132"/>
      <c r="M446" s="133"/>
      <c r="N446" s="133"/>
      <c r="O446" s="133"/>
      <c r="P446" s="129"/>
      <c r="Z446" s="74"/>
      <c r="AA446" s="75"/>
      <c r="AB446" s="75"/>
      <c r="AC446" s="129"/>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134"/>
      <c r="BK446" s="134"/>
      <c r="BL446" s="134"/>
      <c r="BM446" s="135"/>
      <c r="BN446" s="136" t="n">
        <f aca="false">+MAX($D$3,DATOS_[[#This Row],[Fecha Inicio Sit. Contract.]])</f>
        <v>0</v>
      </c>
      <c r="BO446" s="136" t="n">
        <f aca="false">+MIN($D$4,DATOS_[[#This Row],[Fecha Fin Sit. Contract.]])</f>
        <v>0</v>
      </c>
      <c r="BP446" s="137" t="n">
        <f aca="false">+DATOS_[[#This Row],[% de jornada]]*IF(DATOS_[[#This Row],[% jornada reducida]]="",1,DATOS_[[#This Row],[% jornada reducida]])</f>
        <v>0</v>
      </c>
      <c r="BQ446" s="137" t="n">
        <f aca="false">+(DATOS_[[#This Row],[F.fin.cal]]-DATOS_[[#This Row],[F.ini.cal]]+1)/($D$4-$D$3+1)</f>
        <v>1</v>
      </c>
      <c r="BR446" s="137" t="str">
        <f aca="false">IF(OR(AND(DATOS_[[#This Row],[Fecha Fin Contrato]]&lt;$D$3,DATOS_[[#This Row],[Fecha Fin Contrato]]&lt;&gt;""),DATOS_[[#This Row],[Fecha de Contratación]]&gt;$D$4),"Fuera","Dentro")</f>
        <v>Dentro</v>
      </c>
      <c r="BS446" s="137" t="str">
        <f aca="false" t="array" ref="BS446:BS446">IF(MAX(IF(DATOS_[id]=DATOS_[[#This Row],[id]],DATOS_[F.fin.cal]))=DATOS_[[#This Row],[F.fin.cal]],"Sí","NO")</f>
        <v>Sí</v>
      </c>
      <c r="BT446" s="137" t="str">
        <f aca="false">IF(AND(DATOS_[[#This Row],[% normaliz]]&lt;&gt;1,DATOS_[[#This Row],[% anualiz]]=1),"Sí","NO")</f>
        <v>Sí</v>
      </c>
      <c r="BU446" s="137" t="str">
        <f aca="false">IF(AND(DATOS_[[#This Row],[% normaliz]]=1,DATOS_[[#This Row],[% anualiz]]&lt;&gt;1),"Sí","NO")</f>
        <v>NO</v>
      </c>
      <c r="BV446" s="137" t="str">
        <f aca="false">IF(AND(DATOS_[[#This Row],[% normaliz]]&lt;&gt;1,DATOS_[[#This Row],[% anualiz]]&lt;&gt;1),"Sí","NO")</f>
        <v>NO</v>
      </c>
      <c r="BW446" s="137" t="str">
        <f aca="false">+IF(DATOS_[[#This Row],[% normaliz]]*DATOS_[[#This Row],[% anualiz]]=1,"NO","Sí")</f>
        <v>Sí</v>
      </c>
      <c r="BX446" s="138" t="e">
        <f aca="false">(DATOS_[[#This Row],[S.BASE]]*(1/DATOS_[[#This Row],[% normaliz]])*(1/DATOS_[[#This Row],[% anualiz]]))*IF(DATOS_[[#This Row],[Check Equiparado]]="Sí",1,0)</f>
        <v>#DIV/0!</v>
      </c>
      <c r="BY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6" s="138" t="e">
        <f aca="false">+DATOS_[[#This Row],[SALARIO BASE Eq]]+DATOS_[[#This Row],[Tot COMPL.SAL Eq]]</f>
        <v>#DIV/0!</v>
      </c>
      <c r="CA446" s="138" t="e">
        <f aca="false" t="array" ref="CA446:CA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6" s="138" t="e">
        <f aca="false">+DATOS_[[#This Row],[TOTAL SALARIO Eq]]+DATOS_[[#This Row],[Tot Extrasalarial Eq]]</f>
        <v>#DIV/0!</v>
      </c>
      <c r="CC446" s="139" t="n">
        <f aca="false">DATOS_[[#This Row],[S.BASE]]</f>
        <v>0</v>
      </c>
      <c r="CD446" s="139" t="n">
        <f aca="false">+SUM(DATOS_[[#This Row],[Conc.Sal.01]:[Conc.Sal.30]])</f>
        <v>0</v>
      </c>
      <c r="CE446" s="139" t="n">
        <f aca="false">+DATOS_[[#This Row],[SALARIO BASE Ef]]+DATOS_[[#This Row],[Tot COMPL.SAL Ef]]</f>
        <v>0</v>
      </c>
      <c r="CF446" s="139" t="n">
        <f aca="false">+SUM(DATOS_[[#This Row],[C.Extra.01]:[C.Extra.05]])</f>
        <v>0</v>
      </c>
      <c r="CG446" s="139" t="n">
        <f aca="false">+DATOS_[[#This Row],[TOTAL SALARIO Ef]]+DATOS_[[#This Row],[Tot Extrasalarial Ef]]</f>
        <v>0</v>
      </c>
      <c r="CH446" s="140" t="n">
        <f aca="false">MIN(IF(DATOS_[[#This Row],[Fecha Fin Contrato]]="",$D$4,DATOS_[[#This Row],[Fecha Fin Contrato]]),$D$4)-MAX(DATOS_[[#This Row],[Fecha de Contratación]],$D$3)+1</f>
        <v>1</v>
      </c>
      <c r="CI446" s="141" t="str">
        <f aca="false">IF(COUNTIFS(DATOS_[id],DATOS_[[#This Row],[id]])&gt;1,DATOS_[[#This Row],[id]],"")</f>
        <v/>
      </c>
      <c r="CJ446" s="141" t="n">
        <f aca="false">(Inicio!$G$10-DATOS_[[#This Row],[Fecha Nacimiento]])/365.25</f>
        <v>0</v>
      </c>
      <c r="CK446" s="141" t="n">
        <f aca="false">(Inicio!$G$10-DATOS_[[#This Row],[Fecha de Antigüedad]])/365.25</f>
        <v>0</v>
      </c>
      <c r="CL446" s="141" t="e">
        <f aca="false">+VLOOKUP(DATOS_[[#This Row],[Clave de Contrato]],TblTiposContrato13[],3,0)</f>
        <v>#N/A</v>
      </c>
      <c r="CM446" s="141" t="e">
        <f aca="false">+VLOOKUP(DATOS_[[#This Row],[Clave de Contrato]],TblTiposContrato13[],4,0)</f>
        <v>#N/A</v>
      </c>
      <c r="CN446" s="141" t="str">
        <f aca="false">VLOOKUP(DATOS_[[#This Row],[Edad]],CONTRATOS!TblRngEdad,2,1)</f>
        <v>20  o menos</v>
      </c>
      <c r="CO446" s="141" t="str">
        <f aca="false">VLOOKUP(DATOS_[[#This Row],[Antigüedad]],TblRngAntg14[],2,1)</f>
        <v>0 a 1 años</v>
      </c>
    </row>
    <row r="447" customFormat="false" ht="13.8" hidden="false" customHeight="false" outlineLevel="0" collapsed="false">
      <c r="D447" s="128"/>
      <c r="E447" s="129"/>
      <c r="F447" s="129"/>
      <c r="G447" s="129"/>
      <c r="H447" s="130"/>
      <c r="I447" s="131"/>
      <c r="J447" s="128"/>
      <c r="K447" s="132"/>
      <c r="L447" s="132"/>
      <c r="M447" s="133"/>
      <c r="N447" s="133"/>
      <c r="O447" s="133"/>
      <c r="P447" s="129"/>
      <c r="Z447" s="74"/>
      <c r="AA447" s="75"/>
      <c r="AB447" s="75"/>
      <c r="AC447" s="129"/>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134"/>
      <c r="BK447" s="134"/>
      <c r="BL447" s="134"/>
      <c r="BM447" s="135"/>
      <c r="BN447" s="136" t="n">
        <f aca="false">+MAX($D$3,DATOS_[[#This Row],[Fecha Inicio Sit. Contract.]])</f>
        <v>0</v>
      </c>
      <c r="BO447" s="136" t="n">
        <f aca="false">+MIN($D$4,DATOS_[[#This Row],[Fecha Fin Sit. Contract.]])</f>
        <v>0</v>
      </c>
      <c r="BP447" s="137" t="n">
        <f aca="false">+DATOS_[[#This Row],[% de jornada]]*IF(DATOS_[[#This Row],[% jornada reducida]]="",1,DATOS_[[#This Row],[% jornada reducida]])</f>
        <v>0</v>
      </c>
      <c r="BQ447" s="137" t="n">
        <f aca="false">+(DATOS_[[#This Row],[F.fin.cal]]-DATOS_[[#This Row],[F.ini.cal]]+1)/($D$4-$D$3+1)</f>
        <v>1</v>
      </c>
      <c r="BR447" s="137" t="str">
        <f aca="false">IF(OR(AND(DATOS_[[#This Row],[Fecha Fin Contrato]]&lt;$D$3,DATOS_[[#This Row],[Fecha Fin Contrato]]&lt;&gt;""),DATOS_[[#This Row],[Fecha de Contratación]]&gt;$D$4),"Fuera","Dentro")</f>
        <v>Dentro</v>
      </c>
      <c r="BS447" s="137" t="str">
        <f aca="false" t="array" ref="BS447:BS447">IF(MAX(IF(DATOS_[id]=DATOS_[[#This Row],[id]],DATOS_[F.fin.cal]))=DATOS_[[#This Row],[F.fin.cal]],"Sí","NO")</f>
        <v>Sí</v>
      </c>
      <c r="BT447" s="137" t="str">
        <f aca="false">IF(AND(DATOS_[[#This Row],[% normaliz]]&lt;&gt;1,DATOS_[[#This Row],[% anualiz]]=1),"Sí","NO")</f>
        <v>Sí</v>
      </c>
      <c r="BU447" s="137" t="str">
        <f aca="false">IF(AND(DATOS_[[#This Row],[% normaliz]]=1,DATOS_[[#This Row],[% anualiz]]&lt;&gt;1),"Sí","NO")</f>
        <v>NO</v>
      </c>
      <c r="BV447" s="137" t="str">
        <f aca="false">IF(AND(DATOS_[[#This Row],[% normaliz]]&lt;&gt;1,DATOS_[[#This Row],[% anualiz]]&lt;&gt;1),"Sí","NO")</f>
        <v>NO</v>
      </c>
      <c r="BW447" s="137" t="str">
        <f aca="false">+IF(DATOS_[[#This Row],[% normaliz]]*DATOS_[[#This Row],[% anualiz]]=1,"NO","Sí")</f>
        <v>Sí</v>
      </c>
      <c r="BX447" s="138" t="e">
        <f aca="false">(DATOS_[[#This Row],[S.BASE]]*(1/DATOS_[[#This Row],[% normaliz]])*(1/DATOS_[[#This Row],[% anualiz]]))*IF(DATOS_[[#This Row],[Check Equiparado]]="Sí",1,0)</f>
        <v>#DIV/0!</v>
      </c>
      <c r="BY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7" s="138" t="e">
        <f aca="false">+DATOS_[[#This Row],[SALARIO BASE Eq]]+DATOS_[[#This Row],[Tot COMPL.SAL Eq]]</f>
        <v>#DIV/0!</v>
      </c>
      <c r="CA447" s="138" t="e">
        <f aca="false" t="array" ref="CA447:CA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7" s="138" t="e">
        <f aca="false">+DATOS_[[#This Row],[TOTAL SALARIO Eq]]+DATOS_[[#This Row],[Tot Extrasalarial Eq]]</f>
        <v>#DIV/0!</v>
      </c>
      <c r="CC447" s="139" t="n">
        <f aca="false">DATOS_[[#This Row],[S.BASE]]</f>
        <v>0</v>
      </c>
      <c r="CD447" s="139" t="n">
        <f aca="false">+SUM(DATOS_[[#This Row],[Conc.Sal.01]:[Conc.Sal.30]])</f>
        <v>0</v>
      </c>
      <c r="CE447" s="139" t="n">
        <f aca="false">+DATOS_[[#This Row],[SALARIO BASE Ef]]+DATOS_[[#This Row],[Tot COMPL.SAL Ef]]</f>
        <v>0</v>
      </c>
      <c r="CF447" s="139" t="n">
        <f aca="false">+SUM(DATOS_[[#This Row],[C.Extra.01]:[C.Extra.05]])</f>
        <v>0</v>
      </c>
      <c r="CG447" s="139" t="n">
        <f aca="false">+DATOS_[[#This Row],[TOTAL SALARIO Ef]]+DATOS_[[#This Row],[Tot Extrasalarial Ef]]</f>
        <v>0</v>
      </c>
      <c r="CH447" s="140" t="n">
        <f aca="false">MIN(IF(DATOS_[[#This Row],[Fecha Fin Contrato]]="",$D$4,DATOS_[[#This Row],[Fecha Fin Contrato]]),$D$4)-MAX(DATOS_[[#This Row],[Fecha de Contratación]],$D$3)+1</f>
        <v>1</v>
      </c>
      <c r="CI447" s="141" t="str">
        <f aca="false">IF(COUNTIFS(DATOS_[id],DATOS_[[#This Row],[id]])&gt;1,DATOS_[[#This Row],[id]],"")</f>
        <v/>
      </c>
      <c r="CJ447" s="141" t="n">
        <f aca="false">(Inicio!$G$10-DATOS_[[#This Row],[Fecha Nacimiento]])/365.25</f>
        <v>0</v>
      </c>
      <c r="CK447" s="141" t="n">
        <f aca="false">(Inicio!$G$10-DATOS_[[#This Row],[Fecha de Antigüedad]])/365.25</f>
        <v>0</v>
      </c>
      <c r="CL447" s="141" t="e">
        <f aca="false">+VLOOKUP(DATOS_[[#This Row],[Clave de Contrato]],TblTiposContrato13[],3,0)</f>
        <v>#N/A</v>
      </c>
      <c r="CM447" s="141" t="e">
        <f aca="false">+VLOOKUP(DATOS_[[#This Row],[Clave de Contrato]],TblTiposContrato13[],4,0)</f>
        <v>#N/A</v>
      </c>
      <c r="CN447" s="141" t="str">
        <f aca="false">VLOOKUP(DATOS_[[#This Row],[Edad]],CONTRATOS!TblRngEdad,2,1)</f>
        <v>20  o menos</v>
      </c>
      <c r="CO447" s="141" t="str">
        <f aca="false">VLOOKUP(DATOS_[[#This Row],[Antigüedad]],TblRngAntg14[],2,1)</f>
        <v>0 a 1 años</v>
      </c>
    </row>
    <row r="448" customFormat="false" ht="13.8" hidden="false" customHeight="false" outlineLevel="0" collapsed="false">
      <c r="D448" s="128"/>
      <c r="E448" s="129"/>
      <c r="F448" s="129"/>
      <c r="G448" s="129"/>
      <c r="H448" s="130"/>
      <c r="I448" s="131"/>
      <c r="J448" s="128"/>
      <c r="K448" s="132"/>
      <c r="L448" s="132"/>
      <c r="M448" s="133"/>
      <c r="N448" s="133"/>
      <c r="O448" s="133"/>
      <c r="P448" s="129"/>
      <c r="Z448" s="74"/>
      <c r="AA448" s="75"/>
      <c r="AB448" s="75"/>
      <c r="AC448" s="129"/>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134"/>
      <c r="BK448" s="134"/>
      <c r="BL448" s="134"/>
      <c r="BM448" s="135"/>
      <c r="BN448" s="136" t="n">
        <f aca="false">+MAX($D$3,DATOS_[[#This Row],[Fecha Inicio Sit. Contract.]])</f>
        <v>0</v>
      </c>
      <c r="BO448" s="136" t="n">
        <f aca="false">+MIN($D$4,DATOS_[[#This Row],[Fecha Fin Sit. Contract.]])</f>
        <v>0</v>
      </c>
      <c r="BP448" s="137" t="n">
        <f aca="false">+DATOS_[[#This Row],[% de jornada]]*IF(DATOS_[[#This Row],[% jornada reducida]]="",1,DATOS_[[#This Row],[% jornada reducida]])</f>
        <v>0</v>
      </c>
      <c r="BQ448" s="137" t="n">
        <f aca="false">+(DATOS_[[#This Row],[F.fin.cal]]-DATOS_[[#This Row],[F.ini.cal]]+1)/($D$4-$D$3+1)</f>
        <v>1</v>
      </c>
      <c r="BR448" s="137" t="str">
        <f aca="false">IF(OR(AND(DATOS_[[#This Row],[Fecha Fin Contrato]]&lt;$D$3,DATOS_[[#This Row],[Fecha Fin Contrato]]&lt;&gt;""),DATOS_[[#This Row],[Fecha de Contratación]]&gt;$D$4),"Fuera","Dentro")</f>
        <v>Dentro</v>
      </c>
      <c r="BS448" s="137" t="str">
        <f aca="false" t="array" ref="BS448:BS448">IF(MAX(IF(DATOS_[id]=DATOS_[[#This Row],[id]],DATOS_[F.fin.cal]))=DATOS_[[#This Row],[F.fin.cal]],"Sí","NO")</f>
        <v>Sí</v>
      </c>
      <c r="BT448" s="137" t="str">
        <f aca="false">IF(AND(DATOS_[[#This Row],[% normaliz]]&lt;&gt;1,DATOS_[[#This Row],[% anualiz]]=1),"Sí","NO")</f>
        <v>Sí</v>
      </c>
      <c r="BU448" s="137" t="str">
        <f aca="false">IF(AND(DATOS_[[#This Row],[% normaliz]]=1,DATOS_[[#This Row],[% anualiz]]&lt;&gt;1),"Sí","NO")</f>
        <v>NO</v>
      </c>
      <c r="BV448" s="137" t="str">
        <f aca="false">IF(AND(DATOS_[[#This Row],[% normaliz]]&lt;&gt;1,DATOS_[[#This Row],[% anualiz]]&lt;&gt;1),"Sí","NO")</f>
        <v>NO</v>
      </c>
      <c r="BW448" s="137" t="str">
        <f aca="false">+IF(DATOS_[[#This Row],[% normaliz]]*DATOS_[[#This Row],[% anualiz]]=1,"NO","Sí")</f>
        <v>Sí</v>
      </c>
      <c r="BX448" s="138" t="e">
        <f aca="false">(DATOS_[[#This Row],[S.BASE]]*(1/DATOS_[[#This Row],[% normaliz]])*(1/DATOS_[[#This Row],[% anualiz]]))*IF(DATOS_[[#This Row],[Check Equiparado]]="Sí",1,0)</f>
        <v>#DIV/0!</v>
      </c>
      <c r="BY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8" s="138" t="e">
        <f aca="false">+DATOS_[[#This Row],[SALARIO BASE Eq]]+DATOS_[[#This Row],[Tot COMPL.SAL Eq]]</f>
        <v>#DIV/0!</v>
      </c>
      <c r="CA448" s="138" t="e">
        <f aca="false" t="array" ref="CA448:CA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8" s="138" t="e">
        <f aca="false">+DATOS_[[#This Row],[TOTAL SALARIO Eq]]+DATOS_[[#This Row],[Tot Extrasalarial Eq]]</f>
        <v>#DIV/0!</v>
      </c>
      <c r="CC448" s="139" t="n">
        <f aca="false">DATOS_[[#This Row],[S.BASE]]</f>
        <v>0</v>
      </c>
      <c r="CD448" s="139" t="n">
        <f aca="false">+SUM(DATOS_[[#This Row],[Conc.Sal.01]:[Conc.Sal.30]])</f>
        <v>0</v>
      </c>
      <c r="CE448" s="139" t="n">
        <f aca="false">+DATOS_[[#This Row],[SALARIO BASE Ef]]+DATOS_[[#This Row],[Tot COMPL.SAL Ef]]</f>
        <v>0</v>
      </c>
      <c r="CF448" s="139" t="n">
        <f aca="false">+SUM(DATOS_[[#This Row],[C.Extra.01]:[C.Extra.05]])</f>
        <v>0</v>
      </c>
      <c r="CG448" s="139" t="n">
        <f aca="false">+DATOS_[[#This Row],[TOTAL SALARIO Ef]]+DATOS_[[#This Row],[Tot Extrasalarial Ef]]</f>
        <v>0</v>
      </c>
      <c r="CH448" s="140" t="n">
        <f aca="false">MIN(IF(DATOS_[[#This Row],[Fecha Fin Contrato]]="",$D$4,DATOS_[[#This Row],[Fecha Fin Contrato]]),$D$4)-MAX(DATOS_[[#This Row],[Fecha de Contratación]],$D$3)+1</f>
        <v>1</v>
      </c>
      <c r="CI448" s="141" t="str">
        <f aca="false">IF(COUNTIFS(DATOS_[id],DATOS_[[#This Row],[id]])&gt;1,DATOS_[[#This Row],[id]],"")</f>
        <v/>
      </c>
      <c r="CJ448" s="141" t="n">
        <f aca="false">(Inicio!$G$10-DATOS_[[#This Row],[Fecha Nacimiento]])/365.25</f>
        <v>0</v>
      </c>
      <c r="CK448" s="141" t="n">
        <f aca="false">(Inicio!$G$10-DATOS_[[#This Row],[Fecha de Antigüedad]])/365.25</f>
        <v>0</v>
      </c>
      <c r="CL448" s="141" t="e">
        <f aca="false">+VLOOKUP(DATOS_[[#This Row],[Clave de Contrato]],TblTiposContrato13[],3,0)</f>
        <v>#N/A</v>
      </c>
      <c r="CM448" s="141" t="e">
        <f aca="false">+VLOOKUP(DATOS_[[#This Row],[Clave de Contrato]],TblTiposContrato13[],4,0)</f>
        <v>#N/A</v>
      </c>
      <c r="CN448" s="141" t="str">
        <f aca="false">VLOOKUP(DATOS_[[#This Row],[Edad]],CONTRATOS!TblRngEdad,2,1)</f>
        <v>20  o menos</v>
      </c>
      <c r="CO448" s="141" t="str">
        <f aca="false">VLOOKUP(DATOS_[[#This Row],[Antigüedad]],TblRngAntg14[],2,1)</f>
        <v>0 a 1 años</v>
      </c>
    </row>
    <row r="449" customFormat="false" ht="13.8" hidden="false" customHeight="false" outlineLevel="0" collapsed="false">
      <c r="D449" s="128"/>
      <c r="E449" s="129"/>
      <c r="F449" s="129"/>
      <c r="G449" s="129"/>
      <c r="H449" s="130"/>
      <c r="I449" s="131"/>
      <c r="J449" s="128"/>
      <c r="K449" s="132"/>
      <c r="L449" s="132"/>
      <c r="M449" s="133"/>
      <c r="N449" s="133"/>
      <c r="O449" s="133"/>
      <c r="P449" s="129"/>
      <c r="Z449" s="74"/>
      <c r="AA449" s="75"/>
      <c r="AB449" s="75"/>
      <c r="AC449" s="129"/>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134"/>
      <c r="BK449" s="134"/>
      <c r="BL449" s="134"/>
      <c r="BM449" s="135"/>
      <c r="BN449" s="136" t="n">
        <f aca="false">+MAX($D$3,DATOS_[[#This Row],[Fecha Inicio Sit. Contract.]])</f>
        <v>0</v>
      </c>
      <c r="BO449" s="136" t="n">
        <f aca="false">+MIN($D$4,DATOS_[[#This Row],[Fecha Fin Sit. Contract.]])</f>
        <v>0</v>
      </c>
      <c r="BP449" s="137" t="n">
        <f aca="false">+DATOS_[[#This Row],[% de jornada]]*IF(DATOS_[[#This Row],[% jornada reducida]]="",1,DATOS_[[#This Row],[% jornada reducida]])</f>
        <v>0</v>
      </c>
      <c r="BQ449" s="137" t="n">
        <f aca="false">+(DATOS_[[#This Row],[F.fin.cal]]-DATOS_[[#This Row],[F.ini.cal]]+1)/($D$4-$D$3+1)</f>
        <v>1</v>
      </c>
      <c r="BR449" s="137" t="str">
        <f aca="false">IF(OR(AND(DATOS_[[#This Row],[Fecha Fin Contrato]]&lt;$D$3,DATOS_[[#This Row],[Fecha Fin Contrato]]&lt;&gt;""),DATOS_[[#This Row],[Fecha de Contratación]]&gt;$D$4),"Fuera","Dentro")</f>
        <v>Dentro</v>
      </c>
      <c r="BS449" s="137" t="str">
        <f aca="false" t="array" ref="BS449:BS449">IF(MAX(IF(DATOS_[id]=DATOS_[[#This Row],[id]],DATOS_[F.fin.cal]))=DATOS_[[#This Row],[F.fin.cal]],"Sí","NO")</f>
        <v>Sí</v>
      </c>
      <c r="BT449" s="137" t="str">
        <f aca="false">IF(AND(DATOS_[[#This Row],[% normaliz]]&lt;&gt;1,DATOS_[[#This Row],[% anualiz]]=1),"Sí","NO")</f>
        <v>Sí</v>
      </c>
      <c r="BU449" s="137" t="str">
        <f aca="false">IF(AND(DATOS_[[#This Row],[% normaliz]]=1,DATOS_[[#This Row],[% anualiz]]&lt;&gt;1),"Sí","NO")</f>
        <v>NO</v>
      </c>
      <c r="BV449" s="137" t="str">
        <f aca="false">IF(AND(DATOS_[[#This Row],[% normaliz]]&lt;&gt;1,DATOS_[[#This Row],[% anualiz]]&lt;&gt;1),"Sí","NO")</f>
        <v>NO</v>
      </c>
      <c r="BW449" s="137" t="str">
        <f aca="false">+IF(DATOS_[[#This Row],[% normaliz]]*DATOS_[[#This Row],[% anualiz]]=1,"NO","Sí")</f>
        <v>Sí</v>
      </c>
      <c r="BX449" s="138" t="e">
        <f aca="false">(DATOS_[[#This Row],[S.BASE]]*(1/DATOS_[[#This Row],[% normaliz]])*(1/DATOS_[[#This Row],[% anualiz]]))*IF(DATOS_[[#This Row],[Check Equiparado]]="Sí",1,0)</f>
        <v>#DIV/0!</v>
      </c>
      <c r="BY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9" s="138" t="e">
        <f aca="false">+DATOS_[[#This Row],[SALARIO BASE Eq]]+DATOS_[[#This Row],[Tot COMPL.SAL Eq]]</f>
        <v>#DIV/0!</v>
      </c>
      <c r="CA449" s="138" t="e">
        <f aca="false" t="array" ref="CA449:CA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9" s="138" t="e">
        <f aca="false">+DATOS_[[#This Row],[TOTAL SALARIO Eq]]+DATOS_[[#This Row],[Tot Extrasalarial Eq]]</f>
        <v>#DIV/0!</v>
      </c>
      <c r="CC449" s="139" t="n">
        <f aca="false">DATOS_[[#This Row],[S.BASE]]</f>
        <v>0</v>
      </c>
      <c r="CD449" s="139" t="n">
        <f aca="false">+SUM(DATOS_[[#This Row],[Conc.Sal.01]:[Conc.Sal.30]])</f>
        <v>0</v>
      </c>
      <c r="CE449" s="139" t="n">
        <f aca="false">+DATOS_[[#This Row],[SALARIO BASE Ef]]+DATOS_[[#This Row],[Tot COMPL.SAL Ef]]</f>
        <v>0</v>
      </c>
      <c r="CF449" s="139" t="n">
        <f aca="false">+SUM(DATOS_[[#This Row],[C.Extra.01]:[C.Extra.05]])</f>
        <v>0</v>
      </c>
      <c r="CG449" s="139" t="n">
        <f aca="false">+DATOS_[[#This Row],[TOTAL SALARIO Ef]]+DATOS_[[#This Row],[Tot Extrasalarial Ef]]</f>
        <v>0</v>
      </c>
      <c r="CH449" s="140" t="n">
        <f aca="false">MIN(IF(DATOS_[[#This Row],[Fecha Fin Contrato]]="",$D$4,DATOS_[[#This Row],[Fecha Fin Contrato]]),$D$4)-MAX(DATOS_[[#This Row],[Fecha de Contratación]],$D$3)+1</f>
        <v>1</v>
      </c>
      <c r="CI449" s="141" t="str">
        <f aca="false">IF(COUNTIFS(DATOS_[id],DATOS_[[#This Row],[id]])&gt;1,DATOS_[[#This Row],[id]],"")</f>
        <v/>
      </c>
      <c r="CJ449" s="141" t="n">
        <f aca="false">(Inicio!$G$10-DATOS_[[#This Row],[Fecha Nacimiento]])/365.25</f>
        <v>0</v>
      </c>
      <c r="CK449" s="141" t="n">
        <f aca="false">(Inicio!$G$10-DATOS_[[#This Row],[Fecha de Antigüedad]])/365.25</f>
        <v>0</v>
      </c>
      <c r="CL449" s="141" t="e">
        <f aca="false">+VLOOKUP(DATOS_[[#This Row],[Clave de Contrato]],TblTiposContrato13[],3,0)</f>
        <v>#N/A</v>
      </c>
      <c r="CM449" s="141" t="e">
        <f aca="false">+VLOOKUP(DATOS_[[#This Row],[Clave de Contrato]],TblTiposContrato13[],4,0)</f>
        <v>#N/A</v>
      </c>
      <c r="CN449" s="141" t="str">
        <f aca="false">VLOOKUP(DATOS_[[#This Row],[Edad]],CONTRATOS!TblRngEdad,2,1)</f>
        <v>20  o menos</v>
      </c>
      <c r="CO449" s="141" t="str">
        <f aca="false">VLOOKUP(DATOS_[[#This Row],[Antigüedad]],TblRngAntg14[],2,1)</f>
        <v>0 a 1 años</v>
      </c>
    </row>
    <row r="450" customFormat="false" ht="13.8" hidden="false" customHeight="false" outlineLevel="0" collapsed="false">
      <c r="D450" s="128"/>
      <c r="E450" s="129"/>
      <c r="F450" s="129"/>
      <c r="G450" s="129"/>
      <c r="H450" s="130"/>
      <c r="I450" s="131"/>
      <c r="J450" s="128"/>
      <c r="K450" s="132"/>
      <c r="L450" s="132"/>
      <c r="M450" s="133"/>
      <c r="N450" s="133"/>
      <c r="O450" s="133"/>
      <c r="P450" s="129"/>
      <c r="Z450" s="74"/>
      <c r="AA450" s="75"/>
      <c r="AB450" s="75"/>
      <c r="AC450" s="129"/>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134"/>
      <c r="BK450" s="134"/>
      <c r="BL450" s="134"/>
      <c r="BM450" s="135"/>
      <c r="BN450" s="136" t="n">
        <f aca="false">+MAX($D$3,DATOS_[[#This Row],[Fecha Inicio Sit. Contract.]])</f>
        <v>0</v>
      </c>
      <c r="BO450" s="136" t="n">
        <f aca="false">+MIN($D$4,DATOS_[[#This Row],[Fecha Fin Sit. Contract.]])</f>
        <v>0</v>
      </c>
      <c r="BP450" s="137" t="n">
        <f aca="false">+DATOS_[[#This Row],[% de jornada]]*IF(DATOS_[[#This Row],[% jornada reducida]]="",1,DATOS_[[#This Row],[% jornada reducida]])</f>
        <v>0</v>
      </c>
      <c r="BQ450" s="137" t="n">
        <f aca="false">+(DATOS_[[#This Row],[F.fin.cal]]-DATOS_[[#This Row],[F.ini.cal]]+1)/($D$4-$D$3+1)</f>
        <v>1</v>
      </c>
      <c r="BR450" s="137" t="str">
        <f aca="false">IF(OR(AND(DATOS_[[#This Row],[Fecha Fin Contrato]]&lt;$D$3,DATOS_[[#This Row],[Fecha Fin Contrato]]&lt;&gt;""),DATOS_[[#This Row],[Fecha de Contratación]]&gt;$D$4),"Fuera","Dentro")</f>
        <v>Dentro</v>
      </c>
      <c r="BS450" s="137" t="str">
        <f aca="false" t="array" ref="BS450:BS450">IF(MAX(IF(DATOS_[id]=DATOS_[[#This Row],[id]],DATOS_[F.fin.cal]))=DATOS_[[#This Row],[F.fin.cal]],"Sí","NO")</f>
        <v>Sí</v>
      </c>
      <c r="BT450" s="137" t="str">
        <f aca="false">IF(AND(DATOS_[[#This Row],[% normaliz]]&lt;&gt;1,DATOS_[[#This Row],[% anualiz]]=1),"Sí","NO")</f>
        <v>Sí</v>
      </c>
      <c r="BU450" s="137" t="str">
        <f aca="false">IF(AND(DATOS_[[#This Row],[% normaliz]]=1,DATOS_[[#This Row],[% anualiz]]&lt;&gt;1),"Sí","NO")</f>
        <v>NO</v>
      </c>
      <c r="BV450" s="137" t="str">
        <f aca="false">IF(AND(DATOS_[[#This Row],[% normaliz]]&lt;&gt;1,DATOS_[[#This Row],[% anualiz]]&lt;&gt;1),"Sí","NO")</f>
        <v>NO</v>
      </c>
      <c r="BW450" s="137" t="str">
        <f aca="false">+IF(DATOS_[[#This Row],[% normaliz]]*DATOS_[[#This Row],[% anualiz]]=1,"NO","Sí")</f>
        <v>Sí</v>
      </c>
      <c r="BX450" s="138" t="e">
        <f aca="false">(DATOS_[[#This Row],[S.BASE]]*(1/DATOS_[[#This Row],[% normaliz]])*(1/DATOS_[[#This Row],[% anualiz]]))*IF(DATOS_[[#This Row],[Check Equiparado]]="Sí",1,0)</f>
        <v>#DIV/0!</v>
      </c>
      <c r="BY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0" s="138" t="e">
        <f aca="false">+DATOS_[[#This Row],[SALARIO BASE Eq]]+DATOS_[[#This Row],[Tot COMPL.SAL Eq]]</f>
        <v>#DIV/0!</v>
      </c>
      <c r="CA450" s="138" t="e">
        <f aca="false" t="array" ref="CA450:CA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0" s="138" t="e">
        <f aca="false">+DATOS_[[#This Row],[TOTAL SALARIO Eq]]+DATOS_[[#This Row],[Tot Extrasalarial Eq]]</f>
        <v>#DIV/0!</v>
      </c>
      <c r="CC450" s="139" t="n">
        <f aca="false">DATOS_[[#This Row],[S.BASE]]</f>
        <v>0</v>
      </c>
      <c r="CD450" s="139" t="n">
        <f aca="false">+SUM(DATOS_[[#This Row],[Conc.Sal.01]:[Conc.Sal.30]])</f>
        <v>0</v>
      </c>
      <c r="CE450" s="139" t="n">
        <f aca="false">+DATOS_[[#This Row],[SALARIO BASE Ef]]+DATOS_[[#This Row],[Tot COMPL.SAL Ef]]</f>
        <v>0</v>
      </c>
      <c r="CF450" s="139" t="n">
        <f aca="false">+SUM(DATOS_[[#This Row],[C.Extra.01]:[C.Extra.05]])</f>
        <v>0</v>
      </c>
      <c r="CG450" s="139" t="n">
        <f aca="false">+DATOS_[[#This Row],[TOTAL SALARIO Ef]]+DATOS_[[#This Row],[Tot Extrasalarial Ef]]</f>
        <v>0</v>
      </c>
      <c r="CH450" s="140" t="n">
        <f aca="false">MIN(IF(DATOS_[[#This Row],[Fecha Fin Contrato]]="",$D$4,DATOS_[[#This Row],[Fecha Fin Contrato]]),$D$4)-MAX(DATOS_[[#This Row],[Fecha de Contratación]],$D$3)+1</f>
        <v>1</v>
      </c>
      <c r="CI450" s="141" t="str">
        <f aca="false">IF(COUNTIFS(DATOS_[id],DATOS_[[#This Row],[id]])&gt;1,DATOS_[[#This Row],[id]],"")</f>
        <v/>
      </c>
      <c r="CJ450" s="141" t="n">
        <f aca="false">(Inicio!$G$10-DATOS_[[#This Row],[Fecha Nacimiento]])/365.25</f>
        <v>0</v>
      </c>
      <c r="CK450" s="141" t="n">
        <f aca="false">(Inicio!$G$10-DATOS_[[#This Row],[Fecha de Antigüedad]])/365.25</f>
        <v>0</v>
      </c>
      <c r="CL450" s="141" t="e">
        <f aca="false">+VLOOKUP(DATOS_[[#This Row],[Clave de Contrato]],TblTiposContrato13[],3,0)</f>
        <v>#N/A</v>
      </c>
      <c r="CM450" s="141" t="e">
        <f aca="false">+VLOOKUP(DATOS_[[#This Row],[Clave de Contrato]],TblTiposContrato13[],4,0)</f>
        <v>#N/A</v>
      </c>
      <c r="CN450" s="141" t="str">
        <f aca="false">VLOOKUP(DATOS_[[#This Row],[Edad]],CONTRATOS!TblRngEdad,2,1)</f>
        <v>20  o menos</v>
      </c>
      <c r="CO450" s="141" t="str">
        <f aca="false">VLOOKUP(DATOS_[[#This Row],[Antigüedad]],TblRngAntg14[],2,1)</f>
        <v>0 a 1 años</v>
      </c>
    </row>
    <row r="451" customFormat="false" ht="13.8" hidden="false" customHeight="false" outlineLevel="0" collapsed="false">
      <c r="D451" s="128"/>
      <c r="E451" s="129"/>
      <c r="F451" s="129"/>
      <c r="G451" s="129"/>
      <c r="H451" s="130"/>
      <c r="I451" s="131"/>
      <c r="J451" s="128"/>
      <c r="K451" s="132"/>
      <c r="L451" s="132"/>
      <c r="M451" s="133"/>
      <c r="N451" s="133"/>
      <c r="O451" s="133"/>
      <c r="P451" s="129"/>
      <c r="Z451" s="74"/>
      <c r="AA451" s="75"/>
      <c r="AB451" s="75"/>
      <c r="AC451" s="129"/>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134"/>
      <c r="BK451" s="134"/>
      <c r="BL451" s="134"/>
      <c r="BM451" s="135"/>
      <c r="BN451" s="136" t="n">
        <f aca="false">+MAX($D$3,DATOS_[[#This Row],[Fecha Inicio Sit. Contract.]])</f>
        <v>0</v>
      </c>
      <c r="BO451" s="136" t="n">
        <f aca="false">+MIN($D$4,DATOS_[[#This Row],[Fecha Fin Sit. Contract.]])</f>
        <v>0</v>
      </c>
      <c r="BP451" s="137" t="n">
        <f aca="false">+DATOS_[[#This Row],[% de jornada]]*IF(DATOS_[[#This Row],[% jornada reducida]]="",1,DATOS_[[#This Row],[% jornada reducida]])</f>
        <v>0</v>
      </c>
      <c r="BQ451" s="137" t="n">
        <f aca="false">+(DATOS_[[#This Row],[F.fin.cal]]-DATOS_[[#This Row],[F.ini.cal]]+1)/($D$4-$D$3+1)</f>
        <v>1</v>
      </c>
      <c r="BR451" s="137" t="str">
        <f aca="false">IF(OR(AND(DATOS_[[#This Row],[Fecha Fin Contrato]]&lt;$D$3,DATOS_[[#This Row],[Fecha Fin Contrato]]&lt;&gt;""),DATOS_[[#This Row],[Fecha de Contratación]]&gt;$D$4),"Fuera","Dentro")</f>
        <v>Dentro</v>
      </c>
      <c r="BS451" s="137" t="str">
        <f aca="false" t="array" ref="BS451:BS451">IF(MAX(IF(DATOS_[id]=DATOS_[[#This Row],[id]],DATOS_[F.fin.cal]))=DATOS_[[#This Row],[F.fin.cal]],"Sí","NO")</f>
        <v>Sí</v>
      </c>
      <c r="BT451" s="137" t="str">
        <f aca="false">IF(AND(DATOS_[[#This Row],[% normaliz]]&lt;&gt;1,DATOS_[[#This Row],[% anualiz]]=1),"Sí","NO")</f>
        <v>Sí</v>
      </c>
      <c r="BU451" s="137" t="str">
        <f aca="false">IF(AND(DATOS_[[#This Row],[% normaliz]]=1,DATOS_[[#This Row],[% anualiz]]&lt;&gt;1),"Sí","NO")</f>
        <v>NO</v>
      </c>
      <c r="BV451" s="137" t="str">
        <f aca="false">IF(AND(DATOS_[[#This Row],[% normaliz]]&lt;&gt;1,DATOS_[[#This Row],[% anualiz]]&lt;&gt;1),"Sí","NO")</f>
        <v>NO</v>
      </c>
      <c r="BW451" s="137" t="str">
        <f aca="false">+IF(DATOS_[[#This Row],[% normaliz]]*DATOS_[[#This Row],[% anualiz]]=1,"NO","Sí")</f>
        <v>Sí</v>
      </c>
      <c r="BX451" s="138" t="e">
        <f aca="false">(DATOS_[[#This Row],[S.BASE]]*(1/DATOS_[[#This Row],[% normaliz]])*(1/DATOS_[[#This Row],[% anualiz]]))*IF(DATOS_[[#This Row],[Check Equiparado]]="Sí",1,0)</f>
        <v>#DIV/0!</v>
      </c>
      <c r="BY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1" s="138" t="e">
        <f aca="false">+DATOS_[[#This Row],[SALARIO BASE Eq]]+DATOS_[[#This Row],[Tot COMPL.SAL Eq]]</f>
        <v>#DIV/0!</v>
      </c>
      <c r="CA451" s="138" t="e">
        <f aca="false" t="array" ref="CA451:CA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1" s="138" t="e">
        <f aca="false">+DATOS_[[#This Row],[TOTAL SALARIO Eq]]+DATOS_[[#This Row],[Tot Extrasalarial Eq]]</f>
        <v>#DIV/0!</v>
      </c>
      <c r="CC451" s="139" t="n">
        <f aca="false">DATOS_[[#This Row],[S.BASE]]</f>
        <v>0</v>
      </c>
      <c r="CD451" s="139" t="n">
        <f aca="false">+SUM(DATOS_[[#This Row],[Conc.Sal.01]:[Conc.Sal.30]])</f>
        <v>0</v>
      </c>
      <c r="CE451" s="139" t="n">
        <f aca="false">+DATOS_[[#This Row],[SALARIO BASE Ef]]+DATOS_[[#This Row],[Tot COMPL.SAL Ef]]</f>
        <v>0</v>
      </c>
      <c r="CF451" s="139" t="n">
        <f aca="false">+SUM(DATOS_[[#This Row],[C.Extra.01]:[C.Extra.05]])</f>
        <v>0</v>
      </c>
      <c r="CG451" s="139" t="n">
        <f aca="false">+DATOS_[[#This Row],[TOTAL SALARIO Ef]]+DATOS_[[#This Row],[Tot Extrasalarial Ef]]</f>
        <v>0</v>
      </c>
      <c r="CH451" s="140" t="n">
        <f aca="false">MIN(IF(DATOS_[[#This Row],[Fecha Fin Contrato]]="",$D$4,DATOS_[[#This Row],[Fecha Fin Contrato]]),$D$4)-MAX(DATOS_[[#This Row],[Fecha de Contratación]],$D$3)+1</f>
        <v>1</v>
      </c>
      <c r="CI451" s="141" t="str">
        <f aca="false">IF(COUNTIFS(DATOS_[id],DATOS_[[#This Row],[id]])&gt;1,DATOS_[[#This Row],[id]],"")</f>
        <v/>
      </c>
      <c r="CJ451" s="141" t="n">
        <f aca="false">(Inicio!$G$10-DATOS_[[#This Row],[Fecha Nacimiento]])/365.25</f>
        <v>0</v>
      </c>
      <c r="CK451" s="141" t="n">
        <f aca="false">(Inicio!$G$10-DATOS_[[#This Row],[Fecha de Antigüedad]])/365.25</f>
        <v>0</v>
      </c>
      <c r="CL451" s="141" t="e">
        <f aca="false">+VLOOKUP(DATOS_[[#This Row],[Clave de Contrato]],TblTiposContrato13[],3,0)</f>
        <v>#N/A</v>
      </c>
      <c r="CM451" s="141" t="e">
        <f aca="false">+VLOOKUP(DATOS_[[#This Row],[Clave de Contrato]],TblTiposContrato13[],4,0)</f>
        <v>#N/A</v>
      </c>
      <c r="CN451" s="141" t="str">
        <f aca="false">VLOOKUP(DATOS_[[#This Row],[Edad]],CONTRATOS!TblRngEdad,2,1)</f>
        <v>20  o menos</v>
      </c>
      <c r="CO451" s="141" t="str">
        <f aca="false">VLOOKUP(DATOS_[[#This Row],[Antigüedad]],TblRngAntg14[],2,1)</f>
        <v>0 a 1 años</v>
      </c>
    </row>
    <row r="452" customFormat="false" ht="13.8" hidden="false" customHeight="false" outlineLevel="0" collapsed="false">
      <c r="D452" s="128"/>
      <c r="E452" s="129"/>
      <c r="F452" s="129"/>
      <c r="G452" s="129"/>
      <c r="H452" s="130"/>
      <c r="I452" s="131"/>
      <c r="J452" s="128"/>
      <c r="K452" s="132"/>
      <c r="L452" s="132"/>
      <c r="M452" s="133"/>
      <c r="N452" s="133"/>
      <c r="O452" s="133"/>
      <c r="P452" s="129"/>
      <c r="Z452" s="74"/>
      <c r="AA452" s="75"/>
      <c r="AB452" s="75"/>
      <c r="AC452" s="129"/>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134"/>
      <c r="BK452" s="134"/>
      <c r="BL452" s="134"/>
      <c r="BM452" s="135"/>
      <c r="BN452" s="136" t="n">
        <f aca="false">+MAX($D$3,DATOS_[[#This Row],[Fecha Inicio Sit. Contract.]])</f>
        <v>0</v>
      </c>
      <c r="BO452" s="136" t="n">
        <f aca="false">+MIN($D$4,DATOS_[[#This Row],[Fecha Fin Sit. Contract.]])</f>
        <v>0</v>
      </c>
      <c r="BP452" s="137" t="n">
        <f aca="false">+DATOS_[[#This Row],[% de jornada]]*IF(DATOS_[[#This Row],[% jornada reducida]]="",1,DATOS_[[#This Row],[% jornada reducida]])</f>
        <v>0</v>
      </c>
      <c r="BQ452" s="137" t="n">
        <f aca="false">+(DATOS_[[#This Row],[F.fin.cal]]-DATOS_[[#This Row],[F.ini.cal]]+1)/($D$4-$D$3+1)</f>
        <v>1</v>
      </c>
      <c r="BR452" s="137" t="str">
        <f aca="false">IF(OR(AND(DATOS_[[#This Row],[Fecha Fin Contrato]]&lt;$D$3,DATOS_[[#This Row],[Fecha Fin Contrato]]&lt;&gt;""),DATOS_[[#This Row],[Fecha de Contratación]]&gt;$D$4),"Fuera","Dentro")</f>
        <v>Dentro</v>
      </c>
      <c r="BS452" s="137" t="str">
        <f aca="false" t="array" ref="BS452:BS452">IF(MAX(IF(DATOS_[id]=DATOS_[[#This Row],[id]],DATOS_[F.fin.cal]))=DATOS_[[#This Row],[F.fin.cal]],"Sí","NO")</f>
        <v>Sí</v>
      </c>
      <c r="BT452" s="137" t="str">
        <f aca="false">IF(AND(DATOS_[[#This Row],[% normaliz]]&lt;&gt;1,DATOS_[[#This Row],[% anualiz]]=1),"Sí","NO")</f>
        <v>Sí</v>
      </c>
      <c r="BU452" s="137" t="str">
        <f aca="false">IF(AND(DATOS_[[#This Row],[% normaliz]]=1,DATOS_[[#This Row],[% anualiz]]&lt;&gt;1),"Sí","NO")</f>
        <v>NO</v>
      </c>
      <c r="BV452" s="137" t="str">
        <f aca="false">IF(AND(DATOS_[[#This Row],[% normaliz]]&lt;&gt;1,DATOS_[[#This Row],[% anualiz]]&lt;&gt;1),"Sí","NO")</f>
        <v>NO</v>
      </c>
      <c r="BW452" s="137" t="str">
        <f aca="false">+IF(DATOS_[[#This Row],[% normaliz]]*DATOS_[[#This Row],[% anualiz]]=1,"NO","Sí")</f>
        <v>Sí</v>
      </c>
      <c r="BX452" s="138" t="e">
        <f aca="false">(DATOS_[[#This Row],[S.BASE]]*(1/DATOS_[[#This Row],[% normaliz]])*(1/DATOS_[[#This Row],[% anualiz]]))*IF(DATOS_[[#This Row],[Check Equiparado]]="Sí",1,0)</f>
        <v>#DIV/0!</v>
      </c>
      <c r="BY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2" s="138" t="e">
        <f aca="false">+DATOS_[[#This Row],[SALARIO BASE Eq]]+DATOS_[[#This Row],[Tot COMPL.SAL Eq]]</f>
        <v>#DIV/0!</v>
      </c>
      <c r="CA452" s="138" t="e">
        <f aca="false" t="array" ref="CA452:CA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2" s="138" t="e">
        <f aca="false">+DATOS_[[#This Row],[TOTAL SALARIO Eq]]+DATOS_[[#This Row],[Tot Extrasalarial Eq]]</f>
        <v>#DIV/0!</v>
      </c>
      <c r="CC452" s="139" t="n">
        <f aca="false">DATOS_[[#This Row],[S.BASE]]</f>
        <v>0</v>
      </c>
      <c r="CD452" s="139" t="n">
        <f aca="false">+SUM(DATOS_[[#This Row],[Conc.Sal.01]:[Conc.Sal.30]])</f>
        <v>0</v>
      </c>
      <c r="CE452" s="139" t="n">
        <f aca="false">+DATOS_[[#This Row],[SALARIO BASE Ef]]+DATOS_[[#This Row],[Tot COMPL.SAL Ef]]</f>
        <v>0</v>
      </c>
      <c r="CF452" s="139" t="n">
        <f aca="false">+SUM(DATOS_[[#This Row],[C.Extra.01]:[C.Extra.05]])</f>
        <v>0</v>
      </c>
      <c r="CG452" s="139" t="n">
        <f aca="false">+DATOS_[[#This Row],[TOTAL SALARIO Ef]]+DATOS_[[#This Row],[Tot Extrasalarial Ef]]</f>
        <v>0</v>
      </c>
      <c r="CH452" s="140" t="n">
        <f aca="false">MIN(IF(DATOS_[[#This Row],[Fecha Fin Contrato]]="",$D$4,DATOS_[[#This Row],[Fecha Fin Contrato]]),$D$4)-MAX(DATOS_[[#This Row],[Fecha de Contratación]],$D$3)+1</f>
        <v>1</v>
      </c>
      <c r="CI452" s="141" t="str">
        <f aca="false">IF(COUNTIFS(DATOS_[id],DATOS_[[#This Row],[id]])&gt;1,DATOS_[[#This Row],[id]],"")</f>
        <v/>
      </c>
      <c r="CJ452" s="141" t="n">
        <f aca="false">(Inicio!$G$10-DATOS_[[#This Row],[Fecha Nacimiento]])/365.25</f>
        <v>0</v>
      </c>
      <c r="CK452" s="141" t="n">
        <f aca="false">(Inicio!$G$10-DATOS_[[#This Row],[Fecha de Antigüedad]])/365.25</f>
        <v>0</v>
      </c>
      <c r="CL452" s="141" t="e">
        <f aca="false">+VLOOKUP(DATOS_[[#This Row],[Clave de Contrato]],TblTiposContrato13[],3,0)</f>
        <v>#N/A</v>
      </c>
      <c r="CM452" s="141" t="e">
        <f aca="false">+VLOOKUP(DATOS_[[#This Row],[Clave de Contrato]],TblTiposContrato13[],4,0)</f>
        <v>#N/A</v>
      </c>
      <c r="CN452" s="141" t="str">
        <f aca="false">VLOOKUP(DATOS_[[#This Row],[Edad]],CONTRATOS!TblRngEdad,2,1)</f>
        <v>20  o menos</v>
      </c>
      <c r="CO452" s="141" t="str">
        <f aca="false">VLOOKUP(DATOS_[[#This Row],[Antigüedad]],TblRngAntg14[],2,1)</f>
        <v>0 a 1 años</v>
      </c>
    </row>
    <row r="453" customFormat="false" ht="13.8" hidden="false" customHeight="false" outlineLevel="0" collapsed="false">
      <c r="D453" s="128"/>
      <c r="E453" s="129"/>
      <c r="F453" s="129"/>
      <c r="G453" s="129"/>
      <c r="H453" s="130"/>
      <c r="I453" s="131"/>
      <c r="J453" s="128"/>
      <c r="K453" s="132"/>
      <c r="L453" s="132"/>
      <c r="M453" s="133"/>
      <c r="N453" s="133"/>
      <c r="O453" s="133"/>
      <c r="P453" s="129"/>
      <c r="Z453" s="74"/>
      <c r="AA453" s="75"/>
      <c r="AB453" s="75"/>
      <c r="AC453" s="129"/>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134"/>
      <c r="BK453" s="134"/>
      <c r="BL453" s="134"/>
      <c r="BM453" s="135"/>
      <c r="BN453" s="136" t="n">
        <f aca="false">+MAX($D$3,DATOS_[[#This Row],[Fecha Inicio Sit. Contract.]])</f>
        <v>0</v>
      </c>
      <c r="BO453" s="136" t="n">
        <f aca="false">+MIN($D$4,DATOS_[[#This Row],[Fecha Fin Sit. Contract.]])</f>
        <v>0</v>
      </c>
      <c r="BP453" s="137" t="n">
        <f aca="false">+DATOS_[[#This Row],[% de jornada]]*IF(DATOS_[[#This Row],[% jornada reducida]]="",1,DATOS_[[#This Row],[% jornada reducida]])</f>
        <v>0</v>
      </c>
      <c r="BQ453" s="137" t="n">
        <f aca="false">+(DATOS_[[#This Row],[F.fin.cal]]-DATOS_[[#This Row],[F.ini.cal]]+1)/($D$4-$D$3+1)</f>
        <v>1</v>
      </c>
      <c r="BR453" s="137" t="str">
        <f aca="false">IF(OR(AND(DATOS_[[#This Row],[Fecha Fin Contrato]]&lt;$D$3,DATOS_[[#This Row],[Fecha Fin Contrato]]&lt;&gt;""),DATOS_[[#This Row],[Fecha de Contratación]]&gt;$D$4),"Fuera","Dentro")</f>
        <v>Dentro</v>
      </c>
      <c r="BS453" s="137" t="str">
        <f aca="false" t="array" ref="BS453:BS453">IF(MAX(IF(DATOS_[id]=DATOS_[[#This Row],[id]],DATOS_[F.fin.cal]))=DATOS_[[#This Row],[F.fin.cal]],"Sí","NO")</f>
        <v>Sí</v>
      </c>
      <c r="BT453" s="137" t="str">
        <f aca="false">IF(AND(DATOS_[[#This Row],[% normaliz]]&lt;&gt;1,DATOS_[[#This Row],[% anualiz]]=1),"Sí","NO")</f>
        <v>Sí</v>
      </c>
      <c r="BU453" s="137" t="str">
        <f aca="false">IF(AND(DATOS_[[#This Row],[% normaliz]]=1,DATOS_[[#This Row],[% anualiz]]&lt;&gt;1),"Sí","NO")</f>
        <v>NO</v>
      </c>
      <c r="BV453" s="137" t="str">
        <f aca="false">IF(AND(DATOS_[[#This Row],[% normaliz]]&lt;&gt;1,DATOS_[[#This Row],[% anualiz]]&lt;&gt;1),"Sí","NO")</f>
        <v>NO</v>
      </c>
      <c r="BW453" s="137" t="str">
        <f aca="false">+IF(DATOS_[[#This Row],[% normaliz]]*DATOS_[[#This Row],[% anualiz]]=1,"NO","Sí")</f>
        <v>Sí</v>
      </c>
      <c r="BX453" s="138" t="e">
        <f aca="false">(DATOS_[[#This Row],[S.BASE]]*(1/DATOS_[[#This Row],[% normaliz]])*(1/DATOS_[[#This Row],[% anualiz]]))*IF(DATOS_[[#This Row],[Check Equiparado]]="Sí",1,0)</f>
        <v>#DIV/0!</v>
      </c>
      <c r="BY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3" s="138" t="e">
        <f aca="false">+DATOS_[[#This Row],[SALARIO BASE Eq]]+DATOS_[[#This Row],[Tot COMPL.SAL Eq]]</f>
        <v>#DIV/0!</v>
      </c>
      <c r="CA453" s="138" t="e">
        <f aca="false" t="array" ref="CA453:CA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3" s="138" t="e">
        <f aca="false">+DATOS_[[#This Row],[TOTAL SALARIO Eq]]+DATOS_[[#This Row],[Tot Extrasalarial Eq]]</f>
        <v>#DIV/0!</v>
      </c>
      <c r="CC453" s="139" t="n">
        <f aca="false">DATOS_[[#This Row],[S.BASE]]</f>
        <v>0</v>
      </c>
      <c r="CD453" s="139" t="n">
        <f aca="false">+SUM(DATOS_[[#This Row],[Conc.Sal.01]:[Conc.Sal.30]])</f>
        <v>0</v>
      </c>
      <c r="CE453" s="139" t="n">
        <f aca="false">+DATOS_[[#This Row],[SALARIO BASE Ef]]+DATOS_[[#This Row],[Tot COMPL.SAL Ef]]</f>
        <v>0</v>
      </c>
      <c r="CF453" s="139" t="n">
        <f aca="false">+SUM(DATOS_[[#This Row],[C.Extra.01]:[C.Extra.05]])</f>
        <v>0</v>
      </c>
      <c r="CG453" s="139" t="n">
        <f aca="false">+DATOS_[[#This Row],[TOTAL SALARIO Ef]]+DATOS_[[#This Row],[Tot Extrasalarial Ef]]</f>
        <v>0</v>
      </c>
      <c r="CH453" s="140" t="n">
        <f aca="false">MIN(IF(DATOS_[[#This Row],[Fecha Fin Contrato]]="",$D$4,DATOS_[[#This Row],[Fecha Fin Contrato]]),$D$4)-MAX(DATOS_[[#This Row],[Fecha de Contratación]],$D$3)+1</f>
        <v>1</v>
      </c>
      <c r="CI453" s="141" t="str">
        <f aca="false">IF(COUNTIFS(DATOS_[id],DATOS_[[#This Row],[id]])&gt;1,DATOS_[[#This Row],[id]],"")</f>
        <v/>
      </c>
      <c r="CJ453" s="141" t="n">
        <f aca="false">(Inicio!$G$10-DATOS_[[#This Row],[Fecha Nacimiento]])/365.25</f>
        <v>0</v>
      </c>
      <c r="CK453" s="141" t="n">
        <f aca="false">(Inicio!$G$10-DATOS_[[#This Row],[Fecha de Antigüedad]])/365.25</f>
        <v>0</v>
      </c>
      <c r="CL453" s="141" t="e">
        <f aca="false">+VLOOKUP(DATOS_[[#This Row],[Clave de Contrato]],TblTiposContrato13[],3,0)</f>
        <v>#N/A</v>
      </c>
      <c r="CM453" s="141" t="e">
        <f aca="false">+VLOOKUP(DATOS_[[#This Row],[Clave de Contrato]],TblTiposContrato13[],4,0)</f>
        <v>#N/A</v>
      </c>
      <c r="CN453" s="141" t="str">
        <f aca="false">VLOOKUP(DATOS_[[#This Row],[Edad]],CONTRATOS!TblRngEdad,2,1)</f>
        <v>20  o menos</v>
      </c>
      <c r="CO453" s="141" t="str">
        <f aca="false">VLOOKUP(DATOS_[[#This Row],[Antigüedad]],TblRngAntg14[],2,1)</f>
        <v>0 a 1 años</v>
      </c>
    </row>
    <row r="454" customFormat="false" ht="13.8" hidden="false" customHeight="false" outlineLevel="0" collapsed="false">
      <c r="D454" s="128"/>
      <c r="E454" s="129"/>
      <c r="F454" s="129"/>
      <c r="G454" s="129"/>
      <c r="H454" s="130"/>
      <c r="I454" s="131"/>
      <c r="J454" s="128"/>
      <c r="K454" s="132"/>
      <c r="L454" s="132"/>
      <c r="M454" s="133"/>
      <c r="N454" s="133"/>
      <c r="O454" s="133"/>
      <c r="P454" s="129"/>
      <c r="Z454" s="74"/>
      <c r="AA454" s="75"/>
      <c r="AB454" s="75"/>
      <c r="AC454" s="129"/>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134"/>
      <c r="BK454" s="134"/>
      <c r="BL454" s="134"/>
      <c r="BM454" s="135"/>
      <c r="BN454" s="136" t="n">
        <f aca="false">+MAX($D$3,DATOS_[[#This Row],[Fecha Inicio Sit. Contract.]])</f>
        <v>0</v>
      </c>
      <c r="BO454" s="136" t="n">
        <f aca="false">+MIN($D$4,DATOS_[[#This Row],[Fecha Fin Sit. Contract.]])</f>
        <v>0</v>
      </c>
      <c r="BP454" s="137" t="n">
        <f aca="false">+DATOS_[[#This Row],[% de jornada]]*IF(DATOS_[[#This Row],[% jornada reducida]]="",1,DATOS_[[#This Row],[% jornada reducida]])</f>
        <v>0</v>
      </c>
      <c r="BQ454" s="137" t="n">
        <f aca="false">+(DATOS_[[#This Row],[F.fin.cal]]-DATOS_[[#This Row],[F.ini.cal]]+1)/($D$4-$D$3+1)</f>
        <v>1</v>
      </c>
      <c r="BR454" s="137" t="str">
        <f aca="false">IF(OR(AND(DATOS_[[#This Row],[Fecha Fin Contrato]]&lt;$D$3,DATOS_[[#This Row],[Fecha Fin Contrato]]&lt;&gt;""),DATOS_[[#This Row],[Fecha de Contratación]]&gt;$D$4),"Fuera","Dentro")</f>
        <v>Dentro</v>
      </c>
      <c r="BS454" s="137" t="str">
        <f aca="false" t="array" ref="BS454:BS454">IF(MAX(IF(DATOS_[id]=DATOS_[[#This Row],[id]],DATOS_[F.fin.cal]))=DATOS_[[#This Row],[F.fin.cal]],"Sí","NO")</f>
        <v>Sí</v>
      </c>
      <c r="BT454" s="137" t="str">
        <f aca="false">IF(AND(DATOS_[[#This Row],[% normaliz]]&lt;&gt;1,DATOS_[[#This Row],[% anualiz]]=1),"Sí","NO")</f>
        <v>Sí</v>
      </c>
      <c r="BU454" s="137" t="str">
        <f aca="false">IF(AND(DATOS_[[#This Row],[% normaliz]]=1,DATOS_[[#This Row],[% anualiz]]&lt;&gt;1),"Sí","NO")</f>
        <v>NO</v>
      </c>
      <c r="BV454" s="137" t="str">
        <f aca="false">IF(AND(DATOS_[[#This Row],[% normaliz]]&lt;&gt;1,DATOS_[[#This Row],[% anualiz]]&lt;&gt;1),"Sí","NO")</f>
        <v>NO</v>
      </c>
      <c r="BW454" s="137" t="str">
        <f aca="false">+IF(DATOS_[[#This Row],[% normaliz]]*DATOS_[[#This Row],[% anualiz]]=1,"NO","Sí")</f>
        <v>Sí</v>
      </c>
      <c r="BX454" s="138" t="e">
        <f aca="false">(DATOS_[[#This Row],[S.BASE]]*(1/DATOS_[[#This Row],[% normaliz]])*(1/DATOS_[[#This Row],[% anualiz]]))*IF(DATOS_[[#This Row],[Check Equiparado]]="Sí",1,0)</f>
        <v>#DIV/0!</v>
      </c>
      <c r="BY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4" s="138" t="e">
        <f aca="false">+DATOS_[[#This Row],[SALARIO BASE Eq]]+DATOS_[[#This Row],[Tot COMPL.SAL Eq]]</f>
        <v>#DIV/0!</v>
      </c>
      <c r="CA454" s="138" t="e">
        <f aca="false" t="array" ref="CA454:CA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4" s="138" t="e">
        <f aca="false">+DATOS_[[#This Row],[TOTAL SALARIO Eq]]+DATOS_[[#This Row],[Tot Extrasalarial Eq]]</f>
        <v>#DIV/0!</v>
      </c>
      <c r="CC454" s="139" t="n">
        <f aca="false">DATOS_[[#This Row],[S.BASE]]</f>
        <v>0</v>
      </c>
      <c r="CD454" s="139" t="n">
        <f aca="false">+SUM(DATOS_[[#This Row],[Conc.Sal.01]:[Conc.Sal.30]])</f>
        <v>0</v>
      </c>
      <c r="CE454" s="139" t="n">
        <f aca="false">+DATOS_[[#This Row],[SALARIO BASE Ef]]+DATOS_[[#This Row],[Tot COMPL.SAL Ef]]</f>
        <v>0</v>
      </c>
      <c r="CF454" s="139" t="n">
        <f aca="false">+SUM(DATOS_[[#This Row],[C.Extra.01]:[C.Extra.05]])</f>
        <v>0</v>
      </c>
      <c r="CG454" s="139" t="n">
        <f aca="false">+DATOS_[[#This Row],[TOTAL SALARIO Ef]]+DATOS_[[#This Row],[Tot Extrasalarial Ef]]</f>
        <v>0</v>
      </c>
      <c r="CH454" s="140" t="n">
        <f aca="false">MIN(IF(DATOS_[[#This Row],[Fecha Fin Contrato]]="",$D$4,DATOS_[[#This Row],[Fecha Fin Contrato]]),$D$4)-MAX(DATOS_[[#This Row],[Fecha de Contratación]],$D$3)+1</f>
        <v>1</v>
      </c>
      <c r="CI454" s="141" t="str">
        <f aca="false">IF(COUNTIFS(DATOS_[id],DATOS_[[#This Row],[id]])&gt;1,DATOS_[[#This Row],[id]],"")</f>
        <v/>
      </c>
      <c r="CJ454" s="141" t="n">
        <f aca="false">(Inicio!$G$10-DATOS_[[#This Row],[Fecha Nacimiento]])/365.25</f>
        <v>0</v>
      </c>
      <c r="CK454" s="141" t="n">
        <f aca="false">(Inicio!$G$10-DATOS_[[#This Row],[Fecha de Antigüedad]])/365.25</f>
        <v>0</v>
      </c>
      <c r="CL454" s="141" t="e">
        <f aca="false">+VLOOKUP(DATOS_[[#This Row],[Clave de Contrato]],TblTiposContrato13[],3,0)</f>
        <v>#N/A</v>
      </c>
      <c r="CM454" s="141" t="e">
        <f aca="false">+VLOOKUP(DATOS_[[#This Row],[Clave de Contrato]],TblTiposContrato13[],4,0)</f>
        <v>#N/A</v>
      </c>
      <c r="CN454" s="141" t="str">
        <f aca="false">VLOOKUP(DATOS_[[#This Row],[Edad]],CONTRATOS!TblRngEdad,2,1)</f>
        <v>20  o menos</v>
      </c>
      <c r="CO454" s="141" t="str">
        <f aca="false">VLOOKUP(DATOS_[[#This Row],[Antigüedad]],TblRngAntg14[],2,1)</f>
        <v>0 a 1 años</v>
      </c>
    </row>
    <row r="455" customFormat="false" ht="13.8" hidden="false" customHeight="false" outlineLevel="0" collapsed="false">
      <c r="D455" s="128"/>
      <c r="E455" s="129"/>
      <c r="F455" s="129"/>
      <c r="G455" s="129"/>
      <c r="H455" s="130"/>
      <c r="I455" s="131"/>
      <c r="J455" s="128"/>
      <c r="K455" s="132"/>
      <c r="L455" s="132"/>
      <c r="M455" s="133"/>
      <c r="N455" s="133"/>
      <c r="O455" s="133"/>
      <c r="P455" s="129"/>
      <c r="Z455" s="74"/>
      <c r="AA455" s="75"/>
      <c r="AB455" s="75"/>
      <c r="AC455" s="129"/>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134"/>
      <c r="BK455" s="134"/>
      <c r="BL455" s="134"/>
      <c r="BM455" s="135"/>
      <c r="BN455" s="136" t="n">
        <f aca="false">+MAX($D$3,DATOS_[[#This Row],[Fecha Inicio Sit. Contract.]])</f>
        <v>0</v>
      </c>
      <c r="BO455" s="136" t="n">
        <f aca="false">+MIN($D$4,DATOS_[[#This Row],[Fecha Fin Sit. Contract.]])</f>
        <v>0</v>
      </c>
      <c r="BP455" s="137" t="n">
        <f aca="false">+DATOS_[[#This Row],[% de jornada]]*IF(DATOS_[[#This Row],[% jornada reducida]]="",1,DATOS_[[#This Row],[% jornada reducida]])</f>
        <v>0</v>
      </c>
      <c r="BQ455" s="137" t="n">
        <f aca="false">+(DATOS_[[#This Row],[F.fin.cal]]-DATOS_[[#This Row],[F.ini.cal]]+1)/($D$4-$D$3+1)</f>
        <v>1</v>
      </c>
      <c r="BR455" s="137" t="str">
        <f aca="false">IF(OR(AND(DATOS_[[#This Row],[Fecha Fin Contrato]]&lt;$D$3,DATOS_[[#This Row],[Fecha Fin Contrato]]&lt;&gt;""),DATOS_[[#This Row],[Fecha de Contratación]]&gt;$D$4),"Fuera","Dentro")</f>
        <v>Dentro</v>
      </c>
      <c r="BS455" s="137" t="str">
        <f aca="false" t="array" ref="BS455:BS455">IF(MAX(IF(DATOS_[id]=DATOS_[[#This Row],[id]],DATOS_[F.fin.cal]))=DATOS_[[#This Row],[F.fin.cal]],"Sí","NO")</f>
        <v>Sí</v>
      </c>
      <c r="BT455" s="137" t="str">
        <f aca="false">IF(AND(DATOS_[[#This Row],[% normaliz]]&lt;&gt;1,DATOS_[[#This Row],[% anualiz]]=1),"Sí","NO")</f>
        <v>Sí</v>
      </c>
      <c r="BU455" s="137" t="str">
        <f aca="false">IF(AND(DATOS_[[#This Row],[% normaliz]]=1,DATOS_[[#This Row],[% anualiz]]&lt;&gt;1),"Sí","NO")</f>
        <v>NO</v>
      </c>
      <c r="BV455" s="137" t="str">
        <f aca="false">IF(AND(DATOS_[[#This Row],[% normaliz]]&lt;&gt;1,DATOS_[[#This Row],[% anualiz]]&lt;&gt;1),"Sí","NO")</f>
        <v>NO</v>
      </c>
      <c r="BW455" s="137" t="str">
        <f aca="false">+IF(DATOS_[[#This Row],[% normaliz]]*DATOS_[[#This Row],[% anualiz]]=1,"NO","Sí")</f>
        <v>Sí</v>
      </c>
      <c r="BX455" s="138" t="e">
        <f aca="false">(DATOS_[[#This Row],[S.BASE]]*(1/DATOS_[[#This Row],[% normaliz]])*(1/DATOS_[[#This Row],[% anualiz]]))*IF(DATOS_[[#This Row],[Check Equiparado]]="Sí",1,0)</f>
        <v>#DIV/0!</v>
      </c>
      <c r="BY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5" s="138" t="e">
        <f aca="false">+DATOS_[[#This Row],[SALARIO BASE Eq]]+DATOS_[[#This Row],[Tot COMPL.SAL Eq]]</f>
        <v>#DIV/0!</v>
      </c>
      <c r="CA455" s="138" t="e">
        <f aca="false" t="array" ref="CA455:CA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5" s="138" t="e">
        <f aca="false">+DATOS_[[#This Row],[TOTAL SALARIO Eq]]+DATOS_[[#This Row],[Tot Extrasalarial Eq]]</f>
        <v>#DIV/0!</v>
      </c>
      <c r="CC455" s="139" t="n">
        <f aca="false">DATOS_[[#This Row],[S.BASE]]</f>
        <v>0</v>
      </c>
      <c r="CD455" s="139" t="n">
        <f aca="false">+SUM(DATOS_[[#This Row],[Conc.Sal.01]:[Conc.Sal.30]])</f>
        <v>0</v>
      </c>
      <c r="CE455" s="139" t="n">
        <f aca="false">+DATOS_[[#This Row],[SALARIO BASE Ef]]+DATOS_[[#This Row],[Tot COMPL.SAL Ef]]</f>
        <v>0</v>
      </c>
      <c r="CF455" s="139" t="n">
        <f aca="false">+SUM(DATOS_[[#This Row],[C.Extra.01]:[C.Extra.05]])</f>
        <v>0</v>
      </c>
      <c r="CG455" s="139" t="n">
        <f aca="false">+DATOS_[[#This Row],[TOTAL SALARIO Ef]]+DATOS_[[#This Row],[Tot Extrasalarial Ef]]</f>
        <v>0</v>
      </c>
      <c r="CH455" s="140" t="n">
        <f aca="false">MIN(IF(DATOS_[[#This Row],[Fecha Fin Contrato]]="",$D$4,DATOS_[[#This Row],[Fecha Fin Contrato]]),$D$4)-MAX(DATOS_[[#This Row],[Fecha de Contratación]],$D$3)+1</f>
        <v>1</v>
      </c>
      <c r="CI455" s="141" t="str">
        <f aca="false">IF(COUNTIFS(DATOS_[id],DATOS_[[#This Row],[id]])&gt;1,DATOS_[[#This Row],[id]],"")</f>
        <v/>
      </c>
      <c r="CJ455" s="141" t="n">
        <f aca="false">(Inicio!$G$10-DATOS_[[#This Row],[Fecha Nacimiento]])/365.25</f>
        <v>0</v>
      </c>
      <c r="CK455" s="141" t="n">
        <f aca="false">(Inicio!$G$10-DATOS_[[#This Row],[Fecha de Antigüedad]])/365.25</f>
        <v>0</v>
      </c>
      <c r="CL455" s="141" t="e">
        <f aca="false">+VLOOKUP(DATOS_[[#This Row],[Clave de Contrato]],TblTiposContrato13[],3,0)</f>
        <v>#N/A</v>
      </c>
      <c r="CM455" s="141" t="e">
        <f aca="false">+VLOOKUP(DATOS_[[#This Row],[Clave de Contrato]],TblTiposContrato13[],4,0)</f>
        <v>#N/A</v>
      </c>
      <c r="CN455" s="141" t="str">
        <f aca="false">VLOOKUP(DATOS_[[#This Row],[Edad]],CONTRATOS!TblRngEdad,2,1)</f>
        <v>20  o menos</v>
      </c>
      <c r="CO455" s="141" t="str">
        <f aca="false">VLOOKUP(DATOS_[[#This Row],[Antigüedad]],TblRngAntg14[],2,1)</f>
        <v>0 a 1 años</v>
      </c>
    </row>
    <row r="456" customFormat="false" ht="13.8" hidden="false" customHeight="false" outlineLevel="0" collapsed="false">
      <c r="D456" s="128"/>
      <c r="E456" s="129"/>
      <c r="F456" s="129"/>
      <c r="G456" s="129"/>
      <c r="H456" s="130"/>
      <c r="I456" s="131"/>
      <c r="J456" s="128"/>
      <c r="K456" s="132"/>
      <c r="L456" s="132"/>
      <c r="M456" s="133"/>
      <c r="N456" s="133"/>
      <c r="O456" s="133"/>
      <c r="P456" s="129"/>
      <c r="Z456" s="74"/>
      <c r="AA456" s="75"/>
      <c r="AB456" s="75"/>
      <c r="AC456" s="129"/>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134"/>
      <c r="BK456" s="134"/>
      <c r="BL456" s="134"/>
      <c r="BM456" s="135"/>
      <c r="BN456" s="136" t="n">
        <f aca="false">+MAX($D$3,DATOS_[[#This Row],[Fecha Inicio Sit. Contract.]])</f>
        <v>0</v>
      </c>
      <c r="BO456" s="136" t="n">
        <f aca="false">+MIN($D$4,DATOS_[[#This Row],[Fecha Fin Sit. Contract.]])</f>
        <v>0</v>
      </c>
      <c r="BP456" s="137" t="n">
        <f aca="false">+DATOS_[[#This Row],[% de jornada]]*IF(DATOS_[[#This Row],[% jornada reducida]]="",1,DATOS_[[#This Row],[% jornada reducida]])</f>
        <v>0</v>
      </c>
      <c r="BQ456" s="137" t="n">
        <f aca="false">+(DATOS_[[#This Row],[F.fin.cal]]-DATOS_[[#This Row],[F.ini.cal]]+1)/($D$4-$D$3+1)</f>
        <v>1</v>
      </c>
      <c r="BR456" s="137" t="str">
        <f aca="false">IF(OR(AND(DATOS_[[#This Row],[Fecha Fin Contrato]]&lt;$D$3,DATOS_[[#This Row],[Fecha Fin Contrato]]&lt;&gt;""),DATOS_[[#This Row],[Fecha de Contratación]]&gt;$D$4),"Fuera","Dentro")</f>
        <v>Dentro</v>
      </c>
      <c r="BS456" s="137" t="str">
        <f aca="false" t="array" ref="BS456:BS456">IF(MAX(IF(DATOS_[id]=DATOS_[[#This Row],[id]],DATOS_[F.fin.cal]))=DATOS_[[#This Row],[F.fin.cal]],"Sí","NO")</f>
        <v>Sí</v>
      </c>
      <c r="BT456" s="137" t="str">
        <f aca="false">IF(AND(DATOS_[[#This Row],[% normaliz]]&lt;&gt;1,DATOS_[[#This Row],[% anualiz]]=1),"Sí","NO")</f>
        <v>Sí</v>
      </c>
      <c r="BU456" s="137" t="str">
        <f aca="false">IF(AND(DATOS_[[#This Row],[% normaliz]]=1,DATOS_[[#This Row],[% anualiz]]&lt;&gt;1),"Sí","NO")</f>
        <v>NO</v>
      </c>
      <c r="BV456" s="137" t="str">
        <f aca="false">IF(AND(DATOS_[[#This Row],[% normaliz]]&lt;&gt;1,DATOS_[[#This Row],[% anualiz]]&lt;&gt;1),"Sí","NO")</f>
        <v>NO</v>
      </c>
      <c r="BW456" s="137" t="str">
        <f aca="false">+IF(DATOS_[[#This Row],[% normaliz]]*DATOS_[[#This Row],[% anualiz]]=1,"NO","Sí")</f>
        <v>Sí</v>
      </c>
      <c r="BX456" s="138" t="e">
        <f aca="false">(DATOS_[[#This Row],[S.BASE]]*(1/DATOS_[[#This Row],[% normaliz]])*(1/DATOS_[[#This Row],[% anualiz]]))*IF(DATOS_[[#This Row],[Check Equiparado]]="Sí",1,0)</f>
        <v>#DIV/0!</v>
      </c>
      <c r="BY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6" s="138" t="e">
        <f aca="false">+DATOS_[[#This Row],[SALARIO BASE Eq]]+DATOS_[[#This Row],[Tot COMPL.SAL Eq]]</f>
        <v>#DIV/0!</v>
      </c>
      <c r="CA456" s="138" t="e">
        <f aca="false" t="array" ref="CA456:CA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6" s="138" t="e">
        <f aca="false">+DATOS_[[#This Row],[TOTAL SALARIO Eq]]+DATOS_[[#This Row],[Tot Extrasalarial Eq]]</f>
        <v>#DIV/0!</v>
      </c>
      <c r="CC456" s="139" t="n">
        <f aca="false">DATOS_[[#This Row],[S.BASE]]</f>
        <v>0</v>
      </c>
      <c r="CD456" s="139" t="n">
        <f aca="false">+SUM(DATOS_[[#This Row],[Conc.Sal.01]:[Conc.Sal.30]])</f>
        <v>0</v>
      </c>
      <c r="CE456" s="139" t="n">
        <f aca="false">+DATOS_[[#This Row],[SALARIO BASE Ef]]+DATOS_[[#This Row],[Tot COMPL.SAL Ef]]</f>
        <v>0</v>
      </c>
      <c r="CF456" s="139" t="n">
        <f aca="false">+SUM(DATOS_[[#This Row],[C.Extra.01]:[C.Extra.05]])</f>
        <v>0</v>
      </c>
      <c r="CG456" s="139" t="n">
        <f aca="false">+DATOS_[[#This Row],[TOTAL SALARIO Ef]]+DATOS_[[#This Row],[Tot Extrasalarial Ef]]</f>
        <v>0</v>
      </c>
      <c r="CH456" s="140" t="n">
        <f aca="false">MIN(IF(DATOS_[[#This Row],[Fecha Fin Contrato]]="",$D$4,DATOS_[[#This Row],[Fecha Fin Contrato]]),$D$4)-MAX(DATOS_[[#This Row],[Fecha de Contratación]],$D$3)+1</f>
        <v>1</v>
      </c>
      <c r="CI456" s="141" t="str">
        <f aca="false">IF(COUNTIFS(DATOS_[id],DATOS_[[#This Row],[id]])&gt;1,DATOS_[[#This Row],[id]],"")</f>
        <v/>
      </c>
      <c r="CJ456" s="141" t="n">
        <f aca="false">(Inicio!$G$10-DATOS_[[#This Row],[Fecha Nacimiento]])/365.25</f>
        <v>0</v>
      </c>
      <c r="CK456" s="141" t="n">
        <f aca="false">(Inicio!$G$10-DATOS_[[#This Row],[Fecha de Antigüedad]])/365.25</f>
        <v>0</v>
      </c>
      <c r="CL456" s="141" t="e">
        <f aca="false">+VLOOKUP(DATOS_[[#This Row],[Clave de Contrato]],TblTiposContrato13[],3,0)</f>
        <v>#N/A</v>
      </c>
      <c r="CM456" s="141" t="e">
        <f aca="false">+VLOOKUP(DATOS_[[#This Row],[Clave de Contrato]],TblTiposContrato13[],4,0)</f>
        <v>#N/A</v>
      </c>
      <c r="CN456" s="141" t="str">
        <f aca="false">VLOOKUP(DATOS_[[#This Row],[Edad]],CONTRATOS!TblRngEdad,2,1)</f>
        <v>20  o menos</v>
      </c>
      <c r="CO456" s="141" t="str">
        <f aca="false">VLOOKUP(DATOS_[[#This Row],[Antigüedad]],TblRngAntg14[],2,1)</f>
        <v>0 a 1 años</v>
      </c>
    </row>
    <row r="457" customFormat="false" ht="13.8" hidden="false" customHeight="false" outlineLevel="0" collapsed="false">
      <c r="D457" s="128"/>
      <c r="E457" s="129"/>
      <c r="F457" s="129"/>
      <c r="G457" s="129"/>
      <c r="H457" s="130"/>
      <c r="I457" s="131"/>
      <c r="J457" s="128"/>
      <c r="K457" s="132"/>
      <c r="L457" s="132"/>
      <c r="M457" s="133"/>
      <c r="N457" s="133"/>
      <c r="O457" s="133"/>
      <c r="P457" s="129"/>
      <c r="Z457" s="74"/>
      <c r="AA457" s="75"/>
      <c r="AB457" s="75"/>
      <c r="AC457" s="129"/>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134"/>
      <c r="BK457" s="134"/>
      <c r="BL457" s="134"/>
      <c r="BM457" s="135"/>
      <c r="BN457" s="136" t="n">
        <f aca="false">+MAX($D$3,DATOS_[[#This Row],[Fecha Inicio Sit. Contract.]])</f>
        <v>0</v>
      </c>
      <c r="BO457" s="136" t="n">
        <f aca="false">+MIN($D$4,DATOS_[[#This Row],[Fecha Fin Sit. Contract.]])</f>
        <v>0</v>
      </c>
      <c r="BP457" s="137" t="n">
        <f aca="false">+DATOS_[[#This Row],[% de jornada]]*IF(DATOS_[[#This Row],[% jornada reducida]]="",1,DATOS_[[#This Row],[% jornada reducida]])</f>
        <v>0</v>
      </c>
      <c r="BQ457" s="137" t="n">
        <f aca="false">+(DATOS_[[#This Row],[F.fin.cal]]-DATOS_[[#This Row],[F.ini.cal]]+1)/($D$4-$D$3+1)</f>
        <v>1</v>
      </c>
      <c r="BR457" s="137" t="str">
        <f aca="false">IF(OR(AND(DATOS_[[#This Row],[Fecha Fin Contrato]]&lt;$D$3,DATOS_[[#This Row],[Fecha Fin Contrato]]&lt;&gt;""),DATOS_[[#This Row],[Fecha de Contratación]]&gt;$D$4),"Fuera","Dentro")</f>
        <v>Dentro</v>
      </c>
      <c r="BS457" s="137" t="str">
        <f aca="false" t="array" ref="BS457:BS457">IF(MAX(IF(DATOS_[id]=DATOS_[[#This Row],[id]],DATOS_[F.fin.cal]))=DATOS_[[#This Row],[F.fin.cal]],"Sí","NO")</f>
        <v>Sí</v>
      </c>
      <c r="BT457" s="137" t="str">
        <f aca="false">IF(AND(DATOS_[[#This Row],[% normaliz]]&lt;&gt;1,DATOS_[[#This Row],[% anualiz]]=1),"Sí","NO")</f>
        <v>Sí</v>
      </c>
      <c r="BU457" s="137" t="str">
        <f aca="false">IF(AND(DATOS_[[#This Row],[% normaliz]]=1,DATOS_[[#This Row],[% anualiz]]&lt;&gt;1),"Sí","NO")</f>
        <v>NO</v>
      </c>
      <c r="BV457" s="137" t="str">
        <f aca="false">IF(AND(DATOS_[[#This Row],[% normaliz]]&lt;&gt;1,DATOS_[[#This Row],[% anualiz]]&lt;&gt;1),"Sí","NO")</f>
        <v>NO</v>
      </c>
      <c r="BW457" s="137" t="str">
        <f aca="false">+IF(DATOS_[[#This Row],[% normaliz]]*DATOS_[[#This Row],[% anualiz]]=1,"NO","Sí")</f>
        <v>Sí</v>
      </c>
      <c r="BX457" s="138" t="e">
        <f aca="false">(DATOS_[[#This Row],[S.BASE]]*(1/DATOS_[[#This Row],[% normaliz]])*(1/DATOS_[[#This Row],[% anualiz]]))*IF(DATOS_[[#This Row],[Check Equiparado]]="Sí",1,0)</f>
        <v>#DIV/0!</v>
      </c>
      <c r="BY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7" s="138" t="e">
        <f aca="false">+DATOS_[[#This Row],[SALARIO BASE Eq]]+DATOS_[[#This Row],[Tot COMPL.SAL Eq]]</f>
        <v>#DIV/0!</v>
      </c>
      <c r="CA457" s="138" t="e">
        <f aca="false" t="array" ref="CA457:CA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7" s="138" t="e">
        <f aca="false">+DATOS_[[#This Row],[TOTAL SALARIO Eq]]+DATOS_[[#This Row],[Tot Extrasalarial Eq]]</f>
        <v>#DIV/0!</v>
      </c>
      <c r="CC457" s="139" t="n">
        <f aca="false">DATOS_[[#This Row],[S.BASE]]</f>
        <v>0</v>
      </c>
      <c r="CD457" s="139" t="n">
        <f aca="false">+SUM(DATOS_[[#This Row],[Conc.Sal.01]:[Conc.Sal.30]])</f>
        <v>0</v>
      </c>
      <c r="CE457" s="139" t="n">
        <f aca="false">+DATOS_[[#This Row],[SALARIO BASE Ef]]+DATOS_[[#This Row],[Tot COMPL.SAL Ef]]</f>
        <v>0</v>
      </c>
      <c r="CF457" s="139" t="n">
        <f aca="false">+SUM(DATOS_[[#This Row],[C.Extra.01]:[C.Extra.05]])</f>
        <v>0</v>
      </c>
      <c r="CG457" s="139" t="n">
        <f aca="false">+DATOS_[[#This Row],[TOTAL SALARIO Ef]]+DATOS_[[#This Row],[Tot Extrasalarial Ef]]</f>
        <v>0</v>
      </c>
      <c r="CH457" s="140" t="n">
        <f aca="false">MIN(IF(DATOS_[[#This Row],[Fecha Fin Contrato]]="",$D$4,DATOS_[[#This Row],[Fecha Fin Contrato]]),$D$4)-MAX(DATOS_[[#This Row],[Fecha de Contratación]],$D$3)+1</f>
        <v>1</v>
      </c>
      <c r="CI457" s="141" t="str">
        <f aca="false">IF(COUNTIFS(DATOS_[id],DATOS_[[#This Row],[id]])&gt;1,DATOS_[[#This Row],[id]],"")</f>
        <v/>
      </c>
      <c r="CJ457" s="141" t="n">
        <f aca="false">(Inicio!$G$10-DATOS_[[#This Row],[Fecha Nacimiento]])/365.25</f>
        <v>0</v>
      </c>
      <c r="CK457" s="141" t="n">
        <f aca="false">(Inicio!$G$10-DATOS_[[#This Row],[Fecha de Antigüedad]])/365.25</f>
        <v>0</v>
      </c>
      <c r="CL457" s="141" t="e">
        <f aca="false">+VLOOKUP(DATOS_[[#This Row],[Clave de Contrato]],TblTiposContrato13[],3,0)</f>
        <v>#N/A</v>
      </c>
      <c r="CM457" s="141" t="e">
        <f aca="false">+VLOOKUP(DATOS_[[#This Row],[Clave de Contrato]],TblTiposContrato13[],4,0)</f>
        <v>#N/A</v>
      </c>
      <c r="CN457" s="141" t="str">
        <f aca="false">VLOOKUP(DATOS_[[#This Row],[Edad]],CONTRATOS!TblRngEdad,2,1)</f>
        <v>20  o menos</v>
      </c>
      <c r="CO457" s="141" t="str">
        <f aca="false">VLOOKUP(DATOS_[[#This Row],[Antigüedad]],TblRngAntg14[],2,1)</f>
        <v>0 a 1 años</v>
      </c>
    </row>
    <row r="458" customFormat="false" ht="13.8" hidden="false" customHeight="false" outlineLevel="0" collapsed="false">
      <c r="D458" s="128"/>
      <c r="E458" s="129"/>
      <c r="F458" s="129"/>
      <c r="G458" s="129"/>
      <c r="H458" s="130"/>
      <c r="I458" s="131"/>
      <c r="J458" s="128"/>
      <c r="K458" s="132"/>
      <c r="L458" s="132"/>
      <c r="M458" s="133"/>
      <c r="N458" s="133"/>
      <c r="O458" s="133"/>
      <c r="P458" s="129"/>
      <c r="Z458" s="74"/>
      <c r="AA458" s="75"/>
      <c r="AB458" s="75"/>
      <c r="AC458" s="129"/>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134"/>
      <c r="BK458" s="134"/>
      <c r="BL458" s="134"/>
      <c r="BM458" s="135"/>
      <c r="BN458" s="136" t="n">
        <f aca="false">+MAX($D$3,DATOS_[[#This Row],[Fecha Inicio Sit. Contract.]])</f>
        <v>0</v>
      </c>
      <c r="BO458" s="136" t="n">
        <f aca="false">+MIN($D$4,DATOS_[[#This Row],[Fecha Fin Sit. Contract.]])</f>
        <v>0</v>
      </c>
      <c r="BP458" s="137" t="n">
        <f aca="false">+DATOS_[[#This Row],[% de jornada]]*IF(DATOS_[[#This Row],[% jornada reducida]]="",1,DATOS_[[#This Row],[% jornada reducida]])</f>
        <v>0</v>
      </c>
      <c r="BQ458" s="137" t="n">
        <f aca="false">+(DATOS_[[#This Row],[F.fin.cal]]-DATOS_[[#This Row],[F.ini.cal]]+1)/($D$4-$D$3+1)</f>
        <v>1</v>
      </c>
      <c r="BR458" s="137" t="str">
        <f aca="false">IF(OR(AND(DATOS_[[#This Row],[Fecha Fin Contrato]]&lt;$D$3,DATOS_[[#This Row],[Fecha Fin Contrato]]&lt;&gt;""),DATOS_[[#This Row],[Fecha de Contratación]]&gt;$D$4),"Fuera","Dentro")</f>
        <v>Dentro</v>
      </c>
      <c r="BS458" s="137" t="str">
        <f aca="false" t="array" ref="BS458:BS458">IF(MAX(IF(DATOS_[id]=DATOS_[[#This Row],[id]],DATOS_[F.fin.cal]))=DATOS_[[#This Row],[F.fin.cal]],"Sí","NO")</f>
        <v>Sí</v>
      </c>
      <c r="BT458" s="137" t="str">
        <f aca="false">IF(AND(DATOS_[[#This Row],[% normaliz]]&lt;&gt;1,DATOS_[[#This Row],[% anualiz]]=1),"Sí","NO")</f>
        <v>Sí</v>
      </c>
      <c r="BU458" s="137" t="str">
        <f aca="false">IF(AND(DATOS_[[#This Row],[% normaliz]]=1,DATOS_[[#This Row],[% anualiz]]&lt;&gt;1),"Sí","NO")</f>
        <v>NO</v>
      </c>
      <c r="BV458" s="137" t="str">
        <f aca="false">IF(AND(DATOS_[[#This Row],[% normaliz]]&lt;&gt;1,DATOS_[[#This Row],[% anualiz]]&lt;&gt;1),"Sí","NO")</f>
        <v>NO</v>
      </c>
      <c r="BW458" s="137" t="str">
        <f aca="false">+IF(DATOS_[[#This Row],[% normaliz]]*DATOS_[[#This Row],[% anualiz]]=1,"NO","Sí")</f>
        <v>Sí</v>
      </c>
      <c r="BX458" s="138" t="e">
        <f aca="false">(DATOS_[[#This Row],[S.BASE]]*(1/DATOS_[[#This Row],[% normaliz]])*(1/DATOS_[[#This Row],[% anualiz]]))*IF(DATOS_[[#This Row],[Check Equiparado]]="Sí",1,0)</f>
        <v>#DIV/0!</v>
      </c>
      <c r="BY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8" s="138" t="e">
        <f aca="false">+DATOS_[[#This Row],[SALARIO BASE Eq]]+DATOS_[[#This Row],[Tot COMPL.SAL Eq]]</f>
        <v>#DIV/0!</v>
      </c>
      <c r="CA458" s="138" t="e">
        <f aca="false" t="array" ref="CA458:CA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8" s="138" t="e">
        <f aca="false">+DATOS_[[#This Row],[TOTAL SALARIO Eq]]+DATOS_[[#This Row],[Tot Extrasalarial Eq]]</f>
        <v>#DIV/0!</v>
      </c>
      <c r="CC458" s="139" t="n">
        <f aca="false">DATOS_[[#This Row],[S.BASE]]</f>
        <v>0</v>
      </c>
      <c r="CD458" s="139" t="n">
        <f aca="false">+SUM(DATOS_[[#This Row],[Conc.Sal.01]:[Conc.Sal.30]])</f>
        <v>0</v>
      </c>
      <c r="CE458" s="139" t="n">
        <f aca="false">+DATOS_[[#This Row],[SALARIO BASE Ef]]+DATOS_[[#This Row],[Tot COMPL.SAL Ef]]</f>
        <v>0</v>
      </c>
      <c r="CF458" s="139" t="n">
        <f aca="false">+SUM(DATOS_[[#This Row],[C.Extra.01]:[C.Extra.05]])</f>
        <v>0</v>
      </c>
      <c r="CG458" s="139" t="n">
        <f aca="false">+DATOS_[[#This Row],[TOTAL SALARIO Ef]]+DATOS_[[#This Row],[Tot Extrasalarial Ef]]</f>
        <v>0</v>
      </c>
      <c r="CH458" s="140" t="n">
        <f aca="false">MIN(IF(DATOS_[[#This Row],[Fecha Fin Contrato]]="",$D$4,DATOS_[[#This Row],[Fecha Fin Contrato]]),$D$4)-MAX(DATOS_[[#This Row],[Fecha de Contratación]],$D$3)+1</f>
        <v>1</v>
      </c>
      <c r="CI458" s="141" t="str">
        <f aca="false">IF(COUNTIFS(DATOS_[id],DATOS_[[#This Row],[id]])&gt;1,DATOS_[[#This Row],[id]],"")</f>
        <v/>
      </c>
      <c r="CJ458" s="141" t="n">
        <f aca="false">(Inicio!$G$10-DATOS_[[#This Row],[Fecha Nacimiento]])/365.25</f>
        <v>0</v>
      </c>
      <c r="CK458" s="141" t="n">
        <f aca="false">(Inicio!$G$10-DATOS_[[#This Row],[Fecha de Antigüedad]])/365.25</f>
        <v>0</v>
      </c>
      <c r="CL458" s="141" t="e">
        <f aca="false">+VLOOKUP(DATOS_[[#This Row],[Clave de Contrato]],TblTiposContrato13[],3,0)</f>
        <v>#N/A</v>
      </c>
      <c r="CM458" s="141" t="e">
        <f aca="false">+VLOOKUP(DATOS_[[#This Row],[Clave de Contrato]],TblTiposContrato13[],4,0)</f>
        <v>#N/A</v>
      </c>
      <c r="CN458" s="141" t="str">
        <f aca="false">VLOOKUP(DATOS_[[#This Row],[Edad]],CONTRATOS!TblRngEdad,2,1)</f>
        <v>20  o menos</v>
      </c>
      <c r="CO458" s="141" t="str">
        <f aca="false">VLOOKUP(DATOS_[[#This Row],[Antigüedad]],TblRngAntg14[],2,1)</f>
        <v>0 a 1 años</v>
      </c>
    </row>
    <row r="459" customFormat="false" ht="13.8" hidden="false" customHeight="false" outlineLevel="0" collapsed="false">
      <c r="D459" s="128"/>
      <c r="E459" s="129"/>
      <c r="F459" s="129"/>
      <c r="G459" s="129"/>
      <c r="H459" s="130"/>
      <c r="I459" s="131"/>
      <c r="J459" s="128"/>
      <c r="K459" s="132"/>
      <c r="L459" s="132"/>
      <c r="M459" s="133"/>
      <c r="N459" s="133"/>
      <c r="O459" s="133"/>
      <c r="P459" s="129"/>
      <c r="Z459" s="74"/>
      <c r="AA459" s="75"/>
      <c r="AB459" s="75"/>
      <c r="AC459" s="129"/>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134"/>
      <c r="BK459" s="134"/>
      <c r="BL459" s="134"/>
      <c r="BM459" s="135"/>
      <c r="BN459" s="136" t="n">
        <f aca="false">+MAX($D$3,DATOS_[[#This Row],[Fecha Inicio Sit. Contract.]])</f>
        <v>0</v>
      </c>
      <c r="BO459" s="136" t="n">
        <f aca="false">+MIN($D$4,DATOS_[[#This Row],[Fecha Fin Sit. Contract.]])</f>
        <v>0</v>
      </c>
      <c r="BP459" s="137" t="n">
        <f aca="false">+DATOS_[[#This Row],[% de jornada]]*IF(DATOS_[[#This Row],[% jornada reducida]]="",1,DATOS_[[#This Row],[% jornada reducida]])</f>
        <v>0</v>
      </c>
      <c r="BQ459" s="137" t="n">
        <f aca="false">+(DATOS_[[#This Row],[F.fin.cal]]-DATOS_[[#This Row],[F.ini.cal]]+1)/($D$4-$D$3+1)</f>
        <v>1</v>
      </c>
      <c r="BR459" s="137" t="str">
        <f aca="false">IF(OR(AND(DATOS_[[#This Row],[Fecha Fin Contrato]]&lt;$D$3,DATOS_[[#This Row],[Fecha Fin Contrato]]&lt;&gt;""),DATOS_[[#This Row],[Fecha de Contratación]]&gt;$D$4),"Fuera","Dentro")</f>
        <v>Dentro</v>
      </c>
      <c r="BS459" s="137" t="str">
        <f aca="false" t="array" ref="BS459:BS459">IF(MAX(IF(DATOS_[id]=DATOS_[[#This Row],[id]],DATOS_[F.fin.cal]))=DATOS_[[#This Row],[F.fin.cal]],"Sí","NO")</f>
        <v>Sí</v>
      </c>
      <c r="BT459" s="137" t="str">
        <f aca="false">IF(AND(DATOS_[[#This Row],[% normaliz]]&lt;&gt;1,DATOS_[[#This Row],[% anualiz]]=1),"Sí","NO")</f>
        <v>Sí</v>
      </c>
      <c r="BU459" s="137" t="str">
        <f aca="false">IF(AND(DATOS_[[#This Row],[% normaliz]]=1,DATOS_[[#This Row],[% anualiz]]&lt;&gt;1),"Sí","NO")</f>
        <v>NO</v>
      </c>
      <c r="BV459" s="137" t="str">
        <f aca="false">IF(AND(DATOS_[[#This Row],[% normaliz]]&lt;&gt;1,DATOS_[[#This Row],[% anualiz]]&lt;&gt;1),"Sí","NO")</f>
        <v>NO</v>
      </c>
      <c r="BW459" s="137" t="str">
        <f aca="false">+IF(DATOS_[[#This Row],[% normaliz]]*DATOS_[[#This Row],[% anualiz]]=1,"NO","Sí")</f>
        <v>Sí</v>
      </c>
      <c r="BX459" s="138" t="e">
        <f aca="false">(DATOS_[[#This Row],[S.BASE]]*(1/DATOS_[[#This Row],[% normaliz]])*(1/DATOS_[[#This Row],[% anualiz]]))*IF(DATOS_[[#This Row],[Check Equiparado]]="Sí",1,0)</f>
        <v>#DIV/0!</v>
      </c>
      <c r="BY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9" s="138" t="e">
        <f aca="false">+DATOS_[[#This Row],[SALARIO BASE Eq]]+DATOS_[[#This Row],[Tot COMPL.SAL Eq]]</f>
        <v>#DIV/0!</v>
      </c>
      <c r="CA459" s="138" t="e">
        <f aca="false" t="array" ref="CA459:CA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9" s="138" t="e">
        <f aca="false">+DATOS_[[#This Row],[TOTAL SALARIO Eq]]+DATOS_[[#This Row],[Tot Extrasalarial Eq]]</f>
        <v>#DIV/0!</v>
      </c>
      <c r="CC459" s="139" t="n">
        <f aca="false">DATOS_[[#This Row],[S.BASE]]</f>
        <v>0</v>
      </c>
      <c r="CD459" s="139" t="n">
        <f aca="false">+SUM(DATOS_[[#This Row],[Conc.Sal.01]:[Conc.Sal.30]])</f>
        <v>0</v>
      </c>
      <c r="CE459" s="139" t="n">
        <f aca="false">+DATOS_[[#This Row],[SALARIO BASE Ef]]+DATOS_[[#This Row],[Tot COMPL.SAL Ef]]</f>
        <v>0</v>
      </c>
      <c r="CF459" s="139" t="n">
        <f aca="false">+SUM(DATOS_[[#This Row],[C.Extra.01]:[C.Extra.05]])</f>
        <v>0</v>
      </c>
      <c r="CG459" s="139" t="n">
        <f aca="false">+DATOS_[[#This Row],[TOTAL SALARIO Ef]]+DATOS_[[#This Row],[Tot Extrasalarial Ef]]</f>
        <v>0</v>
      </c>
      <c r="CH459" s="140" t="n">
        <f aca="false">MIN(IF(DATOS_[[#This Row],[Fecha Fin Contrato]]="",$D$4,DATOS_[[#This Row],[Fecha Fin Contrato]]),$D$4)-MAX(DATOS_[[#This Row],[Fecha de Contratación]],$D$3)+1</f>
        <v>1</v>
      </c>
      <c r="CI459" s="141" t="str">
        <f aca="false">IF(COUNTIFS(DATOS_[id],DATOS_[[#This Row],[id]])&gt;1,DATOS_[[#This Row],[id]],"")</f>
        <v/>
      </c>
      <c r="CJ459" s="141" t="n">
        <f aca="false">(Inicio!$G$10-DATOS_[[#This Row],[Fecha Nacimiento]])/365.25</f>
        <v>0</v>
      </c>
      <c r="CK459" s="141" t="n">
        <f aca="false">(Inicio!$G$10-DATOS_[[#This Row],[Fecha de Antigüedad]])/365.25</f>
        <v>0</v>
      </c>
      <c r="CL459" s="141" t="e">
        <f aca="false">+VLOOKUP(DATOS_[[#This Row],[Clave de Contrato]],TblTiposContrato13[],3,0)</f>
        <v>#N/A</v>
      </c>
      <c r="CM459" s="141" t="e">
        <f aca="false">+VLOOKUP(DATOS_[[#This Row],[Clave de Contrato]],TblTiposContrato13[],4,0)</f>
        <v>#N/A</v>
      </c>
      <c r="CN459" s="141" t="str">
        <f aca="false">VLOOKUP(DATOS_[[#This Row],[Edad]],CONTRATOS!TblRngEdad,2,1)</f>
        <v>20  o menos</v>
      </c>
      <c r="CO459" s="141" t="str">
        <f aca="false">VLOOKUP(DATOS_[[#This Row],[Antigüedad]],TblRngAntg14[],2,1)</f>
        <v>0 a 1 años</v>
      </c>
    </row>
    <row r="460" customFormat="false" ht="13.8" hidden="false" customHeight="false" outlineLevel="0" collapsed="false">
      <c r="D460" s="128"/>
      <c r="E460" s="129"/>
      <c r="F460" s="129"/>
      <c r="G460" s="129"/>
      <c r="H460" s="130"/>
      <c r="I460" s="131"/>
      <c r="J460" s="128"/>
      <c r="K460" s="132"/>
      <c r="L460" s="132"/>
      <c r="M460" s="133"/>
      <c r="N460" s="133"/>
      <c r="O460" s="133"/>
      <c r="P460" s="129"/>
      <c r="Z460" s="74"/>
      <c r="AA460" s="75"/>
      <c r="AB460" s="75"/>
      <c r="AC460" s="129"/>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134"/>
      <c r="BK460" s="134"/>
      <c r="BL460" s="134"/>
      <c r="BM460" s="135"/>
      <c r="BN460" s="136" t="n">
        <f aca="false">+MAX($D$3,DATOS_[[#This Row],[Fecha Inicio Sit. Contract.]])</f>
        <v>0</v>
      </c>
      <c r="BO460" s="136" t="n">
        <f aca="false">+MIN($D$4,DATOS_[[#This Row],[Fecha Fin Sit. Contract.]])</f>
        <v>0</v>
      </c>
      <c r="BP460" s="137" t="n">
        <f aca="false">+DATOS_[[#This Row],[% de jornada]]*IF(DATOS_[[#This Row],[% jornada reducida]]="",1,DATOS_[[#This Row],[% jornada reducida]])</f>
        <v>0</v>
      </c>
      <c r="BQ460" s="137" t="n">
        <f aca="false">+(DATOS_[[#This Row],[F.fin.cal]]-DATOS_[[#This Row],[F.ini.cal]]+1)/($D$4-$D$3+1)</f>
        <v>1</v>
      </c>
      <c r="BR460" s="137" t="str">
        <f aca="false">IF(OR(AND(DATOS_[[#This Row],[Fecha Fin Contrato]]&lt;$D$3,DATOS_[[#This Row],[Fecha Fin Contrato]]&lt;&gt;""),DATOS_[[#This Row],[Fecha de Contratación]]&gt;$D$4),"Fuera","Dentro")</f>
        <v>Dentro</v>
      </c>
      <c r="BS460" s="137" t="str">
        <f aca="false" t="array" ref="BS460:BS460">IF(MAX(IF(DATOS_[id]=DATOS_[[#This Row],[id]],DATOS_[F.fin.cal]))=DATOS_[[#This Row],[F.fin.cal]],"Sí","NO")</f>
        <v>Sí</v>
      </c>
      <c r="BT460" s="137" t="str">
        <f aca="false">IF(AND(DATOS_[[#This Row],[% normaliz]]&lt;&gt;1,DATOS_[[#This Row],[% anualiz]]=1),"Sí","NO")</f>
        <v>Sí</v>
      </c>
      <c r="BU460" s="137" t="str">
        <f aca="false">IF(AND(DATOS_[[#This Row],[% normaliz]]=1,DATOS_[[#This Row],[% anualiz]]&lt;&gt;1),"Sí","NO")</f>
        <v>NO</v>
      </c>
      <c r="BV460" s="137" t="str">
        <f aca="false">IF(AND(DATOS_[[#This Row],[% normaliz]]&lt;&gt;1,DATOS_[[#This Row],[% anualiz]]&lt;&gt;1),"Sí","NO")</f>
        <v>NO</v>
      </c>
      <c r="BW460" s="137" t="str">
        <f aca="false">+IF(DATOS_[[#This Row],[% normaliz]]*DATOS_[[#This Row],[% anualiz]]=1,"NO","Sí")</f>
        <v>Sí</v>
      </c>
      <c r="BX460" s="138" t="e">
        <f aca="false">(DATOS_[[#This Row],[S.BASE]]*(1/DATOS_[[#This Row],[% normaliz]])*(1/DATOS_[[#This Row],[% anualiz]]))*IF(DATOS_[[#This Row],[Check Equiparado]]="Sí",1,0)</f>
        <v>#DIV/0!</v>
      </c>
      <c r="BY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0" s="138" t="e">
        <f aca="false">+DATOS_[[#This Row],[SALARIO BASE Eq]]+DATOS_[[#This Row],[Tot COMPL.SAL Eq]]</f>
        <v>#DIV/0!</v>
      </c>
      <c r="CA460" s="138" t="e">
        <f aca="false" t="array" ref="CA460:CA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0" s="138" t="e">
        <f aca="false">+DATOS_[[#This Row],[TOTAL SALARIO Eq]]+DATOS_[[#This Row],[Tot Extrasalarial Eq]]</f>
        <v>#DIV/0!</v>
      </c>
      <c r="CC460" s="139" t="n">
        <f aca="false">DATOS_[[#This Row],[S.BASE]]</f>
        <v>0</v>
      </c>
      <c r="CD460" s="139" t="n">
        <f aca="false">+SUM(DATOS_[[#This Row],[Conc.Sal.01]:[Conc.Sal.30]])</f>
        <v>0</v>
      </c>
      <c r="CE460" s="139" t="n">
        <f aca="false">+DATOS_[[#This Row],[SALARIO BASE Ef]]+DATOS_[[#This Row],[Tot COMPL.SAL Ef]]</f>
        <v>0</v>
      </c>
      <c r="CF460" s="139" t="n">
        <f aca="false">+SUM(DATOS_[[#This Row],[C.Extra.01]:[C.Extra.05]])</f>
        <v>0</v>
      </c>
      <c r="CG460" s="139" t="n">
        <f aca="false">+DATOS_[[#This Row],[TOTAL SALARIO Ef]]+DATOS_[[#This Row],[Tot Extrasalarial Ef]]</f>
        <v>0</v>
      </c>
      <c r="CH460" s="140" t="n">
        <f aca="false">MIN(IF(DATOS_[[#This Row],[Fecha Fin Contrato]]="",$D$4,DATOS_[[#This Row],[Fecha Fin Contrato]]),$D$4)-MAX(DATOS_[[#This Row],[Fecha de Contratación]],$D$3)+1</f>
        <v>1</v>
      </c>
      <c r="CI460" s="141" t="str">
        <f aca="false">IF(COUNTIFS(DATOS_[id],DATOS_[[#This Row],[id]])&gt;1,DATOS_[[#This Row],[id]],"")</f>
        <v/>
      </c>
      <c r="CJ460" s="141" t="n">
        <f aca="false">(Inicio!$G$10-DATOS_[[#This Row],[Fecha Nacimiento]])/365.25</f>
        <v>0</v>
      </c>
      <c r="CK460" s="141" t="n">
        <f aca="false">(Inicio!$G$10-DATOS_[[#This Row],[Fecha de Antigüedad]])/365.25</f>
        <v>0</v>
      </c>
      <c r="CL460" s="141" t="e">
        <f aca="false">+VLOOKUP(DATOS_[[#This Row],[Clave de Contrato]],TblTiposContrato13[],3,0)</f>
        <v>#N/A</v>
      </c>
      <c r="CM460" s="141" t="e">
        <f aca="false">+VLOOKUP(DATOS_[[#This Row],[Clave de Contrato]],TblTiposContrato13[],4,0)</f>
        <v>#N/A</v>
      </c>
      <c r="CN460" s="141" t="str">
        <f aca="false">VLOOKUP(DATOS_[[#This Row],[Edad]],CONTRATOS!TblRngEdad,2,1)</f>
        <v>20  o menos</v>
      </c>
      <c r="CO460" s="141" t="str">
        <f aca="false">VLOOKUP(DATOS_[[#This Row],[Antigüedad]],TblRngAntg14[],2,1)</f>
        <v>0 a 1 años</v>
      </c>
    </row>
    <row r="461" customFormat="false" ht="13.8" hidden="false" customHeight="false" outlineLevel="0" collapsed="false">
      <c r="D461" s="128"/>
      <c r="E461" s="129"/>
      <c r="F461" s="129"/>
      <c r="G461" s="129"/>
      <c r="H461" s="130"/>
      <c r="I461" s="131"/>
      <c r="J461" s="128"/>
      <c r="K461" s="132"/>
      <c r="L461" s="132"/>
      <c r="M461" s="133"/>
      <c r="N461" s="133"/>
      <c r="O461" s="133"/>
      <c r="P461" s="129"/>
      <c r="Z461" s="74"/>
      <c r="AA461" s="75"/>
      <c r="AB461" s="75"/>
      <c r="AC461" s="129"/>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134"/>
      <c r="BK461" s="134"/>
      <c r="BL461" s="134"/>
      <c r="BM461" s="135"/>
      <c r="BN461" s="136" t="n">
        <f aca="false">+MAX($D$3,DATOS_[[#This Row],[Fecha Inicio Sit. Contract.]])</f>
        <v>0</v>
      </c>
      <c r="BO461" s="136" t="n">
        <f aca="false">+MIN($D$4,DATOS_[[#This Row],[Fecha Fin Sit. Contract.]])</f>
        <v>0</v>
      </c>
      <c r="BP461" s="137" t="n">
        <f aca="false">+DATOS_[[#This Row],[% de jornada]]*IF(DATOS_[[#This Row],[% jornada reducida]]="",1,DATOS_[[#This Row],[% jornada reducida]])</f>
        <v>0</v>
      </c>
      <c r="BQ461" s="137" t="n">
        <f aca="false">+(DATOS_[[#This Row],[F.fin.cal]]-DATOS_[[#This Row],[F.ini.cal]]+1)/($D$4-$D$3+1)</f>
        <v>1</v>
      </c>
      <c r="BR461" s="137" t="str">
        <f aca="false">IF(OR(AND(DATOS_[[#This Row],[Fecha Fin Contrato]]&lt;$D$3,DATOS_[[#This Row],[Fecha Fin Contrato]]&lt;&gt;""),DATOS_[[#This Row],[Fecha de Contratación]]&gt;$D$4),"Fuera","Dentro")</f>
        <v>Dentro</v>
      </c>
      <c r="BS461" s="137" t="str">
        <f aca="false" t="array" ref="BS461:BS461">IF(MAX(IF(DATOS_[id]=DATOS_[[#This Row],[id]],DATOS_[F.fin.cal]))=DATOS_[[#This Row],[F.fin.cal]],"Sí","NO")</f>
        <v>Sí</v>
      </c>
      <c r="BT461" s="137" t="str">
        <f aca="false">IF(AND(DATOS_[[#This Row],[% normaliz]]&lt;&gt;1,DATOS_[[#This Row],[% anualiz]]=1),"Sí","NO")</f>
        <v>Sí</v>
      </c>
      <c r="BU461" s="137" t="str">
        <f aca="false">IF(AND(DATOS_[[#This Row],[% normaliz]]=1,DATOS_[[#This Row],[% anualiz]]&lt;&gt;1),"Sí","NO")</f>
        <v>NO</v>
      </c>
      <c r="BV461" s="137" t="str">
        <f aca="false">IF(AND(DATOS_[[#This Row],[% normaliz]]&lt;&gt;1,DATOS_[[#This Row],[% anualiz]]&lt;&gt;1),"Sí","NO")</f>
        <v>NO</v>
      </c>
      <c r="BW461" s="137" t="str">
        <f aca="false">+IF(DATOS_[[#This Row],[% normaliz]]*DATOS_[[#This Row],[% anualiz]]=1,"NO","Sí")</f>
        <v>Sí</v>
      </c>
      <c r="BX461" s="138" t="e">
        <f aca="false">(DATOS_[[#This Row],[S.BASE]]*(1/DATOS_[[#This Row],[% normaliz]])*(1/DATOS_[[#This Row],[% anualiz]]))*IF(DATOS_[[#This Row],[Check Equiparado]]="Sí",1,0)</f>
        <v>#DIV/0!</v>
      </c>
      <c r="BY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1" s="138" t="e">
        <f aca="false">+DATOS_[[#This Row],[SALARIO BASE Eq]]+DATOS_[[#This Row],[Tot COMPL.SAL Eq]]</f>
        <v>#DIV/0!</v>
      </c>
      <c r="CA461" s="138" t="e">
        <f aca="false" t="array" ref="CA461:CA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1" s="138" t="e">
        <f aca="false">+DATOS_[[#This Row],[TOTAL SALARIO Eq]]+DATOS_[[#This Row],[Tot Extrasalarial Eq]]</f>
        <v>#DIV/0!</v>
      </c>
      <c r="CC461" s="139" t="n">
        <f aca="false">DATOS_[[#This Row],[S.BASE]]</f>
        <v>0</v>
      </c>
      <c r="CD461" s="139" t="n">
        <f aca="false">+SUM(DATOS_[[#This Row],[Conc.Sal.01]:[Conc.Sal.30]])</f>
        <v>0</v>
      </c>
      <c r="CE461" s="139" t="n">
        <f aca="false">+DATOS_[[#This Row],[SALARIO BASE Ef]]+DATOS_[[#This Row],[Tot COMPL.SAL Ef]]</f>
        <v>0</v>
      </c>
      <c r="CF461" s="139" t="n">
        <f aca="false">+SUM(DATOS_[[#This Row],[C.Extra.01]:[C.Extra.05]])</f>
        <v>0</v>
      </c>
      <c r="CG461" s="139" t="n">
        <f aca="false">+DATOS_[[#This Row],[TOTAL SALARIO Ef]]+DATOS_[[#This Row],[Tot Extrasalarial Ef]]</f>
        <v>0</v>
      </c>
      <c r="CH461" s="140" t="n">
        <f aca="false">MIN(IF(DATOS_[[#This Row],[Fecha Fin Contrato]]="",$D$4,DATOS_[[#This Row],[Fecha Fin Contrato]]),$D$4)-MAX(DATOS_[[#This Row],[Fecha de Contratación]],$D$3)+1</f>
        <v>1</v>
      </c>
      <c r="CI461" s="141" t="str">
        <f aca="false">IF(COUNTIFS(DATOS_[id],DATOS_[[#This Row],[id]])&gt;1,DATOS_[[#This Row],[id]],"")</f>
        <v/>
      </c>
      <c r="CJ461" s="141" t="n">
        <f aca="false">(Inicio!$G$10-DATOS_[[#This Row],[Fecha Nacimiento]])/365.25</f>
        <v>0</v>
      </c>
      <c r="CK461" s="141" t="n">
        <f aca="false">(Inicio!$G$10-DATOS_[[#This Row],[Fecha de Antigüedad]])/365.25</f>
        <v>0</v>
      </c>
      <c r="CL461" s="141" t="e">
        <f aca="false">+VLOOKUP(DATOS_[[#This Row],[Clave de Contrato]],TblTiposContrato13[],3,0)</f>
        <v>#N/A</v>
      </c>
      <c r="CM461" s="141" t="e">
        <f aca="false">+VLOOKUP(DATOS_[[#This Row],[Clave de Contrato]],TblTiposContrato13[],4,0)</f>
        <v>#N/A</v>
      </c>
      <c r="CN461" s="141" t="str">
        <f aca="false">VLOOKUP(DATOS_[[#This Row],[Edad]],CONTRATOS!TblRngEdad,2,1)</f>
        <v>20  o menos</v>
      </c>
      <c r="CO461" s="141" t="str">
        <f aca="false">VLOOKUP(DATOS_[[#This Row],[Antigüedad]],TblRngAntg14[],2,1)</f>
        <v>0 a 1 años</v>
      </c>
    </row>
    <row r="462" customFormat="false" ht="13.8" hidden="false" customHeight="false" outlineLevel="0" collapsed="false">
      <c r="D462" s="128"/>
      <c r="E462" s="129"/>
      <c r="F462" s="129"/>
      <c r="G462" s="129"/>
      <c r="H462" s="130"/>
      <c r="I462" s="131"/>
      <c r="J462" s="128"/>
      <c r="K462" s="132"/>
      <c r="L462" s="132"/>
      <c r="M462" s="133"/>
      <c r="N462" s="133"/>
      <c r="O462" s="133"/>
      <c r="P462" s="129"/>
      <c r="Z462" s="74"/>
      <c r="AA462" s="75"/>
      <c r="AB462" s="75"/>
      <c r="AC462" s="129"/>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134"/>
      <c r="BK462" s="134"/>
      <c r="BL462" s="134"/>
      <c r="BM462" s="135"/>
      <c r="BN462" s="136" t="n">
        <f aca="false">+MAX($D$3,DATOS_[[#This Row],[Fecha Inicio Sit. Contract.]])</f>
        <v>0</v>
      </c>
      <c r="BO462" s="136" t="n">
        <f aca="false">+MIN($D$4,DATOS_[[#This Row],[Fecha Fin Sit. Contract.]])</f>
        <v>0</v>
      </c>
      <c r="BP462" s="137" t="n">
        <f aca="false">+DATOS_[[#This Row],[% de jornada]]*IF(DATOS_[[#This Row],[% jornada reducida]]="",1,DATOS_[[#This Row],[% jornada reducida]])</f>
        <v>0</v>
      </c>
      <c r="BQ462" s="137" t="n">
        <f aca="false">+(DATOS_[[#This Row],[F.fin.cal]]-DATOS_[[#This Row],[F.ini.cal]]+1)/($D$4-$D$3+1)</f>
        <v>1</v>
      </c>
      <c r="BR462" s="137" t="str">
        <f aca="false">IF(OR(AND(DATOS_[[#This Row],[Fecha Fin Contrato]]&lt;$D$3,DATOS_[[#This Row],[Fecha Fin Contrato]]&lt;&gt;""),DATOS_[[#This Row],[Fecha de Contratación]]&gt;$D$4),"Fuera","Dentro")</f>
        <v>Dentro</v>
      </c>
      <c r="BS462" s="137" t="str">
        <f aca="false" t="array" ref="BS462:BS462">IF(MAX(IF(DATOS_[id]=DATOS_[[#This Row],[id]],DATOS_[F.fin.cal]))=DATOS_[[#This Row],[F.fin.cal]],"Sí","NO")</f>
        <v>Sí</v>
      </c>
      <c r="BT462" s="137" t="str">
        <f aca="false">IF(AND(DATOS_[[#This Row],[% normaliz]]&lt;&gt;1,DATOS_[[#This Row],[% anualiz]]=1),"Sí","NO")</f>
        <v>Sí</v>
      </c>
      <c r="BU462" s="137" t="str">
        <f aca="false">IF(AND(DATOS_[[#This Row],[% normaliz]]=1,DATOS_[[#This Row],[% anualiz]]&lt;&gt;1),"Sí","NO")</f>
        <v>NO</v>
      </c>
      <c r="BV462" s="137" t="str">
        <f aca="false">IF(AND(DATOS_[[#This Row],[% normaliz]]&lt;&gt;1,DATOS_[[#This Row],[% anualiz]]&lt;&gt;1),"Sí","NO")</f>
        <v>NO</v>
      </c>
      <c r="BW462" s="137" t="str">
        <f aca="false">+IF(DATOS_[[#This Row],[% normaliz]]*DATOS_[[#This Row],[% anualiz]]=1,"NO","Sí")</f>
        <v>Sí</v>
      </c>
      <c r="BX462" s="138" t="e">
        <f aca="false">(DATOS_[[#This Row],[S.BASE]]*(1/DATOS_[[#This Row],[% normaliz]])*(1/DATOS_[[#This Row],[% anualiz]]))*IF(DATOS_[[#This Row],[Check Equiparado]]="Sí",1,0)</f>
        <v>#DIV/0!</v>
      </c>
      <c r="BY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2" s="138" t="e">
        <f aca="false">+DATOS_[[#This Row],[SALARIO BASE Eq]]+DATOS_[[#This Row],[Tot COMPL.SAL Eq]]</f>
        <v>#DIV/0!</v>
      </c>
      <c r="CA462" s="138" t="e">
        <f aca="false" t="array" ref="CA462:CA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2" s="138" t="e">
        <f aca="false">+DATOS_[[#This Row],[TOTAL SALARIO Eq]]+DATOS_[[#This Row],[Tot Extrasalarial Eq]]</f>
        <v>#DIV/0!</v>
      </c>
      <c r="CC462" s="139" t="n">
        <f aca="false">DATOS_[[#This Row],[S.BASE]]</f>
        <v>0</v>
      </c>
      <c r="CD462" s="139" t="n">
        <f aca="false">+SUM(DATOS_[[#This Row],[Conc.Sal.01]:[Conc.Sal.30]])</f>
        <v>0</v>
      </c>
      <c r="CE462" s="139" t="n">
        <f aca="false">+DATOS_[[#This Row],[SALARIO BASE Ef]]+DATOS_[[#This Row],[Tot COMPL.SAL Ef]]</f>
        <v>0</v>
      </c>
      <c r="CF462" s="139" t="n">
        <f aca="false">+SUM(DATOS_[[#This Row],[C.Extra.01]:[C.Extra.05]])</f>
        <v>0</v>
      </c>
      <c r="CG462" s="139" t="n">
        <f aca="false">+DATOS_[[#This Row],[TOTAL SALARIO Ef]]+DATOS_[[#This Row],[Tot Extrasalarial Ef]]</f>
        <v>0</v>
      </c>
      <c r="CH462" s="140" t="n">
        <f aca="false">MIN(IF(DATOS_[[#This Row],[Fecha Fin Contrato]]="",$D$4,DATOS_[[#This Row],[Fecha Fin Contrato]]),$D$4)-MAX(DATOS_[[#This Row],[Fecha de Contratación]],$D$3)+1</f>
        <v>1</v>
      </c>
      <c r="CI462" s="141" t="str">
        <f aca="false">IF(COUNTIFS(DATOS_[id],DATOS_[[#This Row],[id]])&gt;1,DATOS_[[#This Row],[id]],"")</f>
        <v/>
      </c>
      <c r="CJ462" s="141" t="n">
        <f aca="false">(Inicio!$G$10-DATOS_[[#This Row],[Fecha Nacimiento]])/365.25</f>
        <v>0</v>
      </c>
      <c r="CK462" s="141" t="n">
        <f aca="false">(Inicio!$G$10-DATOS_[[#This Row],[Fecha de Antigüedad]])/365.25</f>
        <v>0</v>
      </c>
      <c r="CL462" s="141" t="e">
        <f aca="false">+VLOOKUP(DATOS_[[#This Row],[Clave de Contrato]],TblTiposContrato13[],3,0)</f>
        <v>#N/A</v>
      </c>
      <c r="CM462" s="141" t="e">
        <f aca="false">+VLOOKUP(DATOS_[[#This Row],[Clave de Contrato]],TblTiposContrato13[],4,0)</f>
        <v>#N/A</v>
      </c>
      <c r="CN462" s="141" t="str">
        <f aca="false">VLOOKUP(DATOS_[[#This Row],[Edad]],CONTRATOS!TblRngEdad,2,1)</f>
        <v>20  o menos</v>
      </c>
      <c r="CO462" s="141" t="str">
        <f aca="false">VLOOKUP(DATOS_[[#This Row],[Antigüedad]],TblRngAntg14[],2,1)</f>
        <v>0 a 1 años</v>
      </c>
    </row>
    <row r="463" customFormat="false" ht="13.8" hidden="false" customHeight="false" outlineLevel="0" collapsed="false">
      <c r="D463" s="128"/>
      <c r="E463" s="129"/>
      <c r="F463" s="129"/>
      <c r="G463" s="129"/>
      <c r="H463" s="130"/>
      <c r="I463" s="131"/>
      <c r="J463" s="128"/>
      <c r="K463" s="132"/>
      <c r="L463" s="132"/>
      <c r="M463" s="133"/>
      <c r="N463" s="133"/>
      <c r="O463" s="133"/>
      <c r="P463" s="129"/>
      <c r="Z463" s="74"/>
      <c r="AA463" s="75"/>
      <c r="AB463" s="75"/>
      <c r="AC463" s="129"/>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134"/>
      <c r="BK463" s="134"/>
      <c r="BL463" s="134"/>
      <c r="BM463" s="135"/>
      <c r="BN463" s="136" t="n">
        <f aca="false">+MAX($D$3,DATOS_[[#This Row],[Fecha Inicio Sit. Contract.]])</f>
        <v>0</v>
      </c>
      <c r="BO463" s="136" t="n">
        <f aca="false">+MIN($D$4,DATOS_[[#This Row],[Fecha Fin Sit. Contract.]])</f>
        <v>0</v>
      </c>
      <c r="BP463" s="137" t="n">
        <f aca="false">+DATOS_[[#This Row],[% de jornada]]*IF(DATOS_[[#This Row],[% jornada reducida]]="",1,DATOS_[[#This Row],[% jornada reducida]])</f>
        <v>0</v>
      </c>
      <c r="BQ463" s="137" t="n">
        <f aca="false">+(DATOS_[[#This Row],[F.fin.cal]]-DATOS_[[#This Row],[F.ini.cal]]+1)/($D$4-$D$3+1)</f>
        <v>1</v>
      </c>
      <c r="BR463" s="137" t="str">
        <f aca="false">IF(OR(AND(DATOS_[[#This Row],[Fecha Fin Contrato]]&lt;$D$3,DATOS_[[#This Row],[Fecha Fin Contrato]]&lt;&gt;""),DATOS_[[#This Row],[Fecha de Contratación]]&gt;$D$4),"Fuera","Dentro")</f>
        <v>Dentro</v>
      </c>
      <c r="BS463" s="137" t="str">
        <f aca="false" t="array" ref="BS463:BS463">IF(MAX(IF(DATOS_[id]=DATOS_[[#This Row],[id]],DATOS_[F.fin.cal]))=DATOS_[[#This Row],[F.fin.cal]],"Sí","NO")</f>
        <v>Sí</v>
      </c>
      <c r="BT463" s="137" t="str">
        <f aca="false">IF(AND(DATOS_[[#This Row],[% normaliz]]&lt;&gt;1,DATOS_[[#This Row],[% anualiz]]=1),"Sí","NO")</f>
        <v>Sí</v>
      </c>
      <c r="BU463" s="137" t="str">
        <f aca="false">IF(AND(DATOS_[[#This Row],[% normaliz]]=1,DATOS_[[#This Row],[% anualiz]]&lt;&gt;1),"Sí","NO")</f>
        <v>NO</v>
      </c>
      <c r="BV463" s="137" t="str">
        <f aca="false">IF(AND(DATOS_[[#This Row],[% normaliz]]&lt;&gt;1,DATOS_[[#This Row],[% anualiz]]&lt;&gt;1),"Sí","NO")</f>
        <v>NO</v>
      </c>
      <c r="BW463" s="137" t="str">
        <f aca="false">+IF(DATOS_[[#This Row],[% normaliz]]*DATOS_[[#This Row],[% anualiz]]=1,"NO","Sí")</f>
        <v>Sí</v>
      </c>
      <c r="BX463" s="138" t="e">
        <f aca="false">(DATOS_[[#This Row],[S.BASE]]*(1/DATOS_[[#This Row],[% normaliz]])*(1/DATOS_[[#This Row],[% anualiz]]))*IF(DATOS_[[#This Row],[Check Equiparado]]="Sí",1,0)</f>
        <v>#DIV/0!</v>
      </c>
      <c r="BY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3" s="138" t="e">
        <f aca="false">+DATOS_[[#This Row],[SALARIO BASE Eq]]+DATOS_[[#This Row],[Tot COMPL.SAL Eq]]</f>
        <v>#DIV/0!</v>
      </c>
      <c r="CA463" s="138" t="e">
        <f aca="false" t="array" ref="CA463:CA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3" s="138" t="e">
        <f aca="false">+DATOS_[[#This Row],[TOTAL SALARIO Eq]]+DATOS_[[#This Row],[Tot Extrasalarial Eq]]</f>
        <v>#DIV/0!</v>
      </c>
      <c r="CC463" s="139" t="n">
        <f aca="false">DATOS_[[#This Row],[S.BASE]]</f>
        <v>0</v>
      </c>
      <c r="CD463" s="139" t="n">
        <f aca="false">+SUM(DATOS_[[#This Row],[Conc.Sal.01]:[Conc.Sal.30]])</f>
        <v>0</v>
      </c>
      <c r="CE463" s="139" t="n">
        <f aca="false">+DATOS_[[#This Row],[SALARIO BASE Ef]]+DATOS_[[#This Row],[Tot COMPL.SAL Ef]]</f>
        <v>0</v>
      </c>
      <c r="CF463" s="139" t="n">
        <f aca="false">+SUM(DATOS_[[#This Row],[C.Extra.01]:[C.Extra.05]])</f>
        <v>0</v>
      </c>
      <c r="CG463" s="139" t="n">
        <f aca="false">+DATOS_[[#This Row],[TOTAL SALARIO Ef]]+DATOS_[[#This Row],[Tot Extrasalarial Ef]]</f>
        <v>0</v>
      </c>
      <c r="CH463" s="140" t="n">
        <f aca="false">MIN(IF(DATOS_[[#This Row],[Fecha Fin Contrato]]="",$D$4,DATOS_[[#This Row],[Fecha Fin Contrato]]),$D$4)-MAX(DATOS_[[#This Row],[Fecha de Contratación]],$D$3)+1</f>
        <v>1</v>
      </c>
      <c r="CI463" s="141" t="str">
        <f aca="false">IF(COUNTIFS(DATOS_[id],DATOS_[[#This Row],[id]])&gt;1,DATOS_[[#This Row],[id]],"")</f>
        <v/>
      </c>
      <c r="CJ463" s="141" t="n">
        <f aca="false">(Inicio!$G$10-DATOS_[[#This Row],[Fecha Nacimiento]])/365.25</f>
        <v>0</v>
      </c>
      <c r="CK463" s="141" t="n">
        <f aca="false">(Inicio!$G$10-DATOS_[[#This Row],[Fecha de Antigüedad]])/365.25</f>
        <v>0</v>
      </c>
      <c r="CL463" s="141" t="e">
        <f aca="false">+VLOOKUP(DATOS_[[#This Row],[Clave de Contrato]],TblTiposContrato13[],3,0)</f>
        <v>#N/A</v>
      </c>
      <c r="CM463" s="141" t="e">
        <f aca="false">+VLOOKUP(DATOS_[[#This Row],[Clave de Contrato]],TblTiposContrato13[],4,0)</f>
        <v>#N/A</v>
      </c>
      <c r="CN463" s="141" t="str">
        <f aca="false">VLOOKUP(DATOS_[[#This Row],[Edad]],CONTRATOS!TblRngEdad,2,1)</f>
        <v>20  o menos</v>
      </c>
      <c r="CO463" s="141" t="str">
        <f aca="false">VLOOKUP(DATOS_[[#This Row],[Antigüedad]],TblRngAntg14[],2,1)</f>
        <v>0 a 1 años</v>
      </c>
    </row>
    <row r="464" customFormat="false" ht="13.8" hidden="false" customHeight="false" outlineLevel="0" collapsed="false">
      <c r="D464" s="128"/>
      <c r="E464" s="129"/>
      <c r="F464" s="129"/>
      <c r="G464" s="129"/>
      <c r="H464" s="130"/>
      <c r="I464" s="131"/>
      <c r="J464" s="128"/>
      <c r="K464" s="132"/>
      <c r="L464" s="132"/>
      <c r="M464" s="133"/>
      <c r="N464" s="133"/>
      <c r="O464" s="133"/>
      <c r="P464" s="129"/>
      <c r="Z464" s="74"/>
      <c r="AA464" s="75"/>
      <c r="AB464" s="75"/>
      <c r="AC464" s="129"/>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134"/>
      <c r="BK464" s="134"/>
      <c r="BL464" s="134"/>
      <c r="BM464" s="135"/>
      <c r="BN464" s="136" t="n">
        <f aca="false">+MAX($D$3,DATOS_[[#This Row],[Fecha Inicio Sit. Contract.]])</f>
        <v>0</v>
      </c>
      <c r="BO464" s="136" t="n">
        <f aca="false">+MIN($D$4,DATOS_[[#This Row],[Fecha Fin Sit. Contract.]])</f>
        <v>0</v>
      </c>
      <c r="BP464" s="137" t="n">
        <f aca="false">+DATOS_[[#This Row],[% de jornada]]*IF(DATOS_[[#This Row],[% jornada reducida]]="",1,DATOS_[[#This Row],[% jornada reducida]])</f>
        <v>0</v>
      </c>
      <c r="BQ464" s="137" t="n">
        <f aca="false">+(DATOS_[[#This Row],[F.fin.cal]]-DATOS_[[#This Row],[F.ini.cal]]+1)/($D$4-$D$3+1)</f>
        <v>1</v>
      </c>
      <c r="BR464" s="137" t="str">
        <f aca="false">IF(OR(AND(DATOS_[[#This Row],[Fecha Fin Contrato]]&lt;$D$3,DATOS_[[#This Row],[Fecha Fin Contrato]]&lt;&gt;""),DATOS_[[#This Row],[Fecha de Contratación]]&gt;$D$4),"Fuera","Dentro")</f>
        <v>Dentro</v>
      </c>
      <c r="BS464" s="137" t="str">
        <f aca="false" t="array" ref="BS464:BS464">IF(MAX(IF(DATOS_[id]=DATOS_[[#This Row],[id]],DATOS_[F.fin.cal]))=DATOS_[[#This Row],[F.fin.cal]],"Sí","NO")</f>
        <v>Sí</v>
      </c>
      <c r="BT464" s="137" t="str">
        <f aca="false">IF(AND(DATOS_[[#This Row],[% normaliz]]&lt;&gt;1,DATOS_[[#This Row],[% anualiz]]=1),"Sí","NO")</f>
        <v>Sí</v>
      </c>
      <c r="BU464" s="137" t="str">
        <f aca="false">IF(AND(DATOS_[[#This Row],[% normaliz]]=1,DATOS_[[#This Row],[% anualiz]]&lt;&gt;1),"Sí","NO")</f>
        <v>NO</v>
      </c>
      <c r="BV464" s="137" t="str">
        <f aca="false">IF(AND(DATOS_[[#This Row],[% normaliz]]&lt;&gt;1,DATOS_[[#This Row],[% anualiz]]&lt;&gt;1),"Sí","NO")</f>
        <v>NO</v>
      </c>
      <c r="BW464" s="137" t="str">
        <f aca="false">+IF(DATOS_[[#This Row],[% normaliz]]*DATOS_[[#This Row],[% anualiz]]=1,"NO","Sí")</f>
        <v>Sí</v>
      </c>
      <c r="BX464" s="138" t="e">
        <f aca="false">(DATOS_[[#This Row],[S.BASE]]*(1/DATOS_[[#This Row],[% normaliz]])*(1/DATOS_[[#This Row],[% anualiz]]))*IF(DATOS_[[#This Row],[Check Equiparado]]="Sí",1,0)</f>
        <v>#DIV/0!</v>
      </c>
      <c r="BY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4" s="138" t="e">
        <f aca="false">+DATOS_[[#This Row],[SALARIO BASE Eq]]+DATOS_[[#This Row],[Tot COMPL.SAL Eq]]</f>
        <v>#DIV/0!</v>
      </c>
      <c r="CA464" s="138" t="e">
        <f aca="false" t="array" ref="CA464:CA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4" s="138" t="e">
        <f aca="false">+DATOS_[[#This Row],[TOTAL SALARIO Eq]]+DATOS_[[#This Row],[Tot Extrasalarial Eq]]</f>
        <v>#DIV/0!</v>
      </c>
      <c r="CC464" s="139" t="n">
        <f aca="false">DATOS_[[#This Row],[S.BASE]]</f>
        <v>0</v>
      </c>
      <c r="CD464" s="139" t="n">
        <f aca="false">+SUM(DATOS_[[#This Row],[Conc.Sal.01]:[Conc.Sal.30]])</f>
        <v>0</v>
      </c>
      <c r="CE464" s="139" t="n">
        <f aca="false">+DATOS_[[#This Row],[SALARIO BASE Ef]]+DATOS_[[#This Row],[Tot COMPL.SAL Ef]]</f>
        <v>0</v>
      </c>
      <c r="CF464" s="139" t="n">
        <f aca="false">+SUM(DATOS_[[#This Row],[C.Extra.01]:[C.Extra.05]])</f>
        <v>0</v>
      </c>
      <c r="CG464" s="139" t="n">
        <f aca="false">+DATOS_[[#This Row],[TOTAL SALARIO Ef]]+DATOS_[[#This Row],[Tot Extrasalarial Ef]]</f>
        <v>0</v>
      </c>
      <c r="CH464" s="140" t="n">
        <f aca="false">MIN(IF(DATOS_[[#This Row],[Fecha Fin Contrato]]="",$D$4,DATOS_[[#This Row],[Fecha Fin Contrato]]),$D$4)-MAX(DATOS_[[#This Row],[Fecha de Contratación]],$D$3)+1</f>
        <v>1</v>
      </c>
      <c r="CI464" s="141" t="str">
        <f aca="false">IF(COUNTIFS(DATOS_[id],DATOS_[[#This Row],[id]])&gt;1,DATOS_[[#This Row],[id]],"")</f>
        <v/>
      </c>
      <c r="CJ464" s="141" t="n">
        <f aca="false">(Inicio!$G$10-DATOS_[[#This Row],[Fecha Nacimiento]])/365.25</f>
        <v>0</v>
      </c>
      <c r="CK464" s="141" t="n">
        <f aca="false">(Inicio!$G$10-DATOS_[[#This Row],[Fecha de Antigüedad]])/365.25</f>
        <v>0</v>
      </c>
      <c r="CL464" s="141" t="e">
        <f aca="false">+VLOOKUP(DATOS_[[#This Row],[Clave de Contrato]],TblTiposContrato13[],3,0)</f>
        <v>#N/A</v>
      </c>
      <c r="CM464" s="141" t="e">
        <f aca="false">+VLOOKUP(DATOS_[[#This Row],[Clave de Contrato]],TblTiposContrato13[],4,0)</f>
        <v>#N/A</v>
      </c>
      <c r="CN464" s="141" t="str">
        <f aca="false">VLOOKUP(DATOS_[[#This Row],[Edad]],CONTRATOS!TblRngEdad,2,1)</f>
        <v>20  o menos</v>
      </c>
      <c r="CO464" s="141" t="str">
        <f aca="false">VLOOKUP(DATOS_[[#This Row],[Antigüedad]],TblRngAntg14[],2,1)</f>
        <v>0 a 1 años</v>
      </c>
    </row>
    <row r="465" customFormat="false" ht="13.8" hidden="false" customHeight="false" outlineLevel="0" collapsed="false">
      <c r="D465" s="128"/>
      <c r="E465" s="129"/>
      <c r="F465" s="129"/>
      <c r="G465" s="129"/>
      <c r="H465" s="130"/>
      <c r="I465" s="131"/>
      <c r="J465" s="128"/>
      <c r="K465" s="132"/>
      <c r="L465" s="132"/>
      <c r="M465" s="133"/>
      <c r="N465" s="133"/>
      <c r="O465" s="133"/>
      <c r="P465" s="129"/>
      <c r="Z465" s="74"/>
      <c r="AA465" s="75"/>
      <c r="AB465" s="75"/>
      <c r="AC465" s="129"/>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134"/>
      <c r="BK465" s="134"/>
      <c r="BL465" s="134"/>
      <c r="BM465" s="135"/>
      <c r="BN465" s="136" t="n">
        <f aca="false">+MAX($D$3,DATOS_[[#This Row],[Fecha Inicio Sit. Contract.]])</f>
        <v>0</v>
      </c>
      <c r="BO465" s="136" t="n">
        <f aca="false">+MIN($D$4,DATOS_[[#This Row],[Fecha Fin Sit. Contract.]])</f>
        <v>0</v>
      </c>
      <c r="BP465" s="137" t="n">
        <f aca="false">+DATOS_[[#This Row],[% de jornada]]*IF(DATOS_[[#This Row],[% jornada reducida]]="",1,DATOS_[[#This Row],[% jornada reducida]])</f>
        <v>0</v>
      </c>
      <c r="BQ465" s="137" t="n">
        <f aca="false">+(DATOS_[[#This Row],[F.fin.cal]]-DATOS_[[#This Row],[F.ini.cal]]+1)/($D$4-$D$3+1)</f>
        <v>1</v>
      </c>
      <c r="BR465" s="137" t="str">
        <f aca="false">IF(OR(AND(DATOS_[[#This Row],[Fecha Fin Contrato]]&lt;$D$3,DATOS_[[#This Row],[Fecha Fin Contrato]]&lt;&gt;""),DATOS_[[#This Row],[Fecha de Contratación]]&gt;$D$4),"Fuera","Dentro")</f>
        <v>Dentro</v>
      </c>
      <c r="BS465" s="137" t="str">
        <f aca="false" t="array" ref="BS465:BS465">IF(MAX(IF(DATOS_[id]=DATOS_[[#This Row],[id]],DATOS_[F.fin.cal]))=DATOS_[[#This Row],[F.fin.cal]],"Sí","NO")</f>
        <v>Sí</v>
      </c>
      <c r="BT465" s="137" t="str">
        <f aca="false">IF(AND(DATOS_[[#This Row],[% normaliz]]&lt;&gt;1,DATOS_[[#This Row],[% anualiz]]=1),"Sí","NO")</f>
        <v>Sí</v>
      </c>
      <c r="BU465" s="137" t="str">
        <f aca="false">IF(AND(DATOS_[[#This Row],[% normaliz]]=1,DATOS_[[#This Row],[% anualiz]]&lt;&gt;1),"Sí","NO")</f>
        <v>NO</v>
      </c>
      <c r="BV465" s="137" t="str">
        <f aca="false">IF(AND(DATOS_[[#This Row],[% normaliz]]&lt;&gt;1,DATOS_[[#This Row],[% anualiz]]&lt;&gt;1),"Sí","NO")</f>
        <v>NO</v>
      </c>
      <c r="BW465" s="137" t="str">
        <f aca="false">+IF(DATOS_[[#This Row],[% normaliz]]*DATOS_[[#This Row],[% anualiz]]=1,"NO","Sí")</f>
        <v>Sí</v>
      </c>
      <c r="BX465" s="138" t="e">
        <f aca="false">(DATOS_[[#This Row],[S.BASE]]*(1/DATOS_[[#This Row],[% normaliz]])*(1/DATOS_[[#This Row],[% anualiz]]))*IF(DATOS_[[#This Row],[Check Equiparado]]="Sí",1,0)</f>
        <v>#DIV/0!</v>
      </c>
      <c r="BY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5" s="138" t="e">
        <f aca="false">+DATOS_[[#This Row],[SALARIO BASE Eq]]+DATOS_[[#This Row],[Tot COMPL.SAL Eq]]</f>
        <v>#DIV/0!</v>
      </c>
      <c r="CA465" s="138" t="e">
        <f aca="false" t="array" ref="CA465:CA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5" s="138" t="e">
        <f aca="false">+DATOS_[[#This Row],[TOTAL SALARIO Eq]]+DATOS_[[#This Row],[Tot Extrasalarial Eq]]</f>
        <v>#DIV/0!</v>
      </c>
      <c r="CC465" s="139" t="n">
        <f aca="false">DATOS_[[#This Row],[S.BASE]]</f>
        <v>0</v>
      </c>
      <c r="CD465" s="139" t="n">
        <f aca="false">+SUM(DATOS_[[#This Row],[Conc.Sal.01]:[Conc.Sal.30]])</f>
        <v>0</v>
      </c>
      <c r="CE465" s="139" t="n">
        <f aca="false">+DATOS_[[#This Row],[SALARIO BASE Ef]]+DATOS_[[#This Row],[Tot COMPL.SAL Ef]]</f>
        <v>0</v>
      </c>
      <c r="CF465" s="139" t="n">
        <f aca="false">+SUM(DATOS_[[#This Row],[C.Extra.01]:[C.Extra.05]])</f>
        <v>0</v>
      </c>
      <c r="CG465" s="139" t="n">
        <f aca="false">+DATOS_[[#This Row],[TOTAL SALARIO Ef]]+DATOS_[[#This Row],[Tot Extrasalarial Ef]]</f>
        <v>0</v>
      </c>
      <c r="CH465" s="140" t="n">
        <f aca="false">MIN(IF(DATOS_[[#This Row],[Fecha Fin Contrato]]="",$D$4,DATOS_[[#This Row],[Fecha Fin Contrato]]),$D$4)-MAX(DATOS_[[#This Row],[Fecha de Contratación]],$D$3)+1</f>
        <v>1</v>
      </c>
      <c r="CI465" s="141" t="str">
        <f aca="false">IF(COUNTIFS(DATOS_[id],DATOS_[[#This Row],[id]])&gt;1,DATOS_[[#This Row],[id]],"")</f>
        <v/>
      </c>
      <c r="CJ465" s="141" t="n">
        <f aca="false">(Inicio!$G$10-DATOS_[[#This Row],[Fecha Nacimiento]])/365.25</f>
        <v>0</v>
      </c>
      <c r="CK465" s="141" t="n">
        <f aca="false">(Inicio!$G$10-DATOS_[[#This Row],[Fecha de Antigüedad]])/365.25</f>
        <v>0</v>
      </c>
      <c r="CL465" s="141" t="e">
        <f aca="false">+VLOOKUP(DATOS_[[#This Row],[Clave de Contrato]],TblTiposContrato13[],3,0)</f>
        <v>#N/A</v>
      </c>
      <c r="CM465" s="141" t="e">
        <f aca="false">+VLOOKUP(DATOS_[[#This Row],[Clave de Contrato]],TblTiposContrato13[],4,0)</f>
        <v>#N/A</v>
      </c>
      <c r="CN465" s="141" t="str">
        <f aca="false">VLOOKUP(DATOS_[[#This Row],[Edad]],CONTRATOS!TblRngEdad,2,1)</f>
        <v>20  o menos</v>
      </c>
      <c r="CO465" s="141" t="str">
        <f aca="false">VLOOKUP(DATOS_[[#This Row],[Antigüedad]],TblRngAntg14[],2,1)</f>
        <v>0 a 1 años</v>
      </c>
    </row>
    <row r="466" customFormat="false" ht="13.8" hidden="false" customHeight="false" outlineLevel="0" collapsed="false">
      <c r="D466" s="128"/>
      <c r="E466" s="129"/>
      <c r="F466" s="129"/>
      <c r="G466" s="129"/>
      <c r="H466" s="130"/>
      <c r="I466" s="131"/>
      <c r="J466" s="128"/>
      <c r="K466" s="132"/>
      <c r="L466" s="132"/>
      <c r="M466" s="133"/>
      <c r="N466" s="133"/>
      <c r="O466" s="133"/>
      <c r="P466" s="129"/>
      <c r="Z466" s="74"/>
      <c r="AA466" s="75"/>
      <c r="AB466" s="75"/>
      <c r="AC466" s="129"/>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134"/>
      <c r="BK466" s="134"/>
      <c r="BL466" s="134"/>
      <c r="BM466" s="135"/>
      <c r="BN466" s="136" t="n">
        <f aca="false">+MAX($D$3,DATOS_[[#This Row],[Fecha Inicio Sit. Contract.]])</f>
        <v>0</v>
      </c>
      <c r="BO466" s="136" t="n">
        <f aca="false">+MIN($D$4,DATOS_[[#This Row],[Fecha Fin Sit. Contract.]])</f>
        <v>0</v>
      </c>
      <c r="BP466" s="137" t="n">
        <f aca="false">+DATOS_[[#This Row],[% de jornada]]*IF(DATOS_[[#This Row],[% jornada reducida]]="",1,DATOS_[[#This Row],[% jornada reducida]])</f>
        <v>0</v>
      </c>
      <c r="BQ466" s="137" t="n">
        <f aca="false">+(DATOS_[[#This Row],[F.fin.cal]]-DATOS_[[#This Row],[F.ini.cal]]+1)/($D$4-$D$3+1)</f>
        <v>1</v>
      </c>
      <c r="BR466" s="137" t="str">
        <f aca="false">IF(OR(AND(DATOS_[[#This Row],[Fecha Fin Contrato]]&lt;$D$3,DATOS_[[#This Row],[Fecha Fin Contrato]]&lt;&gt;""),DATOS_[[#This Row],[Fecha de Contratación]]&gt;$D$4),"Fuera","Dentro")</f>
        <v>Dentro</v>
      </c>
      <c r="BS466" s="137" t="str">
        <f aca="false" t="array" ref="BS466:BS466">IF(MAX(IF(DATOS_[id]=DATOS_[[#This Row],[id]],DATOS_[F.fin.cal]))=DATOS_[[#This Row],[F.fin.cal]],"Sí","NO")</f>
        <v>Sí</v>
      </c>
      <c r="BT466" s="137" t="str">
        <f aca="false">IF(AND(DATOS_[[#This Row],[% normaliz]]&lt;&gt;1,DATOS_[[#This Row],[% anualiz]]=1),"Sí","NO")</f>
        <v>Sí</v>
      </c>
      <c r="BU466" s="137" t="str">
        <f aca="false">IF(AND(DATOS_[[#This Row],[% normaliz]]=1,DATOS_[[#This Row],[% anualiz]]&lt;&gt;1),"Sí","NO")</f>
        <v>NO</v>
      </c>
      <c r="BV466" s="137" t="str">
        <f aca="false">IF(AND(DATOS_[[#This Row],[% normaliz]]&lt;&gt;1,DATOS_[[#This Row],[% anualiz]]&lt;&gt;1),"Sí","NO")</f>
        <v>NO</v>
      </c>
      <c r="BW466" s="137" t="str">
        <f aca="false">+IF(DATOS_[[#This Row],[% normaliz]]*DATOS_[[#This Row],[% anualiz]]=1,"NO","Sí")</f>
        <v>Sí</v>
      </c>
      <c r="BX466" s="138" t="e">
        <f aca="false">(DATOS_[[#This Row],[S.BASE]]*(1/DATOS_[[#This Row],[% normaliz]])*(1/DATOS_[[#This Row],[% anualiz]]))*IF(DATOS_[[#This Row],[Check Equiparado]]="Sí",1,0)</f>
        <v>#DIV/0!</v>
      </c>
      <c r="BY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6" s="138" t="e">
        <f aca="false">+DATOS_[[#This Row],[SALARIO BASE Eq]]+DATOS_[[#This Row],[Tot COMPL.SAL Eq]]</f>
        <v>#DIV/0!</v>
      </c>
      <c r="CA466" s="138" t="e">
        <f aca="false" t="array" ref="CA466:CA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6" s="138" t="e">
        <f aca="false">+DATOS_[[#This Row],[TOTAL SALARIO Eq]]+DATOS_[[#This Row],[Tot Extrasalarial Eq]]</f>
        <v>#DIV/0!</v>
      </c>
      <c r="CC466" s="139" t="n">
        <f aca="false">DATOS_[[#This Row],[S.BASE]]</f>
        <v>0</v>
      </c>
      <c r="CD466" s="139" t="n">
        <f aca="false">+SUM(DATOS_[[#This Row],[Conc.Sal.01]:[Conc.Sal.30]])</f>
        <v>0</v>
      </c>
      <c r="CE466" s="139" t="n">
        <f aca="false">+DATOS_[[#This Row],[SALARIO BASE Ef]]+DATOS_[[#This Row],[Tot COMPL.SAL Ef]]</f>
        <v>0</v>
      </c>
      <c r="CF466" s="139" t="n">
        <f aca="false">+SUM(DATOS_[[#This Row],[C.Extra.01]:[C.Extra.05]])</f>
        <v>0</v>
      </c>
      <c r="CG466" s="139" t="n">
        <f aca="false">+DATOS_[[#This Row],[TOTAL SALARIO Ef]]+DATOS_[[#This Row],[Tot Extrasalarial Ef]]</f>
        <v>0</v>
      </c>
      <c r="CH466" s="140" t="n">
        <f aca="false">MIN(IF(DATOS_[[#This Row],[Fecha Fin Contrato]]="",$D$4,DATOS_[[#This Row],[Fecha Fin Contrato]]),$D$4)-MAX(DATOS_[[#This Row],[Fecha de Contratación]],$D$3)+1</f>
        <v>1</v>
      </c>
      <c r="CI466" s="141" t="str">
        <f aca="false">IF(COUNTIFS(DATOS_[id],DATOS_[[#This Row],[id]])&gt;1,DATOS_[[#This Row],[id]],"")</f>
        <v/>
      </c>
      <c r="CJ466" s="141" t="n">
        <f aca="false">(Inicio!$G$10-DATOS_[[#This Row],[Fecha Nacimiento]])/365.25</f>
        <v>0</v>
      </c>
      <c r="CK466" s="141" t="n">
        <f aca="false">(Inicio!$G$10-DATOS_[[#This Row],[Fecha de Antigüedad]])/365.25</f>
        <v>0</v>
      </c>
      <c r="CL466" s="141" t="e">
        <f aca="false">+VLOOKUP(DATOS_[[#This Row],[Clave de Contrato]],TblTiposContrato13[],3,0)</f>
        <v>#N/A</v>
      </c>
      <c r="CM466" s="141" t="e">
        <f aca="false">+VLOOKUP(DATOS_[[#This Row],[Clave de Contrato]],TblTiposContrato13[],4,0)</f>
        <v>#N/A</v>
      </c>
      <c r="CN466" s="141" t="str">
        <f aca="false">VLOOKUP(DATOS_[[#This Row],[Edad]],CONTRATOS!TblRngEdad,2,1)</f>
        <v>20  o menos</v>
      </c>
      <c r="CO466" s="141" t="str">
        <f aca="false">VLOOKUP(DATOS_[[#This Row],[Antigüedad]],TblRngAntg14[],2,1)</f>
        <v>0 a 1 años</v>
      </c>
    </row>
    <row r="467" customFormat="false" ht="13.8" hidden="false" customHeight="false" outlineLevel="0" collapsed="false">
      <c r="D467" s="128"/>
      <c r="E467" s="129"/>
      <c r="F467" s="129"/>
      <c r="G467" s="129"/>
      <c r="H467" s="130"/>
      <c r="I467" s="131"/>
      <c r="J467" s="128"/>
      <c r="K467" s="132"/>
      <c r="L467" s="132"/>
      <c r="M467" s="133"/>
      <c r="N467" s="133"/>
      <c r="O467" s="133"/>
      <c r="P467" s="129"/>
      <c r="Z467" s="74"/>
      <c r="AA467" s="75"/>
      <c r="AB467" s="75"/>
      <c r="AC467" s="129"/>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134"/>
      <c r="BK467" s="134"/>
      <c r="BL467" s="134"/>
      <c r="BM467" s="135"/>
      <c r="BN467" s="136" t="n">
        <f aca="false">+MAX($D$3,DATOS_[[#This Row],[Fecha Inicio Sit. Contract.]])</f>
        <v>0</v>
      </c>
      <c r="BO467" s="136" t="n">
        <f aca="false">+MIN($D$4,DATOS_[[#This Row],[Fecha Fin Sit. Contract.]])</f>
        <v>0</v>
      </c>
      <c r="BP467" s="137" t="n">
        <f aca="false">+DATOS_[[#This Row],[% de jornada]]*IF(DATOS_[[#This Row],[% jornada reducida]]="",1,DATOS_[[#This Row],[% jornada reducida]])</f>
        <v>0</v>
      </c>
      <c r="BQ467" s="137" t="n">
        <f aca="false">+(DATOS_[[#This Row],[F.fin.cal]]-DATOS_[[#This Row],[F.ini.cal]]+1)/($D$4-$D$3+1)</f>
        <v>1</v>
      </c>
      <c r="BR467" s="137" t="str">
        <f aca="false">IF(OR(AND(DATOS_[[#This Row],[Fecha Fin Contrato]]&lt;$D$3,DATOS_[[#This Row],[Fecha Fin Contrato]]&lt;&gt;""),DATOS_[[#This Row],[Fecha de Contratación]]&gt;$D$4),"Fuera","Dentro")</f>
        <v>Dentro</v>
      </c>
      <c r="BS467" s="137" t="str">
        <f aca="false" t="array" ref="BS467:BS467">IF(MAX(IF(DATOS_[id]=DATOS_[[#This Row],[id]],DATOS_[F.fin.cal]))=DATOS_[[#This Row],[F.fin.cal]],"Sí","NO")</f>
        <v>Sí</v>
      </c>
      <c r="BT467" s="137" t="str">
        <f aca="false">IF(AND(DATOS_[[#This Row],[% normaliz]]&lt;&gt;1,DATOS_[[#This Row],[% anualiz]]=1),"Sí","NO")</f>
        <v>Sí</v>
      </c>
      <c r="BU467" s="137" t="str">
        <f aca="false">IF(AND(DATOS_[[#This Row],[% normaliz]]=1,DATOS_[[#This Row],[% anualiz]]&lt;&gt;1),"Sí","NO")</f>
        <v>NO</v>
      </c>
      <c r="BV467" s="137" t="str">
        <f aca="false">IF(AND(DATOS_[[#This Row],[% normaliz]]&lt;&gt;1,DATOS_[[#This Row],[% anualiz]]&lt;&gt;1),"Sí","NO")</f>
        <v>NO</v>
      </c>
      <c r="BW467" s="137" t="str">
        <f aca="false">+IF(DATOS_[[#This Row],[% normaliz]]*DATOS_[[#This Row],[% anualiz]]=1,"NO","Sí")</f>
        <v>Sí</v>
      </c>
      <c r="BX467" s="138" t="e">
        <f aca="false">(DATOS_[[#This Row],[S.BASE]]*(1/DATOS_[[#This Row],[% normaliz]])*(1/DATOS_[[#This Row],[% anualiz]]))*IF(DATOS_[[#This Row],[Check Equiparado]]="Sí",1,0)</f>
        <v>#DIV/0!</v>
      </c>
      <c r="BY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7" s="138" t="e">
        <f aca="false">+DATOS_[[#This Row],[SALARIO BASE Eq]]+DATOS_[[#This Row],[Tot COMPL.SAL Eq]]</f>
        <v>#DIV/0!</v>
      </c>
      <c r="CA467" s="138" t="e">
        <f aca="false" t="array" ref="CA467:CA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7" s="138" t="e">
        <f aca="false">+DATOS_[[#This Row],[TOTAL SALARIO Eq]]+DATOS_[[#This Row],[Tot Extrasalarial Eq]]</f>
        <v>#DIV/0!</v>
      </c>
      <c r="CC467" s="139" t="n">
        <f aca="false">DATOS_[[#This Row],[S.BASE]]</f>
        <v>0</v>
      </c>
      <c r="CD467" s="139" t="n">
        <f aca="false">+SUM(DATOS_[[#This Row],[Conc.Sal.01]:[Conc.Sal.30]])</f>
        <v>0</v>
      </c>
      <c r="CE467" s="139" t="n">
        <f aca="false">+DATOS_[[#This Row],[SALARIO BASE Ef]]+DATOS_[[#This Row],[Tot COMPL.SAL Ef]]</f>
        <v>0</v>
      </c>
      <c r="CF467" s="139" t="n">
        <f aca="false">+SUM(DATOS_[[#This Row],[C.Extra.01]:[C.Extra.05]])</f>
        <v>0</v>
      </c>
      <c r="CG467" s="139" t="n">
        <f aca="false">+DATOS_[[#This Row],[TOTAL SALARIO Ef]]+DATOS_[[#This Row],[Tot Extrasalarial Ef]]</f>
        <v>0</v>
      </c>
      <c r="CH467" s="140" t="n">
        <f aca="false">MIN(IF(DATOS_[[#This Row],[Fecha Fin Contrato]]="",$D$4,DATOS_[[#This Row],[Fecha Fin Contrato]]),$D$4)-MAX(DATOS_[[#This Row],[Fecha de Contratación]],$D$3)+1</f>
        <v>1</v>
      </c>
      <c r="CI467" s="141" t="str">
        <f aca="false">IF(COUNTIFS(DATOS_[id],DATOS_[[#This Row],[id]])&gt;1,DATOS_[[#This Row],[id]],"")</f>
        <v/>
      </c>
      <c r="CJ467" s="141" t="n">
        <f aca="false">(Inicio!$G$10-DATOS_[[#This Row],[Fecha Nacimiento]])/365.25</f>
        <v>0</v>
      </c>
      <c r="CK467" s="141" t="n">
        <f aca="false">(Inicio!$G$10-DATOS_[[#This Row],[Fecha de Antigüedad]])/365.25</f>
        <v>0</v>
      </c>
      <c r="CL467" s="141" t="e">
        <f aca="false">+VLOOKUP(DATOS_[[#This Row],[Clave de Contrato]],TblTiposContrato13[],3,0)</f>
        <v>#N/A</v>
      </c>
      <c r="CM467" s="141" t="e">
        <f aca="false">+VLOOKUP(DATOS_[[#This Row],[Clave de Contrato]],TblTiposContrato13[],4,0)</f>
        <v>#N/A</v>
      </c>
      <c r="CN467" s="141" t="str">
        <f aca="false">VLOOKUP(DATOS_[[#This Row],[Edad]],CONTRATOS!TblRngEdad,2,1)</f>
        <v>20  o menos</v>
      </c>
      <c r="CO467" s="141" t="str">
        <f aca="false">VLOOKUP(DATOS_[[#This Row],[Antigüedad]],TblRngAntg14[],2,1)</f>
        <v>0 a 1 años</v>
      </c>
    </row>
    <row r="468" customFormat="false" ht="13.8" hidden="false" customHeight="false" outlineLevel="0" collapsed="false">
      <c r="D468" s="128"/>
      <c r="E468" s="129"/>
      <c r="F468" s="129"/>
      <c r="G468" s="129"/>
      <c r="H468" s="130"/>
      <c r="I468" s="131"/>
      <c r="J468" s="128"/>
      <c r="K468" s="132"/>
      <c r="L468" s="132"/>
      <c r="M468" s="133"/>
      <c r="N468" s="133"/>
      <c r="O468" s="133"/>
      <c r="P468" s="129"/>
      <c r="Z468" s="74"/>
      <c r="AA468" s="75"/>
      <c r="AB468" s="75"/>
      <c r="AC468" s="129"/>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134"/>
      <c r="BK468" s="134"/>
      <c r="BL468" s="134"/>
      <c r="BM468" s="135"/>
      <c r="BN468" s="136" t="n">
        <f aca="false">+MAX($D$3,DATOS_[[#This Row],[Fecha Inicio Sit. Contract.]])</f>
        <v>0</v>
      </c>
      <c r="BO468" s="136" t="n">
        <f aca="false">+MIN($D$4,DATOS_[[#This Row],[Fecha Fin Sit. Contract.]])</f>
        <v>0</v>
      </c>
      <c r="BP468" s="137" t="n">
        <f aca="false">+DATOS_[[#This Row],[% de jornada]]*IF(DATOS_[[#This Row],[% jornada reducida]]="",1,DATOS_[[#This Row],[% jornada reducida]])</f>
        <v>0</v>
      </c>
      <c r="BQ468" s="137" t="n">
        <f aca="false">+(DATOS_[[#This Row],[F.fin.cal]]-DATOS_[[#This Row],[F.ini.cal]]+1)/($D$4-$D$3+1)</f>
        <v>1</v>
      </c>
      <c r="BR468" s="137" t="str">
        <f aca="false">IF(OR(AND(DATOS_[[#This Row],[Fecha Fin Contrato]]&lt;$D$3,DATOS_[[#This Row],[Fecha Fin Contrato]]&lt;&gt;""),DATOS_[[#This Row],[Fecha de Contratación]]&gt;$D$4),"Fuera","Dentro")</f>
        <v>Dentro</v>
      </c>
      <c r="BS468" s="137" t="str">
        <f aca="false" t="array" ref="BS468:BS468">IF(MAX(IF(DATOS_[id]=DATOS_[[#This Row],[id]],DATOS_[F.fin.cal]))=DATOS_[[#This Row],[F.fin.cal]],"Sí","NO")</f>
        <v>Sí</v>
      </c>
      <c r="BT468" s="137" t="str">
        <f aca="false">IF(AND(DATOS_[[#This Row],[% normaliz]]&lt;&gt;1,DATOS_[[#This Row],[% anualiz]]=1),"Sí","NO")</f>
        <v>Sí</v>
      </c>
      <c r="BU468" s="137" t="str">
        <f aca="false">IF(AND(DATOS_[[#This Row],[% normaliz]]=1,DATOS_[[#This Row],[% anualiz]]&lt;&gt;1),"Sí","NO")</f>
        <v>NO</v>
      </c>
      <c r="BV468" s="137" t="str">
        <f aca="false">IF(AND(DATOS_[[#This Row],[% normaliz]]&lt;&gt;1,DATOS_[[#This Row],[% anualiz]]&lt;&gt;1),"Sí","NO")</f>
        <v>NO</v>
      </c>
      <c r="BW468" s="137" t="str">
        <f aca="false">+IF(DATOS_[[#This Row],[% normaliz]]*DATOS_[[#This Row],[% anualiz]]=1,"NO","Sí")</f>
        <v>Sí</v>
      </c>
      <c r="BX468" s="138" t="e">
        <f aca="false">(DATOS_[[#This Row],[S.BASE]]*(1/DATOS_[[#This Row],[% normaliz]])*(1/DATOS_[[#This Row],[% anualiz]]))*IF(DATOS_[[#This Row],[Check Equiparado]]="Sí",1,0)</f>
        <v>#DIV/0!</v>
      </c>
      <c r="BY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8" s="138" t="e">
        <f aca="false">+DATOS_[[#This Row],[SALARIO BASE Eq]]+DATOS_[[#This Row],[Tot COMPL.SAL Eq]]</f>
        <v>#DIV/0!</v>
      </c>
      <c r="CA468" s="138" t="e">
        <f aca="false" t="array" ref="CA468:CA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8" s="138" t="e">
        <f aca="false">+DATOS_[[#This Row],[TOTAL SALARIO Eq]]+DATOS_[[#This Row],[Tot Extrasalarial Eq]]</f>
        <v>#DIV/0!</v>
      </c>
      <c r="CC468" s="139" t="n">
        <f aca="false">DATOS_[[#This Row],[S.BASE]]</f>
        <v>0</v>
      </c>
      <c r="CD468" s="139" t="n">
        <f aca="false">+SUM(DATOS_[[#This Row],[Conc.Sal.01]:[Conc.Sal.30]])</f>
        <v>0</v>
      </c>
      <c r="CE468" s="139" t="n">
        <f aca="false">+DATOS_[[#This Row],[SALARIO BASE Ef]]+DATOS_[[#This Row],[Tot COMPL.SAL Ef]]</f>
        <v>0</v>
      </c>
      <c r="CF468" s="139" t="n">
        <f aca="false">+SUM(DATOS_[[#This Row],[C.Extra.01]:[C.Extra.05]])</f>
        <v>0</v>
      </c>
      <c r="CG468" s="139" t="n">
        <f aca="false">+DATOS_[[#This Row],[TOTAL SALARIO Ef]]+DATOS_[[#This Row],[Tot Extrasalarial Ef]]</f>
        <v>0</v>
      </c>
      <c r="CH468" s="140" t="n">
        <f aca="false">MIN(IF(DATOS_[[#This Row],[Fecha Fin Contrato]]="",$D$4,DATOS_[[#This Row],[Fecha Fin Contrato]]),$D$4)-MAX(DATOS_[[#This Row],[Fecha de Contratación]],$D$3)+1</f>
        <v>1</v>
      </c>
      <c r="CI468" s="141" t="str">
        <f aca="false">IF(COUNTIFS(DATOS_[id],DATOS_[[#This Row],[id]])&gt;1,DATOS_[[#This Row],[id]],"")</f>
        <v/>
      </c>
      <c r="CJ468" s="141" t="n">
        <f aca="false">(Inicio!$G$10-DATOS_[[#This Row],[Fecha Nacimiento]])/365.25</f>
        <v>0</v>
      </c>
      <c r="CK468" s="141" t="n">
        <f aca="false">(Inicio!$G$10-DATOS_[[#This Row],[Fecha de Antigüedad]])/365.25</f>
        <v>0</v>
      </c>
      <c r="CL468" s="141" t="e">
        <f aca="false">+VLOOKUP(DATOS_[[#This Row],[Clave de Contrato]],TblTiposContrato13[],3,0)</f>
        <v>#N/A</v>
      </c>
      <c r="CM468" s="141" t="e">
        <f aca="false">+VLOOKUP(DATOS_[[#This Row],[Clave de Contrato]],TblTiposContrato13[],4,0)</f>
        <v>#N/A</v>
      </c>
      <c r="CN468" s="141" t="str">
        <f aca="false">VLOOKUP(DATOS_[[#This Row],[Edad]],CONTRATOS!TblRngEdad,2,1)</f>
        <v>20  o menos</v>
      </c>
      <c r="CO468" s="141" t="str">
        <f aca="false">VLOOKUP(DATOS_[[#This Row],[Antigüedad]],TblRngAntg14[],2,1)</f>
        <v>0 a 1 años</v>
      </c>
    </row>
    <row r="469" customFormat="false" ht="13.8" hidden="false" customHeight="false" outlineLevel="0" collapsed="false">
      <c r="D469" s="128"/>
      <c r="E469" s="129"/>
      <c r="F469" s="129"/>
      <c r="G469" s="129"/>
      <c r="H469" s="130"/>
      <c r="I469" s="131"/>
      <c r="J469" s="128"/>
      <c r="K469" s="132"/>
      <c r="L469" s="132"/>
      <c r="M469" s="133"/>
      <c r="N469" s="133"/>
      <c r="O469" s="133"/>
      <c r="P469" s="129"/>
      <c r="Z469" s="74"/>
      <c r="AA469" s="75"/>
      <c r="AB469" s="75"/>
      <c r="AC469" s="129"/>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134"/>
      <c r="BK469" s="134"/>
      <c r="BL469" s="134"/>
      <c r="BM469" s="135"/>
      <c r="BN469" s="136" t="n">
        <f aca="false">+MAX($D$3,DATOS_[[#This Row],[Fecha Inicio Sit. Contract.]])</f>
        <v>0</v>
      </c>
      <c r="BO469" s="136" t="n">
        <f aca="false">+MIN($D$4,DATOS_[[#This Row],[Fecha Fin Sit. Contract.]])</f>
        <v>0</v>
      </c>
      <c r="BP469" s="137" t="n">
        <f aca="false">+DATOS_[[#This Row],[% de jornada]]*IF(DATOS_[[#This Row],[% jornada reducida]]="",1,DATOS_[[#This Row],[% jornada reducida]])</f>
        <v>0</v>
      </c>
      <c r="BQ469" s="137" t="n">
        <f aca="false">+(DATOS_[[#This Row],[F.fin.cal]]-DATOS_[[#This Row],[F.ini.cal]]+1)/($D$4-$D$3+1)</f>
        <v>1</v>
      </c>
      <c r="BR469" s="137" t="str">
        <f aca="false">IF(OR(AND(DATOS_[[#This Row],[Fecha Fin Contrato]]&lt;$D$3,DATOS_[[#This Row],[Fecha Fin Contrato]]&lt;&gt;""),DATOS_[[#This Row],[Fecha de Contratación]]&gt;$D$4),"Fuera","Dentro")</f>
        <v>Dentro</v>
      </c>
      <c r="BS469" s="137" t="str">
        <f aca="false" t="array" ref="BS469:BS469">IF(MAX(IF(DATOS_[id]=DATOS_[[#This Row],[id]],DATOS_[F.fin.cal]))=DATOS_[[#This Row],[F.fin.cal]],"Sí","NO")</f>
        <v>Sí</v>
      </c>
      <c r="BT469" s="137" t="str">
        <f aca="false">IF(AND(DATOS_[[#This Row],[% normaliz]]&lt;&gt;1,DATOS_[[#This Row],[% anualiz]]=1),"Sí","NO")</f>
        <v>Sí</v>
      </c>
      <c r="BU469" s="137" t="str">
        <f aca="false">IF(AND(DATOS_[[#This Row],[% normaliz]]=1,DATOS_[[#This Row],[% anualiz]]&lt;&gt;1),"Sí","NO")</f>
        <v>NO</v>
      </c>
      <c r="BV469" s="137" t="str">
        <f aca="false">IF(AND(DATOS_[[#This Row],[% normaliz]]&lt;&gt;1,DATOS_[[#This Row],[% anualiz]]&lt;&gt;1),"Sí","NO")</f>
        <v>NO</v>
      </c>
      <c r="BW469" s="137" t="str">
        <f aca="false">+IF(DATOS_[[#This Row],[% normaliz]]*DATOS_[[#This Row],[% anualiz]]=1,"NO","Sí")</f>
        <v>Sí</v>
      </c>
      <c r="BX469" s="138" t="e">
        <f aca="false">(DATOS_[[#This Row],[S.BASE]]*(1/DATOS_[[#This Row],[% normaliz]])*(1/DATOS_[[#This Row],[% anualiz]]))*IF(DATOS_[[#This Row],[Check Equiparado]]="Sí",1,0)</f>
        <v>#DIV/0!</v>
      </c>
      <c r="BY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9" s="138" t="e">
        <f aca="false">+DATOS_[[#This Row],[SALARIO BASE Eq]]+DATOS_[[#This Row],[Tot COMPL.SAL Eq]]</f>
        <v>#DIV/0!</v>
      </c>
      <c r="CA469" s="138" t="e">
        <f aca="false" t="array" ref="CA469:CA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9" s="138" t="e">
        <f aca="false">+DATOS_[[#This Row],[TOTAL SALARIO Eq]]+DATOS_[[#This Row],[Tot Extrasalarial Eq]]</f>
        <v>#DIV/0!</v>
      </c>
      <c r="CC469" s="139" t="n">
        <f aca="false">DATOS_[[#This Row],[S.BASE]]</f>
        <v>0</v>
      </c>
      <c r="CD469" s="139" t="n">
        <f aca="false">+SUM(DATOS_[[#This Row],[Conc.Sal.01]:[Conc.Sal.30]])</f>
        <v>0</v>
      </c>
      <c r="CE469" s="139" t="n">
        <f aca="false">+DATOS_[[#This Row],[SALARIO BASE Ef]]+DATOS_[[#This Row],[Tot COMPL.SAL Ef]]</f>
        <v>0</v>
      </c>
      <c r="CF469" s="139" t="n">
        <f aca="false">+SUM(DATOS_[[#This Row],[C.Extra.01]:[C.Extra.05]])</f>
        <v>0</v>
      </c>
      <c r="CG469" s="139" t="n">
        <f aca="false">+DATOS_[[#This Row],[TOTAL SALARIO Ef]]+DATOS_[[#This Row],[Tot Extrasalarial Ef]]</f>
        <v>0</v>
      </c>
      <c r="CH469" s="140" t="n">
        <f aca="false">MIN(IF(DATOS_[[#This Row],[Fecha Fin Contrato]]="",$D$4,DATOS_[[#This Row],[Fecha Fin Contrato]]),$D$4)-MAX(DATOS_[[#This Row],[Fecha de Contratación]],$D$3)+1</f>
        <v>1</v>
      </c>
      <c r="CI469" s="141" t="str">
        <f aca="false">IF(COUNTIFS(DATOS_[id],DATOS_[[#This Row],[id]])&gt;1,DATOS_[[#This Row],[id]],"")</f>
        <v/>
      </c>
      <c r="CJ469" s="141" t="n">
        <f aca="false">(Inicio!$G$10-DATOS_[[#This Row],[Fecha Nacimiento]])/365.25</f>
        <v>0</v>
      </c>
      <c r="CK469" s="141" t="n">
        <f aca="false">(Inicio!$G$10-DATOS_[[#This Row],[Fecha de Antigüedad]])/365.25</f>
        <v>0</v>
      </c>
      <c r="CL469" s="141" t="e">
        <f aca="false">+VLOOKUP(DATOS_[[#This Row],[Clave de Contrato]],TblTiposContrato13[],3,0)</f>
        <v>#N/A</v>
      </c>
      <c r="CM469" s="141" t="e">
        <f aca="false">+VLOOKUP(DATOS_[[#This Row],[Clave de Contrato]],TblTiposContrato13[],4,0)</f>
        <v>#N/A</v>
      </c>
      <c r="CN469" s="141" t="str">
        <f aca="false">VLOOKUP(DATOS_[[#This Row],[Edad]],CONTRATOS!TblRngEdad,2,1)</f>
        <v>20  o menos</v>
      </c>
      <c r="CO469" s="141" t="str">
        <f aca="false">VLOOKUP(DATOS_[[#This Row],[Antigüedad]],TblRngAntg14[],2,1)</f>
        <v>0 a 1 años</v>
      </c>
    </row>
    <row r="470" customFormat="false" ht="13.8" hidden="false" customHeight="false" outlineLevel="0" collapsed="false">
      <c r="D470" s="128"/>
      <c r="E470" s="129"/>
      <c r="F470" s="129"/>
      <c r="G470" s="129"/>
      <c r="H470" s="130"/>
      <c r="I470" s="131"/>
      <c r="J470" s="128"/>
      <c r="K470" s="132"/>
      <c r="L470" s="132"/>
      <c r="M470" s="133"/>
      <c r="N470" s="133"/>
      <c r="O470" s="133"/>
      <c r="P470" s="129"/>
      <c r="Z470" s="74"/>
      <c r="AA470" s="75"/>
      <c r="AB470" s="75"/>
      <c r="AC470" s="129"/>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134"/>
      <c r="BK470" s="134"/>
      <c r="BL470" s="134"/>
      <c r="BM470" s="135"/>
      <c r="BN470" s="136" t="n">
        <f aca="false">+MAX($D$3,DATOS_[[#This Row],[Fecha Inicio Sit. Contract.]])</f>
        <v>0</v>
      </c>
      <c r="BO470" s="136" t="n">
        <f aca="false">+MIN($D$4,DATOS_[[#This Row],[Fecha Fin Sit. Contract.]])</f>
        <v>0</v>
      </c>
      <c r="BP470" s="137" t="n">
        <f aca="false">+DATOS_[[#This Row],[% de jornada]]*IF(DATOS_[[#This Row],[% jornada reducida]]="",1,DATOS_[[#This Row],[% jornada reducida]])</f>
        <v>0</v>
      </c>
      <c r="BQ470" s="137" t="n">
        <f aca="false">+(DATOS_[[#This Row],[F.fin.cal]]-DATOS_[[#This Row],[F.ini.cal]]+1)/($D$4-$D$3+1)</f>
        <v>1</v>
      </c>
      <c r="BR470" s="137" t="str">
        <f aca="false">IF(OR(AND(DATOS_[[#This Row],[Fecha Fin Contrato]]&lt;$D$3,DATOS_[[#This Row],[Fecha Fin Contrato]]&lt;&gt;""),DATOS_[[#This Row],[Fecha de Contratación]]&gt;$D$4),"Fuera","Dentro")</f>
        <v>Dentro</v>
      </c>
      <c r="BS470" s="137" t="str">
        <f aca="false" t="array" ref="BS470:BS470">IF(MAX(IF(DATOS_[id]=DATOS_[[#This Row],[id]],DATOS_[F.fin.cal]))=DATOS_[[#This Row],[F.fin.cal]],"Sí","NO")</f>
        <v>Sí</v>
      </c>
      <c r="BT470" s="137" t="str">
        <f aca="false">IF(AND(DATOS_[[#This Row],[% normaliz]]&lt;&gt;1,DATOS_[[#This Row],[% anualiz]]=1),"Sí","NO")</f>
        <v>Sí</v>
      </c>
      <c r="BU470" s="137" t="str">
        <f aca="false">IF(AND(DATOS_[[#This Row],[% normaliz]]=1,DATOS_[[#This Row],[% anualiz]]&lt;&gt;1),"Sí","NO")</f>
        <v>NO</v>
      </c>
      <c r="BV470" s="137" t="str">
        <f aca="false">IF(AND(DATOS_[[#This Row],[% normaliz]]&lt;&gt;1,DATOS_[[#This Row],[% anualiz]]&lt;&gt;1),"Sí","NO")</f>
        <v>NO</v>
      </c>
      <c r="BW470" s="137" t="str">
        <f aca="false">+IF(DATOS_[[#This Row],[% normaliz]]*DATOS_[[#This Row],[% anualiz]]=1,"NO","Sí")</f>
        <v>Sí</v>
      </c>
      <c r="BX470" s="138" t="e">
        <f aca="false">(DATOS_[[#This Row],[S.BASE]]*(1/DATOS_[[#This Row],[% normaliz]])*(1/DATOS_[[#This Row],[% anualiz]]))*IF(DATOS_[[#This Row],[Check Equiparado]]="Sí",1,0)</f>
        <v>#DIV/0!</v>
      </c>
      <c r="BY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0" s="138" t="e">
        <f aca="false">+DATOS_[[#This Row],[SALARIO BASE Eq]]+DATOS_[[#This Row],[Tot COMPL.SAL Eq]]</f>
        <v>#DIV/0!</v>
      </c>
      <c r="CA470" s="138" t="e">
        <f aca="false" t="array" ref="CA470:CA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0" s="138" t="e">
        <f aca="false">+DATOS_[[#This Row],[TOTAL SALARIO Eq]]+DATOS_[[#This Row],[Tot Extrasalarial Eq]]</f>
        <v>#DIV/0!</v>
      </c>
      <c r="CC470" s="139" t="n">
        <f aca="false">DATOS_[[#This Row],[S.BASE]]</f>
        <v>0</v>
      </c>
      <c r="CD470" s="139" t="n">
        <f aca="false">+SUM(DATOS_[[#This Row],[Conc.Sal.01]:[Conc.Sal.30]])</f>
        <v>0</v>
      </c>
      <c r="CE470" s="139" t="n">
        <f aca="false">+DATOS_[[#This Row],[SALARIO BASE Ef]]+DATOS_[[#This Row],[Tot COMPL.SAL Ef]]</f>
        <v>0</v>
      </c>
      <c r="CF470" s="139" t="n">
        <f aca="false">+SUM(DATOS_[[#This Row],[C.Extra.01]:[C.Extra.05]])</f>
        <v>0</v>
      </c>
      <c r="CG470" s="139" t="n">
        <f aca="false">+DATOS_[[#This Row],[TOTAL SALARIO Ef]]+DATOS_[[#This Row],[Tot Extrasalarial Ef]]</f>
        <v>0</v>
      </c>
      <c r="CH470" s="140" t="n">
        <f aca="false">MIN(IF(DATOS_[[#This Row],[Fecha Fin Contrato]]="",$D$4,DATOS_[[#This Row],[Fecha Fin Contrato]]),$D$4)-MAX(DATOS_[[#This Row],[Fecha de Contratación]],$D$3)+1</f>
        <v>1</v>
      </c>
      <c r="CI470" s="141" t="str">
        <f aca="false">IF(COUNTIFS(DATOS_[id],DATOS_[[#This Row],[id]])&gt;1,DATOS_[[#This Row],[id]],"")</f>
        <v/>
      </c>
      <c r="CJ470" s="141" t="n">
        <f aca="false">(Inicio!$G$10-DATOS_[[#This Row],[Fecha Nacimiento]])/365.25</f>
        <v>0</v>
      </c>
      <c r="CK470" s="141" t="n">
        <f aca="false">(Inicio!$G$10-DATOS_[[#This Row],[Fecha de Antigüedad]])/365.25</f>
        <v>0</v>
      </c>
      <c r="CL470" s="141" t="e">
        <f aca="false">+VLOOKUP(DATOS_[[#This Row],[Clave de Contrato]],TblTiposContrato13[],3,0)</f>
        <v>#N/A</v>
      </c>
      <c r="CM470" s="141" t="e">
        <f aca="false">+VLOOKUP(DATOS_[[#This Row],[Clave de Contrato]],TblTiposContrato13[],4,0)</f>
        <v>#N/A</v>
      </c>
      <c r="CN470" s="141" t="str">
        <f aca="false">VLOOKUP(DATOS_[[#This Row],[Edad]],CONTRATOS!TblRngEdad,2,1)</f>
        <v>20  o menos</v>
      </c>
      <c r="CO470" s="141" t="str">
        <f aca="false">VLOOKUP(DATOS_[[#This Row],[Antigüedad]],TblRngAntg14[],2,1)</f>
        <v>0 a 1 años</v>
      </c>
    </row>
    <row r="471" customFormat="false" ht="13.8" hidden="false" customHeight="false" outlineLevel="0" collapsed="false">
      <c r="D471" s="128"/>
      <c r="E471" s="129"/>
      <c r="F471" s="129"/>
      <c r="G471" s="129"/>
      <c r="H471" s="130"/>
      <c r="I471" s="131"/>
      <c r="J471" s="128"/>
      <c r="K471" s="132"/>
      <c r="L471" s="132"/>
      <c r="M471" s="133"/>
      <c r="N471" s="133"/>
      <c r="O471" s="133"/>
      <c r="P471" s="129"/>
      <c r="Z471" s="74"/>
      <c r="AA471" s="75"/>
      <c r="AB471" s="75"/>
      <c r="AC471" s="129"/>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134"/>
      <c r="BK471" s="134"/>
      <c r="BL471" s="134"/>
      <c r="BM471" s="135"/>
      <c r="BN471" s="136" t="n">
        <f aca="false">+MAX($D$3,DATOS_[[#This Row],[Fecha Inicio Sit. Contract.]])</f>
        <v>0</v>
      </c>
      <c r="BO471" s="136" t="n">
        <f aca="false">+MIN($D$4,DATOS_[[#This Row],[Fecha Fin Sit. Contract.]])</f>
        <v>0</v>
      </c>
      <c r="BP471" s="137" t="n">
        <f aca="false">+DATOS_[[#This Row],[% de jornada]]*IF(DATOS_[[#This Row],[% jornada reducida]]="",1,DATOS_[[#This Row],[% jornada reducida]])</f>
        <v>0</v>
      </c>
      <c r="BQ471" s="137" t="n">
        <f aca="false">+(DATOS_[[#This Row],[F.fin.cal]]-DATOS_[[#This Row],[F.ini.cal]]+1)/($D$4-$D$3+1)</f>
        <v>1</v>
      </c>
      <c r="BR471" s="137" t="str">
        <f aca="false">IF(OR(AND(DATOS_[[#This Row],[Fecha Fin Contrato]]&lt;$D$3,DATOS_[[#This Row],[Fecha Fin Contrato]]&lt;&gt;""),DATOS_[[#This Row],[Fecha de Contratación]]&gt;$D$4),"Fuera","Dentro")</f>
        <v>Dentro</v>
      </c>
      <c r="BS471" s="137" t="str">
        <f aca="false" t="array" ref="BS471:BS471">IF(MAX(IF(DATOS_[id]=DATOS_[[#This Row],[id]],DATOS_[F.fin.cal]))=DATOS_[[#This Row],[F.fin.cal]],"Sí","NO")</f>
        <v>Sí</v>
      </c>
      <c r="BT471" s="137" t="str">
        <f aca="false">IF(AND(DATOS_[[#This Row],[% normaliz]]&lt;&gt;1,DATOS_[[#This Row],[% anualiz]]=1),"Sí","NO")</f>
        <v>Sí</v>
      </c>
      <c r="BU471" s="137" t="str">
        <f aca="false">IF(AND(DATOS_[[#This Row],[% normaliz]]=1,DATOS_[[#This Row],[% anualiz]]&lt;&gt;1),"Sí","NO")</f>
        <v>NO</v>
      </c>
      <c r="BV471" s="137" t="str">
        <f aca="false">IF(AND(DATOS_[[#This Row],[% normaliz]]&lt;&gt;1,DATOS_[[#This Row],[% anualiz]]&lt;&gt;1),"Sí","NO")</f>
        <v>NO</v>
      </c>
      <c r="BW471" s="137" t="str">
        <f aca="false">+IF(DATOS_[[#This Row],[% normaliz]]*DATOS_[[#This Row],[% anualiz]]=1,"NO","Sí")</f>
        <v>Sí</v>
      </c>
      <c r="BX471" s="138" t="e">
        <f aca="false">(DATOS_[[#This Row],[S.BASE]]*(1/DATOS_[[#This Row],[% normaliz]])*(1/DATOS_[[#This Row],[% anualiz]]))*IF(DATOS_[[#This Row],[Check Equiparado]]="Sí",1,0)</f>
        <v>#DIV/0!</v>
      </c>
      <c r="BY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1" s="138" t="e">
        <f aca="false">+DATOS_[[#This Row],[SALARIO BASE Eq]]+DATOS_[[#This Row],[Tot COMPL.SAL Eq]]</f>
        <v>#DIV/0!</v>
      </c>
      <c r="CA471" s="138" t="e">
        <f aca="false" t="array" ref="CA471:CA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1" s="138" t="e">
        <f aca="false">+DATOS_[[#This Row],[TOTAL SALARIO Eq]]+DATOS_[[#This Row],[Tot Extrasalarial Eq]]</f>
        <v>#DIV/0!</v>
      </c>
      <c r="CC471" s="139" t="n">
        <f aca="false">DATOS_[[#This Row],[S.BASE]]</f>
        <v>0</v>
      </c>
      <c r="CD471" s="139" t="n">
        <f aca="false">+SUM(DATOS_[[#This Row],[Conc.Sal.01]:[Conc.Sal.30]])</f>
        <v>0</v>
      </c>
      <c r="CE471" s="139" t="n">
        <f aca="false">+DATOS_[[#This Row],[SALARIO BASE Ef]]+DATOS_[[#This Row],[Tot COMPL.SAL Ef]]</f>
        <v>0</v>
      </c>
      <c r="CF471" s="139" t="n">
        <f aca="false">+SUM(DATOS_[[#This Row],[C.Extra.01]:[C.Extra.05]])</f>
        <v>0</v>
      </c>
      <c r="CG471" s="139" t="n">
        <f aca="false">+DATOS_[[#This Row],[TOTAL SALARIO Ef]]+DATOS_[[#This Row],[Tot Extrasalarial Ef]]</f>
        <v>0</v>
      </c>
      <c r="CH471" s="140" t="n">
        <f aca="false">MIN(IF(DATOS_[[#This Row],[Fecha Fin Contrato]]="",$D$4,DATOS_[[#This Row],[Fecha Fin Contrato]]),$D$4)-MAX(DATOS_[[#This Row],[Fecha de Contratación]],$D$3)+1</f>
        <v>1</v>
      </c>
      <c r="CI471" s="141" t="str">
        <f aca="false">IF(COUNTIFS(DATOS_[id],DATOS_[[#This Row],[id]])&gt;1,DATOS_[[#This Row],[id]],"")</f>
        <v/>
      </c>
      <c r="CJ471" s="141" t="n">
        <f aca="false">(Inicio!$G$10-DATOS_[[#This Row],[Fecha Nacimiento]])/365.25</f>
        <v>0</v>
      </c>
      <c r="CK471" s="141" t="n">
        <f aca="false">(Inicio!$G$10-DATOS_[[#This Row],[Fecha de Antigüedad]])/365.25</f>
        <v>0</v>
      </c>
      <c r="CL471" s="141" t="e">
        <f aca="false">+VLOOKUP(DATOS_[[#This Row],[Clave de Contrato]],TblTiposContrato13[],3,0)</f>
        <v>#N/A</v>
      </c>
      <c r="CM471" s="141" t="e">
        <f aca="false">+VLOOKUP(DATOS_[[#This Row],[Clave de Contrato]],TblTiposContrato13[],4,0)</f>
        <v>#N/A</v>
      </c>
      <c r="CN471" s="141" t="str">
        <f aca="false">VLOOKUP(DATOS_[[#This Row],[Edad]],CONTRATOS!TblRngEdad,2,1)</f>
        <v>20  o menos</v>
      </c>
      <c r="CO471" s="141" t="str">
        <f aca="false">VLOOKUP(DATOS_[[#This Row],[Antigüedad]],TblRngAntg14[],2,1)</f>
        <v>0 a 1 años</v>
      </c>
    </row>
    <row r="472" customFormat="false" ht="13.8" hidden="false" customHeight="false" outlineLevel="0" collapsed="false">
      <c r="D472" s="128"/>
      <c r="E472" s="129"/>
      <c r="F472" s="129"/>
      <c r="G472" s="129"/>
      <c r="H472" s="130"/>
      <c r="I472" s="131"/>
      <c r="J472" s="128"/>
      <c r="K472" s="132"/>
      <c r="L472" s="132"/>
      <c r="M472" s="133"/>
      <c r="N472" s="133"/>
      <c r="O472" s="133"/>
      <c r="P472" s="129"/>
      <c r="Z472" s="74"/>
      <c r="AA472" s="75"/>
      <c r="AB472" s="75"/>
      <c r="AC472" s="129"/>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134"/>
      <c r="BK472" s="134"/>
      <c r="BL472" s="134"/>
      <c r="BM472" s="135"/>
      <c r="BN472" s="136" t="n">
        <f aca="false">+MAX($D$3,DATOS_[[#This Row],[Fecha Inicio Sit. Contract.]])</f>
        <v>0</v>
      </c>
      <c r="BO472" s="136" t="n">
        <f aca="false">+MIN($D$4,DATOS_[[#This Row],[Fecha Fin Sit. Contract.]])</f>
        <v>0</v>
      </c>
      <c r="BP472" s="137" t="n">
        <f aca="false">+DATOS_[[#This Row],[% de jornada]]*IF(DATOS_[[#This Row],[% jornada reducida]]="",1,DATOS_[[#This Row],[% jornada reducida]])</f>
        <v>0</v>
      </c>
      <c r="BQ472" s="137" t="n">
        <f aca="false">+(DATOS_[[#This Row],[F.fin.cal]]-DATOS_[[#This Row],[F.ini.cal]]+1)/($D$4-$D$3+1)</f>
        <v>1</v>
      </c>
      <c r="BR472" s="137" t="str">
        <f aca="false">IF(OR(AND(DATOS_[[#This Row],[Fecha Fin Contrato]]&lt;$D$3,DATOS_[[#This Row],[Fecha Fin Contrato]]&lt;&gt;""),DATOS_[[#This Row],[Fecha de Contratación]]&gt;$D$4),"Fuera","Dentro")</f>
        <v>Dentro</v>
      </c>
      <c r="BS472" s="137" t="str">
        <f aca="false" t="array" ref="BS472:BS472">IF(MAX(IF(DATOS_[id]=DATOS_[[#This Row],[id]],DATOS_[F.fin.cal]))=DATOS_[[#This Row],[F.fin.cal]],"Sí","NO")</f>
        <v>Sí</v>
      </c>
      <c r="BT472" s="137" t="str">
        <f aca="false">IF(AND(DATOS_[[#This Row],[% normaliz]]&lt;&gt;1,DATOS_[[#This Row],[% anualiz]]=1),"Sí","NO")</f>
        <v>Sí</v>
      </c>
      <c r="BU472" s="137" t="str">
        <f aca="false">IF(AND(DATOS_[[#This Row],[% normaliz]]=1,DATOS_[[#This Row],[% anualiz]]&lt;&gt;1),"Sí","NO")</f>
        <v>NO</v>
      </c>
      <c r="BV472" s="137" t="str">
        <f aca="false">IF(AND(DATOS_[[#This Row],[% normaliz]]&lt;&gt;1,DATOS_[[#This Row],[% anualiz]]&lt;&gt;1),"Sí","NO")</f>
        <v>NO</v>
      </c>
      <c r="BW472" s="137" t="str">
        <f aca="false">+IF(DATOS_[[#This Row],[% normaliz]]*DATOS_[[#This Row],[% anualiz]]=1,"NO","Sí")</f>
        <v>Sí</v>
      </c>
      <c r="BX472" s="138" t="e">
        <f aca="false">(DATOS_[[#This Row],[S.BASE]]*(1/DATOS_[[#This Row],[% normaliz]])*(1/DATOS_[[#This Row],[% anualiz]]))*IF(DATOS_[[#This Row],[Check Equiparado]]="Sí",1,0)</f>
        <v>#DIV/0!</v>
      </c>
      <c r="BY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2" s="138" t="e">
        <f aca="false">+DATOS_[[#This Row],[SALARIO BASE Eq]]+DATOS_[[#This Row],[Tot COMPL.SAL Eq]]</f>
        <v>#DIV/0!</v>
      </c>
      <c r="CA472" s="138" t="e">
        <f aca="false" t="array" ref="CA472:CA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2" s="138" t="e">
        <f aca="false">+DATOS_[[#This Row],[TOTAL SALARIO Eq]]+DATOS_[[#This Row],[Tot Extrasalarial Eq]]</f>
        <v>#DIV/0!</v>
      </c>
      <c r="CC472" s="139" t="n">
        <f aca="false">DATOS_[[#This Row],[S.BASE]]</f>
        <v>0</v>
      </c>
      <c r="CD472" s="139" t="n">
        <f aca="false">+SUM(DATOS_[[#This Row],[Conc.Sal.01]:[Conc.Sal.30]])</f>
        <v>0</v>
      </c>
      <c r="CE472" s="139" t="n">
        <f aca="false">+DATOS_[[#This Row],[SALARIO BASE Ef]]+DATOS_[[#This Row],[Tot COMPL.SAL Ef]]</f>
        <v>0</v>
      </c>
      <c r="CF472" s="139" t="n">
        <f aca="false">+SUM(DATOS_[[#This Row],[C.Extra.01]:[C.Extra.05]])</f>
        <v>0</v>
      </c>
      <c r="CG472" s="139" t="n">
        <f aca="false">+DATOS_[[#This Row],[TOTAL SALARIO Ef]]+DATOS_[[#This Row],[Tot Extrasalarial Ef]]</f>
        <v>0</v>
      </c>
      <c r="CH472" s="140" t="n">
        <f aca="false">MIN(IF(DATOS_[[#This Row],[Fecha Fin Contrato]]="",$D$4,DATOS_[[#This Row],[Fecha Fin Contrato]]),$D$4)-MAX(DATOS_[[#This Row],[Fecha de Contratación]],$D$3)+1</f>
        <v>1</v>
      </c>
      <c r="CI472" s="141" t="str">
        <f aca="false">IF(COUNTIFS(DATOS_[id],DATOS_[[#This Row],[id]])&gt;1,DATOS_[[#This Row],[id]],"")</f>
        <v/>
      </c>
      <c r="CJ472" s="141" t="n">
        <f aca="false">(Inicio!$G$10-DATOS_[[#This Row],[Fecha Nacimiento]])/365.25</f>
        <v>0</v>
      </c>
      <c r="CK472" s="141" t="n">
        <f aca="false">(Inicio!$G$10-DATOS_[[#This Row],[Fecha de Antigüedad]])/365.25</f>
        <v>0</v>
      </c>
      <c r="CL472" s="141" t="e">
        <f aca="false">+VLOOKUP(DATOS_[[#This Row],[Clave de Contrato]],TblTiposContrato13[],3,0)</f>
        <v>#N/A</v>
      </c>
      <c r="CM472" s="141" t="e">
        <f aca="false">+VLOOKUP(DATOS_[[#This Row],[Clave de Contrato]],TblTiposContrato13[],4,0)</f>
        <v>#N/A</v>
      </c>
      <c r="CN472" s="141" t="str">
        <f aca="false">VLOOKUP(DATOS_[[#This Row],[Edad]],CONTRATOS!TblRngEdad,2,1)</f>
        <v>20  o menos</v>
      </c>
      <c r="CO472" s="141" t="str">
        <f aca="false">VLOOKUP(DATOS_[[#This Row],[Antigüedad]],TblRngAntg14[],2,1)</f>
        <v>0 a 1 años</v>
      </c>
    </row>
    <row r="473" customFormat="false" ht="13.8" hidden="false" customHeight="false" outlineLevel="0" collapsed="false">
      <c r="D473" s="128"/>
      <c r="E473" s="129"/>
      <c r="F473" s="129"/>
      <c r="G473" s="129"/>
      <c r="H473" s="130"/>
      <c r="I473" s="131"/>
      <c r="J473" s="128"/>
      <c r="K473" s="132"/>
      <c r="L473" s="132"/>
      <c r="M473" s="133"/>
      <c r="N473" s="133"/>
      <c r="O473" s="133"/>
      <c r="P473" s="129"/>
      <c r="Z473" s="74"/>
      <c r="AA473" s="75"/>
      <c r="AB473" s="75"/>
      <c r="AC473" s="129"/>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134"/>
      <c r="BK473" s="134"/>
      <c r="BL473" s="134"/>
      <c r="BM473" s="135"/>
      <c r="BN473" s="136" t="n">
        <f aca="false">+MAX($D$3,DATOS_[[#This Row],[Fecha Inicio Sit. Contract.]])</f>
        <v>0</v>
      </c>
      <c r="BO473" s="136" t="n">
        <f aca="false">+MIN($D$4,DATOS_[[#This Row],[Fecha Fin Sit. Contract.]])</f>
        <v>0</v>
      </c>
      <c r="BP473" s="137" t="n">
        <f aca="false">+DATOS_[[#This Row],[% de jornada]]*IF(DATOS_[[#This Row],[% jornada reducida]]="",1,DATOS_[[#This Row],[% jornada reducida]])</f>
        <v>0</v>
      </c>
      <c r="BQ473" s="137" t="n">
        <f aca="false">+(DATOS_[[#This Row],[F.fin.cal]]-DATOS_[[#This Row],[F.ini.cal]]+1)/($D$4-$D$3+1)</f>
        <v>1</v>
      </c>
      <c r="BR473" s="137" t="str">
        <f aca="false">IF(OR(AND(DATOS_[[#This Row],[Fecha Fin Contrato]]&lt;$D$3,DATOS_[[#This Row],[Fecha Fin Contrato]]&lt;&gt;""),DATOS_[[#This Row],[Fecha de Contratación]]&gt;$D$4),"Fuera","Dentro")</f>
        <v>Dentro</v>
      </c>
      <c r="BS473" s="137" t="str">
        <f aca="false" t="array" ref="BS473:BS473">IF(MAX(IF(DATOS_[id]=DATOS_[[#This Row],[id]],DATOS_[F.fin.cal]))=DATOS_[[#This Row],[F.fin.cal]],"Sí","NO")</f>
        <v>Sí</v>
      </c>
      <c r="BT473" s="137" t="str">
        <f aca="false">IF(AND(DATOS_[[#This Row],[% normaliz]]&lt;&gt;1,DATOS_[[#This Row],[% anualiz]]=1),"Sí","NO")</f>
        <v>Sí</v>
      </c>
      <c r="BU473" s="137" t="str">
        <f aca="false">IF(AND(DATOS_[[#This Row],[% normaliz]]=1,DATOS_[[#This Row],[% anualiz]]&lt;&gt;1),"Sí","NO")</f>
        <v>NO</v>
      </c>
      <c r="BV473" s="137" t="str">
        <f aca="false">IF(AND(DATOS_[[#This Row],[% normaliz]]&lt;&gt;1,DATOS_[[#This Row],[% anualiz]]&lt;&gt;1),"Sí","NO")</f>
        <v>NO</v>
      </c>
      <c r="BW473" s="137" t="str">
        <f aca="false">+IF(DATOS_[[#This Row],[% normaliz]]*DATOS_[[#This Row],[% anualiz]]=1,"NO","Sí")</f>
        <v>Sí</v>
      </c>
      <c r="BX473" s="138" t="e">
        <f aca="false">(DATOS_[[#This Row],[S.BASE]]*(1/DATOS_[[#This Row],[% normaliz]])*(1/DATOS_[[#This Row],[% anualiz]]))*IF(DATOS_[[#This Row],[Check Equiparado]]="Sí",1,0)</f>
        <v>#DIV/0!</v>
      </c>
      <c r="BY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3" s="138" t="e">
        <f aca="false">+DATOS_[[#This Row],[SALARIO BASE Eq]]+DATOS_[[#This Row],[Tot COMPL.SAL Eq]]</f>
        <v>#DIV/0!</v>
      </c>
      <c r="CA473" s="138" t="e">
        <f aca="false" t="array" ref="CA473:CA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3" s="138" t="e">
        <f aca="false">+DATOS_[[#This Row],[TOTAL SALARIO Eq]]+DATOS_[[#This Row],[Tot Extrasalarial Eq]]</f>
        <v>#DIV/0!</v>
      </c>
      <c r="CC473" s="139" t="n">
        <f aca="false">DATOS_[[#This Row],[S.BASE]]</f>
        <v>0</v>
      </c>
      <c r="CD473" s="139" t="n">
        <f aca="false">+SUM(DATOS_[[#This Row],[Conc.Sal.01]:[Conc.Sal.30]])</f>
        <v>0</v>
      </c>
      <c r="CE473" s="139" t="n">
        <f aca="false">+DATOS_[[#This Row],[SALARIO BASE Ef]]+DATOS_[[#This Row],[Tot COMPL.SAL Ef]]</f>
        <v>0</v>
      </c>
      <c r="CF473" s="139" t="n">
        <f aca="false">+SUM(DATOS_[[#This Row],[C.Extra.01]:[C.Extra.05]])</f>
        <v>0</v>
      </c>
      <c r="CG473" s="139" t="n">
        <f aca="false">+DATOS_[[#This Row],[TOTAL SALARIO Ef]]+DATOS_[[#This Row],[Tot Extrasalarial Ef]]</f>
        <v>0</v>
      </c>
      <c r="CH473" s="140" t="n">
        <f aca="false">MIN(IF(DATOS_[[#This Row],[Fecha Fin Contrato]]="",$D$4,DATOS_[[#This Row],[Fecha Fin Contrato]]),$D$4)-MAX(DATOS_[[#This Row],[Fecha de Contratación]],$D$3)+1</f>
        <v>1</v>
      </c>
      <c r="CI473" s="141" t="str">
        <f aca="false">IF(COUNTIFS(DATOS_[id],DATOS_[[#This Row],[id]])&gt;1,DATOS_[[#This Row],[id]],"")</f>
        <v/>
      </c>
      <c r="CJ473" s="141" t="n">
        <f aca="false">(Inicio!$G$10-DATOS_[[#This Row],[Fecha Nacimiento]])/365.25</f>
        <v>0</v>
      </c>
      <c r="CK473" s="141" t="n">
        <f aca="false">(Inicio!$G$10-DATOS_[[#This Row],[Fecha de Antigüedad]])/365.25</f>
        <v>0</v>
      </c>
      <c r="CL473" s="141" t="e">
        <f aca="false">+VLOOKUP(DATOS_[[#This Row],[Clave de Contrato]],TblTiposContrato13[],3,0)</f>
        <v>#N/A</v>
      </c>
      <c r="CM473" s="141" t="e">
        <f aca="false">+VLOOKUP(DATOS_[[#This Row],[Clave de Contrato]],TblTiposContrato13[],4,0)</f>
        <v>#N/A</v>
      </c>
      <c r="CN473" s="141" t="str">
        <f aca="false">VLOOKUP(DATOS_[[#This Row],[Edad]],CONTRATOS!TblRngEdad,2,1)</f>
        <v>20  o menos</v>
      </c>
      <c r="CO473" s="141" t="str">
        <f aca="false">VLOOKUP(DATOS_[[#This Row],[Antigüedad]],TblRngAntg14[],2,1)</f>
        <v>0 a 1 años</v>
      </c>
    </row>
    <row r="474" customFormat="false" ht="13.8" hidden="false" customHeight="false" outlineLevel="0" collapsed="false">
      <c r="D474" s="128"/>
      <c r="E474" s="129"/>
      <c r="F474" s="129"/>
      <c r="G474" s="129"/>
      <c r="H474" s="130"/>
      <c r="I474" s="131"/>
      <c r="J474" s="128"/>
      <c r="K474" s="132"/>
      <c r="L474" s="132"/>
      <c r="M474" s="133"/>
      <c r="N474" s="133"/>
      <c r="O474" s="133"/>
      <c r="P474" s="129"/>
      <c r="Z474" s="74"/>
      <c r="AA474" s="75"/>
      <c r="AB474" s="75"/>
      <c r="AC474" s="129"/>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134"/>
      <c r="BK474" s="134"/>
      <c r="BL474" s="134"/>
      <c r="BM474" s="135"/>
      <c r="BN474" s="136" t="n">
        <f aca="false">+MAX($D$3,DATOS_[[#This Row],[Fecha Inicio Sit. Contract.]])</f>
        <v>0</v>
      </c>
      <c r="BO474" s="136" t="n">
        <f aca="false">+MIN($D$4,DATOS_[[#This Row],[Fecha Fin Sit. Contract.]])</f>
        <v>0</v>
      </c>
      <c r="BP474" s="137" t="n">
        <f aca="false">+DATOS_[[#This Row],[% de jornada]]*IF(DATOS_[[#This Row],[% jornada reducida]]="",1,DATOS_[[#This Row],[% jornada reducida]])</f>
        <v>0</v>
      </c>
      <c r="BQ474" s="137" t="n">
        <f aca="false">+(DATOS_[[#This Row],[F.fin.cal]]-DATOS_[[#This Row],[F.ini.cal]]+1)/($D$4-$D$3+1)</f>
        <v>1</v>
      </c>
      <c r="BR474" s="137" t="str">
        <f aca="false">IF(OR(AND(DATOS_[[#This Row],[Fecha Fin Contrato]]&lt;$D$3,DATOS_[[#This Row],[Fecha Fin Contrato]]&lt;&gt;""),DATOS_[[#This Row],[Fecha de Contratación]]&gt;$D$4),"Fuera","Dentro")</f>
        <v>Dentro</v>
      </c>
      <c r="BS474" s="137" t="str">
        <f aca="false" t="array" ref="BS474:BS474">IF(MAX(IF(DATOS_[id]=DATOS_[[#This Row],[id]],DATOS_[F.fin.cal]))=DATOS_[[#This Row],[F.fin.cal]],"Sí","NO")</f>
        <v>Sí</v>
      </c>
      <c r="BT474" s="137" t="str">
        <f aca="false">IF(AND(DATOS_[[#This Row],[% normaliz]]&lt;&gt;1,DATOS_[[#This Row],[% anualiz]]=1),"Sí","NO")</f>
        <v>Sí</v>
      </c>
      <c r="BU474" s="137" t="str">
        <f aca="false">IF(AND(DATOS_[[#This Row],[% normaliz]]=1,DATOS_[[#This Row],[% anualiz]]&lt;&gt;1),"Sí","NO")</f>
        <v>NO</v>
      </c>
      <c r="BV474" s="137" t="str">
        <f aca="false">IF(AND(DATOS_[[#This Row],[% normaliz]]&lt;&gt;1,DATOS_[[#This Row],[% anualiz]]&lt;&gt;1),"Sí","NO")</f>
        <v>NO</v>
      </c>
      <c r="BW474" s="137" t="str">
        <f aca="false">+IF(DATOS_[[#This Row],[% normaliz]]*DATOS_[[#This Row],[% anualiz]]=1,"NO","Sí")</f>
        <v>Sí</v>
      </c>
      <c r="BX474" s="138" t="e">
        <f aca="false">(DATOS_[[#This Row],[S.BASE]]*(1/DATOS_[[#This Row],[% normaliz]])*(1/DATOS_[[#This Row],[% anualiz]]))*IF(DATOS_[[#This Row],[Check Equiparado]]="Sí",1,0)</f>
        <v>#DIV/0!</v>
      </c>
      <c r="BY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4" s="138" t="e">
        <f aca="false">+DATOS_[[#This Row],[SALARIO BASE Eq]]+DATOS_[[#This Row],[Tot COMPL.SAL Eq]]</f>
        <v>#DIV/0!</v>
      </c>
      <c r="CA474" s="138" t="e">
        <f aca="false" t="array" ref="CA474:CA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4" s="138" t="e">
        <f aca="false">+DATOS_[[#This Row],[TOTAL SALARIO Eq]]+DATOS_[[#This Row],[Tot Extrasalarial Eq]]</f>
        <v>#DIV/0!</v>
      </c>
      <c r="CC474" s="139" t="n">
        <f aca="false">DATOS_[[#This Row],[S.BASE]]</f>
        <v>0</v>
      </c>
      <c r="CD474" s="139" t="n">
        <f aca="false">+SUM(DATOS_[[#This Row],[Conc.Sal.01]:[Conc.Sal.30]])</f>
        <v>0</v>
      </c>
      <c r="CE474" s="139" t="n">
        <f aca="false">+DATOS_[[#This Row],[SALARIO BASE Ef]]+DATOS_[[#This Row],[Tot COMPL.SAL Ef]]</f>
        <v>0</v>
      </c>
      <c r="CF474" s="139" t="n">
        <f aca="false">+SUM(DATOS_[[#This Row],[C.Extra.01]:[C.Extra.05]])</f>
        <v>0</v>
      </c>
      <c r="CG474" s="139" t="n">
        <f aca="false">+DATOS_[[#This Row],[TOTAL SALARIO Ef]]+DATOS_[[#This Row],[Tot Extrasalarial Ef]]</f>
        <v>0</v>
      </c>
      <c r="CH474" s="140" t="n">
        <f aca="false">MIN(IF(DATOS_[[#This Row],[Fecha Fin Contrato]]="",$D$4,DATOS_[[#This Row],[Fecha Fin Contrato]]),$D$4)-MAX(DATOS_[[#This Row],[Fecha de Contratación]],$D$3)+1</f>
        <v>1</v>
      </c>
      <c r="CI474" s="141" t="str">
        <f aca="false">IF(COUNTIFS(DATOS_[id],DATOS_[[#This Row],[id]])&gt;1,DATOS_[[#This Row],[id]],"")</f>
        <v/>
      </c>
      <c r="CJ474" s="141" t="n">
        <f aca="false">(Inicio!$G$10-DATOS_[[#This Row],[Fecha Nacimiento]])/365.25</f>
        <v>0</v>
      </c>
      <c r="CK474" s="141" t="n">
        <f aca="false">(Inicio!$G$10-DATOS_[[#This Row],[Fecha de Antigüedad]])/365.25</f>
        <v>0</v>
      </c>
      <c r="CL474" s="141" t="e">
        <f aca="false">+VLOOKUP(DATOS_[[#This Row],[Clave de Contrato]],TblTiposContrato13[],3,0)</f>
        <v>#N/A</v>
      </c>
      <c r="CM474" s="141" t="e">
        <f aca="false">+VLOOKUP(DATOS_[[#This Row],[Clave de Contrato]],TblTiposContrato13[],4,0)</f>
        <v>#N/A</v>
      </c>
      <c r="CN474" s="141" t="str">
        <f aca="false">VLOOKUP(DATOS_[[#This Row],[Edad]],CONTRATOS!TblRngEdad,2,1)</f>
        <v>20  o menos</v>
      </c>
      <c r="CO474" s="141" t="str">
        <f aca="false">VLOOKUP(DATOS_[[#This Row],[Antigüedad]],TblRngAntg14[],2,1)</f>
        <v>0 a 1 años</v>
      </c>
    </row>
    <row r="475" customFormat="false" ht="13.8" hidden="false" customHeight="false" outlineLevel="0" collapsed="false">
      <c r="D475" s="128"/>
      <c r="E475" s="129"/>
      <c r="F475" s="129"/>
      <c r="G475" s="129"/>
      <c r="H475" s="130"/>
      <c r="I475" s="131"/>
      <c r="J475" s="128"/>
      <c r="K475" s="132"/>
      <c r="L475" s="132"/>
      <c r="M475" s="133"/>
      <c r="N475" s="133"/>
      <c r="O475" s="133"/>
      <c r="P475" s="129"/>
      <c r="Z475" s="74"/>
      <c r="AA475" s="75"/>
      <c r="AB475" s="75"/>
      <c r="AC475" s="129"/>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134"/>
      <c r="BK475" s="134"/>
      <c r="BL475" s="134"/>
      <c r="BM475" s="135"/>
      <c r="BN475" s="136" t="n">
        <f aca="false">+MAX($D$3,DATOS_[[#This Row],[Fecha Inicio Sit. Contract.]])</f>
        <v>0</v>
      </c>
      <c r="BO475" s="136" t="n">
        <f aca="false">+MIN($D$4,DATOS_[[#This Row],[Fecha Fin Sit. Contract.]])</f>
        <v>0</v>
      </c>
      <c r="BP475" s="137" t="n">
        <f aca="false">+DATOS_[[#This Row],[% de jornada]]*IF(DATOS_[[#This Row],[% jornada reducida]]="",1,DATOS_[[#This Row],[% jornada reducida]])</f>
        <v>0</v>
      </c>
      <c r="BQ475" s="137" t="n">
        <f aca="false">+(DATOS_[[#This Row],[F.fin.cal]]-DATOS_[[#This Row],[F.ini.cal]]+1)/($D$4-$D$3+1)</f>
        <v>1</v>
      </c>
      <c r="BR475" s="137" t="str">
        <f aca="false">IF(OR(AND(DATOS_[[#This Row],[Fecha Fin Contrato]]&lt;$D$3,DATOS_[[#This Row],[Fecha Fin Contrato]]&lt;&gt;""),DATOS_[[#This Row],[Fecha de Contratación]]&gt;$D$4),"Fuera","Dentro")</f>
        <v>Dentro</v>
      </c>
      <c r="BS475" s="137" t="str">
        <f aca="false" t="array" ref="BS475:BS475">IF(MAX(IF(DATOS_[id]=DATOS_[[#This Row],[id]],DATOS_[F.fin.cal]))=DATOS_[[#This Row],[F.fin.cal]],"Sí","NO")</f>
        <v>Sí</v>
      </c>
      <c r="BT475" s="137" t="str">
        <f aca="false">IF(AND(DATOS_[[#This Row],[% normaliz]]&lt;&gt;1,DATOS_[[#This Row],[% anualiz]]=1),"Sí","NO")</f>
        <v>Sí</v>
      </c>
      <c r="BU475" s="137" t="str">
        <f aca="false">IF(AND(DATOS_[[#This Row],[% normaliz]]=1,DATOS_[[#This Row],[% anualiz]]&lt;&gt;1),"Sí","NO")</f>
        <v>NO</v>
      </c>
      <c r="BV475" s="137" t="str">
        <f aca="false">IF(AND(DATOS_[[#This Row],[% normaliz]]&lt;&gt;1,DATOS_[[#This Row],[% anualiz]]&lt;&gt;1),"Sí","NO")</f>
        <v>NO</v>
      </c>
      <c r="BW475" s="137" t="str">
        <f aca="false">+IF(DATOS_[[#This Row],[% normaliz]]*DATOS_[[#This Row],[% anualiz]]=1,"NO","Sí")</f>
        <v>Sí</v>
      </c>
      <c r="BX475" s="138" t="e">
        <f aca="false">(DATOS_[[#This Row],[S.BASE]]*(1/DATOS_[[#This Row],[% normaliz]])*(1/DATOS_[[#This Row],[% anualiz]]))*IF(DATOS_[[#This Row],[Check Equiparado]]="Sí",1,0)</f>
        <v>#DIV/0!</v>
      </c>
      <c r="BY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5" s="138" t="e">
        <f aca="false">+DATOS_[[#This Row],[SALARIO BASE Eq]]+DATOS_[[#This Row],[Tot COMPL.SAL Eq]]</f>
        <v>#DIV/0!</v>
      </c>
      <c r="CA475" s="138" t="e">
        <f aca="false" t="array" ref="CA475:CA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5" s="138" t="e">
        <f aca="false">+DATOS_[[#This Row],[TOTAL SALARIO Eq]]+DATOS_[[#This Row],[Tot Extrasalarial Eq]]</f>
        <v>#DIV/0!</v>
      </c>
      <c r="CC475" s="139" t="n">
        <f aca="false">DATOS_[[#This Row],[S.BASE]]</f>
        <v>0</v>
      </c>
      <c r="CD475" s="139" t="n">
        <f aca="false">+SUM(DATOS_[[#This Row],[Conc.Sal.01]:[Conc.Sal.30]])</f>
        <v>0</v>
      </c>
      <c r="CE475" s="139" t="n">
        <f aca="false">+DATOS_[[#This Row],[SALARIO BASE Ef]]+DATOS_[[#This Row],[Tot COMPL.SAL Ef]]</f>
        <v>0</v>
      </c>
      <c r="CF475" s="139" t="n">
        <f aca="false">+SUM(DATOS_[[#This Row],[C.Extra.01]:[C.Extra.05]])</f>
        <v>0</v>
      </c>
      <c r="CG475" s="139" t="n">
        <f aca="false">+DATOS_[[#This Row],[TOTAL SALARIO Ef]]+DATOS_[[#This Row],[Tot Extrasalarial Ef]]</f>
        <v>0</v>
      </c>
      <c r="CH475" s="140" t="n">
        <f aca="false">MIN(IF(DATOS_[[#This Row],[Fecha Fin Contrato]]="",$D$4,DATOS_[[#This Row],[Fecha Fin Contrato]]),$D$4)-MAX(DATOS_[[#This Row],[Fecha de Contratación]],$D$3)+1</f>
        <v>1</v>
      </c>
      <c r="CI475" s="141" t="str">
        <f aca="false">IF(COUNTIFS(DATOS_[id],DATOS_[[#This Row],[id]])&gt;1,DATOS_[[#This Row],[id]],"")</f>
        <v/>
      </c>
      <c r="CJ475" s="141" t="n">
        <f aca="false">(Inicio!$G$10-DATOS_[[#This Row],[Fecha Nacimiento]])/365.25</f>
        <v>0</v>
      </c>
      <c r="CK475" s="141" t="n">
        <f aca="false">(Inicio!$G$10-DATOS_[[#This Row],[Fecha de Antigüedad]])/365.25</f>
        <v>0</v>
      </c>
      <c r="CL475" s="141" t="e">
        <f aca="false">+VLOOKUP(DATOS_[[#This Row],[Clave de Contrato]],TblTiposContrato13[],3,0)</f>
        <v>#N/A</v>
      </c>
      <c r="CM475" s="141" t="e">
        <f aca="false">+VLOOKUP(DATOS_[[#This Row],[Clave de Contrato]],TblTiposContrato13[],4,0)</f>
        <v>#N/A</v>
      </c>
      <c r="CN475" s="141" t="str">
        <f aca="false">VLOOKUP(DATOS_[[#This Row],[Edad]],CONTRATOS!TblRngEdad,2,1)</f>
        <v>20  o menos</v>
      </c>
      <c r="CO475" s="141" t="str">
        <f aca="false">VLOOKUP(DATOS_[[#This Row],[Antigüedad]],TblRngAntg14[],2,1)</f>
        <v>0 a 1 años</v>
      </c>
    </row>
    <row r="476" customFormat="false" ht="13.8" hidden="false" customHeight="false" outlineLevel="0" collapsed="false">
      <c r="D476" s="128"/>
      <c r="E476" s="129"/>
      <c r="F476" s="129"/>
      <c r="G476" s="129"/>
      <c r="H476" s="130"/>
      <c r="I476" s="131"/>
      <c r="J476" s="128"/>
      <c r="K476" s="132"/>
      <c r="L476" s="132"/>
      <c r="M476" s="133"/>
      <c r="N476" s="133"/>
      <c r="O476" s="133"/>
      <c r="P476" s="129"/>
      <c r="Z476" s="74"/>
      <c r="AA476" s="75"/>
      <c r="AB476" s="75"/>
      <c r="AC476" s="129"/>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134"/>
      <c r="BK476" s="134"/>
      <c r="BL476" s="134"/>
      <c r="BM476" s="135"/>
      <c r="BN476" s="136" t="n">
        <f aca="false">+MAX($D$3,DATOS_[[#This Row],[Fecha Inicio Sit. Contract.]])</f>
        <v>0</v>
      </c>
      <c r="BO476" s="136" t="n">
        <f aca="false">+MIN($D$4,DATOS_[[#This Row],[Fecha Fin Sit. Contract.]])</f>
        <v>0</v>
      </c>
      <c r="BP476" s="137" t="n">
        <f aca="false">+DATOS_[[#This Row],[% de jornada]]*IF(DATOS_[[#This Row],[% jornada reducida]]="",1,DATOS_[[#This Row],[% jornada reducida]])</f>
        <v>0</v>
      </c>
      <c r="BQ476" s="137" t="n">
        <f aca="false">+(DATOS_[[#This Row],[F.fin.cal]]-DATOS_[[#This Row],[F.ini.cal]]+1)/($D$4-$D$3+1)</f>
        <v>1</v>
      </c>
      <c r="BR476" s="137" t="str">
        <f aca="false">IF(OR(AND(DATOS_[[#This Row],[Fecha Fin Contrato]]&lt;$D$3,DATOS_[[#This Row],[Fecha Fin Contrato]]&lt;&gt;""),DATOS_[[#This Row],[Fecha de Contratación]]&gt;$D$4),"Fuera","Dentro")</f>
        <v>Dentro</v>
      </c>
      <c r="BS476" s="137" t="str">
        <f aca="false" t="array" ref="BS476:BS476">IF(MAX(IF(DATOS_[id]=DATOS_[[#This Row],[id]],DATOS_[F.fin.cal]))=DATOS_[[#This Row],[F.fin.cal]],"Sí","NO")</f>
        <v>Sí</v>
      </c>
      <c r="BT476" s="137" t="str">
        <f aca="false">IF(AND(DATOS_[[#This Row],[% normaliz]]&lt;&gt;1,DATOS_[[#This Row],[% anualiz]]=1),"Sí","NO")</f>
        <v>Sí</v>
      </c>
      <c r="BU476" s="137" t="str">
        <f aca="false">IF(AND(DATOS_[[#This Row],[% normaliz]]=1,DATOS_[[#This Row],[% anualiz]]&lt;&gt;1),"Sí","NO")</f>
        <v>NO</v>
      </c>
      <c r="BV476" s="137" t="str">
        <f aca="false">IF(AND(DATOS_[[#This Row],[% normaliz]]&lt;&gt;1,DATOS_[[#This Row],[% anualiz]]&lt;&gt;1),"Sí","NO")</f>
        <v>NO</v>
      </c>
      <c r="BW476" s="137" t="str">
        <f aca="false">+IF(DATOS_[[#This Row],[% normaliz]]*DATOS_[[#This Row],[% anualiz]]=1,"NO","Sí")</f>
        <v>Sí</v>
      </c>
      <c r="BX476" s="138" t="e">
        <f aca="false">(DATOS_[[#This Row],[S.BASE]]*(1/DATOS_[[#This Row],[% normaliz]])*(1/DATOS_[[#This Row],[% anualiz]]))*IF(DATOS_[[#This Row],[Check Equiparado]]="Sí",1,0)</f>
        <v>#DIV/0!</v>
      </c>
      <c r="BY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6" s="138" t="e">
        <f aca="false">+DATOS_[[#This Row],[SALARIO BASE Eq]]+DATOS_[[#This Row],[Tot COMPL.SAL Eq]]</f>
        <v>#DIV/0!</v>
      </c>
      <c r="CA476" s="138" t="e">
        <f aca="false" t="array" ref="CA476:CA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6" s="138" t="e">
        <f aca="false">+DATOS_[[#This Row],[TOTAL SALARIO Eq]]+DATOS_[[#This Row],[Tot Extrasalarial Eq]]</f>
        <v>#DIV/0!</v>
      </c>
      <c r="CC476" s="139" t="n">
        <f aca="false">DATOS_[[#This Row],[S.BASE]]</f>
        <v>0</v>
      </c>
      <c r="CD476" s="139" t="n">
        <f aca="false">+SUM(DATOS_[[#This Row],[Conc.Sal.01]:[Conc.Sal.30]])</f>
        <v>0</v>
      </c>
      <c r="CE476" s="139" t="n">
        <f aca="false">+DATOS_[[#This Row],[SALARIO BASE Ef]]+DATOS_[[#This Row],[Tot COMPL.SAL Ef]]</f>
        <v>0</v>
      </c>
      <c r="CF476" s="139" t="n">
        <f aca="false">+SUM(DATOS_[[#This Row],[C.Extra.01]:[C.Extra.05]])</f>
        <v>0</v>
      </c>
      <c r="CG476" s="139" t="n">
        <f aca="false">+DATOS_[[#This Row],[TOTAL SALARIO Ef]]+DATOS_[[#This Row],[Tot Extrasalarial Ef]]</f>
        <v>0</v>
      </c>
      <c r="CH476" s="140" t="n">
        <f aca="false">MIN(IF(DATOS_[[#This Row],[Fecha Fin Contrato]]="",$D$4,DATOS_[[#This Row],[Fecha Fin Contrato]]),$D$4)-MAX(DATOS_[[#This Row],[Fecha de Contratación]],$D$3)+1</f>
        <v>1</v>
      </c>
      <c r="CI476" s="141" t="str">
        <f aca="false">IF(COUNTIFS(DATOS_[id],DATOS_[[#This Row],[id]])&gt;1,DATOS_[[#This Row],[id]],"")</f>
        <v/>
      </c>
      <c r="CJ476" s="141" t="n">
        <f aca="false">(Inicio!$G$10-DATOS_[[#This Row],[Fecha Nacimiento]])/365.25</f>
        <v>0</v>
      </c>
      <c r="CK476" s="141" t="n">
        <f aca="false">(Inicio!$G$10-DATOS_[[#This Row],[Fecha de Antigüedad]])/365.25</f>
        <v>0</v>
      </c>
      <c r="CL476" s="141" t="e">
        <f aca="false">+VLOOKUP(DATOS_[[#This Row],[Clave de Contrato]],TblTiposContrato13[],3,0)</f>
        <v>#N/A</v>
      </c>
      <c r="CM476" s="141" t="e">
        <f aca="false">+VLOOKUP(DATOS_[[#This Row],[Clave de Contrato]],TblTiposContrato13[],4,0)</f>
        <v>#N/A</v>
      </c>
      <c r="CN476" s="141" t="str">
        <f aca="false">VLOOKUP(DATOS_[[#This Row],[Edad]],CONTRATOS!TblRngEdad,2,1)</f>
        <v>20  o menos</v>
      </c>
      <c r="CO476" s="141" t="str">
        <f aca="false">VLOOKUP(DATOS_[[#This Row],[Antigüedad]],TblRngAntg14[],2,1)</f>
        <v>0 a 1 años</v>
      </c>
    </row>
    <row r="477" customFormat="false" ht="13.8" hidden="false" customHeight="false" outlineLevel="0" collapsed="false">
      <c r="D477" s="128"/>
      <c r="E477" s="129"/>
      <c r="F477" s="129"/>
      <c r="G477" s="129"/>
      <c r="H477" s="130"/>
      <c r="I477" s="131"/>
      <c r="J477" s="128"/>
      <c r="K477" s="132"/>
      <c r="L477" s="132"/>
      <c r="M477" s="133"/>
      <c r="N477" s="133"/>
      <c r="O477" s="133"/>
      <c r="P477" s="129"/>
      <c r="Z477" s="74"/>
      <c r="AA477" s="75"/>
      <c r="AB477" s="75"/>
      <c r="AC477" s="129"/>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134"/>
      <c r="BK477" s="134"/>
      <c r="BL477" s="134"/>
      <c r="BM477" s="135"/>
      <c r="BN477" s="136" t="n">
        <f aca="false">+MAX($D$3,DATOS_[[#This Row],[Fecha Inicio Sit. Contract.]])</f>
        <v>0</v>
      </c>
      <c r="BO477" s="136" t="n">
        <f aca="false">+MIN($D$4,DATOS_[[#This Row],[Fecha Fin Sit. Contract.]])</f>
        <v>0</v>
      </c>
      <c r="BP477" s="137" t="n">
        <f aca="false">+DATOS_[[#This Row],[% de jornada]]*IF(DATOS_[[#This Row],[% jornada reducida]]="",1,DATOS_[[#This Row],[% jornada reducida]])</f>
        <v>0</v>
      </c>
      <c r="BQ477" s="137" t="n">
        <f aca="false">+(DATOS_[[#This Row],[F.fin.cal]]-DATOS_[[#This Row],[F.ini.cal]]+1)/($D$4-$D$3+1)</f>
        <v>1</v>
      </c>
      <c r="BR477" s="137" t="str">
        <f aca="false">IF(OR(AND(DATOS_[[#This Row],[Fecha Fin Contrato]]&lt;$D$3,DATOS_[[#This Row],[Fecha Fin Contrato]]&lt;&gt;""),DATOS_[[#This Row],[Fecha de Contratación]]&gt;$D$4),"Fuera","Dentro")</f>
        <v>Dentro</v>
      </c>
      <c r="BS477" s="137" t="str">
        <f aca="false" t="array" ref="BS477:BS477">IF(MAX(IF(DATOS_[id]=DATOS_[[#This Row],[id]],DATOS_[F.fin.cal]))=DATOS_[[#This Row],[F.fin.cal]],"Sí","NO")</f>
        <v>Sí</v>
      </c>
      <c r="BT477" s="137" t="str">
        <f aca="false">IF(AND(DATOS_[[#This Row],[% normaliz]]&lt;&gt;1,DATOS_[[#This Row],[% anualiz]]=1),"Sí","NO")</f>
        <v>Sí</v>
      </c>
      <c r="BU477" s="137" t="str">
        <f aca="false">IF(AND(DATOS_[[#This Row],[% normaliz]]=1,DATOS_[[#This Row],[% anualiz]]&lt;&gt;1),"Sí","NO")</f>
        <v>NO</v>
      </c>
      <c r="BV477" s="137" t="str">
        <f aca="false">IF(AND(DATOS_[[#This Row],[% normaliz]]&lt;&gt;1,DATOS_[[#This Row],[% anualiz]]&lt;&gt;1),"Sí","NO")</f>
        <v>NO</v>
      </c>
      <c r="BW477" s="137" t="str">
        <f aca="false">+IF(DATOS_[[#This Row],[% normaliz]]*DATOS_[[#This Row],[% anualiz]]=1,"NO","Sí")</f>
        <v>Sí</v>
      </c>
      <c r="BX477" s="138" t="e">
        <f aca="false">(DATOS_[[#This Row],[S.BASE]]*(1/DATOS_[[#This Row],[% normaliz]])*(1/DATOS_[[#This Row],[% anualiz]]))*IF(DATOS_[[#This Row],[Check Equiparado]]="Sí",1,0)</f>
        <v>#DIV/0!</v>
      </c>
      <c r="BY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7" s="138" t="e">
        <f aca="false">+DATOS_[[#This Row],[SALARIO BASE Eq]]+DATOS_[[#This Row],[Tot COMPL.SAL Eq]]</f>
        <v>#DIV/0!</v>
      </c>
      <c r="CA477" s="138" t="e">
        <f aca="false" t="array" ref="CA477:CA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7" s="138" t="e">
        <f aca="false">+DATOS_[[#This Row],[TOTAL SALARIO Eq]]+DATOS_[[#This Row],[Tot Extrasalarial Eq]]</f>
        <v>#DIV/0!</v>
      </c>
      <c r="CC477" s="139" t="n">
        <f aca="false">DATOS_[[#This Row],[S.BASE]]</f>
        <v>0</v>
      </c>
      <c r="CD477" s="139" t="n">
        <f aca="false">+SUM(DATOS_[[#This Row],[Conc.Sal.01]:[Conc.Sal.30]])</f>
        <v>0</v>
      </c>
      <c r="CE477" s="139" t="n">
        <f aca="false">+DATOS_[[#This Row],[SALARIO BASE Ef]]+DATOS_[[#This Row],[Tot COMPL.SAL Ef]]</f>
        <v>0</v>
      </c>
      <c r="CF477" s="139" t="n">
        <f aca="false">+SUM(DATOS_[[#This Row],[C.Extra.01]:[C.Extra.05]])</f>
        <v>0</v>
      </c>
      <c r="CG477" s="139" t="n">
        <f aca="false">+DATOS_[[#This Row],[TOTAL SALARIO Ef]]+DATOS_[[#This Row],[Tot Extrasalarial Ef]]</f>
        <v>0</v>
      </c>
      <c r="CH477" s="140" t="n">
        <f aca="false">MIN(IF(DATOS_[[#This Row],[Fecha Fin Contrato]]="",$D$4,DATOS_[[#This Row],[Fecha Fin Contrato]]),$D$4)-MAX(DATOS_[[#This Row],[Fecha de Contratación]],$D$3)+1</f>
        <v>1</v>
      </c>
      <c r="CI477" s="141" t="str">
        <f aca="false">IF(COUNTIFS(DATOS_[id],DATOS_[[#This Row],[id]])&gt;1,DATOS_[[#This Row],[id]],"")</f>
        <v/>
      </c>
      <c r="CJ477" s="141" t="n">
        <f aca="false">(Inicio!$G$10-DATOS_[[#This Row],[Fecha Nacimiento]])/365.25</f>
        <v>0</v>
      </c>
      <c r="CK477" s="141" t="n">
        <f aca="false">(Inicio!$G$10-DATOS_[[#This Row],[Fecha de Antigüedad]])/365.25</f>
        <v>0</v>
      </c>
      <c r="CL477" s="141" t="e">
        <f aca="false">+VLOOKUP(DATOS_[[#This Row],[Clave de Contrato]],TblTiposContrato13[],3,0)</f>
        <v>#N/A</v>
      </c>
      <c r="CM477" s="141" t="e">
        <f aca="false">+VLOOKUP(DATOS_[[#This Row],[Clave de Contrato]],TblTiposContrato13[],4,0)</f>
        <v>#N/A</v>
      </c>
      <c r="CN477" s="141" t="str">
        <f aca="false">VLOOKUP(DATOS_[[#This Row],[Edad]],CONTRATOS!TblRngEdad,2,1)</f>
        <v>20  o menos</v>
      </c>
      <c r="CO477" s="141" t="str">
        <f aca="false">VLOOKUP(DATOS_[[#This Row],[Antigüedad]],TblRngAntg14[],2,1)</f>
        <v>0 a 1 años</v>
      </c>
    </row>
    <row r="478" customFormat="false" ht="13.8" hidden="false" customHeight="false" outlineLevel="0" collapsed="false">
      <c r="D478" s="128"/>
      <c r="E478" s="129"/>
      <c r="F478" s="129"/>
      <c r="G478" s="129"/>
      <c r="H478" s="130"/>
      <c r="I478" s="131"/>
      <c r="J478" s="128"/>
      <c r="K478" s="132"/>
      <c r="L478" s="132"/>
      <c r="M478" s="133"/>
      <c r="N478" s="133"/>
      <c r="O478" s="133"/>
      <c r="P478" s="129"/>
      <c r="Z478" s="74"/>
      <c r="AA478" s="75"/>
      <c r="AB478" s="75"/>
      <c r="AC478" s="129"/>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134"/>
      <c r="BK478" s="134"/>
      <c r="BL478" s="134"/>
      <c r="BM478" s="135"/>
      <c r="BN478" s="136" t="n">
        <f aca="false">+MAX($D$3,DATOS_[[#This Row],[Fecha Inicio Sit. Contract.]])</f>
        <v>0</v>
      </c>
      <c r="BO478" s="136" t="n">
        <f aca="false">+MIN($D$4,DATOS_[[#This Row],[Fecha Fin Sit. Contract.]])</f>
        <v>0</v>
      </c>
      <c r="BP478" s="137" t="n">
        <f aca="false">+DATOS_[[#This Row],[% de jornada]]*IF(DATOS_[[#This Row],[% jornada reducida]]="",1,DATOS_[[#This Row],[% jornada reducida]])</f>
        <v>0</v>
      </c>
      <c r="BQ478" s="137" t="n">
        <f aca="false">+(DATOS_[[#This Row],[F.fin.cal]]-DATOS_[[#This Row],[F.ini.cal]]+1)/($D$4-$D$3+1)</f>
        <v>1</v>
      </c>
      <c r="BR478" s="137" t="str">
        <f aca="false">IF(OR(AND(DATOS_[[#This Row],[Fecha Fin Contrato]]&lt;$D$3,DATOS_[[#This Row],[Fecha Fin Contrato]]&lt;&gt;""),DATOS_[[#This Row],[Fecha de Contratación]]&gt;$D$4),"Fuera","Dentro")</f>
        <v>Dentro</v>
      </c>
      <c r="BS478" s="137" t="str">
        <f aca="false" t="array" ref="BS478:BS478">IF(MAX(IF(DATOS_[id]=DATOS_[[#This Row],[id]],DATOS_[F.fin.cal]))=DATOS_[[#This Row],[F.fin.cal]],"Sí","NO")</f>
        <v>Sí</v>
      </c>
      <c r="BT478" s="137" t="str">
        <f aca="false">IF(AND(DATOS_[[#This Row],[% normaliz]]&lt;&gt;1,DATOS_[[#This Row],[% anualiz]]=1),"Sí","NO")</f>
        <v>Sí</v>
      </c>
      <c r="BU478" s="137" t="str">
        <f aca="false">IF(AND(DATOS_[[#This Row],[% normaliz]]=1,DATOS_[[#This Row],[% anualiz]]&lt;&gt;1),"Sí","NO")</f>
        <v>NO</v>
      </c>
      <c r="BV478" s="137" t="str">
        <f aca="false">IF(AND(DATOS_[[#This Row],[% normaliz]]&lt;&gt;1,DATOS_[[#This Row],[% anualiz]]&lt;&gt;1),"Sí","NO")</f>
        <v>NO</v>
      </c>
      <c r="BW478" s="137" t="str">
        <f aca="false">+IF(DATOS_[[#This Row],[% normaliz]]*DATOS_[[#This Row],[% anualiz]]=1,"NO","Sí")</f>
        <v>Sí</v>
      </c>
      <c r="BX478" s="138" t="e">
        <f aca="false">(DATOS_[[#This Row],[S.BASE]]*(1/DATOS_[[#This Row],[% normaliz]])*(1/DATOS_[[#This Row],[% anualiz]]))*IF(DATOS_[[#This Row],[Check Equiparado]]="Sí",1,0)</f>
        <v>#DIV/0!</v>
      </c>
      <c r="BY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8" s="138" t="e">
        <f aca="false">+DATOS_[[#This Row],[SALARIO BASE Eq]]+DATOS_[[#This Row],[Tot COMPL.SAL Eq]]</f>
        <v>#DIV/0!</v>
      </c>
      <c r="CA478" s="138" t="e">
        <f aca="false" t="array" ref="CA478:CA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8" s="138" t="e">
        <f aca="false">+DATOS_[[#This Row],[TOTAL SALARIO Eq]]+DATOS_[[#This Row],[Tot Extrasalarial Eq]]</f>
        <v>#DIV/0!</v>
      </c>
      <c r="CC478" s="139" t="n">
        <f aca="false">DATOS_[[#This Row],[S.BASE]]</f>
        <v>0</v>
      </c>
      <c r="CD478" s="139" t="n">
        <f aca="false">+SUM(DATOS_[[#This Row],[Conc.Sal.01]:[Conc.Sal.30]])</f>
        <v>0</v>
      </c>
      <c r="CE478" s="139" t="n">
        <f aca="false">+DATOS_[[#This Row],[SALARIO BASE Ef]]+DATOS_[[#This Row],[Tot COMPL.SAL Ef]]</f>
        <v>0</v>
      </c>
      <c r="CF478" s="139" t="n">
        <f aca="false">+SUM(DATOS_[[#This Row],[C.Extra.01]:[C.Extra.05]])</f>
        <v>0</v>
      </c>
      <c r="CG478" s="139" t="n">
        <f aca="false">+DATOS_[[#This Row],[TOTAL SALARIO Ef]]+DATOS_[[#This Row],[Tot Extrasalarial Ef]]</f>
        <v>0</v>
      </c>
      <c r="CH478" s="140" t="n">
        <f aca="false">MIN(IF(DATOS_[[#This Row],[Fecha Fin Contrato]]="",$D$4,DATOS_[[#This Row],[Fecha Fin Contrato]]),$D$4)-MAX(DATOS_[[#This Row],[Fecha de Contratación]],$D$3)+1</f>
        <v>1</v>
      </c>
      <c r="CI478" s="141" t="str">
        <f aca="false">IF(COUNTIFS(DATOS_[id],DATOS_[[#This Row],[id]])&gt;1,DATOS_[[#This Row],[id]],"")</f>
        <v/>
      </c>
      <c r="CJ478" s="141" t="n">
        <f aca="false">(Inicio!$G$10-DATOS_[[#This Row],[Fecha Nacimiento]])/365.25</f>
        <v>0</v>
      </c>
      <c r="CK478" s="141" t="n">
        <f aca="false">(Inicio!$G$10-DATOS_[[#This Row],[Fecha de Antigüedad]])/365.25</f>
        <v>0</v>
      </c>
      <c r="CL478" s="141" t="e">
        <f aca="false">+VLOOKUP(DATOS_[[#This Row],[Clave de Contrato]],TblTiposContrato13[],3,0)</f>
        <v>#N/A</v>
      </c>
      <c r="CM478" s="141" t="e">
        <f aca="false">+VLOOKUP(DATOS_[[#This Row],[Clave de Contrato]],TblTiposContrato13[],4,0)</f>
        <v>#N/A</v>
      </c>
      <c r="CN478" s="141" t="str">
        <f aca="false">VLOOKUP(DATOS_[[#This Row],[Edad]],CONTRATOS!TblRngEdad,2,1)</f>
        <v>20  o menos</v>
      </c>
      <c r="CO478" s="141" t="str">
        <f aca="false">VLOOKUP(DATOS_[[#This Row],[Antigüedad]],TblRngAntg14[],2,1)</f>
        <v>0 a 1 años</v>
      </c>
    </row>
    <row r="479" customFormat="false" ht="13.8" hidden="false" customHeight="false" outlineLevel="0" collapsed="false">
      <c r="D479" s="128"/>
      <c r="E479" s="129"/>
      <c r="F479" s="129"/>
      <c r="G479" s="129"/>
      <c r="H479" s="130"/>
      <c r="I479" s="131"/>
      <c r="J479" s="128"/>
      <c r="K479" s="132"/>
      <c r="L479" s="132"/>
      <c r="M479" s="133"/>
      <c r="N479" s="133"/>
      <c r="O479" s="133"/>
      <c r="P479" s="129"/>
      <c r="Z479" s="74"/>
      <c r="AA479" s="75"/>
      <c r="AB479" s="75"/>
      <c r="AC479" s="129"/>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134"/>
      <c r="BK479" s="134"/>
      <c r="BL479" s="134"/>
      <c r="BM479" s="135"/>
      <c r="BN479" s="136" t="n">
        <f aca="false">+MAX($D$3,DATOS_[[#This Row],[Fecha Inicio Sit. Contract.]])</f>
        <v>0</v>
      </c>
      <c r="BO479" s="136" t="n">
        <f aca="false">+MIN($D$4,DATOS_[[#This Row],[Fecha Fin Sit. Contract.]])</f>
        <v>0</v>
      </c>
      <c r="BP479" s="137" t="n">
        <f aca="false">+DATOS_[[#This Row],[% de jornada]]*IF(DATOS_[[#This Row],[% jornada reducida]]="",1,DATOS_[[#This Row],[% jornada reducida]])</f>
        <v>0</v>
      </c>
      <c r="BQ479" s="137" t="n">
        <f aca="false">+(DATOS_[[#This Row],[F.fin.cal]]-DATOS_[[#This Row],[F.ini.cal]]+1)/($D$4-$D$3+1)</f>
        <v>1</v>
      </c>
      <c r="BR479" s="137" t="str">
        <f aca="false">IF(OR(AND(DATOS_[[#This Row],[Fecha Fin Contrato]]&lt;$D$3,DATOS_[[#This Row],[Fecha Fin Contrato]]&lt;&gt;""),DATOS_[[#This Row],[Fecha de Contratación]]&gt;$D$4),"Fuera","Dentro")</f>
        <v>Dentro</v>
      </c>
      <c r="BS479" s="137" t="str">
        <f aca="false" t="array" ref="BS479:BS479">IF(MAX(IF(DATOS_[id]=DATOS_[[#This Row],[id]],DATOS_[F.fin.cal]))=DATOS_[[#This Row],[F.fin.cal]],"Sí","NO")</f>
        <v>Sí</v>
      </c>
      <c r="BT479" s="137" t="str">
        <f aca="false">IF(AND(DATOS_[[#This Row],[% normaliz]]&lt;&gt;1,DATOS_[[#This Row],[% anualiz]]=1),"Sí","NO")</f>
        <v>Sí</v>
      </c>
      <c r="BU479" s="137" t="str">
        <f aca="false">IF(AND(DATOS_[[#This Row],[% normaliz]]=1,DATOS_[[#This Row],[% anualiz]]&lt;&gt;1),"Sí","NO")</f>
        <v>NO</v>
      </c>
      <c r="BV479" s="137" t="str">
        <f aca="false">IF(AND(DATOS_[[#This Row],[% normaliz]]&lt;&gt;1,DATOS_[[#This Row],[% anualiz]]&lt;&gt;1),"Sí","NO")</f>
        <v>NO</v>
      </c>
      <c r="BW479" s="137" t="str">
        <f aca="false">+IF(DATOS_[[#This Row],[% normaliz]]*DATOS_[[#This Row],[% anualiz]]=1,"NO","Sí")</f>
        <v>Sí</v>
      </c>
      <c r="BX479" s="138" t="e">
        <f aca="false">(DATOS_[[#This Row],[S.BASE]]*(1/DATOS_[[#This Row],[% normaliz]])*(1/DATOS_[[#This Row],[% anualiz]]))*IF(DATOS_[[#This Row],[Check Equiparado]]="Sí",1,0)</f>
        <v>#DIV/0!</v>
      </c>
      <c r="BY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9" s="138" t="e">
        <f aca="false">+DATOS_[[#This Row],[SALARIO BASE Eq]]+DATOS_[[#This Row],[Tot COMPL.SAL Eq]]</f>
        <v>#DIV/0!</v>
      </c>
      <c r="CA479" s="138" t="e">
        <f aca="false" t="array" ref="CA479:CA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9" s="138" t="e">
        <f aca="false">+DATOS_[[#This Row],[TOTAL SALARIO Eq]]+DATOS_[[#This Row],[Tot Extrasalarial Eq]]</f>
        <v>#DIV/0!</v>
      </c>
      <c r="CC479" s="139" t="n">
        <f aca="false">DATOS_[[#This Row],[S.BASE]]</f>
        <v>0</v>
      </c>
      <c r="CD479" s="139" t="n">
        <f aca="false">+SUM(DATOS_[[#This Row],[Conc.Sal.01]:[Conc.Sal.30]])</f>
        <v>0</v>
      </c>
      <c r="CE479" s="139" t="n">
        <f aca="false">+DATOS_[[#This Row],[SALARIO BASE Ef]]+DATOS_[[#This Row],[Tot COMPL.SAL Ef]]</f>
        <v>0</v>
      </c>
      <c r="CF479" s="139" t="n">
        <f aca="false">+SUM(DATOS_[[#This Row],[C.Extra.01]:[C.Extra.05]])</f>
        <v>0</v>
      </c>
      <c r="CG479" s="139" t="n">
        <f aca="false">+DATOS_[[#This Row],[TOTAL SALARIO Ef]]+DATOS_[[#This Row],[Tot Extrasalarial Ef]]</f>
        <v>0</v>
      </c>
      <c r="CH479" s="140" t="n">
        <f aca="false">MIN(IF(DATOS_[[#This Row],[Fecha Fin Contrato]]="",$D$4,DATOS_[[#This Row],[Fecha Fin Contrato]]),$D$4)-MAX(DATOS_[[#This Row],[Fecha de Contratación]],$D$3)+1</f>
        <v>1</v>
      </c>
      <c r="CI479" s="141" t="str">
        <f aca="false">IF(COUNTIFS(DATOS_[id],DATOS_[[#This Row],[id]])&gt;1,DATOS_[[#This Row],[id]],"")</f>
        <v/>
      </c>
      <c r="CJ479" s="141" t="n">
        <f aca="false">(Inicio!$G$10-DATOS_[[#This Row],[Fecha Nacimiento]])/365.25</f>
        <v>0</v>
      </c>
      <c r="CK479" s="141" t="n">
        <f aca="false">(Inicio!$G$10-DATOS_[[#This Row],[Fecha de Antigüedad]])/365.25</f>
        <v>0</v>
      </c>
      <c r="CL479" s="141" t="e">
        <f aca="false">+VLOOKUP(DATOS_[[#This Row],[Clave de Contrato]],TblTiposContrato13[],3,0)</f>
        <v>#N/A</v>
      </c>
      <c r="CM479" s="141" t="e">
        <f aca="false">+VLOOKUP(DATOS_[[#This Row],[Clave de Contrato]],TblTiposContrato13[],4,0)</f>
        <v>#N/A</v>
      </c>
      <c r="CN479" s="141" t="str">
        <f aca="false">VLOOKUP(DATOS_[[#This Row],[Edad]],CONTRATOS!TblRngEdad,2,1)</f>
        <v>20  o menos</v>
      </c>
      <c r="CO479" s="141" t="str">
        <f aca="false">VLOOKUP(DATOS_[[#This Row],[Antigüedad]],TblRngAntg14[],2,1)</f>
        <v>0 a 1 años</v>
      </c>
    </row>
    <row r="480" customFormat="false" ht="13.8" hidden="false" customHeight="false" outlineLevel="0" collapsed="false">
      <c r="D480" s="128"/>
      <c r="E480" s="129"/>
      <c r="F480" s="129"/>
      <c r="G480" s="129"/>
      <c r="H480" s="130"/>
      <c r="I480" s="131"/>
      <c r="J480" s="128"/>
      <c r="K480" s="132"/>
      <c r="L480" s="132"/>
      <c r="M480" s="133"/>
      <c r="N480" s="133"/>
      <c r="O480" s="133"/>
      <c r="P480" s="129"/>
      <c r="Z480" s="74"/>
      <c r="AA480" s="75"/>
      <c r="AB480" s="75"/>
      <c r="AC480" s="129"/>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134"/>
      <c r="BK480" s="134"/>
      <c r="BL480" s="134"/>
      <c r="BM480" s="135"/>
      <c r="BN480" s="136" t="n">
        <f aca="false">+MAX($D$3,DATOS_[[#This Row],[Fecha Inicio Sit. Contract.]])</f>
        <v>0</v>
      </c>
      <c r="BO480" s="136" t="n">
        <f aca="false">+MIN($D$4,DATOS_[[#This Row],[Fecha Fin Sit. Contract.]])</f>
        <v>0</v>
      </c>
      <c r="BP480" s="137" t="n">
        <f aca="false">+DATOS_[[#This Row],[% de jornada]]*IF(DATOS_[[#This Row],[% jornada reducida]]="",1,DATOS_[[#This Row],[% jornada reducida]])</f>
        <v>0</v>
      </c>
      <c r="BQ480" s="137" t="n">
        <f aca="false">+(DATOS_[[#This Row],[F.fin.cal]]-DATOS_[[#This Row],[F.ini.cal]]+1)/($D$4-$D$3+1)</f>
        <v>1</v>
      </c>
      <c r="BR480" s="137" t="str">
        <f aca="false">IF(OR(AND(DATOS_[[#This Row],[Fecha Fin Contrato]]&lt;$D$3,DATOS_[[#This Row],[Fecha Fin Contrato]]&lt;&gt;""),DATOS_[[#This Row],[Fecha de Contratación]]&gt;$D$4),"Fuera","Dentro")</f>
        <v>Dentro</v>
      </c>
      <c r="BS480" s="137" t="str">
        <f aca="false" t="array" ref="BS480:BS480">IF(MAX(IF(DATOS_[id]=DATOS_[[#This Row],[id]],DATOS_[F.fin.cal]))=DATOS_[[#This Row],[F.fin.cal]],"Sí","NO")</f>
        <v>Sí</v>
      </c>
      <c r="BT480" s="137" t="str">
        <f aca="false">IF(AND(DATOS_[[#This Row],[% normaliz]]&lt;&gt;1,DATOS_[[#This Row],[% anualiz]]=1),"Sí","NO")</f>
        <v>Sí</v>
      </c>
      <c r="BU480" s="137" t="str">
        <f aca="false">IF(AND(DATOS_[[#This Row],[% normaliz]]=1,DATOS_[[#This Row],[% anualiz]]&lt;&gt;1),"Sí","NO")</f>
        <v>NO</v>
      </c>
      <c r="BV480" s="137" t="str">
        <f aca="false">IF(AND(DATOS_[[#This Row],[% normaliz]]&lt;&gt;1,DATOS_[[#This Row],[% anualiz]]&lt;&gt;1),"Sí","NO")</f>
        <v>NO</v>
      </c>
      <c r="BW480" s="137" t="str">
        <f aca="false">+IF(DATOS_[[#This Row],[% normaliz]]*DATOS_[[#This Row],[% anualiz]]=1,"NO","Sí")</f>
        <v>Sí</v>
      </c>
      <c r="BX480" s="138" t="e">
        <f aca="false">(DATOS_[[#This Row],[S.BASE]]*(1/DATOS_[[#This Row],[% normaliz]])*(1/DATOS_[[#This Row],[% anualiz]]))*IF(DATOS_[[#This Row],[Check Equiparado]]="Sí",1,0)</f>
        <v>#DIV/0!</v>
      </c>
      <c r="BY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0" s="138" t="e">
        <f aca="false">+DATOS_[[#This Row],[SALARIO BASE Eq]]+DATOS_[[#This Row],[Tot COMPL.SAL Eq]]</f>
        <v>#DIV/0!</v>
      </c>
      <c r="CA480" s="138" t="e">
        <f aca="false" t="array" ref="CA480:CA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0" s="138" t="e">
        <f aca="false">+DATOS_[[#This Row],[TOTAL SALARIO Eq]]+DATOS_[[#This Row],[Tot Extrasalarial Eq]]</f>
        <v>#DIV/0!</v>
      </c>
      <c r="CC480" s="139" t="n">
        <f aca="false">DATOS_[[#This Row],[S.BASE]]</f>
        <v>0</v>
      </c>
      <c r="CD480" s="139" t="n">
        <f aca="false">+SUM(DATOS_[[#This Row],[Conc.Sal.01]:[Conc.Sal.30]])</f>
        <v>0</v>
      </c>
      <c r="CE480" s="139" t="n">
        <f aca="false">+DATOS_[[#This Row],[SALARIO BASE Ef]]+DATOS_[[#This Row],[Tot COMPL.SAL Ef]]</f>
        <v>0</v>
      </c>
      <c r="CF480" s="139" t="n">
        <f aca="false">+SUM(DATOS_[[#This Row],[C.Extra.01]:[C.Extra.05]])</f>
        <v>0</v>
      </c>
      <c r="CG480" s="139" t="n">
        <f aca="false">+DATOS_[[#This Row],[TOTAL SALARIO Ef]]+DATOS_[[#This Row],[Tot Extrasalarial Ef]]</f>
        <v>0</v>
      </c>
      <c r="CH480" s="140" t="n">
        <f aca="false">MIN(IF(DATOS_[[#This Row],[Fecha Fin Contrato]]="",$D$4,DATOS_[[#This Row],[Fecha Fin Contrato]]),$D$4)-MAX(DATOS_[[#This Row],[Fecha de Contratación]],$D$3)+1</f>
        <v>1</v>
      </c>
      <c r="CI480" s="141" t="str">
        <f aca="false">IF(COUNTIFS(DATOS_[id],DATOS_[[#This Row],[id]])&gt;1,DATOS_[[#This Row],[id]],"")</f>
        <v/>
      </c>
      <c r="CJ480" s="141" t="n">
        <f aca="false">(Inicio!$G$10-DATOS_[[#This Row],[Fecha Nacimiento]])/365.25</f>
        <v>0</v>
      </c>
      <c r="CK480" s="141" t="n">
        <f aca="false">(Inicio!$G$10-DATOS_[[#This Row],[Fecha de Antigüedad]])/365.25</f>
        <v>0</v>
      </c>
      <c r="CL480" s="141" t="e">
        <f aca="false">+VLOOKUP(DATOS_[[#This Row],[Clave de Contrato]],TblTiposContrato13[],3,0)</f>
        <v>#N/A</v>
      </c>
      <c r="CM480" s="141" t="e">
        <f aca="false">+VLOOKUP(DATOS_[[#This Row],[Clave de Contrato]],TblTiposContrato13[],4,0)</f>
        <v>#N/A</v>
      </c>
      <c r="CN480" s="141" t="str">
        <f aca="false">VLOOKUP(DATOS_[[#This Row],[Edad]],CONTRATOS!TblRngEdad,2,1)</f>
        <v>20  o menos</v>
      </c>
      <c r="CO480" s="141" t="str">
        <f aca="false">VLOOKUP(DATOS_[[#This Row],[Antigüedad]],TblRngAntg14[],2,1)</f>
        <v>0 a 1 años</v>
      </c>
    </row>
    <row r="481" customFormat="false" ht="13.8" hidden="false" customHeight="false" outlineLevel="0" collapsed="false">
      <c r="D481" s="128"/>
      <c r="E481" s="129"/>
      <c r="F481" s="129"/>
      <c r="G481" s="129"/>
      <c r="H481" s="130"/>
      <c r="I481" s="131"/>
      <c r="J481" s="128"/>
      <c r="K481" s="132"/>
      <c r="L481" s="132"/>
      <c r="M481" s="133"/>
      <c r="N481" s="133"/>
      <c r="O481" s="133"/>
      <c r="P481" s="129"/>
      <c r="Z481" s="74"/>
      <c r="AA481" s="75"/>
      <c r="AB481" s="75"/>
      <c r="AC481" s="129"/>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134"/>
      <c r="BK481" s="134"/>
      <c r="BL481" s="134"/>
      <c r="BM481" s="135"/>
      <c r="BN481" s="136" t="n">
        <f aca="false">+MAX($D$3,DATOS_[[#This Row],[Fecha Inicio Sit. Contract.]])</f>
        <v>0</v>
      </c>
      <c r="BO481" s="136" t="n">
        <f aca="false">+MIN($D$4,DATOS_[[#This Row],[Fecha Fin Sit. Contract.]])</f>
        <v>0</v>
      </c>
      <c r="BP481" s="137" t="n">
        <f aca="false">+DATOS_[[#This Row],[% de jornada]]*IF(DATOS_[[#This Row],[% jornada reducida]]="",1,DATOS_[[#This Row],[% jornada reducida]])</f>
        <v>0</v>
      </c>
      <c r="BQ481" s="137" t="n">
        <f aca="false">+(DATOS_[[#This Row],[F.fin.cal]]-DATOS_[[#This Row],[F.ini.cal]]+1)/($D$4-$D$3+1)</f>
        <v>1</v>
      </c>
      <c r="BR481" s="137" t="str">
        <f aca="false">IF(OR(AND(DATOS_[[#This Row],[Fecha Fin Contrato]]&lt;$D$3,DATOS_[[#This Row],[Fecha Fin Contrato]]&lt;&gt;""),DATOS_[[#This Row],[Fecha de Contratación]]&gt;$D$4),"Fuera","Dentro")</f>
        <v>Dentro</v>
      </c>
      <c r="BS481" s="137" t="str">
        <f aca="false" t="array" ref="BS481:BS481">IF(MAX(IF(DATOS_[id]=DATOS_[[#This Row],[id]],DATOS_[F.fin.cal]))=DATOS_[[#This Row],[F.fin.cal]],"Sí","NO")</f>
        <v>Sí</v>
      </c>
      <c r="BT481" s="137" t="str">
        <f aca="false">IF(AND(DATOS_[[#This Row],[% normaliz]]&lt;&gt;1,DATOS_[[#This Row],[% anualiz]]=1),"Sí","NO")</f>
        <v>Sí</v>
      </c>
      <c r="BU481" s="137" t="str">
        <f aca="false">IF(AND(DATOS_[[#This Row],[% normaliz]]=1,DATOS_[[#This Row],[% anualiz]]&lt;&gt;1),"Sí","NO")</f>
        <v>NO</v>
      </c>
      <c r="BV481" s="137" t="str">
        <f aca="false">IF(AND(DATOS_[[#This Row],[% normaliz]]&lt;&gt;1,DATOS_[[#This Row],[% anualiz]]&lt;&gt;1),"Sí","NO")</f>
        <v>NO</v>
      </c>
      <c r="BW481" s="137" t="str">
        <f aca="false">+IF(DATOS_[[#This Row],[% normaliz]]*DATOS_[[#This Row],[% anualiz]]=1,"NO","Sí")</f>
        <v>Sí</v>
      </c>
      <c r="BX481" s="138" t="e">
        <f aca="false">(DATOS_[[#This Row],[S.BASE]]*(1/DATOS_[[#This Row],[% normaliz]])*(1/DATOS_[[#This Row],[% anualiz]]))*IF(DATOS_[[#This Row],[Check Equiparado]]="Sí",1,0)</f>
        <v>#DIV/0!</v>
      </c>
      <c r="BY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1" s="138" t="e">
        <f aca="false">+DATOS_[[#This Row],[SALARIO BASE Eq]]+DATOS_[[#This Row],[Tot COMPL.SAL Eq]]</f>
        <v>#DIV/0!</v>
      </c>
      <c r="CA481" s="138" t="e">
        <f aca="false" t="array" ref="CA481:CA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1" s="138" t="e">
        <f aca="false">+DATOS_[[#This Row],[TOTAL SALARIO Eq]]+DATOS_[[#This Row],[Tot Extrasalarial Eq]]</f>
        <v>#DIV/0!</v>
      </c>
      <c r="CC481" s="139" t="n">
        <f aca="false">DATOS_[[#This Row],[S.BASE]]</f>
        <v>0</v>
      </c>
      <c r="CD481" s="139" t="n">
        <f aca="false">+SUM(DATOS_[[#This Row],[Conc.Sal.01]:[Conc.Sal.30]])</f>
        <v>0</v>
      </c>
      <c r="CE481" s="139" t="n">
        <f aca="false">+DATOS_[[#This Row],[SALARIO BASE Ef]]+DATOS_[[#This Row],[Tot COMPL.SAL Ef]]</f>
        <v>0</v>
      </c>
      <c r="CF481" s="139" t="n">
        <f aca="false">+SUM(DATOS_[[#This Row],[C.Extra.01]:[C.Extra.05]])</f>
        <v>0</v>
      </c>
      <c r="CG481" s="139" t="n">
        <f aca="false">+DATOS_[[#This Row],[TOTAL SALARIO Ef]]+DATOS_[[#This Row],[Tot Extrasalarial Ef]]</f>
        <v>0</v>
      </c>
      <c r="CH481" s="140" t="n">
        <f aca="false">MIN(IF(DATOS_[[#This Row],[Fecha Fin Contrato]]="",$D$4,DATOS_[[#This Row],[Fecha Fin Contrato]]),$D$4)-MAX(DATOS_[[#This Row],[Fecha de Contratación]],$D$3)+1</f>
        <v>1</v>
      </c>
      <c r="CI481" s="141" t="str">
        <f aca="false">IF(COUNTIFS(DATOS_[id],DATOS_[[#This Row],[id]])&gt;1,DATOS_[[#This Row],[id]],"")</f>
        <v/>
      </c>
      <c r="CJ481" s="141" t="n">
        <f aca="false">(Inicio!$G$10-DATOS_[[#This Row],[Fecha Nacimiento]])/365.25</f>
        <v>0</v>
      </c>
      <c r="CK481" s="141" t="n">
        <f aca="false">(Inicio!$G$10-DATOS_[[#This Row],[Fecha de Antigüedad]])/365.25</f>
        <v>0</v>
      </c>
      <c r="CL481" s="141" t="e">
        <f aca="false">+VLOOKUP(DATOS_[[#This Row],[Clave de Contrato]],TblTiposContrato13[],3,0)</f>
        <v>#N/A</v>
      </c>
      <c r="CM481" s="141" t="e">
        <f aca="false">+VLOOKUP(DATOS_[[#This Row],[Clave de Contrato]],TblTiposContrato13[],4,0)</f>
        <v>#N/A</v>
      </c>
      <c r="CN481" s="141" t="str">
        <f aca="false">VLOOKUP(DATOS_[[#This Row],[Edad]],CONTRATOS!TblRngEdad,2,1)</f>
        <v>20  o menos</v>
      </c>
      <c r="CO481" s="141" t="str">
        <f aca="false">VLOOKUP(DATOS_[[#This Row],[Antigüedad]],TblRngAntg14[],2,1)</f>
        <v>0 a 1 años</v>
      </c>
    </row>
    <row r="482" customFormat="false" ht="13.8" hidden="false" customHeight="false" outlineLevel="0" collapsed="false">
      <c r="D482" s="128"/>
      <c r="E482" s="129"/>
      <c r="F482" s="129"/>
      <c r="G482" s="129"/>
      <c r="H482" s="130"/>
      <c r="I482" s="131"/>
      <c r="J482" s="128"/>
      <c r="K482" s="132"/>
      <c r="L482" s="132"/>
      <c r="M482" s="133"/>
      <c r="N482" s="133"/>
      <c r="O482" s="133"/>
      <c r="P482" s="129"/>
      <c r="Z482" s="74"/>
      <c r="AA482" s="75"/>
      <c r="AB482" s="75"/>
      <c r="AC482" s="129"/>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134"/>
      <c r="BK482" s="134"/>
      <c r="BL482" s="134"/>
      <c r="BM482" s="135"/>
      <c r="BN482" s="136" t="n">
        <f aca="false">+MAX($D$3,DATOS_[[#This Row],[Fecha Inicio Sit. Contract.]])</f>
        <v>0</v>
      </c>
      <c r="BO482" s="136" t="n">
        <f aca="false">+MIN($D$4,DATOS_[[#This Row],[Fecha Fin Sit. Contract.]])</f>
        <v>0</v>
      </c>
      <c r="BP482" s="137" t="n">
        <f aca="false">+DATOS_[[#This Row],[% de jornada]]*IF(DATOS_[[#This Row],[% jornada reducida]]="",1,DATOS_[[#This Row],[% jornada reducida]])</f>
        <v>0</v>
      </c>
      <c r="BQ482" s="137" t="n">
        <f aca="false">+(DATOS_[[#This Row],[F.fin.cal]]-DATOS_[[#This Row],[F.ini.cal]]+1)/($D$4-$D$3+1)</f>
        <v>1</v>
      </c>
      <c r="BR482" s="137" t="str">
        <f aca="false">IF(OR(AND(DATOS_[[#This Row],[Fecha Fin Contrato]]&lt;$D$3,DATOS_[[#This Row],[Fecha Fin Contrato]]&lt;&gt;""),DATOS_[[#This Row],[Fecha de Contratación]]&gt;$D$4),"Fuera","Dentro")</f>
        <v>Dentro</v>
      </c>
      <c r="BS482" s="137" t="str">
        <f aca="false" t="array" ref="BS482:BS482">IF(MAX(IF(DATOS_[id]=DATOS_[[#This Row],[id]],DATOS_[F.fin.cal]))=DATOS_[[#This Row],[F.fin.cal]],"Sí","NO")</f>
        <v>Sí</v>
      </c>
      <c r="BT482" s="137" t="str">
        <f aca="false">IF(AND(DATOS_[[#This Row],[% normaliz]]&lt;&gt;1,DATOS_[[#This Row],[% anualiz]]=1),"Sí","NO")</f>
        <v>Sí</v>
      </c>
      <c r="BU482" s="137" t="str">
        <f aca="false">IF(AND(DATOS_[[#This Row],[% normaliz]]=1,DATOS_[[#This Row],[% anualiz]]&lt;&gt;1),"Sí","NO")</f>
        <v>NO</v>
      </c>
      <c r="BV482" s="137" t="str">
        <f aca="false">IF(AND(DATOS_[[#This Row],[% normaliz]]&lt;&gt;1,DATOS_[[#This Row],[% anualiz]]&lt;&gt;1),"Sí","NO")</f>
        <v>NO</v>
      </c>
      <c r="BW482" s="137" t="str">
        <f aca="false">+IF(DATOS_[[#This Row],[% normaliz]]*DATOS_[[#This Row],[% anualiz]]=1,"NO","Sí")</f>
        <v>Sí</v>
      </c>
      <c r="BX482" s="138" t="e">
        <f aca="false">(DATOS_[[#This Row],[S.BASE]]*(1/DATOS_[[#This Row],[% normaliz]])*(1/DATOS_[[#This Row],[% anualiz]]))*IF(DATOS_[[#This Row],[Check Equiparado]]="Sí",1,0)</f>
        <v>#DIV/0!</v>
      </c>
      <c r="BY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2" s="138" t="e">
        <f aca="false">+DATOS_[[#This Row],[SALARIO BASE Eq]]+DATOS_[[#This Row],[Tot COMPL.SAL Eq]]</f>
        <v>#DIV/0!</v>
      </c>
      <c r="CA482" s="138" t="e">
        <f aca="false" t="array" ref="CA482:CA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2" s="138" t="e">
        <f aca="false">+DATOS_[[#This Row],[TOTAL SALARIO Eq]]+DATOS_[[#This Row],[Tot Extrasalarial Eq]]</f>
        <v>#DIV/0!</v>
      </c>
      <c r="CC482" s="139" t="n">
        <f aca="false">DATOS_[[#This Row],[S.BASE]]</f>
        <v>0</v>
      </c>
      <c r="CD482" s="139" t="n">
        <f aca="false">+SUM(DATOS_[[#This Row],[Conc.Sal.01]:[Conc.Sal.30]])</f>
        <v>0</v>
      </c>
      <c r="CE482" s="139" t="n">
        <f aca="false">+DATOS_[[#This Row],[SALARIO BASE Ef]]+DATOS_[[#This Row],[Tot COMPL.SAL Ef]]</f>
        <v>0</v>
      </c>
      <c r="CF482" s="139" t="n">
        <f aca="false">+SUM(DATOS_[[#This Row],[C.Extra.01]:[C.Extra.05]])</f>
        <v>0</v>
      </c>
      <c r="CG482" s="139" t="n">
        <f aca="false">+DATOS_[[#This Row],[TOTAL SALARIO Ef]]+DATOS_[[#This Row],[Tot Extrasalarial Ef]]</f>
        <v>0</v>
      </c>
      <c r="CH482" s="140" t="n">
        <f aca="false">MIN(IF(DATOS_[[#This Row],[Fecha Fin Contrato]]="",$D$4,DATOS_[[#This Row],[Fecha Fin Contrato]]),$D$4)-MAX(DATOS_[[#This Row],[Fecha de Contratación]],$D$3)+1</f>
        <v>1</v>
      </c>
      <c r="CI482" s="141" t="str">
        <f aca="false">IF(COUNTIFS(DATOS_[id],DATOS_[[#This Row],[id]])&gt;1,DATOS_[[#This Row],[id]],"")</f>
        <v/>
      </c>
      <c r="CJ482" s="141" t="n">
        <f aca="false">(Inicio!$G$10-DATOS_[[#This Row],[Fecha Nacimiento]])/365.25</f>
        <v>0</v>
      </c>
      <c r="CK482" s="141" t="n">
        <f aca="false">(Inicio!$G$10-DATOS_[[#This Row],[Fecha de Antigüedad]])/365.25</f>
        <v>0</v>
      </c>
      <c r="CL482" s="141" t="e">
        <f aca="false">+VLOOKUP(DATOS_[[#This Row],[Clave de Contrato]],TblTiposContrato13[],3,0)</f>
        <v>#N/A</v>
      </c>
      <c r="CM482" s="141" t="e">
        <f aca="false">+VLOOKUP(DATOS_[[#This Row],[Clave de Contrato]],TblTiposContrato13[],4,0)</f>
        <v>#N/A</v>
      </c>
      <c r="CN482" s="141" t="str">
        <f aca="false">VLOOKUP(DATOS_[[#This Row],[Edad]],CONTRATOS!TblRngEdad,2,1)</f>
        <v>20  o menos</v>
      </c>
      <c r="CO482" s="141" t="str">
        <f aca="false">VLOOKUP(DATOS_[[#This Row],[Antigüedad]],TblRngAntg14[],2,1)</f>
        <v>0 a 1 años</v>
      </c>
    </row>
    <row r="483" customFormat="false" ht="13.8" hidden="false" customHeight="false" outlineLevel="0" collapsed="false">
      <c r="D483" s="128"/>
      <c r="E483" s="129"/>
      <c r="F483" s="129"/>
      <c r="G483" s="129"/>
      <c r="H483" s="130"/>
      <c r="I483" s="131"/>
      <c r="J483" s="128"/>
      <c r="K483" s="132"/>
      <c r="L483" s="132"/>
      <c r="M483" s="133"/>
      <c r="N483" s="133"/>
      <c r="O483" s="133"/>
      <c r="P483" s="129"/>
      <c r="Z483" s="74"/>
      <c r="AA483" s="75"/>
      <c r="AB483" s="75"/>
      <c r="AC483" s="129"/>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134"/>
      <c r="BK483" s="134"/>
      <c r="BL483" s="134"/>
      <c r="BM483" s="135"/>
      <c r="BN483" s="136" t="n">
        <f aca="false">+MAX($D$3,DATOS_[[#This Row],[Fecha Inicio Sit. Contract.]])</f>
        <v>0</v>
      </c>
      <c r="BO483" s="136" t="n">
        <f aca="false">+MIN($D$4,DATOS_[[#This Row],[Fecha Fin Sit. Contract.]])</f>
        <v>0</v>
      </c>
      <c r="BP483" s="137" t="n">
        <f aca="false">+DATOS_[[#This Row],[% de jornada]]*IF(DATOS_[[#This Row],[% jornada reducida]]="",1,DATOS_[[#This Row],[% jornada reducida]])</f>
        <v>0</v>
      </c>
      <c r="BQ483" s="137" t="n">
        <f aca="false">+(DATOS_[[#This Row],[F.fin.cal]]-DATOS_[[#This Row],[F.ini.cal]]+1)/($D$4-$D$3+1)</f>
        <v>1</v>
      </c>
      <c r="BR483" s="137" t="str">
        <f aca="false">IF(OR(AND(DATOS_[[#This Row],[Fecha Fin Contrato]]&lt;$D$3,DATOS_[[#This Row],[Fecha Fin Contrato]]&lt;&gt;""),DATOS_[[#This Row],[Fecha de Contratación]]&gt;$D$4),"Fuera","Dentro")</f>
        <v>Dentro</v>
      </c>
      <c r="BS483" s="137" t="str">
        <f aca="false" t="array" ref="BS483:BS483">IF(MAX(IF(DATOS_[id]=DATOS_[[#This Row],[id]],DATOS_[F.fin.cal]))=DATOS_[[#This Row],[F.fin.cal]],"Sí","NO")</f>
        <v>Sí</v>
      </c>
      <c r="BT483" s="137" t="str">
        <f aca="false">IF(AND(DATOS_[[#This Row],[% normaliz]]&lt;&gt;1,DATOS_[[#This Row],[% anualiz]]=1),"Sí","NO")</f>
        <v>Sí</v>
      </c>
      <c r="BU483" s="137" t="str">
        <f aca="false">IF(AND(DATOS_[[#This Row],[% normaliz]]=1,DATOS_[[#This Row],[% anualiz]]&lt;&gt;1),"Sí","NO")</f>
        <v>NO</v>
      </c>
      <c r="BV483" s="137" t="str">
        <f aca="false">IF(AND(DATOS_[[#This Row],[% normaliz]]&lt;&gt;1,DATOS_[[#This Row],[% anualiz]]&lt;&gt;1),"Sí","NO")</f>
        <v>NO</v>
      </c>
      <c r="BW483" s="137" t="str">
        <f aca="false">+IF(DATOS_[[#This Row],[% normaliz]]*DATOS_[[#This Row],[% anualiz]]=1,"NO","Sí")</f>
        <v>Sí</v>
      </c>
      <c r="BX483" s="138" t="e">
        <f aca="false">(DATOS_[[#This Row],[S.BASE]]*(1/DATOS_[[#This Row],[% normaliz]])*(1/DATOS_[[#This Row],[% anualiz]]))*IF(DATOS_[[#This Row],[Check Equiparado]]="Sí",1,0)</f>
        <v>#DIV/0!</v>
      </c>
      <c r="BY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3" s="138" t="e">
        <f aca="false">+DATOS_[[#This Row],[SALARIO BASE Eq]]+DATOS_[[#This Row],[Tot COMPL.SAL Eq]]</f>
        <v>#DIV/0!</v>
      </c>
      <c r="CA483" s="138" t="e">
        <f aca="false" t="array" ref="CA483:CA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3" s="138" t="e">
        <f aca="false">+DATOS_[[#This Row],[TOTAL SALARIO Eq]]+DATOS_[[#This Row],[Tot Extrasalarial Eq]]</f>
        <v>#DIV/0!</v>
      </c>
      <c r="CC483" s="139" t="n">
        <f aca="false">DATOS_[[#This Row],[S.BASE]]</f>
        <v>0</v>
      </c>
      <c r="CD483" s="139" t="n">
        <f aca="false">+SUM(DATOS_[[#This Row],[Conc.Sal.01]:[Conc.Sal.30]])</f>
        <v>0</v>
      </c>
      <c r="CE483" s="139" t="n">
        <f aca="false">+DATOS_[[#This Row],[SALARIO BASE Ef]]+DATOS_[[#This Row],[Tot COMPL.SAL Ef]]</f>
        <v>0</v>
      </c>
      <c r="CF483" s="139" t="n">
        <f aca="false">+SUM(DATOS_[[#This Row],[C.Extra.01]:[C.Extra.05]])</f>
        <v>0</v>
      </c>
      <c r="CG483" s="139" t="n">
        <f aca="false">+DATOS_[[#This Row],[TOTAL SALARIO Ef]]+DATOS_[[#This Row],[Tot Extrasalarial Ef]]</f>
        <v>0</v>
      </c>
      <c r="CH483" s="140" t="n">
        <f aca="false">MIN(IF(DATOS_[[#This Row],[Fecha Fin Contrato]]="",$D$4,DATOS_[[#This Row],[Fecha Fin Contrato]]),$D$4)-MAX(DATOS_[[#This Row],[Fecha de Contratación]],$D$3)+1</f>
        <v>1</v>
      </c>
      <c r="CI483" s="141" t="str">
        <f aca="false">IF(COUNTIFS(DATOS_[id],DATOS_[[#This Row],[id]])&gt;1,DATOS_[[#This Row],[id]],"")</f>
        <v/>
      </c>
      <c r="CJ483" s="141" t="n">
        <f aca="false">(Inicio!$G$10-DATOS_[[#This Row],[Fecha Nacimiento]])/365.25</f>
        <v>0</v>
      </c>
      <c r="CK483" s="141" t="n">
        <f aca="false">(Inicio!$G$10-DATOS_[[#This Row],[Fecha de Antigüedad]])/365.25</f>
        <v>0</v>
      </c>
      <c r="CL483" s="141" t="e">
        <f aca="false">+VLOOKUP(DATOS_[[#This Row],[Clave de Contrato]],TblTiposContrato13[],3,0)</f>
        <v>#N/A</v>
      </c>
      <c r="CM483" s="141" t="e">
        <f aca="false">+VLOOKUP(DATOS_[[#This Row],[Clave de Contrato]],TblTiposContrato13[],4,0)</f>
        <v>#N/A</v>
      </c>
      <c r="CN483" s="141" t="str">
        <f aca="false">VLOOKUP(DATOS_[[#This Row],[Edad]],CONTRATOS!TblRngEdad,2,1)</f>
        <v>20  o menos</v>
      </c>
      <c r="CO483" s="141" t="str">
        <f aca="false">VLOOKUP(DATOS_[[#This Row],[Antigüedad]],TblRngAntg14[],2,1)</f>
        <v>0 a 1 años</v>
      </c>
    </row>
    <row r="484" customFormat="false" ht="13.8" hidden="false" customHeight="false" outlineLevel="0" collapsed="false">
      <c r="D484" s="128"/>
      <c r="E484" s="129"/>
      <c r="F484" s="129"/>
      <c r="G484" s="129"/>
      <c r="H484" s="130"/>
      <c r="I484" s="131"/>
      <c r="J484" s="128"/>
      <c r="K484" s="132"/>
      <c r="L484" s="132"/>
      <c r="M484" s="133"/>
      <c r="N484" s="133"/>
      <c r="O484" s="133"/>
      <c r="P484" s="129"/>
      <c r="Z484" s="74"/>
      <c r="AA484" s="75"/>
      <c r="AB484" s="75"/>
      <c r="AC484" s="129"/>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134"/>
      <c r="BK484" s="134"/>
      <c r="BL484" s="134"/>
      <c r="BM484" s="135"/>
      <c r="BN484" s="136" t="n">
        <f aca="false">+MAX($D$3,DATOS_[[#This Row],[Fecha Inicio Sit. Contract.]])</f>
        <v>0</v>
      </c>
      <c r="BO484" s="136" t="n">
        <f aca="false">+MIN($D$4,DATOS_[[#This Row],[Fecha Fin Sit. Contract.]])</f>
        <v>0</v>
      </c>
      <c r="BP484" s="137" t="n">
        <f aca="false">+DATOS_[[#This Row],[% de jornada]]*IF(DATOS_[[#This Row],[% jornada reducida]]="",1,DATOS_[[#This Row],[% jornada reducida]])</f>
        <v>0</v>
      </c>
      <c r="BQ484" s="137" t="n">
        <f aca="false">+(DATOS_[[#This Row],[F.fin.cal]]-DATOS_[[#This Row],[F.ini.cal]]+1)/($D$4-$D$3+1)</f>
        <v>1</v>
      </c>
      <c r="BR484" s="137" t="str">
        <f aca="false">IF(OR(AND(DATOS_[[#This Row],[Fecha Fin Contrato]]&lt;$D$3,DATOS_[[#This Row],[Fecha Fin Contrato]]&lt;&gt;""),DATOS_[[#This Row],[Fecha de Contratación]]&gt;$D$4),"Fuera","Dentro")</f>
        <v>Dentro</v>
      </c>
      <c r="BS484" s="137" t="str">
        <f aca="false" t="array" ref="BS484:BS484">IF(MAX(IF(DATOS_[id]=DATOS_[[#This Row],[id]],DATOS_[F.fin.cal]))=DATOS_[[#This Row],[F.fin.cal]],"Sí","NO")</f>
        <v>Sí</v>
      </c>
      <c r="BT484" s="137" t="str">
        <f aca="false">IF(AND(DATOS_[[#This Row],[% normaliz]]&lt;&gt;1,DATOS_[[#This Row],[% anualiz]]=1),"Sí","NO")</f>
        <v>Sí</v>
      </c>
      <c r="BU484" s="137" t="str">
        <f aca="false">IF(AND(DATOS_[[#This Row],[% normaliz]]=1,DATOS_[[#This Row],[% anualiz]]&lt;&gt;1),"Sí","NO")</f>
        <v>NO</v>
      </c>
      <c r="BV484" s="137" t="str">
        <f aca="false">IF(AND(DATOS_[[#This Row],[% normaliz]]&lt;&gt;1,DATOS_[[#This Row],[% anualiz]]&lt;&gt;1),"Sí","NO")</f>
        <v>NO</v>
      </c>
      <c r="BW484" s="137" t="str">
        <f aca="false">+IF(DATOS_[[#This Row],[% normaliz]]*DATOS_[[#This Row],[% anualiz]]=1,"NO","Sí")</f>
        <v>Sí</v>
      </c>
      <c r="BX484" s="138" t="e">
        <f aca="false">(DATOS_[[#This Row],[S.BASE]]*(1/DATOS_[[#This Row],[% normaliz]])*(1/DATOS_[[#This Row],[% anualiz]]))*IF(DATOS_[[#This Row],[Check Equiparado]]="Sí",1,0)</f>
        <v>#DIV/0!</v>
      </c>
      <c r="BY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4" s="138" t="e">
        <f aca="false">+DATOS_[[#This Row],[SALARIO BASE Eq]]+DATOS_[[#This Row],[Tot COMPL.SAL Eq]]</f>
        <v>#DIV/0!</v>
      </c>
      <c r="CA484" s="138" t="e">
        <f aca="false" t="array" ref="CA484:CA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4" s="138" t="e">
        <f aca="false">+DATOS_[[#This Row],[TOTAL SALARIO Eq]]+DATOS_[[#This Row],[Tot Extrasalarial Eq]]</f>
        <v>#DIV/0!</v>
      </c>
      <c r="CC484" s="139" t="n">
        <f aca="false">DATOS_[[#This Row],[S.BASE]]</f>
        <v>0</v>
      </c>
      <c r="CD484" s="139" t="n">
        <f aca="false">+SUM(DATOS_[[#This Row],[Conc.Sal.01]:[Conc.Sal.30]])</f>
        <v>0</v>
      </c>
      <c r="CE484" s="139" t="n">
        <f aca="false">+DATOS_[[#This Row],[SALARIO BASE Ef]]+DATOS_[[#This Row],[Tot COMPL.SAL Ef]]</f>
        <v>0</v>
      </c>
      <c r="CF484" s="139" t="n">
        <f aca="false">+SUM(DATOS_[[#This Row],[C.Extra.01]:[C.Extra.05]])</f>
        <v>0</v>
      </c>
      <c r="CG484" s="139" t="n">
        <f aca="false">+DATOS_[[#This Row],[TOTAL SALARIO Ef]]+DATOS_[[#This Row],[Tot Extrasalarial Ef]]</f>
        <v>0</v>
      </c>
      <c r="CH484" s="140" t="n">
        <f aca="false">MIN(IF(DATOS_[[#This Row],[Fecha Fin Contrato]]="",$D$4,DATOS_[[#This Row],[Fecha Fin Contrato]]),$D$4)-MAX(DATOS_[[#This Row],[Fecha de Contratación]],$D$3)+1</f>
        <v>1</v>
      </c>
      <c r="CI484" s="141" t="str">
        <f aca="false">IF(COUNTIFS(DATOS_[id],DATOS_[[#This Row],[id]])&gt;1,DATOS_[[#This Row],[id]],"")</f>
        <v/>
      </c>
      <c r="CJ484" s="141" t="n">
        <f aca="false">(Inicio!$G$10-DATOS_[[#This Row],[Fecha Nacimiento]])/365.25</f>
        <v>0</v>
      </c>
      <c r="CK484" s="141" t="n">
        <f aca="false">(Inicio!$G$10-DATOS_[[#This Row],[Fecha de Antigüedad]])/365.25</f>
        <v>0</v>
      </c>
      <c r="CL484" s="141" t="e">
        <f aca="false">+VLOOKUP(DATOS_[[#This Row],[Clave de Contrato]],TblTiposContrato13[],3,0)</f>
        <v>#N/A</v>
      </c>
      <c r="CM484" s="141" t="e">
        <f aca="false">+VLOOKUP(DATOS_[[#This Row],[Clave de Contrato]],TblTiposContrato13[],4,0)</f>
        <v>#N/A</v>
      </c>
      <c r="CN484" s="141" t="str">
        <f aca="false">VLOOKUP(DATOS_[[#This Row],[Edad]],CONTRATOS!TblRngEdad,2,1)</f>
        <v>20  o menos</v>
      </c>
      <c r="CO484" s="141" t="str">
        <f aca="false">VLOOKUP(DATOS_[[#This Row],[Antigüedad]],TblRngAntg14[],2,1)</f>
        <v>0 a 1 años</v>
      </c>
    </row>
    <row r="485" customFormat="false" ht="13.8" hidden="false" customHeight="false" outlineLevel="0" collapsed="false">
      <c r="D485" s="128"/>
      <c r="E485" s="129"/>
      <c r="F485" s="129"/>
      <c r="G485" s="129"/>
      <c r="H485" s="130"/>
      <c r="I485" s="131"/>
      <c r="J485" s="128"/>
      <c r="K485" s="132"/>
      <c r="L485" s="132"/>
      <c r="M485" s="133"/>
      <c r="N485" s="133"/>
      <c r="O485" s="133"/>
      <c r="P485" s="129"/>
      <c r="Z485" s="74"/>
      <c r="AA485" s="75"/>
      <c r="AB485" s="75"/>
      <c r="AC485" s="129"/>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134"/>
      <c r="BK485" s="134"/>
      <c r="BL485" s="134"/>
      <c r="BM485" s="135"/>
      <c r="BN485" s="136" t="n">
        <f aca="false">+MAX($D$3,DATOS_[[#This Row],[Fecha Inicio Sit. Contract.]])</f>
        <v>0</v>
      </c>
      <c r="BO485" s="136" t="n">
        <f aca="false">+MIN($D$4,DATOS_[[#This Row],[Fecha Fin Sit. Contract.]])</f>
        <v>0</v>
      </c>
      <c r="BP485" s="137" t="n">
        <f aca="false">+DATOS_[[#This Row],[% de jornada]]*IF(DATOS_[[#This Row],[% jornada reducida]]="",1,DATOS_[[#This Row],[% jornada reducida]])</f>
        <v>0</v>
      </c>
      <c r="BQ485" s="137" t="n">
        <f aca="false">+(DATOS_[[#This Row],[F.fin.cal]]-DATOS_[[#This Row],[F.ini.cal]]+1)/($D$4-$D$3+1)</f>
        <v>1</v>
      </c>
      <c r="BR485" s="137" t="str">
        <f aca="false">IF(OR(AND(DATOS_[[#This Row],[Fecha Fin Contrato]]&lt;$D$3,DATOS_[[#This Row],[Fecha Fin Contrato]]&lt;&gt;""),DATOS_[[#This Row],[Fecha de Contratación]]&gt;$D$4),"Fuera","Dentro")</f>
        <v>Dentro</v>
      </c>
      <c r="BS485" s="137" t="str">
        <f aca="false" t="array" ref="BS485:BS485">IF(MAX(IF(DATOS_[id]=DATOS_[[#This Row],[id]],DATOS_[F.fin.cal]))=DATOS_[[#This Row],[F.fin.cal]],"Sí","NO")</f>
        <v>Sí</v>
      </c>
      <c r="BT485" s="137" t="str">
        <f aca="false">IF(AND(DATOS_[[#This Row],[% normaliz]]&lt;&gt;1,DATOS_[[#This Row],[% anualiz]]=1),"Sí","NO")</f>
        <v>Sí</v>
      </c>
      <c r="BU485" s="137" t="str">
        <f aca="false">IF(AND(DATOS_[[#This Row],[% normaliz]]=1,DATOS_[[#This Row],[% anualiz]]&lt;&gt;1),"Sí","NO")</f>
        <v>NO</v>
      </c>
      <c r="BV485" s="137" t="str">
        <f aca="false">IF(AND(DATOS_[[#This Row],[% normaliz]]&lt;&gt;1,DATOS_[[#This Row],[% anualiz]]&lt;&gt;1),"Sí","NO")</f>
        <v>NO</v>
      </c>
      <c r="BW485" s="137" t="str">
        <f aca="false">+IF(DATOS_[[#This Row],[% normaliz]]*DATOS_[[#This Row],[% anualiz]]=1,"NO","Sí")</f>
        <v>Sí</v>
      </c>
      <c r="BX485" s="138" t="e">
        <f aca="false">(DATOS_[[#This Row],[S.BASE]]*(1/DATOS_[[#This Row],[% normaliz]])*(1/DATOS_[[#This Row],[% anualiz]]))*IF(DATOS_[[#This Row],[Check Equiparado]]="Sí",1,0)</f>
        <v>#DIV/0!</v>
      </c>
      <c r="BY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5" s="138" t="e">
        <f aca="false">+DATOS_[[#This Row],[SALARIO BASE Eq]]+DATOS_[[#This Row],[Tot COMPL.SAL Eq]]</f>
        <v>#DIV/0!</v>
      </c>
      <c r="CA485" s="138" t="e">
        <f aca="false" t="array" ref="CA485:CA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5" s="138" t="e">
        <f aca="false">+DATOS_[[#This Row],[TOTAL SALARIO Eq]]+DATOS_[[#This Row],[Tot Extrasalarial Eq]]</f>
        <v>#DIV/0!</v>
      </c>
      <c r="CC485" s="139" t="n">
        <f aca="false">DATOS_[[#This Row],[S.BASE]]</f>
        <v>0</v>
      </c>
      <c r="CD485" s="139" t="n">
        <f aca="false">+SUM(DATOS_[[#This Row],[Conc.Sal.01]:[Conc.Sal.30]])</f>
        <v>0</v>
      </c>
      <c r="CE485" s="139" t="n">
        <f aca="false">+DATOS_[[#This Row],[SALARIO BASE Ef]]+DATOS_[[#This Row],[Tot COMPL.SAL Ef]]</f>
        <v>0</v>
      </c>
      <c r="CF485" s="139" t="n">
        <f aca="false">+SUM(DATOS_[[#This Row],[C.Extra.01]:[C.Extra.05]])</f>
        <v>0</v>
      </c>
      <c r="CG485" s="139" t="n">
        <f aca="false">+DATOS_[[#This Row],[TOTAL SALARIO Ef]]+DATOS_[[#This Row],[Tot Extrasalarial Ef]]</f>
        <v>0</v>
      </c>
      <c r="CH485" s="140" t="n">
        <f aca="false">MIN(IF(DATOS_[[#This Row],[Fecha Fin Contrato]]="",$D$4,DATOS_[[#This Row],[Fecha Fin Contrato]]),$D$4)-MAX(DATOS_[[#This Row],[Fecha de Contratación]],$D$3)+1</f>
        <v>1</v>
      </c>
      <c r="CI485" s="141" t="str">
        <f aca="false">IF(COUNTIFS(DATOS_[id],DATOS_[[#This Row],[id]])&gt;1,DATOS_[[#This Row],[id]],"")</f>
        <v/>
      </c>
      <c r="CJ485" s="141" t="n">
        <f aca="false">(Inicio!$G$10-DATOS_[[#This Row],[Fecha Nacimiento]])/365.25</f>
        <v>0</v>
      </c>
      <c r="CK485" s="141" t="n">
        <f aca="false">(Inicio!$G$10-DATOS_[[#This Row],[Fecha de Antigüedad]])/365.25</f>
        <v>0</v>
      </c>
      <c r="CL485" s="141" t="e">
        <f aca="false">+VLOOKUP(DATOS_[[#This Row],[Clave de Contrato]],TblTiposContrato13[],3,0)</f>
        <v>#N/A</v>
      </c>
      <c r="CM485" s="141" t="e">
        <f aca="false">+VLOOKUP(DATOS_[[#This Row],[Clave de Contrato]],TblTiposContrato13[],4,0)</f>
        <v>#N/A</v>
      </c>
      <c r="CN485" s="141" t="str">
        <f aca="false">VLOOKUP(DATOS_[[#This Row],[Edad]],CONTRATOS!TblRngEdad,2,1)</f>
        <v>20  o menos</v>
      </c>
      <c r="CO485" s="141" t="str">
        <f aca="false">VLOOKUP(DATOS_[[#This Row],[Antigüedad]],TblRngAntg14[],2,1)</f>
        <v>0 a 1 años</v>
      </c>
    </row>
    <row r="486" customFormat="false" ht="13.8" hidden="false" customHeight="false" outlineLevel="0" collapsed="false">
      <c r="D486" s="128"/>
      <c r="E486" s="129"/>
      <c r="F486" s="129"/>
      <c r="G486" s="129"/>
      <c r="H486" s="130"/>
      <c r="I486" s="131"/>
      <c r="J486" s="128"/>
      <c r="K486" s="132"/>
      <c r="L486" s="132"/>
      <c r="M486" s="133"/>
      <c r="N486" s="133"/>
      <c r="O486" s="133"/>
      <c r="P486" s="129"/>
      <c r="Z486" s="74"/>
      <c r="AA486" s="75"/>
      <c r="AB486" s="75"/>
      <c r="AC486" s="129"/>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134"/>
      <c r="BK486" s="134"/>
      <c r="BL486" s="134"/>
      <c r="BM486" s="135"/>
      <c r="BN486" s="136" t="n">
        <f aca="false">+MAX($D$3,DATOS_[[#This Row],[Fecha Inicio Sit. Contract.]])</f>
        <v>0</v>
      </c>
      <c r="BO486" s="136" t="n">
        <f aca="false">+MIN($D$4,DATOS_[[#This Row],[Fecha Fin Sit. Contract.]])</f>
        <v>0</v>
      </c>
      <c r="BP486" s="137" t="n">
        <f aca="false">+DATOS_[[#This Row],[% de jornada]]*IF(DATOS_[[#This Row],[% jornada reducida]]="",1,DATOS_[[#This Row],[% jornada reducida]])</f>
        <v>0</v>
      </c>
      <c r="BQ486" s="137" t="n">
        <f aca="false">+(DATOS_[[#This Row],[F.fin.cal]]-DATOS_[[#This Row],[F.ini.cal]]+1)/($D$4-$D$3+1)</f>
        <v>1</v>
      </c>
      <c r="BR486" s="137" t="str">
        <f aca="false">IF(OR(AND(DATOS_[[#This Row],[Fecha Fin Contrato]]&lt;$D$3,DATOS_[[#This Row],[Fecha Fin Contrato]]&lt;&gt;""),DATOS_[[#This Row],[Fecha de Contratación]]&gt;$D$4),"Fuera","Dentro")</f>
        <v>Dentro</v>
      </c>
      <c r="BS486" s="137" t="str">
        <f aca="false" t="array" ref="BS486:BS486">IF(MAX(IF(DATOS_[id]=DATOS_[[#This Row],[id]],DATOS_[F.fin.cal]))=DATOS_[[#This Row],[F.fin.cal]],"Sí","NO")</f>
        <v>Sí</v>
      </c>
      <c r="BT486" s="137" t="str">
        <f aca="false">IF(AND(DATOS_[[#This Row],[% normaliz]]&lt;&gt;1,DATOS_[[#This Row],[% anualiz]]=1),"Sí","NO")</f>
        <v>Sí</v>
      </c>
      <c r="BU486" s="137" t="str">
        <f aca="false">IF(AND(DATOS_[[#This Row],[% normaliz]]=1,DATOS_[[#This Row],[% anualiz]]&lt;&gt;1),"Sí","NO")</f>
        <v>NO</v>
      </c>
      <c r="BV486" s="137" t="str">
        <f aca="false">IF(AND(DATOS_[[#This Row],[% normaliz]]&lt;&gt;1,DATOS_[[#This Row],[% anualiz]]&lt;&gt;1),"Sí","NO")</f>
        <v>NO</v>
      </c>
      <c r="BW486" s="137" t="str">
        <f aca="false">+IF(DATOS_[[#This Row],[% normaliz]]*DATOS_[[#This Row],[% anualiz]]=1,"NO","Sí")</f>
        <v>Sí</v>
      </c>
      <c r="BX486" s="138" t="e">
        <f aca="false">(DATOS_[[#This Row],[S.BASE]]*(1/DATOS_[[#This Row],[% normaliz]])*(1/DATOS_[[#This Row],[% anualiz]]))*IF(DATOS_[[#This Row],[Check Equiparado]]="Sí",1,0)</f>
        <v>#DIV/0!</v>
      </c>
      <c r="BY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6" s="138" t="e">
        <f aca="false">+DATOS_[[#This Row],[SALARIO BASE Eq]]+DATOS_[[#This Row],[Tot COMPL.SAL Eq]]</f>
        <v>#DIV/0!</v>
      </c>
      <c r="CA486" s="138" t="e">
        <f aca="false" t="array" ref="CA486:CA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6" s="138" t="e">
        <f aca="false">+DATOS_[[#This Row],[TOTAL SALARIO Eq]]+DATOS_[[#This Row],[Tot Extrasalarial Eq]]</f>
        <v>#DIV/0!</v>
      </c>
      <c r="CC486" s="139" t="n">
        <f aca="false">DATOS_[[#This Row],[S.BASE]]</f>
        <v>0</v>
      </c>
      <c r="CD486" s="139" t="n">
        <f aca="false">+SUM(DATOS_[[#This Row],[Conc.Sal.01]:[Conc.Sal.30]])</f>
        <v>0</v>
      </c>
      <c r="CE486" s="139" t="n">
        <f aca="false">+DATOS_[[#This Row],[SALARIO BASE Ef]]+DATOS_[[#This Row],[Tot COMPL.SAL Ef]]</f>
        <v>0</v>
      </c>
      <c r="CF486" s="139" t="n">
        <f aca="false">+SUM(DATOS_[[#This Row],[C.Extra.01]:[C.Extra.05]])</f>
        <v>0</v>
      </c>
      <c r="CG486" s="139" t="n">
        <f aca="false">+DATOS_[[#This Row],[TOTAL SALARIO Ef]]+DATOS_[[#This Row],[Tot Extrasalarial Ef]]</f>
        <v>0</v>
      </c>
      <c r="CH486" s="140" t="n">
        <f aca="false">MIN(IF(DATOS_[[#This Row],[Fecha Fin Contrato]]="",$D$4,DATOS_[[#This Row],[Fecha Fin Contrato]]),$D$4)-MAX(DATOS_[[#This Row],[Fecha de Contratación]],$D$3)+1</f>
        <v>1</v>
      </c>
      <c r="CI486" s="141" t="str">
        <f aca="false">IF(COUNTIFS(DATOS_[id],DATOS_[[#This Row],[id]])&gt;1,DATOS_[[#This Row],[id]],"")</f>
        <v/>
      </c>
      <c r="CJ486" s="141" t="n">
        <f aca="false">(Inicio!$G$10-DATOS_[[#This Row],[Fecha Nacimiento]])/365.25</f>
        <v>0</v>
      </c>
      <c r="CK486" s="141" t="n">
        <f aca="false">(Inicio!$G$10-DATOS_[[#This Row],[Fecha de Antigüedad]])/365.25</f>
        <v>0</v>
      </c>
      <c r="CL486" s="141" t="e">
        <f aca="false">+VLOOKUP(DATOS_[[#This Row],[Clave de Contrato]],TblTiposContrato13[],3,0)</f>
        <v>#N/A</v>
      </c>
      <c r="CM486" s="141" t="e">
        <f aca="false">+VLOOKUP(DATOS_[[#This Row],[Clave de Contrato]],TblTiposContrato13[],4,0)</f>
        <v>#N/A</v>
      </c>
      <c r="CN486" s="141" t="str">
        <f aca="false">VLOOKUP(DATOS_[[#This Row],[Edad]],CONTRATOS!TblRngEdad,2,1)</f>
        <v>20  o menos</v>
      </c>
      <c r="CO486" s="141" t="str">
        <f aca="false">VLOOKUP(DATOS_[[#This Row],[Antigüedad]],TblRngAntg14[],2,1)</f>
        <v>0 a 1 años</v>
      </c>
    </row>
    <row r="487" customFormat="false" ht="13.8" hidden="false" customHeight="false" outlineLevel="0" collapsed="false">
      <c r="D487" s="128"/>
      <c r="E487" s="129"/>
      <c r="F487" s="129"/>
      <c r="G487" s="129"/>
      <c r="H487" s="130"/>
      <c r="I487" s="131"/>
      <c r="J487" s="128"/>
      <c r="K487" s="132"/>
      <c r="L487" s="132"/>
      <c r="M487" s="133"/>
      <c r="N487" s="133"/>
      <c r="O487" s="133"/>
      <c r="P487" s="129"/>
      <c r="Z487" s="74"/>
      <c r="AA487" s="75"/>
      <c r="AB487" s="75"/>
      <c r="AC487" s="129"/>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134"/>
      <c r="BK487" s="134"/>
      <c r="BL487" s="134"/>
      <c r="BM487" s="135"/>
      <c r="BN487" s="136" t="n">
        <f aca="false">+MAX($D$3,DATOS_[[#This Row],[Fecha Inicio Sit. Contract.]])</f>
        <v>0</v>
      </c>
      <c r="BO487" s="136" t="n">
        <f aca="false">+MIN($D$4,DATOS_[[#This Row],[Fecha Fin Sit. Contract.]])</f>
        <v>0</v>
      </c>
      <c r="BP487" s="137" t="n">
        <f aca="false">+DATOS_[[#This Row],[% de jornada]]*IF(DATOS_[[#This Row],[% jornada reducida]]="",1,DATOS_[[#This Row],[% jornada reducida]])</f>
        <v>0</v>
      </c>
      <c r="BQ487" s="137" t="n">
        <f aca="false">+(DATOS_[[#This Row],[F.fin.cal]]-DATOS_[[#This Row],[F.ini.cal]]+1)/($D$4-$D$3+1)</f>
        <v>1</v>
      </c>
      <c r="BR487" s="137" t="str">
        <f aca="false">IF(OR(AND(DATOS_[[#This Row],[Fecha Fin Contrato]]&lt;$D$3,DATOS_[[#This Row],[Fecha Fin Contrato]]&lt;&gt;""),DATOS_[[#This Row],[Fecha de Contratación]]&gt;$D$4),"Fuera","Dentro")</f>
        <v>Dentro</v>
      </c>
      <c r="BS487" s="137" t="str">
        <f aca="false" t="array" ref="BS487:BS487">IF(MAX(IF(DATOS_[id]=DATOS_[[#This Row],[id]],DATOS_[F.fin.cal]))=DATOS_[[#This Row],[F.fin.cal]],"Sí","NO")</f>
        <v>Sí</v>
      </c>
      <c r="BT487" s="137" t="str">
        <f aca="false">IF(AND(DATOS_[[#This Row],[% normaliz]]&lt;&gt;1,DATOS_[[#This Row],[% anualiz]]=1),"Sí","NO")</f>
        <v>Sí</v>
      </c>
      <c r="BU487" s="137" t="str">
        <f aca="false">IF(AND(DATOS_[[#This Row],[% normaliz]]=1,DATOS_[[#This Row],[% anualiz]]&lt;&gt;1),"Sí","NO")</f>
        <v>NO</v>
      </c>
      <c r="BV487" s="137" t="str">
        <f aca="false">IF(AND(DATOS_[[#This Row],[% normaliz]]&lt;&gt;1,DATOS_[[#This Row],[% anualiz]]&lt;&gt;1),"Sí","NO")</f>
        <v>NO</v>
      </c>
      <c r="BW487" s="137" t="str">
        <f aca="false">+IF(DATOS_[[#This Row],[% normaliz]]*DATOS_[[#This Row],[% anualiz]]=1,"NO","Sí")</f>
        <v>Sí</v>
      </c>
      <c r="BX487" s="138" t="e">
        <f aca="false">(DATOS_[[#This Row],[S.BASE]]*(1/DATOS_[[#This Row],[% normaliz]])*(1/DATOS_[[#This Row],[% anualiz]]))*IF(DATOS_[[#This Row],[Check Equiparado]]="Sí",1,0)</f>
        <v>#DIV/0!</v>
      </c>
      <c r="BY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7" s="138" t="e">
        <f aca="false">+DATOS_[[#This Row],[SALARIO BASE Eq]]+DATOS_[[#This Row],[Tot COMPL.SAL Eq]]</f>
        <v>#DIV/0!</v>
      </c>
      <c r="CA487" s="138" t="e">
        <f aca="false" t="array" ref="CA487:CA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7" s="138" t="e">
        <f aca="false">+DATOS_[[#This Row],[TOTAL SALARIO Eq]]+DATOS_[[#This Row],[Tot Extrasalarial Eq]]</f>
        <v>#DIV/0!</v>
      </c>
      <c r="CC487" s="139" t="n">
        <f aca="false">DATOS_[[#This Row],[S.BASE]]</f>
        <v>0</v>
      </c>
      <c r="CD487" s="139" t="n">
        <f aca="false">+SUM(DATOS_[[#This Row],[Conc.Sal.01]:[Conc.Sal.30]])</f>
        <v>0</v>
      </c>
      <c r="CE487" s="139" t="n">
        <f aca="false">+DATOS_[[#This Row],[SALARIO BASE Ef]]+DATOS_[[#This Row],[Tot COMPL.SAL Ef]]</f>
        <v>0</v>
      </c>
      <c r="CF487" s="139" t="n">
        <f aca="false">+SUM(DATOS_[[#This Row],[C.Extra.01]:[C.Extra.05]])</f>
        <v>0</v>
      </c>
      <c r="CG487" s="139" t="n">
        <f aca="false">+DATOS_[[#This Row],[TOTAL SALARIO Ef]]+DATOS_[[#This Row],[Tot Extrasalarial Ef]]</f>
        <v>0</v>
      </c>
      <c r="CH487" s="140" t="n">
        <f aca="false">MIN(IF(DATOS_[[#This Row],[Fecha Fin Contrato]]="",$D$4,DATOS_[[#This Row],[Fecha Fin Contrato]]),$D$4)-MAX(DATOS_[[#This Row],[Fecha de Contratación]],$D$3)+1</f>
        <v>1</v>
      </c>
      <c r="CI487" s="141" t="str">
        <f aca="false">IF(COUNTIFS(DATOS_[id],DATOS_[[#This Row],[id]])&gt;1,DATOS_[[#This Row],[id]],"")</f>
        <v/>
      </c>
      <c r="CJ487" s="141" t="n">
        <f aca="false">(Inicio!$G$10-DATOS_[[#This Row],[Fecha Nacimiento]])/365.25</f>
        <v>0</v>
      </c>
      <c r="CK487" s="141" t="n">
        <f aca="false">(Inicio!$G$10-DATOS_[[#This Row],[Fecha de Antigüedad]])/365.25</f>
        <v>0</v>
      </c>
      <c r="CL487" s="141" t="e">
        <f aca="false">+VLOOKUP(DATOS_[[#This Row],[Clave de Contrato]],TblTiposContrato13[],3,0)</f>
        <v>#N/A</v>
      </c>
      <c r="CM487" s="141" t="e">
        <f aca="false">+VLOOKUP(DATOS_[[#This Row],[Clave de Contrato]],TblTiposContrato13[],4,0)</f>
        <v>#N/A</v>
      </c>
      <c r="CN487" s="141" t="str">
        <f aca="false">VLOOKUP(DATOS_[[#This Row],[Edad]],CONTRATOS!TblRngEdad,2,1)</f>
        <v>20  o menos</v>
      </c>
      <c r="CO487" s="141" t="str">
        <f aca="false">VLOOKUP(DATOS_[[#This Row],[Antigüedad]],TblRngAntg14[],2,1)</f>
        <v>0 a 1 años</v>
      </c>
    </row>
    <row r="488" customFormat="false" ht="13.8" hidden="false" customHeight="false" outlineLevel="0" collapsed="false">
      <c r="D488" s="128"/>
      <c r="E488" s="129"/>
      <c r="F488" s="129"/>
      <c r="G488" s="129"/>
      <c r="H488" s="130"/>
      <c r="I488" s="131"/>
      <c r="J488" s="128"/>
      <c r="K488" s="132"/>
      <c r="L488" s="132"/>
      <c r="M488" s="133"/>
      <c r="N488" s="133"/>
      <c r="O488" s="133"/>
      <c r="P488" s="129"/>
      <c r="Z488" s="74"/>
      <c r="AA488" s="75"/>
      <c r="AB488" s="75"/>
      <c r="AC488" s="129"/>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134"/>
      <c r="BK488" s="134"/>
      <c r="BL488" s="134"/>
      <c r="BM488" s="135"/>
      <c r="BN488" s="136" t="n">
        <f aca="false">+MAX($D$3,DATOS_[[#This Row],[Fecha Inicio Sit. Contract.]])</f>
        <v>0</v>
      </c>
      <c r="BO488" s="136" t="n">
        <f aca="false">+MIN($D$4,DATOS_[[#This Row],[Fecha Fin Sit. Contract.]])</f>
        <v>0</v>
      </c>
      <c r="BP488" s="137" t="n">
        <f aca="false">+DATOS_[[#This Row],[% de jornada]]*IF(DATOS_[[#This Row],[% jornada reducida]]="",1,DATOS_[[#This Row],[% jornada reducida]])</f>
        <v>0</v>
      </c>
      <c r="BQ488" s="137" t="n">
        <f aca="false">+(DATOS_[[#This Row],[F.fin.cal]]-DATOS_[[#This Row],[F.ini.cal]]+1)/($D$4-$D$3+1)</f>
        <v>1</v>
      </c>
      <c r="BR488" s="137" t="str">
        <f aca="false">IF(OR(AND(DATOS_[[#This Row],[Fecha Fin Contrato]]&lt;$D$3,DATOS_[[#This Row],[Fecha Fin Contrato]]&lt;&gt;""),DATOS_[[#This Row],[Fecha de Contratación]]&gt;$D$4),"Fuera","Dentro")</f>
        <v>Dentro</v>
      </c>
      <c r="BS488" s="137" t="str">
        <f aca="false" t="array" ref="BS488:BS488">IF(MAX(IF(DATOS_[id]=DATOS_[[#This Row],[id]],DATOS_[F.fin.cal]))=DATOS_[[#This Row],[F.fin.cal]],"Sí","NO")</f>
        <v>Sí</v>
      </c>
      <c r="BT488" s="137" t="str">
        <f aca="false">IF(AND(DATOS_[[#This Row],[% normaliz]]&lt;&gt;1,DATOS_[[#This Row],[% anualiz]]=1),"Sí","NO")</f>
        <v>Sí</v>
      </c>
      <c r="BU488" s="137" t="str">
        <f aca="false">IF(AND(DATOS_[[#This Row],[% normaliz]]=1,DATOS_[[#This Row],[% anualiz]]&lt;&gt;1),"Sí","NO")</f>
        <v>NO</v>
      </c>
      <c r="BV488" s="137" t="str">
        <f aca="false">IF(AND(DATOS_[[#This Row],[% normaliz]]&lt;&gt;1,DATOS_[[#This Row],[% anualiz]]&lt;&gt;1),"Sí","NO")</f>
        <v>NO</v>
      </c>
      <c r="BW488" s="137" t="str">
        <f aca="false">+IF(DATOS_[[#This Row],[% normaliz]]*DATOS_[[#This Row],[% anualiz]]=1,"NO","Sí")</f>
        <v>Sí</v>
      </c>
      <c r="BX488" s="138" t="e">
        <f aca="false">(DATOS_[[#This Row],[S.BASE]]*(1/DATOS_[[#This Row],[% normaliz]])*(1/DATOS_[[#This Row],[% anualiz]]))*IF(DATOS_[[#This Row],[Check Equiparado]]="Sí",1,0)</f>
        <v>#DIV/0!</v>
      </c>
      <c r="BY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8" s="138" t="e">
        <f aca="false">+DATOS_[[#This Row],[SALARIO BASE Eq]]+DATOS_[[#This Row],[Tot COMPL.SAL Eq]]</f>
        <v>#DIV/0!</v>
      </c>
      <c r="CA488" s="138" t="e">
        <f aca="false" t="array" ref="CA488:CA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8" s="138" t="e">
        <f aca="false">+DATOS_[[#This Row],[TOTAL SALARIO Eq]]+DATOS_[[#This Row],[Tot Extrasalarial Eq]]</f>
        <v>#DIV/0!</v>
      </c>
      <c r="CC488" s="139" t="n">
        <f aca="false">DATOS_[[#This Row],[S.BASE]]</f>
        <v>0</v>
      </c>
      <c r="CD488" s="139" t="n">
        <f aca="false">+SUM(DATOS_[[#This Row],[Conc.Sal.01]:[Conc.Sal.30]])</f>
        <v>0</v>
      </c>
      <c r="CE488" s="139" t="n">
        <f aca="false">+DATOS_[[#This Row],[SALARIO BASE Ef]]+DATOS_[[#This Row],[Tot COMPL.SAL Ef]]</f>
        <v>0</v>
      </c>
      <c r="CF488" s="139" t="n">
        <f aca="false">+SUM(DATOS_[[#This Row],[C.Extra.01]:[C.Extra.05]])</f>
        <v>0</v>
      </c>
      <c r="CG488" s="139" t="n">
        <f aca="false">+DATOS_[[#This Row],[TOTAL SALARIO Ef]]+DATOS_[[#This Row],[Tot Extrasalarial Ef]]</f>
        <v>0</v>
      </c>
      <c r="CH488" s="140" t="n">
        <f aca="false">MIN(IF(DATOS_[[#This Row],[Fecha Fin Contrato]]="",$D$4,DATOS_[[#This Row],[Fecha Fin Contrato]]),$D$4)-MAX(DATOS_[[#This Row],[Fecha de Contratación]],$D$3)+1</f>
        <v>1</v>
      </c>
      <c r="CI488" s="141" t="str">
        <f aca="false">IF(COUNTIFS(DATOS_[id],DATOS_[[#This Row],[id]])&gt;1,DATOS_[[#This Row],[id]],"")</f>
        <v/>
      </c>
      <c r="CJ488" s="141" t="n">
        <f aca="false">(Inicio!$G$10-DATOS_[[#This Row],[Fecha Nacimiento]])/365.25</f>
        <v>0</v>
      </c>
      <c r="CK488" s="141" t="n">
        <f aca="false">(Inicio!$G$10-DATOS_[[#This Row],[Fecha de Antigüedad]])/365.25</f>
        <v>0</v>
      </c>
      <c r="CL488" s="141" t="e">
        <f aca="false">+VLOOKUP(DATOS_[[#This Row],[Clave de Contrato]],TblTiposContrato13[],3,0)</f>
        <v>#N/A</v>
      </c>
      <c r="CM488" s="141" t="e">
        <f aca="false">+VLOOKUP(DATOS_[[#This Row],[Clave de Contrato]],TblTiposContrato13[],4,0)</f>
        <v>#N/A</v>
      </c>
      <c r="CN488" s="141" t="str">
        <f aca="false">VLOOKUP(DATOS_[[#This Row],[Edad]],CONTRATOS!TblRngEdad,2,1)</f>
        <v>20  o menos</v>
      </c>
      <c r="CO488" s="141" t="str">
        <f aca="false">VLOOKUP(DATOS_[[#This Row],[Antigüedad]],TblRngAntg14[],2,1)</f>
        <v>0 a 1 años</v>
      </c>
    </row>
    <row r="489" customFormat="false" ht="13.8" hidden="false" customHeight="false" outlineLevel="0" collapsed="false">
      <c r="D489" s="128"/>
      <c r="E489" s="129"/>
      <c r="F489" s="129"/>
      <c r="G489" s="129"/>
      <c r="H489" s="130"/>
      <c r="I489" s="131"/>
      <c r="J489" s="128"/>
      <c r="K489" s="132"/>
      <c r="L489" s="132"/>
      <c r="M489" s="133"/>
      <c r="N489" s="133"/>
      <c r="O489" s="133"/>
      <c r="P489" s="129"/>
      <c r="Z489" s="74"/>
      <c r="AA489" s="75"/>
      <c r="AB489" s="75"/>
      <c r="AC489" s="129"/>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134"/>
      <c r="BK489" s="134"/>
      <c r="BL489" s="134"/>
      <c r="BM489" s="135"/>
      <c r="BN489" s="136" t="n">
        <f aca="false">+MAX($D$3,DATOS_[[#This Row],[Fecha Inicio Sit. Contract.]])</f>
        <v>0</v>
      </c>
      <c r="BO489" s="136" t="n">
        <f aca="false">+MIN($D$4,DATOS_[[#This Row],[Fecha Fin Sit. Contract.]])</f>
        <v>0</v>
      </c>
      <c r="BP489" s="137" t="n">
        <f aca="false">+DATOS_[[#This Row],[% de jornada]]*IF(DATOS_[[#This Row],[% jornada reducida]]="",1,DATOS_[[#This Row],[% jornada reducida]])</f>
        <v>0</v>
      </c>
      <c r="BQ489" s="137" t="n">
        <f aca="false">+(DATOS_[[#This Row],[F.fin.cal]]-DATOS_[[#This Row],[F.ini.cal]]+1)/($D$4-$D$3+1)</f>
        <v>1</v>
      </c>
      <c r="BR489" s="137" t="str">
        <f aca="false">IF(OR(AND(DATOS_[[#This Row],[Fecha Fin Contrato]]&lt;$D$3,DATOS_[[#This Row],[Fecha Fin Contrato]]&lt;&gt;""),DATOS_[[#This Row],[Fecha de Contratación]]&gt;$D$4),"Fuera","Dentro")</f>
        <v>Dentro</v>
      </c>
      <c r="BS489" s="137" t="str">
        <f aca="false" t="array" ref="BS489:BS489">IF(MAX(IF(DATOS_[id]=DATOS_[[#This Row],[id]],DATOS_[F.fin.cal]))=DATOS_[[#This Row],[F.fin.cal]],"Sí","NO")</f>
        <v>Sí</v>
      </c>
      <c r="BT489" s="137" t="str">
        <f aca="false">IF(AND(DATOS_[[#This Row],[% normaliz]]&lt;&gt;1,DATOS_[[#This Row],[% anualiz]]=1),"Sí","NO")</f>
        <v>Sí</v>
      </c>
      <c r="BU489" s="137" t="str">
        <f aca="false">IF(AND(DATOS_[[#This Row],[% normaliz]]=1,DATOS_[[#This Row],[% anualiz]]&lt;&gt;1),"Sí","NO")</f>
        <v>NO</v>
      </c>
      <c r="BV489" s="137" t="str">
        <f aca="false">IF(AND(DATOS_[[#This Row],[% normaliz]]&lt;&gt;1,DATOS_[[#This Row],[% anualiz]]&lt;&gt;1),"Sí","NO")</f>
        <v>NO</v>
      </c>
      <c r="BW489" s="137" t="str">
        <f aca="false">+IF(DATOS_[[#This Row],[% normaliz]]*DATOS_[[#This Row],[% anualiz]]=1,"NO","Sí")</f>
        <v>Sí</v>
      </c>
      <c r="BX489" s="138" t="e">
        <f aca="false">(DATOS_[[#This Row],[S.BASE]]*(1/DATOS_[[#This Row],[% normaliz]])*(1/DATOS_[[#This Row],[% anualiz]]))*IF(DATOS_[[#This Row],[Check Equiparado]]="Sí",1,0)</f>
        <v>#DIV/0!</v>
      </c>
      <c r="BY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9" s="138" t="e">
        <f aca="false">+DATOS_[[#This Row],[SALARIO BASE Eq]]+DATOS_[[#This Row],[Tot COMPL.SAL Eq]]</f>
        <v>#DIV/0!</v>
      </c>
      <c r="CA489" s="138" t="e">
        <f aca="false" t="array" ref="CA489:CA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9" s="138" t="e">
        <f aca="false">+DATOS_[[#This Row],[TOTAL SALARIO Eq]]+DATOS_[[#This Row],[Tot Extrasalarial Eq]]</f>
        <v>#DIV/0!</v>
      </c>
      <c r="CC489" s="139" t="n">
        <f aca="false">DATOS_[[#This Row],[S.BASE]]</f>
        <v>0</v>
      </c>
      <c r="CD489" s="139" t="n">
        <f aca="false">+SUM(DATOS_[[#This Row],[Conc.Sal.01]:[Conc.Sal.30]])</f>
        <v>0</v>
      </c>
      <c r="CE489" s="139" t="n">
        <f aca="false">+DATOS_[[#This Row],[SALARIO BASE Ef]]+DATOS_[[#This Row],[Tot COMPL.SAL Ef]]</f>
        <v>0</v>
      </c>
      <c r="CF489" s="139" t="n">
        <f aca="false">+SUM(DATOS_[[#This Row],[C.Extra.01]:[C.Extra.05]])</f>
        <v>0</v>
      </c>
      <c r="CG489" s="139" t="n">
        <f aca="false">+DATOS_[[#This Row],[TOTAL SALARIO Ef]]+DATOS_[[#This Row],[Tot Extrasalarial Ef]]</f>
        <v>0</v>
      </c>
      <c r="CH489" s="140" t="n">
        <f aca="false">MIN(IF(DATOS_[[#This Row],[Fecha Fin Contrato]]="",$D$4,DATOS_[[#This Row],[Fecha Fin Contrato]]),$D$4)-MAX(DATOS_[[#This Row],[Fecha de Contratación]],$D$3)+1</f>
        <v>1</v>
      </c>
      <c r="CI489" s="141" t="str">
        <f aca="false">IF(COUNTIFS(DATOS_[id],DATOS_[[#This Row],[id]])&gt;1,DATOS_[[#This Row],[id]],"")</f>
        <v/>
      </c>
      <c r="CJ489" s="141" t="n">
        <f aca="false">(Inicio!$G$10-DATOS_[[#This Row],[Fecha Nacimiento]])/365.25</f>
        <v>0</v>
      </c>
      <c r="CK489" s="141" t="n">
        <f aca="false">(Inicio!$G$10-DATOS_[[#This Row],[Fecha de Antigüedad]])/365.25</f>
        <v>0</v>
      </c>
      <c r="CL489" s="141" t="e">
        <f aca="false">+VLOOKUP(DATOS_[[#This Row],[Clave de Contrato]],TblTiposContrato13[],3,0)</f>
        <v>#N/A</v>
      </c>
      <c r="CM489" s="141" t="e">
        <f aca="false">+VLOOKUP(DATOS_[[#This Row],[Clave de Contrato]],TblTiposContrato13[],4,0)</f>
        <v>#N/A</v>
      </c>
      <c r="CN489" s="141" t="str">
        <f aca="false">VLOOKUP(DATOS_[[#This Row],[Edad]],CONTRATOS!TblRngEdad,2,1)</f>
        <v>20  o menos</v>
      </c>
      <c r="CO489" s="141" t="str">
        <f aca="false">VLOOKUP(DATOS_[[#This Row],[Antigüedad]],TblRngAntg14[],2,1)</f>
        <v>0 a 1 años</v>
      </c>
    </row>
    <row r="490" customFormat="false" ht="13.8" hidden="false" customHeight="false" outlineLevel="0" collapsed="false">
      <c r="D490" s="128"/>
      <c r="E490" s="129"/>
      <c r="F490" s="129"/>
      <c r="G490" s="129"/>
      <c r="H490" s="130"/>
      <c r="I490" s="131"/>
      <c r="J490" s="128"/>
      <c r="K490" s="132"/>
      <c r="L490" s="132"/>
      <c r="M490" s="133"/>
      <c r="N490" s="133"/>
      <c r="O490" s="133"/>
      <c r="P490" s="129"/>
      <c r="Z490" s="74"/>
      <c r="AA490" s="75"/>
      <c r="AB490" s="75"/>
      <c r="AC490" s="129"/>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134"/>
      <c r="BK490" s="134"/>
      <c r="BL490" s="134"/>
      <c r="BM490" s="135"/>
      <c r="BN490" s="136" t="n">
        <f aca="false">+MAX($D$3,DATOS_[[#This Row],[Fecha Inicio Sit. Contract.]])</f>
        <v>0</v>
      </c>
      <c r="BO490" s="136" t="n">
        <f aca="false">+MIN($D$4,DATOS_[[#This Row],[Fecha Fin Sit. Contract.]])</f>
        <v>0</v>
      </c>
      <c r="BP490" s="137" t="n">
        <f aca="false">+DATOS_[[#This Row],[% de jornada]]*IF(DATOS_[[#This Row],[% jornada reducida]]="",1,DATOS_[[#This Row],[% jornada reducida]])</f>
        <v>0</v>
      </c>
      <c r="BQ490" s="137" t="n">
        <f aca="false">+(DATOS_[[#This Row],[F.fin.cal]]-DATOS_[[#This Row],[F.ini.cal]]+1)/($D$4-$D$3+1)</f>
        <v>1</v>
      </c>
      <c r="BR490" s="137" t="str">
        <f aca="false">IF(OR(AND(DATOS_[[#This Row],[Fecha Fin Contrato]]&lt;$D$3,DATOS_[[#This Row],[Fecha Fin Contrato]]&lt;&gt;""),DATOS_[[#This Row],[Fecha de Contratación]]&gt;$D$4),"Fuera","Dentro")</f>
        <v>Dentro</v>
      </c>
      <c r="BS490" s="137" t="str">
        <f aca="false" t="array" ref="BS490:BS490">IF(MAX(IF(DATOS_[id]=DATOS_[[#This Row],[id]],DATOS_[F.fin.cal]))=DATOS_[[#This Row],[F.fin.cal]],"Sí","NO")</f>
        <v>Sí</v>
      </c>
      <c r="BT490" s="137" t="str">
        <f aca="false">IF(AND(DATOS_[[#This Row],[% normaliz]]&lt;&gt;1,DATOS_[[#This Row],[% anualiz]]=1),"Sí","NO")</f>
        <v>Sí</v>
      </c>
      <c r="BU490" s="137" t="str">
        <f aca="false">IF(AND(DATOS_[[#This Row],[% normaliz]]=1,DATOS_[[#This Row],[% anualiz]]&lt;&gt;1),"Sí","NO")</f>
        <v>NO</v>
      </c>
      <c r="BV490" s="137" t="str">
        <f aca="false">IF(AND(DATOS_[[#This Row],[% normaliz]]&lt;&gt;1,DATOS_[[#This Row],[% anualiz]]&lt;&gt;1),"Sí","NO")</f>
        <v>NO</v>
      </c>
      <c r="BW490" s="137" t="str">
        <f aca="false">+IF(DATOS_[[#This Row],[% normaliz]]*DATOS_[[#This Row],[% anualiz]]=1,"NO","Sí")</f>
        <v>Sí</v>
      </c>
      <c r="BX490" s="138" t="e">
        <f aca="false">(DATOS_[[#This Row],[S.BASE]]*(1/DATOS_[[#This Row],[% normaliz]])*(1/DATOS_[[#This Row],[% anualiz]]))*IF(DATOS_[[#This Row],[Check Equiparado]]="Sí",1,0)</f>
        <v>#DIV/0!</v>
      </c>
      <c r="BY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0" s="138" t="e">
        <f aca="false">+DATOS_[[#This Row],[SALARIO BASE Eq]]+DATOS_[[#This Row],[Tot COMPL.SAL Eq]]</f>
        <v>#DIV/0!</v>
      </c>
      <c r="CA490" s="138" t="e">
        <f aca="false" t="array" ref="CA490:CA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0" s="138" t="e">
        <f aca="false">+DATOS_[[#This Row],[TOTAL SALARIO Eq]]+DATOS_[[#This Row],[Tot Extrasalarial Eq]]</f>
        <v>#DIV/0!</v>
      </c>
      <c r="CC490" s="139" t="n">
        <f aca="false">DATOS_[[#This Row],[S.BASE]]</f>
        <v>0</v>
      </c>
      <c r="CD490" s="139" t="n">
        <f aca="false">+SUM(DATOS_[[#This Row],[Conc.Sal.01]:[Conc.Sal.30]])</f>
        <v>0</v>
      </c>
      <c r="CE490" s="139" t="n">
        <f aca="false">+DATOS_[[#This Row],[SALARIO BASE Ef]]+DATOS_[[#This Row],[Tot COMPL.SAL Ef]]</f>
        <v>0</v>
      </c>
      <c r="CF490" s="139" t="n">
        <f aca="false">+SUM(DATOS_[[#This Row],[C.Extra.01]:[C.Extra.05]])</f>
        <v>0</v>
      </c>
      <c r="CG490" s="139" t="n">
        <f aca="false">+DATOS_[[#This Row],[TOTAL SALARIO Ef]]+DATOS_[[#This Row],[Tot Extrasalarial Ef]]</f>
        <v>0</v>
      </c>
      <c r="CH490" s="140" t="n">
        <f aca="false">MIN(IF(DATOS_[[#This Row],[Fecha Fin Contrato]]="",$D$4,DATOS_[[#This Row],[Fecha Fin Contrato]]),$D$4)-MAX(DATOS_[[#This Row],[Fecha de Contratación]],$D$3)+1</f>
        <v>1</v>
      </c>
      <c r="CI490" s="141" t="str">
        <f aca="false">IF(COUNTIFS(DATOS_[id],DATOS_[[#This Row],[id]])&gt;1,DATOS_[[#This Row],[id]],"")</f>
        <v/>
      </c>
      <c r="CJ490" s="141" t="n">
        <f aca="false">(Inicio!$G$10-DATOS_[[#This Row],[Fecha Nacimiento]])/365.25</f>
        <v>0</v>
      </c>
      <c r="CK490" s="141" t="n">
        <f aca="false">(Inicio!$G$10-DATOS_[[#This Row],[Fecha de Antigüedad]])/365.25</f>
        <v>0</v>
      </c>
      <c r="CL490" s="141" t="e">
        <f aca="false">+VLOOKUP(DATOS_[[#This Row],[Clave de Contrato]],TblTiposContrato13[],3,0)</f>
        <v>#N/A</v>
      </c>
      <c r="CM490" s="141" t="e">
        <f aca="false">+VLOOKUP(DATOS_[[#This Row],[Clave de Contrato]],TblTiposContrato13[],4,0)</f>
        <v>#N/A</v>
      </c>
      <c r="CN490" s="141" t="str">
        <f aca="false">VLOOKUP(DATOS_[[#This Row],[Edad]],CONTRATOS!TblRngEdad,2,1)</f>
        <v>20  o menos</v>
      </c>
      <c r="CO490" s="141" t="str">
        <f aca="false">VLOOKUP(DATOS_[[#This Row],[Antigüedad]],TblRngAntg14[],2,1)</f>
        <v>0 a 1 años</v>
      </c>
    </row>
    <row r="491" customFormat="false" ht="13.8" hidden="false" customHeight="false" outlineLevel="0" collapsed="false">
      <c r="D491" s="128"/>
      <c r="E491" s="129"/>
      <c r="F491" s="129"/>
      <c r="G491" s="129"/>
      <c r="H491" s="130"/>
      <c r="I491" s="131"/>
      <c r="J491" s="128"/>
      <c r="K491" s="132"/>
      <c r="L491" s="132"/>
      <c r="M491" s="133"/>
      <c r="N491" s="133"/>
      <c r="O491" s="133"/>
      <c r="P491" s="129"/>
      <c r="Z491" s="74"/>
      <c r="AA491" s="75"/>
      <c r="AB491" s="75"/>
      <c r="AC491" s="129"/>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134"/>
      <c r="BK491" s="134"/>
      <c r="BL491" s="134"/>
      <c r="BM491" s="135"/>
      <c r="BN491" s="136" t="n">
        <f aca="false">+MAX($D$3,DATOS_[[#This Row],[Fecha Inicio Sit. Contract.]])</f>
        <v>0</v>
      </c>
      <c r="BO491" s="136" t="n">
        <f aca="false">+MIN($D$4,DATOS_[[#This Row],[Fecha Fin Sit. Contract.]])</f>
        <v>0</v>
      </c>
      <c r="BP491" s="137" t="n">
        <f aca="false">+DATOS_[[#This Row],[% de jornada]]*IF(DATOS_[[#This Row],[% jornada reducida]]="",1,DATOS_[[#This Row],[% jornada reducida]])</f>
        <v>0</v>
      </c>
      <c r="BQ491" s="137" t="n">
        <f aca="false">+(DATOS_[[#This Row],[F.fin.cal]]-DATOS_[[#This Row],[F.ini.cal]]+1)/($D$4-$D$3+1)</f>
        <v>1</v>
      </c>
      <c r="BR491" s="137" t="str">
        <f aca="false">IF(OR(AND(DATOS_[[#This Row],[Fecha Fin Contrato]]&lt;$D$3,DATOS_[[#This Row],[Fecha Fin Contrato]]&lt;&gt;""),DATOS_[[#This Row],[Fecha de Contratación]]&gt;$D$4),"Fuera","Dentro")</f>
        <v>Dentro</v>
      </c>
      <c r="BS491" s="137" t="str">
        <f aca="false" t="array" ref="BS491:BS491">IF(MAX(IF(DATOS_[id]=DATOS_[[#This Row],[id]],DATOS_[F.fin.cal]))=DATOS_[[#This Row],[F.fin.cal]],"Sí","NO")</f>
        <v>Sí</v>
      </c>
      <c r="BT491" s="137" t="str">
        <f aca="false">IF(AND(DATOS_[[#This Row],[% normaliz]]&lt;&gt;1,DATOS_[[#This Row],[% anualiz]]=1),"Sí","NO")</f>
        <v>Sí</v>
      </c>
      <c r="BU491" s="137" t="str">
        <f aca="false">IF(AND(DATOS_[[#This Row],[% normaliz]]=1,DATOS_[[#This Row],[% anualiz]]&lt;&gt;1),"Sí","NO")</f>
        <v>NO</v>
      </c>
      <c r="BV491" s="137" t="str">
        <f aca="false">IF(AND(DATOS_[[#This Row],[% normaliz]]&lt;&gt;1,DATOS_[[#This Row],[% anualiz]]&lt;&gt;1),"Sí","NO")</f>
        <v>NO</v>
      </c>
      <c r="BW491" s="137" t="str">
        <f aca="false">+IF(DATOS_[[#This Row],[% normaliz]]*DATOS_[[#This Row],[% anualiz]]=1,"NO","Sí")</f>
        <v>Sí</v>
      </c>
      <c r="BX491" s="138" t="e">
        <f aca="false">(DATOS_[[#This Row],[S.BASE]]*(1/DATOS_[[#This Row],[% normaliz]])*(1/DATOS_[[#This Row],[% anualiz]]))*IF(DATOS_[[#This Row],[Check Equiparado]]="Sí",1,0)</f>
        <v>#DIV/0!</v>
      </c>
      <c r="BY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1" s="138" t="e">
        <f aca="false">+DATOS_[[#This Row],[SALARIO BASE Eq]]+DATOS_[[#This Row],[Tot COMPL.SAL Eq]]</f>
        <v>#DIV/0!</v>
      </c>
      <c r="CA491" s="138" t="e">
        <f aca="false" t="array" ref="CA491:CA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1" s="138" t="e">
        <f aca="false">+DATOS_[[#This Row],[TOTAL SALARIO Eq]]+DATOS_[[#This Row],[Tot Extrasalarial Eq]]</f>
        <v>#DIV/0!</v>
      </c>
      <c r="CC491" s="139" t="n">
        <f aca="false">DATOS_[[#This Row],[S.BASE]]</f>
        <v>0</v>
      </c>
      <c r="CD491" s="139" t="n">
        <f aca="false">+SUM(DATOS_[[#This Row],[Conc.Sal.01]:[Conc.Sal.30]])</f>
        <v>0</v>
      </c>
      <c r="CE491" s="139" t="n">
        <f aca="false">+DATOS_[[#This Row],[SALARIO BASE Ef]]+DATOS_[[#This Row],[Tot COMPL.SAL Ef]]</f>
        <v>0</v>
      </c>
      <c r="CF491" s="139" t="n">
        <f aca="false">+SUM(DATOS_[[#This Row],[C.Extra.01]:[C.Extra.05]])</f>
        <v>0</v>
      </c>
      <c r="CG491" s="139" t="n">
        <f aca="false">+DATOS_[[#This Row],[TOTAL SALARIO Ef]]+DATOS_[[#This Row],[Tot Extrasalarial Ef]]</f>
        <v>0</v>
      </c>
      <c r="CH491" s="140" t="n">
        <f aca="false">MIN(IF(DATOS_[[#This Row],[Fecha Fin Contrato]]="",$D$4,DATOS_[[#This Row],[Fecha Fin Contrato]]),$D$4)-MAX(DATOS_[[#This Row],[Fecha de Contratación]],$D$3)+1</f>
        <v>1</v>
      </c>
      <c r="CI491" s="141" t="str">
        <f aca="false">IF(COUNTIFS(DATOS_[id],DATOS_[[#This Row],[id]])&gt;1,DATOS_[[#This Row],[id]],"")</f>
        <v/>
      </c>
      <c r="CJ491" s="141" t="n">
        <f aca="false">(Inicio!$G$10-DATOS_[[#This Row],[Fecha Nacimiento]])/365.25</f>
        <v>0</v>
      </c>
      <c r="CK491" s="141" t="n">
        <f aca="false">(Inicio!$G$10-DATOS_[[#This Row],[Fecha de Antigüedad]])/365.25</f>
        <v>0</v>
      </c>
      <c r="CL491" s="141" t="e">
        <f aca="false">+VLOOKUP(DATOS_[[#This Row],[Clave de Contrato]],TblTiposContrato13[],3,0)</f>
        <v>#N/A</v>
      </c>
      <c r="CM491" s="141" t="e">
        <f aca="false">+VLOOKUP(DATOS_[[#This Row],[Clave de Contrato]],TblTiposContrato13[],4,0)</f>
        <v>#N/A</v>
      </c>
      <c r="CN491" s="141" t="str">
        <f aca="false">VLOOKUP(DATOS_[[#This Row],[Edad]],CONTRATOS!TblRngEdad,2,1)</f>
        <v>20  o menos</v>
      </c>
      <c r="CO491" s="141" t="str">
        <f aca="false">VLOOKUP(DATOS_[[#This Row],[Antigüedad]],TblRngAntg14[],2,1)</f>
        <v>0 a 1 años</v>
      </c>
    </row>
    <row r="492" customFormat="false" ht="13.8" hidden="false" customHeight="false" outlineLevel="0" collapsed="false">
      <c r="D492" s="128"/>
      <c r="E492" s="129"/>
      <c r="F492" s="129"/>
      <c r="G492" s="129"/>
      <c r="H492" s="130"/>
      <c r="I492" s="131"/>
      <c r="J492" s="128"/>
      <c r="K492" s="132"/>
      <c r="L492" s="132"/>
      <c r="M492" s="133"/>
      <c r="N492" s="133"/>
      <c r="O492" s="133"/>
      <c r="P492" s="129"/>
      <c r="Z492" s="74"/>
      <c r="AA492" s="75"/>
      <c r="AB492" s="75"/>
      <c r="AC492" s="129"/>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134"/>
      <c r="BK492" s="134"/>
      <c r="BL492" s="134"/>
      <c r="BM492" s="135"/>
      <c r="BN492" s="136" t="n">
        <f aca="false">+MAX($D$3,DATOS_[[#This Row],[Fecha Inicio Sit. Contract.]])</f>
        <v>0</v>
      </c>
      <c r="BO492" s="136" t="n">
        <f aca="false">+MIN($D$4,DATOS_[[#This Row],[Fecha Fin Sit. Contract.]])</f>
        <v>0</v>
      </c>
      <c r="BP492" s="137" t="n">
        <f aca="false">+DATOS_[[#This Row],[% de jornada]]*IF(DATOS_[[#This Row],[% jornada reducida]]="",1,DATOS_[[#This Row],[% jornada reducida]])</f>
        <v>0</v>
      </c>
      <c r="BQ492" s="137" t="n">
        <f aca="false">+(DATOS_[[#This Row],[F.fin.cal]]-DATOS_[[#This Row],[F.ini.cal]]+1)/($D$4-$D$3+1)</f>
        <v>1</v>
      </c>
      <c r="BR492" s="137" t="str">
        <f aca="false">IF(OR(AND(DATOS_[[#This Row],[Fecha Fin Contrato]]&lt;$D$3,DATOS_[[#This Row],[Fecha Fin Contrato]]&lt;&gt;""),DATOS_[[#This Row],[Fecha de Contratación]]&gt;$D$4),"Fuera","Dentro")</f>
        <v>Dentro</v>
      </c>
      <c r="BS492" s="137" t="str">
        <f aca="false" t="array" ref="BS492:BS492">IF(MAX(IF(DATOS_[id]=DATOS_[[#This Row],[id]],DATOS_[F.fin.cal]))=DATOS_[[#This Row],[F.fin.cal]],"Sí","NO")</f>
        <v>Sí</v>
      </c>
      <c r="BT492" s="137" t="str">
        <f aca="false">IF(AND(DATOS_[[#This Row],[% normaliz]]&lt;&gt;1,DATOS_[[#This Row],[% anualiz]]=1),"Sí","NO")</f>
        <v>Sí</v>
      </c>
      <c r="BU492" s="137" t="str">
        <f aca="false">IF(AND(DATOS_[[#This Row],[% normaliz]]=1,DATOS_[[#This Row],[% anualiz]]&lt;&gt;1),"Sí","NO")</f>
        <v>NO</v>
      </c>
      <c r="BV492" s="137" t="str">
        <f aca="false">IF(AND(DATOS_[[#This Row],[% normaliz]]&lt;&gt;1,DATOS_[[#This Row],[% anualiz]]&lt;&gt;1),"Sí","NO")</f>
        <v>NO</v>
      </c>
      <c r="BW492" s="137" t="str">
        <f aca="false">+IF(DATOS_[[#This Row],[% normaliz]]*DATOS_[[#This Row],[% anualiz]]=1,"NO","Sí")</f>
        <v>Sí</v>
      </c>
      <c r="BX492" s="138" t="e">
        <f aca="false">(DATOS_[[#This Row],[S.BASE]]*(1/DATOS_[[#This Row],[% normaliz]])*(1/DATOS_[[#This Row],[% anualiz]]))*IF(DATOS_[[#This Row],[Check Equiparado]]="Sí",1,0)</f>
        <v>#DIV/0!</v>
      </c>
      <c r="BY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2" s="138" t="e">
        <f aca="false">+DATOS_[[#This Row],[SALARIO BASE Eq]]+DATOS_[[#This Row],[Tot COMPL.SAL Eq]]</f>
        <v>#DIV/0!</v>
      </c>
      <c r="CA492" s="138" t="e">
        <f aca="false" t="array" ref="CA492:CA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2" s="138" t="e">
        <f aca="false">+DATOS_[[#This Row],[TOTAL SALARIO Eq]]+DATOS_[[#This Row],[Tot Extrasalarial Eq]]</f>
        <v>#DIV/0!</v>
      </c>
      <c r="CC492" s="139" t="n">
        <f aca="false">DATOS_[[#This Row],[S.BASE]]</f>
        <v>0</v>
      </c>
      <c r="CD492" s="139" t="n">
        <f aca="false">+SUM(DATOS_[[#This Row],[Conc.Sal.01]:[Conc.Sal.30]])</f>
        <v>0</v>
      </c>
      <c r="CE492" s="139" t="n">
        <f aca="false">+DATOS_[[#This Row],[SALARIO BASE Ef]]+DATOS_[[#This Row],[Tot COMPL.SAL Ef]]</f>
        <v>0</v>
      </c>
      <c r="CF492" s="139" t="n">
        <f aca="false">+SUM(DATOS_[[#This Row],[C.Extra.01]:[C.Extra.05]])</f>
        <v>0</v>
      </c>
      <c r="CG492" s="139" t="n">
        <f aca="false">+DATOS_[[#This Row],[TOTAL SALARIO Ef]]+DATOS_[[#This Row],[Tot Extrasalarial Ef]]</f>
        <v>0</v>
      </c>
      <c r="CH492" s="140" t="n">
        <f aca="false">MIN(IF(DATOS_[[#This Row],[Fecha Fin Contrato]]="",$D$4,DATOS_[[#This Row],[Fecha Fin Contrato]]),$D$4)-MAX(DATOS_[[#This Row],[Fecha de Contratación]],$D$3)+1</f>
        <v>1</v>
      </c>
      <c r="CI492" s="141" t="str">
        <f aca="false">IF(COUNTIFS(DATOS_[id],DATOS_[[#This Row],[id]])&gt;1,DATOS_[[#This Row],[id]],"")</f>
        <v/>
      </c>
      <c r="CJ492" s="141" t="n">
        <f aca="false">(Inicio!$G$10-DATOS_[[#This Row],[Fecha Nacimiento]])/365.25</f>
        <v>0</v>
      </c>
      <c r="CK492" s="141" t="n">
        <f aca="false">(Inicio!$G$10-DATOS_[[#This Row],[Fecha de Antigüedad]])/365.25</f>
        <v>0</v>
      </c>
      <c r="CL492" s="141" t="e">
        <f aca="false">+VLOOKUP(DATOS_[[#This Row],[Clave de Contrato]],TblTiposContrato13[],3,0)</f>
        <v>#N/A</v>
      </c>
      <c r="CM492" s="141" t="e">
        <f aca="false">+VLOOKUP(DATOS_[[#This Row],[Clave de Contrato]],TblTiposContrato13[],4,0)</f>
        <v>#N/A</v>
      </c>
      <c r="CN492" s="141" t="str">
        <f aca="false">VLOOKUP(DATOS_[[#This Row],[Edad]],CONTRATOS!TblRngEdad,2,1)</f>
        <v>20  o menos</v>
      </c>
      <c r="CO492" s="141" t="str">
        <f aca="false">VLOOKUP(DATOS_[[#This Row],[Antigüedad]],TblRngAntg14[],2,1)</f>
        <v>0 a 1 años</v>
      </c>
    </row>
    <row r="493" customFormat="false" ht="13.8" hidden="false" customHeight="false" outlineLevel="0" collapsed="false">
      <c r="D493" s="128"/>
      <c r="E493" s="129"/>
      <c r="F493" s="129"/>
      <c r="G493" s="129"/>
      <c r="H493" s="130"/>
      <c r="I493" s="131"/>
      <c r="J493" s="128"/>
      <c r="K493" s="132"/>
      <c r="L493" s="132"/>
      <c r="M493" s="133"/>
      <c r="N493" s="133"/>
      <c r="O493" s="133"/>
      <c r="P493" s="129"/>
      <c r="Z493" s="74"/>
      <c r="AA493" s="75"/>
      <c r="AB493" s="75"/>
      <c r="AC493" s="129"/>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134"/>
      <c r="BK493" s="134"/>
      <c r="BL493" s="134"/>
      <c r="BM493" s="135"/>
      <c r="BN493" s="136" t="n">
        <f aca="false">+MAX($D$3,DATOS_[[#This Row],[Fecha Inicio Sit. Contract.]])</f>
        <v>0</v>
      </c>
      <c r="BO493" s="136" t="n">
        <f aca="false">+MIN($D$4,DATOS_[[#This Row],[Fecha Fin Sit. Contract.]])</f>
        <v>0</v>
      </c>
      <c r="BP493" s="137" t="n">
        <f aca="false">+DATOS_[[#This Row],[% de jornada]]*IF(DATOS_[[#This Row],[% jornada reducida]]="",1,DATOS_[[#This Row],[% jornada reducida]])</f>
        <v>0</v>
      </c>
      <c r="BQ493" s="137" t="n">
        <f aca="false">+(DATOS_[[#This Row],[F.fin.cal]]-DATOS_[[#This Row],[F.ini.cal]]+1)/($D$4-$D$3+1)</f>
        <v>1</v>
      </c>
      <c r="BR493" s="137" t="str">
        <f aca="false">IF(OR(AND(DATOS_[[#This Row],[Fecha Fin Contrato]]&lt;$D$3,DATOS_[[#This Row],[Fecha Fin Contrato]]&lt;&gt;""),DATOS_[[#This Row],[Fecha de Contratación]]&gt;$D$4),"Fuera","Dentro")</f>
        <v>Dentro</v>
      </c>
      <c r="BS493" s="137" t="str">
        <f aca="false" t="array" ref="BS493:BS493">IF(MAX(IF(DATOS_[id]=DATOS_[[#This Row],[id]],DATOS_[F.fin.cal]))=DATOS_[[#This Row],[F.fin.cal]],"Sí","NO")</f>
        <v>Sí</v>
      </c>
      <c r="BT493" s="137" t="str">
        <f aca="false">IF(AND(DATOS_[[#This Row],[% normaliz]]&lt;&gt;1,DATOS_[[#This Row],[% anualiz]]=1),"Sí","NO")</f>
        <v>Sí</v>
      </c>
      <c r="BU493" s="137" t="str">
        <f aca="false">IF(AND(DATOS_[[#This Row],[% normaliz]]=1,DATOS_[[#This Row],[% anualiz]]&lt;&gt;1),"Sí","NO")</f>
        <v>NO</v>
      </c>
      <c r="BV493" s="137" t="str">
        <f aca="false">IF(AND(DATOS_[[#This Row],[% normaliz]]&lt;&gt;1,DATOS_[[#This Row],[% anualiz]]&lt;&gt;1),"Sí","NO")</f>
        <v>NO</v>
      </c>
      <c r="BW493" s="137" t="str">
        <f aca="false">+IF(DATOS_[[#This Row],[% normaliz]]*DATOS_[[#This Row],[% anualiz]]=1,"NO","Sí")</f>
        <v>Sí</v>
      </c>
      <c r="BX493" s="138" t="e">
        <f aca="false">(DATOS_[[#This Row],[S.BASE]]*(1/DATOS_[[#This Row],[% normaliz]])*(1/DATOS_[[#This Row],[% anualiz]]))*IF(DATOS_[[#This Row],[Check Equiparado]]="Sí",1,0)</f>
        <v>#DIV/0!</v>
      </c>
      <c r="BY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3" s="138" t="e">
        <f aca="false">+DATOS_[[#This Row],[SALARIO BASE Eq]]+DATOS_[[#This Row],[Tot COMPL.SAL Eq]]</f>
        <v>#DIV/0!</v>
      </c>
      <c r="CA493" s="138" t="e">
        <f aca="false" t="array" ref="CA493:CA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3" s="138" t="e">
        <f aca="false">+DATOS_[[#This Row],[TOTAL SALARIO Eq]]+DATOS_[[#This Row],[Tot Extrasalarial Eq]]</f>
        <v>#DIV/0!</v>
      </c>
      <c r="CC493" s="139" t="n">
        <f aca="false">DATOS_[[#This Row],[S.BASE]]</f>
        <v>0</v>
      </c>
      <c r="CD493" s="139" t="n">
        <f aca="false">+SUM(DATOS_[[#This Row],[Conc.Sal.01]:[Conc.Sal.30]])</f>
        <v>0</v>
      </c>
      <c r="CE493" s="139" t="n">
        <f aca="false">+DATOS_[[#This Row],[SALARIO BASE Ef]]+DATOS_[[#This Row],[Tot COMPL.SAL Ef]]</f>
        <v>0</v>
      </c>
      <c r="CF493" s="139" t="n">
        <f aca="false">+SUM(DATOS_[[#This Row],[C.Extra.01]:[C.Extra.05]])</f>
        <v>0</v>
      </c>
      <c r="CG493" s="139" t="n">
        <f aca="false">+DATOS_[[#This Row],[TOTAL SALARIO Ef]]+DATOS_[[#This Row],[Tot Extrasalarial Ef]]</f>
        <v>0</v>
      </c>
      <c r="CH493" s="140" t="n">
        <f aca="false">MIN(IF(DATOS_[[#This Row],[Fecha Fin Contrato]]="",$D$4,DATOS_[[#This Row],[Fecha Fin Contrato]]),$D$4)-MAX(DATOS_[[#This Row],[Fecha de Contratación]],$D$3)+1</f>
        <v>1</v>
      </c>
      <c r="CI493" s="141" t="str">
        <f aca="false">IF(COUNTIFS(DATOS_[id],DATOS_[[#This Row],[id]])&gt;1,DATOS_[[#This Row],[id]],"")</f>
        <v/>
      </c>
      <c r="CJ493" s="141" t="n">
        <f aca="false">(Inicio!$G$10-DATOS_[[#This Row],[Fecha Nacimiento]])/365.25</f>
        <v>0</v>
      </c>
      <c r="CK493" s="141" t="n">
        <f aca="false">(Inicio!$G$10-DATOS_[[#This Row],[Fecha de Antigüedad]])/365.25</f>
        <v>0</v>
      </c>
      <c r="CL493" s="141" t="e">
        <f aca="false">+VLOOKUP(DATOS_[[#This Row],[Clave de Contrato]],TblTiposContrato13[],3,0)</f>
        <v>#N/A</v>
      </c>
      <c r="CM493" s="141" t="e">
        <f aca="false">+VLOOKUP(DATOS_[[#This Row],[Clave de Contrato]],TblTiposContrato13[],4,0)</f>
        <v>#N/A</v>
      </c>
      <c r="CN493" s="141" t="str">
        <f aca="false">VLOOKUP(DATOS_[[#This Row],[Edad]],CONTRATOS!TblRngEdad,2,1)</f>
        <v>20  o menos</v>
      </c>
      <c r="CO493" s="141" t="str">
        <f aca="false">VLOOKUP(DATOS_[[#This Row],[Antigüedad]],TblRngAntg14[],2,1)</f>
        <v>0 a 1 años</v>
      </c>
    </row>
    <row r="494" customFormat="false" ht="13.8" hidden="false" customHeight="false" outlineLevel="0" collapsed="false">
      <c r="D494" s="128"/>
      <c r="E494" s="129"/>
      <c r="F494" s="129"/>
      <c r="G494" s="129"/>
      <c r="H494" s="130"/>
      <c r="I494" s="131"/>
      <c r="J494" s="128"/>
      <c r="K494" s="132"/>
      <c r="L494" s="132"/>
      <c r="M494" s="133"/>
      <c r="N494" s="133"/>
      <c r="O494" s="133"/>
      <c r="P494" s="129"/>
      <c r="Z494" s="74"/>
      <c r="AA494" s="75"/>
      <c r="AB494" s="75"/>
      <c r="AC494" s="129"/>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134"/>
      <c r="BK494" s="134"/>
      <c r="BL494" s="134"/>
      <c r="BM494" s="135"/>
      <c r="BN494" s="136" t="n">
        <f aca="false">+MAX($D$3,DATOS_[[#This Row],[Fecha Inicio Sit. Contract.]])</f>
        <v>0</v>
      </c>
      <c r="BO494" s="136" t="n">
        <f aca="false">+MIN($D$4,DATOS_[[#This Row],[Fecha Fin Sit. Contract.]])</f>
        <v>0</v>
      </c>
      <c r="BP494" s="137" t="n">
        <f aca="false">+DATOS_[[#This Row],[% de jornada]]*IF(DATOS_[[#This Row],[% jornada reducida]]="",1,DATOS_[[#This Row],[% jornada reducida]])</f>
        <v>0</v>
      </c>
      <c r="BQ494" s="137" t="n">
        <f aca="false">+(DATOS_[[#This Row],[F.fin.cal]]-DATOS_[[#This Row],[F.ini.cal]]+1)/($D$4-$D$3+1)</f>
        <v>1</v>
      </c>
      <c r="BR494" s="137" t="str">
        <f aca="false">IF(OR(AND(DATOS_[[#This Row],[Fecha Fin Contrato]]&lt;$D$3,DATOS_[[#This Row],[Fecha Fin Contrato]]&lt;&gt;""),DATOS_[[#This Row],[Fecha de Contratación]]&gt;$D$4),"Fuera","Dentro")</f>
        <v>Dentro</v>
      </c>
      <c r="BS494" s="137" t="str">
        <f aca="false" t="array" ref="BS494:BS494">IF(MAX(IF(DATOS_[id]=DATOS_[[#This Row],[id]],DATOS_[F.fin.cal]))=DATOS_[[#This Row],[F.fin.cal]],"Sí","NO")</f>
        <v>Sí</v>
      </c>
      <c r="BT494" s="137" t="str">
        <f aca="false">IF(AND(DATOS_[[#This Row],[% normaliz]]&lt;&gt;1,DATOS_[[#This Row],[% anualiz]]=1),"Sí","NO")</f>
        <v>Sí</v>
      </c>
      <c r="BU494" s="137" t="str">
        <f aca="false">IF(AND(DATOS_[[#This Row],[% normaliz]]=1,DATOS_[[#This Row],[% anualiz]]&lt;&gt;1),"Sí","NO")</f>
        <v>NO</v>
      </c>
      <c r="BV494" s="137" t="str">
        <f aca="false">IF(AND(DATOS_[[#This Row],[% normaliz]]&lt;&gt;1,DATOS_[[#This Row],[% anualiz]]&lt;&gt;1),"Sí","NO")</f>
        <v>NO</v>
      </c>
      <c r="BW494" s="137" t="str">
        <f aca="false">+IF(DATOS_[[#This Row],[% normaliz]]*DATOS_[[#This Row],[% anualiz]]=1,"NO","Sí")</f>
        <v>Sí</v>
      </c>
      <c r="BX494" s="138" t="e">
        <f aca="false">(DATOS_[[#This Row],[S.BASE]]*(1/DATOS_[[#This Row],[% normaliz]])*(1/DATOS_[[#This Row],[% anualiz]]))*IF(DATOS_[[#This Row],[Check Equiparado]]="Sí",1,0)</f>
        <v>#DIV/0!</v>
      </c>
      <c r="BY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4" s="138" t="e">
        <f aca="false">+DATOS_[[#This Row],[SALARIO BASE Eq]]+DATOS_[[#This Row],[Tot COMPL.SAL Eq]]</f>
        <v>#DIV/0!</v>
      </c>
      <c r="CA494" s="138" t="e">
        <f aca="false" t="array" ref="CA494:CA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4" s="138" t="e">
        <f aca="false">+DATOS_[[#This Row],[TOTAL SALARIO Eq]]+DATOS_[[#This Row],[Tot Extrasalarial Eq]]</f>
        <v>#DIV/0!</v>
      </c>
      <c r="CC494" s="139" t="n">
        <f aca="false">DATOS_[[#This Row],[S.BASE]]</f>
        <v>0</v>
      </c>
      <c r="CD494" s="139" t="n">
        <f aca="false">+SUM(DATOS_[[#This Row],[Conc.Sal.01]:[Conc.Sal.30]])</f>
        <v>0</v>
      </c>
      <c r="CE494" s="139" t="n">
        <f aca="false">+DATOS_[[#This Row],[SALARIO BASE Ef]]+DATOS_[[#This Row],[Tot COMPL.SAL Ef]]</f>
        <v>0</v>
      </c>
      <c r="CF494" s="139" t="n">
        <f aca="false">+SUM(DATOS_[[#This Row],[C.Extra.01]:[C.Extra.05]])</f>
        <v>0</v>
      </c>
      <c r="CG494" s="139" t="n">
        <f aca="false">+DATOS_[[#This Row],[TOTAL SALARIO Ef]]+DATOS_[[#This Row],[Tot Extrasalarial Ef]]</f>
        <v>0</v>
      </c>
      <c r="CH494" s="140" t="n">
        <f aca="false">MIN(IF(DATOS_[[#This Row],[Fecha Fin Contrato]]="",$D$4,DATOS_[[#This Row],[Fecha Fin Contrato]]),$D$4)-MAX(DATOS_[[#This Row],[Fecha de Contratación]],$D$3)+1</f>
        <v>1</v>
      </c>
      <c r="CI494" s="141" t="str">
        <f aca="false">IF(COUNTIFS(DATOS_[id],DATOS_[[#This Row],[id]])&gt;1,DATOS_[[#This Row],[id]],"")</f>
        <v/>
      </c>
      <c r="CJ494" s="141" t="n">
        <f aca="false">(Inicio!$G$10-DATOS_[[#This Row],[Fecha Nacimiento]])/365.25</f>
        <v>0</v>
      </c>
      <c r="CK494" s="141" t="n">
        <f aca="false">(Inicio!$G$10-DATOS_[[#This Row],[Fecha de Antigüedad]])/365.25</f>
        <v>0</v>
      </c>
      <c r="CL494" s="141" t="e">
        <f aca="false">+VLOOKUP(DATOS_[[#This Row],[Clave de Contrato]],TblTiposContrato13[],3,0)</f>
        <v>#N/A</v>
      </c>
      <c r="CM494" s="141" t="e">
        <f aca="false">+VLOOKUP(DATOS_[[#This Row],[Clave de Contrato]],TblTiposContrato13[],4,0)</f>
        <v>#N/A</v>
      </c>
      <c r="CN494" s="141" t="str">
        <f aca="false">VLOOKUP(DATOS_[[#This Row],[Edad]],CONTRATOS!TblRngEdad,2,1)</f>
        <v>20  o menos</v>
      </c>
      <c r="CO494" s="141" t="str">
        <f aca="false">VLOOKUP(DATOS_[[#This Row],[Antigüedad]],TblRngAntg14[],2,1)</f>
        <v>0 a 1 años</v>
      </c>
    </row>
    <row r="495" customFormat="false" ht="13.8" hidden="false" customHeight="false" outlineLevel="0" collapsed="false">
      <c r="D495" s="128"/>
      <c r="E495" s="129"/>
      <c r="F495" s="129"/>
      <c r="G495" s="129"/>
      <c r="H495" s="130"/>
      <c r="I495" s="131"/>
      <c r="J495" s="128"/>
      <c r="K495" s="132"/>
      <c r="L495" s="132"/>
      <c r="M495" s="133"/>
      <c r="N495" s="133"/>
      <c r="O495" s="133"/>
      <c r="P495" s="129"/>
      <c r="Z495" s="74"/>
      <c r="AA495" s="75"/>
      <c r="AB495" s="75"/>
      <c r="AC495" s="129"/>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134"/>
      <c r="BK495" s="134"/>
      <c r="BL495" s="134"/>
      <c r="BM495" s="135"/>
      <c r="BN495" s="136" t="n">
        <f aca="false">+MAX($D$3,DATOS_[[#This Row],[Fecha Inicio Sit. Contract.]])</f>
        <v>0</v>
      </c>
      <c r="BO495" s="136" t="n">
        <f aca="false">+MIN($D$4,DATOS_[[#This Row],[Fecha Fin Sit. Contract.]])</f>
        <v>0</v>
      </c>
      <c r="BP495" s="137" t="n">
        <f aca="false">+DATOS_[[#This Row],[% de jornada]]*IF(DATOS_[[#This Row],[% jornada reducida]]="",1,DATOS_[[#This Row],[% jornada reducida]])</f>
        <v>0</v>
      </c>
      <c r="BQ495" s="137" t="n">
        <f aca="false">+(DATOS_[[#This Row],[F.fin.cal]]-DATOS_[[#This Row],[F.ini.cal]]+1)/($D$4-$D$3+1)</f>
        <v>1</v>
      </c>
      <c r="BR495" s="137" t="str">
        <f aca="false">IF(OR(AND(DATOS_[[#This Row],[Fecha Fin Contrato]]&lt;$D$3,DATOS_[[#This Row],[Fecha Fin Contrato]]&lt;&gt;""),DATOS_[[#This Row],[Fecha de Contratación]]&gt;$D$4),"Fuera","Dentro")</f>
        <v>Dentro</v>
      </c>
      <c r="BS495" s="137" t="str">
        <f aca="false" t="array" ref="BS495:BS495">IF(MAX(IF(DATOS_[id]=DATOS_[[#This Row],[id]],DATOS_[F.fin.cal]))=DATOS_[[#This Row],[F.fin.cal]],"Sí","NO")</f>
        <v>Sí</v>
      </c>
      <c r="BT495" s="137" t="str">
        <f aca="false">IF(AND(DATOS_[[#This Row],[% normaliz]]&lt;&gt;1,DATOS_[[#This Row],[% anualiz]]=1),"Sí","NO")</f>
        <v>Sí</v>
      </c>
      <c r="BU495" s="137" t="str">
        <f aca="false">IF(AND(DATOS_[[#This Row],[% normaliz]]=1,DATOS_[[#This Row],[% anualiz]]&lt;&gt;1),"Sí","NO")</f>
        <v>NO</v>
      </c>
      <c r="BV495" s="137" t="str">
        <f aca="false">IF(AND(DATOS_[[#This Row],[% normaliz]]&lt;&gt;1,DATOS_[[#This Row],[% anualiz]]&lt;&gt;1),"Sí","NO")</f>
        <v>NO</v>
      </c>
      <c r="BW495" s="137" t="str">
        <f aca="false">+IF(DATOS_[[#This Row],[% normaliz]]*DATOS_[[#This Row],[% anualiz]]=1,"NO","Sí")</f>
        <v>Sí</v>
      </c>
      <c r="BX495" s="138" t="e">
        <f aca="false">(DATOS_[[#This Row],[S.BASE]]*(1/DATOS_[[#This Row],[% normaliz]])*(1/DATOS_[[#This Row],[% anualiz]]))*IF(DATOS_[[#This Row],[Check Equiparado]]="Sí",1,0)</f>
        <v>#DIV/0!</v>
      </c>
      <c r="BY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5" s="138" t="e">
        <f aca="false">+DATOS_[[#This Row],[SALARIO BASE Eq]]+DATOS_[[#This Row],[Tot COMPL.SAL Eq]]</f>
        <v>#DIV/0!</v>
      </c>
      <c r="CA495" s="138" t="e">
        <f aca="false" t="array" ref="CA495:CA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5" s="138" t="e">
        <f aca="false">+DATOS_[[#This Row],[TOTAL SALARIO Eq]]+DATOS_[[#This Row],[Tot Extrasalarial Eq]]</f>
        <v>#DIV/0!</v>
      </c>
      <c r="CC495" s="139" t="n">
        <f aca="false">DATOS_[[#This Row],[S.BASE]]</f>
        <v>0</v>
      </c>
      <c r="CD495" s="139" t="n">
        <f aca="false">+SUM(DATOS_[[#This Row],[Conc.Sal.01]:[Conc.Sal.30]])</f>
        <v>0</v>
      </c>
      <c r="CE495" s="139" t="n">
        <f aca="false">+DATOS_[[#This Row],[SALARIO BASE Ef]]+DATOS_[[#This Row],[Tot COMPL.SAL Ef]]</f>
        <v>0</v>
      </c>
      <c r="CF495" s="139" t="n">
        <f aca="false">+SUM(DATOS_[[#This Row],[C.Extra.01]:[C.Extra.05]])</f>
        <v>0</v>
      </c>
      <c r="CG495" s="139" t="n">
        <f aca="false">+DATOS_[[#This Row],[TOTAL SALARIO Ef]]+DATOS_[[#This Row],[Tot Extrasalarial Ef]]</f>
        <v>0</v>
      </c>
      <c r="CH495" s="140" t="n">
        <f aca="false">MIN(IF(DATOS_[[#This Row],[Fecha Fin Contrato]]="",$D$4,DATOS_[[#This Row],[Fecha Fin Contrato]]),$D$4)-MAX(DATOS_[[#This Row],[Fecha de Contratación]],$D$3)+1</f>
        <v>1</v>
      </c>
      <c r="CI495" s="141" t="str">
        <f aca="false">IF(COUNTIFS(DATOS_[id],DATOS_[[#This Row],[id]])&gt;1,DATOS_[[#This Row],[id]],"")</f>
        <v/>
      </c>
      <c r="CJ495" s="141" t="n">
        <f aca="false">(Inicio!$G$10-DATOS_[[#This Row],[Fecha Nacimiento]])/365.25</f>
        <v>0</v>
      </c>
      <c r="CK495" s="141" t="n">
        <f aca="false">(Inicio!$G$10-DATOS_[[#This Row],[Fecha de Antigüedad]])/365.25</f>
        <v>0</v>
      </c>
      <c r="CL495" s="141" t="e">
        <f aca="false">+VLOOKUP(DATOS_[[#This Row],[Clave de Contrato]],TblTiposContrato13[],3,0)</f>
        <v>#N/A</v>
      </c>
      <c r="CM495" s="141" t="e">
        <f aca="false">+VLOOKUP(DATOS_[[#This Row],[Clave de Contrato]],TblTiposContrato13[],4,0)</f>
        <v>#N/A</v>
      </c>
      <c r="CN495" s="141" t="str">
        <f aca="false">VLOOKUP(DATOS_[[#This Row],[Edad]],CONTRATOS!TblRngEdad,2,1)</f>
        <v>20  o menos</v>
      </c>
      <c r="CO495" s="141" t="str">
        <f aca="false">VLOOKUP(DATOS_[[#This Row],[Antigüedad]],TblRngAntg14[],2,1)</f>
        <v>0 a 1 años</v>
      </c>
    </row>
    <row r="496" customFormat="false" ht="13.8" hidden="false" customHeight="false" outlineLevel="0" collapsed="false">
      <c r="D496" s="128"/>
      <c r="E496" s="129"/>
      <c r="F496" s="129"/>
      <c r="G496" s="129"/>
      <c r="H496" s="130"/>
      <c r="I496" s="131"/>
      <c r="J496" s="128"/>
      <c r="K496" s="132"/>
      <c r="L496" s="132"/>
      <c r="M496" s="133"/>
      <c r="N496" s="133"/>
      <c r="O496" s="133"/>
      <c r="P496" s="129"/>
      <c r="Z496" s="74"/>
      <c r="AA496" s="75"/>
      <c r="AB496" s="75"/>
      <c r="AC496" s="129"/>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134"/>
      <c r="BK496" s="134"/>
      <c r="BL496" s="134"/>
      <c r="BM496" s="135"/>
      <c r="BN496" s="136" t="n">
        <f aca="false">+MAX($D$3,DATOS_[[#This Row],[Fecha Inicio Sit. Contract.]])</f>
        <v>0</v>
      </c>
      <c r="BO496" s="136" t="n">
        <f aca="false">+MIN($D$4,DATOS_[[#This Row],[Fecha Fin Sit. Contract.]])</f>
        <v>0</v>
      </c>
      <c r="BP496" s="137" t="n">
        <f aca="false">+DATOS_[[#This Row],[% de jornada]]*IF(DATOS_[[#This Row],[% jornada reducida]]="",1,DATOS_[[#This Row],[% jornada reducida]])</f>
        <v>0</v>
      </c>
      <c r="BQ496" s="137" t="n">
        <f aca="false">+(DATOS_[[#This Row],[F.fin.cal]]-DATOS_[[#This Row],[F.ini.cal]]+1)/($D$4-$D$3+1)</f>
        <v>1</v>
      </c>
      <c r="BR496" s="137" t="str">
        <f aca="false">IF(OR(AND(DATOS_[[#This Row],[Fecha Fin Contrato]]&lt;$D$3,DATOS_[[#This Row],[Fecha Fin Contrato]]&lt;&gt;""),DATOS_[[#This Row],[Fecha de Contratación]]&gt;$D$4),"Fuera","Dentro")</f>
        <v>Dentro</v>
      </c>
      <c r="BS496" s="137" t="str">
        <f aca="false" t="array" ref="BS496:BS496">IF(MAX(IF(DATOS_[id]=DATOS_[[#This Row],[id]],DATOS_[F.fin.cal]))=DATOS_[[#This Row],[F.fin.cal]],"Sí","NO")</f>
        <v>Sí</v>
      </c>
      <c r="BT496" s="137" t="str">
        <f aca="false">IF(AND(DATOS_[[#This Row],[% normaliz]]&lt;&gt;1,DATOS_[[#This Row],[% anualiz]]=1),"Sí","NO")</f>
        <v>Sí</v>
      </c>
      <c r="BU496" s="137" t="str">
        <f aca="false">IF(AND(DATOS_[[#This Row],[% normaliz]]=1,DATOS_[[#This Row],[% anualiz]]&lt;&gt;1),"Sí","NO")</f>
        <v>NO</v>
      </c>
      <c r="BV496" s="137" t="str">
        <f aca="false">IF(AND(DATOS_[[#This Row],[% normaliz]]&lt;&gt;1,DATOS_[[#This Row],[% anualiz]]&lt;&gt;1),"Sí","NO")</f>
        <v>NO</v>
      </c>
      <c r="BW496" s="137" t="str">
        <f aca="false">+IF(DATOS_[[#This Row],[% normaliz]]*DATOS_[[#This Row],[% anualiz]]=1,"NO","Sí")</f>
        <v>Sí</v>
      </c>
      <c r="BX496" s="138" t="e">
        <f aca="false">(DATOS_[[#This Row],[S.BASE]]*(1/DATOS_[[#This Row],[% normaliz]])*(1/DATOS_[[#This Row],[% anualiz]]))*IF(DATOS_[[#This Row],[Check Equiparado]]="Sí",1,0)</f>
        <v>#DIV/0!</v>
      </c>
      <c r="BY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6" s="138" t="e">
        <f aca="false">+DATOS_[[#This Row],[SALARIO BASE Eq]]+DATOS_[[#This Row],[Tot COMPL.SAL Eq]]</f>
        <v>#DIV/0!</v>
      </c>
      <c r="CA496" s="138" t="e">
        <f aca="false" t="array" ref="CA496:CA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6" s="138" t="e">
        <f aca="false">+DATOS_[[#This Row],[TOTAL SALARIO Eq]]+DATOS_[[#This Row],[Tot Extrasalarial Eq]]</f>
        <v>#DIV/0!</v>
      </c>
      <c r="CC496" s="139" t="n">
        <f aca="false">DATOS_[[#This Row],[S.BASE]]</f>
        <v>0</v>
      </c>
      <c r="CD496" s="139" t="n">
        <f aca="false">+SUM(DATOS_[[#This Row],[Conc.Sal.01]:[Conc.Sal.30]])</f>
        <v>0</v>
      </c>
      <c r="CE496" s="139" t="n">
        <f aca="false">+DATOS_[[#This Row],[SALARIO BASE Ef]]+DATOS_[[#This Row],[Tot COMPL.SAL Ef]]</f>
        <v>0</v>
      </c>
      <c r="CF496" s="139" t="n">
        <f aca="false">+SUM(DATOS_[[#This Row],[C.Extra.01]:[C.Extra.05]])</f>
        <v>0</v>
      </c>
      <c r="CG496" s="139" t="n">
        <f aca="false">+DATOS_[[#This Row],[TOTAL SALARIO Ef]]+DATOS_[[#This Row],[Tot Extrasalarial Ef]]</f>
        <v>0</v>
      </c>
      <c r="CH496" s="140" t="n">
        <f aca="false">MIN(IF(DATOS_[[#This Row],[Fecha Fin Contrato]]="",$D$4,DATOS_[[#This Row],[Fecha Fin Contrato]]),$D$4)-MAX(DATOS_[[#This Row],[Fecha de Contratación]],$D$3)+1</f>
        <v>1</v>
      </c>
      <c r="CI496" s="141" t="str">
        <f aca="false">IF(COUNTIFS(DATOS_[id],DATOS_[[#This Row],[id]])&gt;1,DATOS_[[#This Row],[id]],"")</f>
        <v/>
      </c>
      <c r="CJ496" s="141" t="n">
        <f aca="false">(Inicio!$G$10-DATOS_[[#This Row],[Fecha Nacimiento]])/365.25</f>
        <v>0</v>
      </c>
      <c r="CK496" s="141" t="n">
        <f aca="false">(Inicio!$G$10-DATOS_[[#This Row],[Fecha de Antigüedad]])/365.25</f>
        <v>0</v>
      </c>
      <c r="CL496" s="141" t="e">
        <f aca="false">+VLOOKUP(DATOS_[[#This Row],[Clave de Contrato]],TblTiposContrato13[],3,0)</f>
        <v>#N/A</v>
      </c>
      <c r="CM496" s="141" t="e">
        <f aca="false">+VLOOKUP(DATOS_[[#This Row],[Clave de Contrato]],TblTiposContrato13[],4,0)</f>
        <v>#N/A</v>
      </c>
      <c r="CN496" s="141" t="str">
        <f aca="false">VLOOKUP(DATOS_[[#This Row],[Edad]],CONTRATOS!TblRngEdad,2,1)</f>
        <v>20  o menos</v>
      </c>
      <c r="CO496" s="141" t="str">
        <f aca="false">VLOOKUP(DATOS_[[#This Row],[Antigüedad]],TblRngAntg14[],2,1)</f>
        <v>0 a 1 años</v>
      </c>
    </row>
    <row r="497" customFormat="false" ht="13.8" hidden="false" customHeight="false" outlineLevel="0" collapsed="false">
      <c r="D497" s="128"/>
      <c r="E497" s="129"/>
      <c r="F497" s="129"/>
      <c r="G497" s="129"/>
      <c r="H497" s="130"/>
      <c r="I497" s="131"/>
      <c r="J497" s="128"/>
      <c r="K497" s="132"/>
      <c r="L497" s="132"/>
      <c r="M497" s="133"/>
      <c r="N497" s="133"/>
      <c r="O497" s="133"/>
      <c r="P497" s="129"/>
      <c r="Z497" s="74"/>
      <c r="AA497" s="75"/>
      <c r="AB497" s="75"/>
      <c r="AC497" s="129"/>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134"/>
      <c r="BK497" s="134"/>
      <c r="BL497" s="134"/>
      <c r="BM497" s="135"/>
      <c r="BN497" s="136" t="n">
        <f aca="false">+MAX($D$3,DATOS_[[#This Row],[Fecha Inicio Sit. Contract.]])</f>
        <v>0</v>
      </c>
      <c r="BO497" s="136" t="n">
        <f aca="false">+MIN($D$4,DATOS_[[#This Row],[Fecha Fin Sit. Contract.]])</f>
        <v>0</v>
      </c>
      <c r="BP497" s="137" t="n">
        <f aca="false">+DATOS_[[#This Row],[% de jornada]]*IF(DATOS_[[#This Row],[% jornada reducida]]="",1,DATOS_[[#This Row],[% jornada reducida]])</f>
        <v>0</v>
      </c>
      <c r="BQ497" s="137" t="n">
        <f aca="false">+(DATOS_[[#This Row],[F.fin.cal]]-DATOS_[[#This Row],[F.ini.cal]]+1)/($D$4-$D$3+1)</f>
        <v>1</v>
      </c>
      <c r="BR497" s="137" t="str">
        <f aca="false">IF(OR(AND(DATOS_[[#This Row],[Fecha Fin Contrato]]&lt;$D$3,DATOS_[[#This Row],[Fecha Fin Contrato]]&lt;&gt;""),DATOS_[[#This Row],[Fecha de Contratación]]&gt;$D$4),"Fuera","Dentro")</f>
        <v>Dentro</v>
      </c>
      <c r="BS497" s="137" t="str">
        <f aca="false" t="array" ref="BS497:BS497">IF(MAX(IF(DATOS_[id]=DATOS_[[#This Row],[id]],DATOS_[F.fin.cal]))=DATOS_[[#This Row],[F.fin.cal]],"Sí","NO")</f>
        <v>Sí</v>
      </c>
      <c r="BT497" s="137" t="str">
        <f aca="false">IF(AND(DATOS_[[#This Row],[% normaliz]]&lt;&gt;1,DATOS_[[#This Row],[% anualiz]]=1),"Sí","NO")</f>
        <v>Sí</v>
      </c>
      <c r="BU497" s="137" t="str">
        <f aca="false">IF(AND(DATOS_[[#This Row],[% normaliz]]=1,DATOS_[[#This Row],[% anualiz]]&lt;&gt;1),"Sí","NO")</f>
        <v>NO</v>
      </c>
      <c r="BV497" s="137" t="str">
        <f aca="false">IF(AND(DATOS_[[#This Row],[% normaliz]]&lt;&gt;1,DATOS_[[#This Row],[% anualiz]]&lt;&gt;1),"Sí","NO")</f>
        <v>NO</v>
      </c>
      <c r="BW497" s="137" t="str">
        <f aca="false">+IF(DATOS_[[#This Row],[% normaliz]]*DATOS_[[#This Row],[% anualiz]]=1,"NO","Sí")</f>
        <v>Sí</v>
      </c>
      <c r="BX497" s="138" t="e">
        <f aca="false">(DATOS_[[#This Row],[S.BASE]]*(1/DATOS_[[#This Row],[% normaliz]])*(1/DATOS_[[#This Row],[% anualiz]]))*IF(DATOS_[[#This Row],[Check Equiparado]]="Sí",1,0)</f>
        <v>#DIV/0!</v>
      </c>
      <c r="BY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7" s="138" t="e">
        <f aca="false">+DATOS_[[#This Row],[SALARIO BASE Eq]]+DATOS_[[#This Row],[Tot COMPL.SAL Eq]]</f>
        <v>#DIV/0!</v>
      </c>
      <c r="CA497" s="138" t="e">
        <f aca="false" t="array" ref="CA497:CA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7" s="138" t="e">
        <f aca="false">+DATOS_[[#This Row],[TOTAL SALARIO Eq]]+DATOS_[[#This Row],[Tot Extrasalarial Eq]]</f>
        <v>#DIV/0!</v>
      </c>
      <c r="CC497" s="139" t="n">
        <f aca="false">DATOS_[[#This Row],[S.BASE]]</f>
        <v>0</v>
      </c>
      <c r="CD497" s="139" t="n">
        <f aca="false">+SUM(DATOS_[[#This Row],[Conc.Sal.01]:[Conc.Sal.30]])</f>
        <v>0</v>
      </c>
      <c r="CE497" s="139" t="n">
        <f aca="false">+DATOS_[[#This Row],[SALARIO BASE Ef]]+DATOS_[[#This Row],[Tot COMPL.SAL Ef]]</f>
        <v>0</v>
      </c>
      <c r="CF497" s="139" t="n">
        <f aca="false">+SUM(DATOS_[[#This Row],[C.Extra.01]:[C.Extra.05]])</f>
        <v>0</v>
      </c>
      <c r="CG497" s="139" t="n">
        <f aca="false">+DATOS_[[#This Row],[TOTAL SALARIO Ef]]+DATOS_[[#This Row],[Tot Extrasalarial Ef]]</f>
        <v>0</v>
      </c>
      <c r="CH497" s="140" t="n">
        <f aca="false">MIN(IF(DATOS_[[#This Row],[Fecha Fin Contrato]]="",$D$4,DATOS_[[#This Row],[Fecha Fin Contrato]]),$D$4)-MAX(DATOS_[[#This Row],[Fecha de Contratación]],$D$3)+1</f>
        <v>1</v>
      </c>
      <c r="CI497" s="141" t="str">
        <f aca="false">IF(COUNTIFS(DATOS_[id],DATOS_[[#This Row],[id]])&gt;1,DATOS_[[#This Row],[id]],"")</f>
        <v/>
      </c>
      <c r="CJ497" s="141" t="n">
        <f aca="false">(Inicio!$G$10-DATOS_[[#This Row],[Fecha Nacimiento]])/365.25</f>
        <v>0</v>
      </c>
      <c r="CK497" s="141" t="n">
        <f aca="false">(Inicio!$G$10-DATOS_[[#This Row],[Fecha de Antigüedad]])/365.25</f>
        <v>0</v>
      </c>
      <c r="CL497" s="141" t="e">
        <f aca="false">+VLOOKUP(DATOS_[[#This Row],[Clave de Contrato]],TblTiposContrato13[],3,0)</f>
        <v>#N/A</v>
      </c>
      <c r="CM497" s="141" t="e">
        <f aca="false">+VLOOKUP(DATOS_[[#This Row],[Clave de Contrato]],TblTiposContrato13[],4,0)</f>
        <v>#N/A</v>
      </c>
      <c r="CN497" s="141" t="str">
        <f aca="false">VLOOKUP(DATOS_[[#This Row],[Edad]],CONTRATOS!TblRngEdad,2,1)</f>
        <v>20  o menos</v>
      </c>
      <c r="CO497" s="141" t="str">
        <f aca="false">VLOOKUP(DATOS_[[#This Row],[Antigüedad]],TblRngAntg14[],2,1)</f>
        <v>0 a 1 años</v>
      </c>
    </row>
    <row r="498" customFormat="false" ht="13.8" hidden="false" customHeight="false" outlineLevel="0" collapsed="false">
      <c r="D498" s="128"/>
      <c r="E498" s="129"/>
      <c r="F498" s="129"/>
      <c r="G498" s="129"/>
      <c r="H498" s="130"/>
      <c r="I498" s="131"/>
      <c r="J498" s="128"/>
      <c r="K498" s="132"/>
      <c r="L498" s="132"/>
      <c r="M498" s="133"/>
      <c r="N498" s="133"/>
      <c r="O498" s="133"/>
      <c r="P498" s="129"/>
      <c r="Z498" s="74"/>
      <c r="AA498" s="75"/>
      <c r="AB498" s="75"/>
      <c r="AC498" s="129"/>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134"/>
      <c r="BK498" s="134"/>
      <c r="BL498" s="134"/>
      <c r="BM498" s="135"/>
      <c r="BN498" s="136" t="n">
        <f aca="false">+MAX($D$3,DATOS_[[#This Row],[Fecha Inicio Sit. Contract.]])</f>
        <v>0</v>
      </c>
      <c r="BO498" s="136" t="n">
        <f aca="false">+MIN($D$4,DATOS_[[#This Row],[Fecha Fin Sit. Contract.]])</f>
        <v>0</v>
      </c>
      <c r="BP498" s="137" t="n">
        <f aca="false">+DATOS_[[#This Row],[% de jornada]]*IF(DATOS_[[#This Row],[% jornada reducida]]="",1,DATOS_[[#This Row],[% jornada reducida]])</f>
        <v>0</v>
      </c>
      <c r="BQ498" s="137" t="n">
        <f aca="false">+(DATOS_[[#This Row],[F.fin.cal]]-DATOS_[[#This Row],[F.ini.cal]]+1)/($D$4-$D$3+1)</f>
        <v>1</v>
      </c>
      <c r="BR498" s="137" t="str">
        <f aca="false">IF(OR(AND(DATOS_[[#This Row],[Fecha Fin Contrato]]&lt;$D$3,DATOS_[[#This Row],[Fecha Fin Contrato]]&lt;&gt;""),DATOS_[[#This Row],[Fecha de Contratación]]&gt;$D$4),"Fuera","Dentro")</f>
        <v>Dentro</v>
      </c>
      <c r="BS498" s="137" t="str">
        <f aca="false" t="array" ref="BS498:BS498">IF(MAX(IF(DATOS_[id]=DATOS_[[#This Row],[id]],DATOS_[F.fin.cal]))=DATOS_[[#This Row],[F.fin.cal]],"Sí","NO")</f>
        <v>Sí</v>
      </c>
      <c r="BT498" s="137" t="str">
        <f aca="false">IF(AND(DATOS_[[#This Row],[% normaliz]]&lt;&gt;1,DATOS_[[#This Row],[% anualiz]]=1),"Sí","NO")</f>
        <v>Sí</v>
      </c>
      <c r="BU498" s="137" t="str">
        <f aca="false">IF(AND(DATOS_[[#This Row],[% normaliz]]=1,DATOS_[[#This Row],[% anualiz]]&lt;&gt;1),"Sí","NO")</f>
        <v>NO</v>
      </c>
      <c r="BV498" s="137" t="str">
        <f aca="false">IF(AND(DATOS_[[#This Row],[% normaliz]]&lt;&gt;1,DATOS_[[#This Row],[% anualiz]]&lt;&gt;1),"Sí","NO")</f>
        <v>NO</v>
      </c>
      <c r="BW498" s="137" t="str">
        <f aca="false">+IF(DATOS_[[#This Row],[% normaliz]]*DATOS_[[#This Row],[% anualiz]]=1,"NO","Sí")</f>
        <v>Sí</v>
      </c>
      <c r="BX498" s="138" t="e">
        <f aca="false">(DATOS_[[#This Row],[S.BASE]]*(1/DATOS_[[#This Row],[% normaliz]])*(1/DATOS_[[#This Row],[% anualiz]]))*IF(DATOS_[[#This Row],[Check Equiparado]]="Sí",1,0)</f>
        <v>#DIV/0!</v>
      </c>
      <c r="BY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8" s="138" t="e">
        <f aca="false">+DATOS_[[#This Row],[SALARIO BASE Eq]]+DATOS_[[#This Row],[Tot COMPL.SAL Eq]]</f>
        <v>#DIV/0!</v>
      </c>
      <c r="CA498" s="138" t="e">
        <f aca="false" t="array" ref="CA498:CA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8" s="138" t="e">
        <f aca="false">+DATOS_[[#This Row],[TOTAL SALARIO Eq]]+DATOS_[[#This Row],[Tot Extrasalarial Eq]]</f>
        <v>#DIV/0!</v>
      </c>
      <c r="CC498" s="139" t="n">
        <f aca="false">DATOS_[[#This Row],[S.BASE]]</f>
        <v>0</v>
      </c>
      <c r="CD498" s="139" t="n">
        <f aca="false">+SUM(DATOS_[[#This Row],[Conc.Sal.01]:[Conc.Sal.30]])</f>
        <v>0</v>
      </c>
      <c r="CE498" s="139" t="n">
        <f aca="false">+DATOS_[[#This Row],[SALARIO BASE Ef]]+DATOS_[[#This Row],[Tot COMPL.SAL Ef]]</f>
        <v>0</v>
      </c>
      <c r="CF498" s="139" t="n">
        <f aca="false">+SUM(DATOS_[[#This Row],[C.Extra.01]:[C.Extra.05]])</f>
        <v>0</v>
      </c>
      <c r="CG498" s="139" t="n">
        <f aca="false">+DATOS_[[#This Row],[TOTAL SALARIO Ef]]+DATOS_[[#This Row],[Tot Extrasalarial Ef]]</f>
        <v>0</v>
      </c>
      <c r="CH498" s="140" t="n">
        <f aca="false">MIN(IF(DATOS_[[#This Row],[Fecha Fin Contrato]]="",$D$4,DATOS_[[#This Row],[Fecha Fin Contrato]]),$D$4)-MAX(DATOS_[[#This Row],[Fecha de Contratación]],$D$3)+1</f>
        <v>1</v>
      </c>
      <c r="CI498" s="141" t="str">
        <f aca="false">IF(COUNTIFS(DATOS_[id],DATOS_[[#This Row],[id]])&gt;1,DATOS_[[#This Row],[id]],"")</f>
        <v/>
      </c>
      <c r="CJ498" s="141" t="n">
        <f aca="false">(Inicio!$G$10-DATOS_[[#This Row],[Fecha Nacimiento]])/365.25</f>
        <v>0</v>
      </c>
      <c r="CK498" s="141" t="n">
        <f aca="false">(Inicio!$G$10-DATOS_[[#This Row],[Fecha de Antigüedad]])/365.25</f>
        <v>0</v>
      </c>
      <c r="CL498" s="141" t="e">
        <f aca="false">+VLOOKUP(DATOS_[[#This Row],[Clave de Contrato]],TblTiposContrato13[],3,0)</f>
        <v>#N/A</v>
      </c>
      <c r="CM498" s="141" t="e">
        <f aca="false">+VLOOKUP(DATOS_[[#This Row],[Clave de Contrato]],TblTiposContrato13[],4,0)</f>
        <v>#N/A</v>
      </c>
      <c r="CN498" s="141" t="str">
        <f aca="false">VLOOKUP(DATOS_[[#This Row],[Edad]],CONTRATOS!TblRngEdad,2,1)</f>
        <v>20  o menos</v>
      </c>
      <c r="CO498" s="141" t="str">
        <f aca="false">VLOOKUP(DATOS_[[#This Row],[Antigüedad]],TblRngAntg14[],2,1)</f>
        <v>0 a 1 años</v>
      </c>
    </row>
    <row r="499" customFormat="false" ht="13.8" hidden="false" customHeight="false" outlineLevel="0" collapsed="false">
      <c r="D499" s="128"/>
      <c r="E499" s="129"/>
      <c r="F499" s="129"/>
      <c r="G499" s="129"/>
      <c r="H499" s="130"/>
      <c r="I499" s="131"/>
      <c r="J499" s="128"/>
      <c r="K499" s="132"/>
      <c r="L499" s="132"/>
      <c r="M499" s="133"/>
      <c r="N499" s="133"/>
      <c r="O499" s="133"/>
      <c r="P499" s="129"/>
      <c r="Z499" s="74"/>
      <c r="AA499" s="75"/>
      <c r="AB499" s="75"/>
      <c r="AC499" s="129"/>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134"/>
      <c r="BK499" s="134"/>
      <c r="BL499" s="134"/>
      <c r="BM499" s="135"/>
      <c r="BN499" s="136" t="n">
        <f aca="false">+MAX($D$3,DATOS_[[#This Row],[Fecha Inicio Sit. Contract.]])</f>
        <v>0</v>
      </c>
      <c r="BO499" s="136" t="n">
        <f aca="false">+MIN($D$4,DATOS_[[#This Row],[Fecha Fin Sit. Contract.]])</f>
        <v>0</v>
      </c>
      <c r="BP499" s="137" t="n">
        <f aca="false">+DATOS_[[#This Row],[% de jornada]]*IF(DATOS_[[#This Row],[% jornada reducida]]="",1,DATOS_[[#This Row],[% jornada reducida]])</f>
        <v>0</v>
      </c>
      <c r="BQ499" s="137" t="n">
        <f aca="false">+(DATOS_[[#This Row],[F.fin.cal]]-DATOS_[[#This Row],[F.ini.cal]]+1)/($D$4-$D$3+1)</f>
        <v>1</v>
      </c>
      <c r="BR499" s="137" t="str">
        <f aca="false">IF(OR(AND(DATOS_[[#This Row],[Fecha Fin Contrato]]&lt;$D$3,DATOS_[[#This Row],[Fecha Fin Contrato]]&lt;&gt;""),DATOS_[[#This Row],[Fecha de Contratación]]&gt;$D$4),"Fuera","Dentro")</f>
        <v>Dentro</v>
      </c>
      <c r="BS499" s="137" t="str">
        <f aca="false" t="array" ref="BS499:BS499">IF(MAX(IF(DATOS_[id]=DATOS_[[#This Row],[id]],DATOS_[F.fin.cal]))=DATOS_[[#This Row],[F.fin.cal]],"Sí","NO")</f>
        <v>Sí</v>
      </c>
      <c r="BT499" s="137" t="str">
        <f aca="false">IF(AND(DATOS_[[#This Row],[% normaliz]]&lt;&gt;1,DATOS_[[#This Row],[% anualiz]]=1),"Sí","NO")</f>
        <v>Sí</v>
      </c>
      <c r="BU499" s="137" t="str">
        <f aca="false">IF(AND(DATOS_[[#This Row],[% normaliz]]=1,DATOS_[[#This Row],[% anualiz]]&lt;&gt;1),"Sí","NO")</f>
        <v>NO</v>
      </c>
      <c r="BV499" s="137" t="str">
        <f aca="false">IF(AND(DATOS_[[#This Row],[% normaliz]]&lt;&gt;1,DATOS_[[#This Row],[% anualiz]]&lt;&gt;1),"Sí","NO")</f>
        <v>NO</v>
      </c>
      <c r="BW499" s="137" t="str">
        <f aca="false">+IF(DATOS_[[#This Row],[% normaliz]]*DATOS_[[#This Row],[% anualiz]]=1,"NO","Sí")</f>
        <v>Sí</v>
      </c>
      <c r="BX499" s="138" t="e">
        <f aca="false">(DATOS_[[#This Row],[S.BASE]]*(1/DATOS_[[#This Row],[% normaliz]])*(1/DATOS_[[#This Row],[% anualiz]]))*IF(DATOS_[[#This Row],[Check Equiparado]]="Sí",1,0)</f>
        <v>#DIV/0!</v>
      </c>
      <c r="BY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9" s="138" t="e">
        <f aca="false">+DATOS_[[#This Row],[SALARIO BASE Eq]]+DATOS_[[#This Row],[Tot COMPL.SAL Eq]]</f>
        <v>#DIV/0!</v>
      </c>
      <c r="CA499" s="138" t="e">
        <f aca="false" t="array" ref="CA499:CA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9" s="138" t="e">
        <f aca="false">+DATOS_[[#This Row],[TOTAL SALARIO Eq]]+DATOS_[[#This Row],[Tot Extrasalarial Eq]]</f>
        <v>#DIV/0!</v>
      </c>
      <c r="CC499" s="139" t="n">
        <f aca="false">DATOS_[[#This Row],[S.BASE]]</f>
        <v>0</v>
      </c>
      <c r="CD499" s="139" t="n">
        <f aca="false">+SUM(DATOS_[[#This Row],[Conc.Sal.01]:[Conc.Sal.30]])</f>
        <v>0</v>
      </c>
      <c r="CE499" s="139" t="n">
        <f aca="false">+DATOS_[[#This Row],[SALARIO BASE Ef]]+DATOS_[[#This Row],[Tot COMPL.SAL Ef]]</f>
        <v>0</v>
      </c>
      <c r="CF499" s="139" t="n">
        <f aca="false">+SUM(DATOS_[[#This Row],[C.Extra.01]:[C.Extra.05]])</f>
        <v>0</v>
      </c>
      <c r="CG499" s="139" t="n">
        <f aca="false">+DATOS_[[#This Row],[TOTAL SALARIO Ef]]+DATOS_[[#This Row],[Tot Extrasalarial Ef]]</f>
        <v>0</v>
      </c>
      <c r="CH499" s="140" t="n">
        <f aca="false">MIN(IF(DATOS_[[#This Row],[Fecha Fin Contrato]]="",$D$4,DATOS_[[#This Row],[Fecha Fin Contrato]]),$D$4)-MAX(DATOS_[[#This Row],[Fecha de Contratación]],$D$3)+1</f>
        <v>1</v>
      </c>
      <c r="CI499" s="141" t="str">
        <f aca="false">IF(COUNTIFS(DATOS_[id],DATOS_[[#This Row],[id]])&gt;1,DATOS_[[#This Row],[id]],"")</f>
        <v/>
      </c>
      <c r="CJ499" s="141" t="n">
        <f aca="false">(Inicio!$G$10-DATOS_[[#This Row],[Fecha Nacimiento]])/365.25</f>
        <v>0</v>
      </c>
      <c r="CK499" s="141" t="n">
        <f aca="false">(Inicio!$G$10-DATOS_[[#This Row],[Fecha de Antigüedad]])/365.25</f>
        <v>0</v>
      </c>
      <c r="CL499" s="141" t="e">
        <f aca="false">+VLOOKUP(DATOS_[[#This Row],[Clave de Contrato]],TblTiposContrato13[],3,0)</f>
        <v>#N/A</v>
      </c>
      <c r="CM499" s="141" t="e">
        <f aca="false">+VLOOKUP(DATOS_[[#This Row],[Clave de Contrato]],TblTiposContrato13[],4,0)</f>
        <v>#N/A</v>
      </c>
      <c r="CN499" s="141" t="str">
        <f aca="false">VLOOKUP(DATOS_[[#This Row],[Edad]],CONTRATOS!TblRngEdad,2,1)</f>
        <v>20  o menos</v>
      </c>
      <c r="CO499" s="141" t="str">
        <f aca="false">VLOOKUP(DATOS_[[#This Row],[Antigüedad]],TblRngAntg14[],2,1)</f>
        <v>0 a 1 años</v>
      </c>
    </row>
    <row r="500" customFormat="false" ht="13.8" hidden="false" customHeight="false" outlineLevel="0" collapsed="false">
      <c r="D500" s="128"/>
      <c r="E500" s="129"/>
      <c r="F500" s="129"/>
      <c r="G500" s="129"/>
      <c r="H500" s="130"/>
      <c r="I500" s="131"/>
      <c r="J500" s="128"/>
      <c r="K500" s="132"/>
      <c r="L500" s="132"/>
      <c r="M500" s="133"/>
      <c r="N500" s="133"/>
      <c r="O500" s="133"/>
      <c r="P500" s="129"/>
      <c r="Z500" s="74"/>
      <c r="AA500" s="75"/>
      <c r="AB500" s="75"/>
      <c r="AC500" s="129"/>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134"/>
      <c r="BK500" s="134"/>
      <c r="BL500" s="134"/>
      <c r="BM500" s="135"/>
      <c r="BN500" s="136" t="n">
        <f aca="false">+MAX($D$3,DATOS_[[#This Row],[Fecha Inicio Sit. Contract.]])</f>
        <v>0</v>
      </c>
      <c r="BO500" s="136" t="n">
        <f aca="false">+MIN($D$4,DATOS_[[#This Row],[Fecha Fin Sit. Contract.]])</f>
        <v>0</v>
      </c>
      <c r="BP500" s="137" t="n">
        <f aca="false">+DATOS_[[#This Row],[% de jornada]]*IF(DATOS_[[#This Row],[% jornada reducida]]="",1,DATOS_[[#This Row],[% jornada reducida]])</f>
        <v>0</v>
      </c>
      <c r="BQ500" s="137" t="n">
        <f aca="false">+(DATOS_[[#This Row],[F.fin.cal]]-DATOS_[[#This Row],[F.ini.cal]]+1)/($D$4-$D$3+1)</f>
        <v>1</v>
      </c>
      <c r="BR500" s="137" t="str">
        <f aca="false">IF(OR(AND(DATOS_[[#This Row],[Fecha Fin Contrato]]&lt;$D$3,DATOS_[[#This Row],[Fecha Fin Contrato]]&lt;&gt;""),DATOS_[[#This Row],[Fecha de Contratación]]&gt;$D$4),"Fuera","Dentro")</f>
        <v>Dentro</v>
      </c>
      <c r="BS500" s="137" t="str">
        <f aca="false" t="array" ref="BS500:BS500">IF(MAX(IF(DATOS_[id]=DATOS_[[#This Row],[id]],DATOS_[F.fin.cal]))=DATOS_[[#This Row],[F.fin.cal]],"Sí","NO")</f>
        <v>Sí</v>
      </c>
      <c r="BT500" s="137" t="str">
        <f aca="false">IF(AND(DATOS_[[#This Row],[% normaliz]]&lt;&gt;1,DATOS_[[#This Row],[% anualiz]]=1),"Sí","NO")</f>
        <v>Sí</v>
      </c>
      <c r="BU500" s="137" t="str">
        <f aca="false">IF(AND(DATOS_[[#This Row],[% normaliz]]=1,DATOS_[[#This Row],[% anualiz]]&lt;&gt;1),"Sí","NO")</f>
        <v>NO</v>
      </c>
      <c r="BV500" s="137" t="str">
        <f aca="false">IF(AND(DATOS_[[#This Row],[% normaliz]]&lt;&gt;1,DATOS_[[#This Row],[% anualiz]]&lt;&gt;1),"Sí","NO")</f>
        <v>NO</v>
      </c>
      <c r="BW500" s="137" t="str">
        <f aca="false">+IF(DATOS_[[#This Row],[% normaliz]]*DATOS_[[#This Row],[% anualiz]]=1,"NO","Sí")</f>
        <v>Sí</v>
      </c>
      <c r="BX500" s="138" t="e">
        <f aca="false">(DATOS_[[#This Row],[S.BASE]]*(1/DATOS_[[#This Row],[% normaliz]])*(1/DATOS_[[#This Row],[% anualiz]]))*IF(DATOS_[[#This Row],[Check Equiparado]]="Sí",1,0)</f>
        <v>#DIV/0!</v>
      </c>
      <c r="BY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0" s="138" t="e">
        <f aca="false">+DATOS_[[#This Row],[SALARIO BASE Eq]]+DATOS_[[#This Row],[Tot COMPL.SAL Eq]]</f>
        <v>#DIV/0!</v>
      </c>
      <c r="CA500" s="138" t="e">
        <f aca="false" t="array" ref="CA500:CA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0" s="138" t="e">
        <f aca="false">+DATOS_[[#This Row],[TOTAL SALARIO Eq]]+DATOS_[[#This Row],[Tot Extrasalarial Eq]]</f>
        <v>#DIV/0!</v>
      </c>
      <c r="CC500" s="139" t="n">
        <f aca="false">DATOS_[[#This Row],[S.BASE]]</f>
        <v>0</v>
      </c>
      <c r="CD500" s="139" t="n">
        <f aca="false">+SUM(DATOS_[[#This Row],[Conc.Sal.01]:[Conc.Sal.30]])</f>
        <v>0</v>
      </c>
      <c r="CE500" s="139" t="n">
        <f aca="false">+DATOS_[[#This Row],[SALARIO BASE Ef]]+DATOS_[[#This Row],[Tot COMPL.SAL Ef]]</f>
        <v>0</v>
      </c>
      <c r="CF500" s="139" t="n">
        <f aca="false">+SUM(DATOS_[[#This Row],[C.Extra.01]:[C.Extra.05]])</f>
        <v>0</v>
      </c>
      <c r="CG500" s="139" t="n">
        <f aca="false">+DATOS_[[#This Row],[TOTAL SALARIO Ef]]+DATOS_[[#This Row],[Tot Extrasalarial Ef]]</f>
        <v>0</v>
      </c>
      <c r="CH500" s="140" t="n">
        <f aca="false">MIN(IF(DATOS_[[#This Row],[Fecha Fin Contrato]]="",$D$4,DATOS_[[#This Row],[Fecha Fin Contrato]]),$D$4)-MAX(DATOS_[[#This Row],[Fecha de Contratación]],$D$3)+1</f>
        <v>1</v>
      </c>
      <c r="CI500" s="141" t="str">
        <f aca="false">IF(COUNTIFS(DATOS_[id],DATOS_[[#This Row],[id]])&gt;1,DATOS_[[#This Row],[id]],"")</f>
        <v/>
      </c>
      <c r="CJ500" s="141" t="n">
        <f aca="false">(Inicio!$G$10-DATOS_[[#This Row],[Fecha Nacimiento]])/365.25</f>
        <v>0</v>
      </c>
      <c r="CK500" s="141" t="n">
        <f aca="false">(Inicio!$G$10-DATOS_[[#This Row],[Fecha de Antigüedad]])/365.25</f>
        <v>0</v>
      </c>
      <c r="CL500" s="141" t="e">
        <f aca="false">+VLOOKUP(DATOS_[[#This Row],[Clave de Contrato]],TblTiposContrato13[],3,0)</f>
        <v>#N/A</v>
      </c>
      <c r="CM500" s="141" t="e">
        <f aca="false">+VLOOKUP(DATOS_[[#This Row],[Clave de Contrato]],TblTiposContrato13[],4,0)</f>
        <v>#N/A</v>
      </c>
      <c r="CN500" s="141" t="str">
        <f aca="false">VLOOKUP(DATOS_[[#This Row],[Edad]],CONTRATOS!TblRngEdad,2,1)</f>
        <v>20  o menos</v>
      </c>
      <c r="CO500" s="141" t="str">
        <f aca="false">VLOOKUP(DATOS_[[#This Row],[Antigüedad]],TblRngAntg14[],2,1)</f>
        <v>0 a 1 años</v>
      </c>
    </row>
    <row r="501" customFormat="false" ht="13.8" hidden="false" customHeight="false" outlineLevel="0" collapsed="false">
      <c r="D501" s="128"/>
      <c r="E501" s="129"/>
      <c r="F501" s="129"/>
      <c r="G501" s="129"/>
      <c r="H501" s="130"/>
      <c r="I501" s="131"/>
      <c r="J501" s="128"/>
      <c r="K501" s="132"/>
      <c r="L501" s="132"/>
      <c r="M501" s="133"/>
      <c r="N501" s="133"/>
      <c r="O501" s="133"/>
      <c r="P501" s="129"/>
      <c r="Z501" s="74"/>
      <c r="AA501" s="75"/>
      <c r="AB501" s="75"/>
      <c r="AC501" s="129"/>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134"/>
      <c r="BK501" s="134"/>
      <c r="BL501" s="134"/>
      <c r="BM501" s="135"/>
      <c r="BN501" s="136" t="n">
        <f aca="false">+MAX($D$3,DATOS_[[#This Row],[Fecha Inicio Sit. Contract.]])</f>
        <v>0</v>
      </c>
      <c r="BO501" s="136" t="n">
        <f aca="false">+MIN($D$4,DATOS_[[#This Row],[Fecha Fin Sit. Contract.]])</f>
        <v>0</v>
      </c>
      <c r="BP501" s="137" t="n">
        <f aca="false">+DATOS_[[#This Row],[% de jornada]]*IF(DATOS_[[#This Row],[% jornada reducida]]="",1,DATOS_[[#This Row],[% jornada reducida]])</f>
        <v>0</v>
      </c>
      <c r="BQ501" s="137" t="n">
        <f aca="false">+(DATOS_[[#This Row],[F.fin.cal]]-DATOS_[[#This Row],[F.ini.cal]]+1)/($D$4-$D$3+1)</f>
        <v>1</v>
      </c>
      <c r="BR501" s="137" t="str">
        <f aca="false">IF(OR(AND(DATOS_[[#This Row],[Fecha Fin Contrato]]&lt;$D$3,DATOS_[[#This Row],[Fecha Fin Contrato]]&lt;&gt;""),DATOS_[[#This Row],[Fecha de Contratación]]&gt;$D$4),"Fuera","Dentro")</f>
        <v>Dentro</v>
      </c>
      <c r="BS501" s="137" t="str">
        <f aca="false" t="array" ref="BS501:BS501">IF(MAX(IF(DATOS_[id]=DATOS_[[#This Row],[id]],DATOS_[F.fin.cal]))=DATOS_[[#This Row],[F.fin.cal]],"Sí","NO")</f>
        <v>Sí</v>
      </c>
      <c r="BT501" s="137" t="str">
        <f aca="false">IF(AND(DATOS_[[#This Row],[% normaliz]]&lt;&gt;1,DATOS_[[#This Row],[% anualiz]]=1),"Sí","NO")</f>
        <v>Sí</v>
      </c>
      <c r="BU501" s="137" t="str">
        <f aca="false">IF(AND(DATOS_[[#This Row],[% normaliz]]=1,DATOS_[[#This Row],[% anualiz]]&lt;&gt;1),"Sí","NO")</f>
        <v>NO</v>
      </c>
      <c r="BV501" s="137" t="str">
        <f aca="false">IF(AND(DATOS_[[#This Row],[% normaliz]]&lt;&gt;1,DATOS_[[#This Row],[% anualiz]]&lt;&gt;1),"Sí","NO")</f>
        <v>NO</v>
      </c>
      <c r="BW501" s="137" t="str">
        <f aca="false">+IF(DATOS_[[#This Row],[% normaliz]]*DATOS_[[#This Row],[% anualiz]]=1,"NO","Sí")</f>
        <v>Sí</v>
      </c>
      <c r="BX501" s="138" t="e">
        <f aca="false">(DATOS_[[#This Row],[S.BASE]]*(1/DATOS_[[#This Row],[% normaliz]])*(1/DATOS_[[#This Row],[% anualiz]]))*IF(DATOS_[[#This Row],[Check Equiparado]]="Sí",1,0)</f>
        <v>#DIV/0!</v>
      </c>
      <c r="BY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1" s="138" t="e">
        <f aca="false">+DATOS_[[#This Row],[SALARIO BASE Eq]]+DATOS_[[#This Row],[Tot COMPL.SAL Eq]]</f>
        <v>#DIV/0!</v>
      </c>
      <c r="CA501" s="138" t="e">
        <f aca="false" t="array" ref="CA501:CA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1" s="138" t="e">
        <f aca="false">+DATOS_[[#This Row],[TOTAL SALARIO Eq]]+DATOS_[[#This Row],[Tot Extrasalarial Eq]]</f>
        <v>#DIV/0!</v>
      </c>
      <c r="CC501" s="139" t="n">
        <f aca="false">DATOS_[[#This Row],[S.BASE]]</f>
        <v>0</v>
      </c>
      <c r="CD501" s="139" t="n">
        <f aca="false">+SUM(DATOS_[[#This Row],[Conc.Sal.01]:[Conc.Sal.30]])</f>
        <v>0</v>
      </c>
      <c r="CE501" s="139" t="n">
        <f aca="false">+DATOS_[[#This Row],[SALARIO BASE Ef]]+DATOS_[[#This Row],[Tot COMPL.SAL Ef]]</f>
        <v>0</v>
      </c>
      <c r="CF501" s="139" t="n">
        <f aca="false">+SUM(DATOS_[[#This Row],[C.Extra.01]:[C.Extra.05]])</f>
        <v>0</v>
      </c>
      <c r="CG501" s="139" t="n">
        <f aca="false">+DATOS_[[#This Row],[TOTAL SALARIO Ef]]+DATOS_[[#This Row],[Tot Extrasalarial Ef]]</f>
        <v>0</v>
      </c>
      <c r="CH501" s="140" t="n">
        <f aca="false">MIN(IF(DATOS_[[#This Row],[Fecha Fin Contrato]]="",$D$4,DATOS_[[#This Row],[Fecha Fin Contrato]]),$D$4)-MAX(DATOS_[[#This Row],[Fecha de Contratación]],$D$3)+1</f>
        <v>1</v>
      </c>
      <c r="CI501" s="141" t="str">
        <f aca="false">IF(COUNTIFS(DATOS_[id],DATOS_[[#This Row],[id]])&gt;1,DATOS_[[#This Row],[id]],"")</f>
        <v/>
      </c>
      <c r="CJ501" s="141" t="n">
        <f aca="false">(Inicio!$G$10-DATOS_[[#This Row],[Fecha Nacimiento]])/365.25</f>
        <v>0</v>
      </c>
      <c r="CK501" s="141" t="n">
        <f aca="false">(Inicio!$G$10-DATOS_[[#This Row],[Fecha de Antigüedad]])/365.25</f>
        <v>0</v>
      </c>
      <c r="CL501" s="141" t="e">
        <f aca="false">+VLOOKUP(DATOS_[[#This Row],[Clave de Contrato]],TblTiposContrato13[],3,0)</f>
        <v>#N/A</v>
      </c>
      <c r="CM501" s="141" t="e">
        <f aca="false">+VLOOKUP(DATOS_[[#This Row],[Clave de Contrato]],TblTiposContrato13[],4,0)</f>
        <v>#N/A</v>
      </c>
      <c r="CN501" s="141" t="str">
        <f aca="false">VLOOKUP(DATOS_[[#This Row],[Edad]],CONTRATOS!TblRngEdad,2,1)</f>
        <v>20  o menos</v>
      </c>
      <c r="CO501" s="141" t="str">
        <f aca="false">VLOOKUP(DATOS_[[#This Row],[Antigüedad]],TblRngAntg14[],2,1)</f>
        <v>0 a 1 años</v>
      </c>
    </row>
    <row r="502" customFormat="false" ht="13.8" hidden="false" customHeight="false" outlineLevel="0" collapsed="false">
      <c r="D502" s="128"/>
      <c r="E502" s="129"/>
      <c r="F502" s="129"/>
      <c r="G502" s="129"/>
      <c r="H502" s="130"/>
      <c r="I502" s="131"/>
      <c r="J502" s="128"/>
      <c r="K502" s="132"/>
      <c r="L502" s="132"/>
      <c r="M502" s="133"/>
      <c r="N502" s="133"/>
      <c r="O502" s="133"/>
      <c r="P502" s="129"/>
      <c r="Z502" s="74"/>
      <c r="AA502" s="75"/>
      <c r="AB502" s="75"/>
      <c r="AC502" s="129"/>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134"/>
      <c r="BK502" s="134"/>
      <c r="BL502" s="134"/>
      <c r="BM502" s="135"/>
      <c r="BN502" s="136" t="n">
        <f aca="false">+MAX($D$3,DATOS_[[#This Row],[Fecha Inicio Sit. Contract.]])</f>
        <v>0</v>
      </c>
      <c r="BO502" s="136" t="n">
        <f aca="false">+MIN($D$4,DATOS_[[#This Row],[Fecha Fin Sit. Contract.]])</f>
        <v>0</v>
      </c>
      <c r="BP502" s="137" t="n">
        <f aca="false">+DATOS_[[#This Row],[% de jornada]]*IF(DATOS_[[#This Row],[% jornada reducida]]="",1,DATOS_[[#This Row],[% jornada reducida]])</f>
        <v>0</v>
      </c>
      <c r="BQ502" s="137" t="n">
        <f aca="false">+(DATOS_[[#This Row],[F.fin.cal]]-DATOS_[[#This Row],[F.ini.cal]]+1)/($D$4-$D$3+1)</f>
        <v>1</v>
      </c>
      <c r="BR502" s="137" t="str">
        <f aca="false">IF(OR(AND(DATOS_[[#This Row],[Fecha Fin Contrato]]&lt;$D$3,DATOS_[[#This Row],[Fecha Fin Contrato]]&lt;&gt;""),DATOS_[[#This Row],[Fecha de Contratación]]&gt;$D$4),"Fuera","Dentro")</f>
        <v>Dentro</v>
      </c>
      <c r="BS502" s="137" t="str">
        <f aca="false" t="array" ref="BS502:BS502">IF(MAX(IF(DATOS_[id]=DATOS_[[#This Row],[id]],DATOS_[F.fin.cal]))=DATOS_[[#This Row],[F.fin.cal]],"Sí","NO")</f>
        <v>Sí</v>
      </c>
      <c r="BT502" s="137" t="str">
        <f aca="false">IF(AND(DATOS_[[#This Row],[% normaliz]]&lt;&gt;1,DATOS_[[#This Row],[% anualiz]]=1),"Sí","NO")</f>
        <v>Sí</v>
      </c>
      <c r="BU502" s="137" t="str">
        <f aca="false">IF(AND(DATOS_[[#This Row],[% normaliz]]=1,DATOS_[[#This Row],[% anualiz]]&lt;&gt;1),"Sí","NO")</f>
        <v>NO</v>
      </c>
      <c r="BV502" s="137" t="str">
        <f aca="false">IF(AND(DATOS_[[#This Row],[% normaliz]]&lt;&gt;1,DATOS_[[#This Row],[% anualiz]]&lt;&gt;1),"Sí","NO")</f>
        <v>NO</v>
      </c>
      <c r="BW502" s="137" t="str">
        <f aca="false">+IF(DATOS_[[#This Row],[% normaliz]]*DATOS_[[#This Row],[% anualiz]]=1,"NO","Sí")</f>
        <v>Sí</v>
      </c>
      <c r="BX502" s="138" t="e">
        <f aca="false">(DATOS_[[#This Row],[S.BASE]]*(1/DATOS_[[#This Row],[% normaliz]])*(1/DATOS_[[#This Row],[% anualiz]]))*IF(DATOS_[[#This Row],[Check Equiparado]]="Sí",1,0)</f>
        <v>#DIV/0!</v>
      </c>
      <c r="BY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2" s="138" t="e">
        <f aca="false">+DATOS_[[#This Row],[SALARIO BASE Eq]]+DATOS_[[#This Row],[Tot COMPL.SAL Eq]]</f>
        <v>#DIV/0!</v>
      </c>
      <c r="CA502" s="138" t="e">
        <f aca="false" t="array" ref="CA502:CA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2" s="138" t="e">
        <f aca="false">+DATOS_[[#This Row],[TOTAL SALARIO Eq]]+DATOS_[[#This Row],[Tot Extrasalarial Eq]]</f>
        <v>#DIV/0!</v>
      </c>
      <c r="CC502" s="139" t="n">
        <f aca="false">DATOS_[[#This Row],[S.BASE]]</f>
        <v>0</v>
      </c>
      <c r="CD502" s="139" t="n">
        <f aca="false">+SUM(DATOS_[[#This Row],[Conc.Sal.01]:[Conc.Sal.30]])</f>
        <v>0</v>
      </c>
      <c r="CE502" s="139" t="n">
        <f aca="false">+DATOS_[[#This Row],[SALARIO BASE Ef]]+DATOS_[[#This Row],[Tot COMPL.SAL Ef]]</f>
        <v>0</v>
      </c>
      <c r="CF502" s="139" t="n">
        <f aca="false">+SUM(DATOS_[[#This Row],[C.Extra.01]:[C.Extra.05]])</f>
        <v>0</v>
      </c>
      <c r="CG502" s="139" t="n">
        <f aca="false">+DATOS_[[#This Row],[TOTAL SALARIO Ef]]+DATOS_[[#This Row],[Tot Extrasalarial Ef]]</f>
        <v>0</v>
      </c>
      <c r="CH502" s="140" t="n">
        <f aca="false">MIN(IF(DATOS_[[#This Row],[Fecha Fin Contrato]]="",$D$4,DATOS_[[#This Row],[Fecha Fin Contrato]]),$D$4)-MAX(DATOS_[[#This Row],[Fecha de Contratación]],$D$3)+1</f>
        <v>1</v>
      </c>
      <c r="CI502" s="141" t="str">
        <f aca="false">IF(COUNTIFS(DATOS_[id],DATOS_[[#This Row],[id]])&gt;1,DATOS_[[#This Row],[id]],"")</f>
        <v/>
      </c>
      <c r="CJ502" s="141" t="n">
        <f aca="false">(Inicio!$G$10-DATOS_[[#This Row],[Fecha Nacimiento]])/365.25</f>
        <v>0</v>
      </c>
      <c r="CK502" s="141" t="n">
        <f aca="false">(Inicio!$G$10-DATOS_[[#This Row],[Fecha de Antigüedad]])/365.25</f>
        <v>0</v>
      </c>
      <c r="CL502" s="141" t="e">
        <f aca="false">+VLOOKUP(DATOS_[[#This Row],[Clave de Contrato]],TblTiposContrato13[],3,0)</f>
        <v>#N/A</v>
      </c>
      <c r="CM502" s="141" t="e">
        <f aca="false">+VLOOKUP(DATOS_[[#This Row],[Clave de Contrato]],TblTiposContrato13[],4,0)</f>
        <v>#N/A</v>
      </c>
      <c r="CN502" s="141" t="str">
        <f aca="false">VLOOKUP(DATOS_[[#This Row],[Edad]],CONTRATOS!TblRngEdad,2,1)</f>
        <v>20  o menos</v>
      </c>
      <c r="CO502" s="141" t="str">
        <f aca="false">VLOOKUP(DATOS_[[#This Row],[Antigüedad]],TblRngAntg14[],2,1)</f>
        <v>0 a 1 años</v>
      </c>
    </row>
    <row r="503" customFormat="false" ht="13.8" hidden="false" customHeight="false" outlineLevel="0" collapsed="false">
      <c r="D503" s="128"/>
      <c r="E503" s="129"/>
      <c r="F503" s="129"/>
      <c r="G503" s="129"/>
      <c r="H503" s="130"/>
      <c r="I503" s="131"/>
      <c r="J503" s="128"/>
      <c r="K503" s="132"/>
      <c r="L503" s="132"/>
      <c r="M503" s="133"/>
      <c r="N503" s="133"/>
      <c r="O503" s="133"/>
      <c r="P503" s="129"/>
      <c r="Z503" s="74"/>
      <c r="AA503" s="75"/>
      <c r="AB503" s="75"/>
      <c r="AC503" s="129"/>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134"/>
      <c r="BK503" s="134"/>
      <c r="BL503" s="134"/>
      <c r="BM503" s="135"/>
      <c r="BN503" s="136" t="n">
        <f aca="false">+MAX($D$3,DATOS_[[#This Row],[Fecha Inicio Sit. Contract.]])</f>
        <v>0</v>
      </c>
      <c r="BO503" s="136" t="n">
        <f aca="false">+MIN($D$4,DATOS_[[#This Row],[Fecha Fin Sit. Contract.]])</f>
        <v>0</v>
      </c>
      <c r="BP503" s="137" t="n">
        <f aca="false">+DATOS_[[#This Row],[% de jornada]]*IF(DATOS_[[#This Row],[% jornada reducida]]="",1,DATOS_[[#This Row],[% jornada reducida]])</f>
        <v>0</v>
      </c>
      <c r="BQ503" s="137" t="n">
        <f aca="false">+(DATOS_[[#This Row],[F.fin.cal]]-DATOS_[[#This Row],[F.ini.cal]]+1)/($D$4-$D$3+1)</f>
        <v>1</v>
      </c>
      <c r="BR503" s="137" t="str">
        <f aca="false">IF(OR(AND(DATOS_[[#This Row],[Fecha Fin Contrato]]&lt;$D$3,DATOS_[[#This Row],[Fecha Fin Contrato]]&lt;&gt;""),DATOS_[[#This Row],[Fecha de Contratación]]&gt;$D$4),"Fuera","Dentro")</f>
        <v>Dentro</v>
      </c>
      <c r="BS503" s="137" t="str">
        <f aca="false" t="array" ref="BS503:BS503">IF(MAX(IF(DATOS_[id]=DATOS_[[#This Row],[id]],DATOS_[F.fin.cal]))=DATOS_[[#This Row],[F.fin.cal]],"Sí","NO")</f>
        <v>Sí</v>
      </c>
      <c r="BT503" s="137" t="str">
        <f aca="false">IF(AND(DATOS_[[#This Row],[% normaliz]]&lt;&gt;1,DATOS_[[#This Row],[% anualiz]]=1),"Sí","NO")</f>
        <v>Sí</v>
      </c>
      <c r="BU503" s="137" t="str">
        <f aca="false">IF(AND(DATOS_[[#This Row],[% normaliz]]=1,DATOS_[[#This Row],[% anualiz]]&lt;&gt;1),"Sí","NO")</f>
        <v>NO</v>
      </c>
      <c r="BV503" s="137" t="str">
        <f aca="false">IF(AND(DATOS_[[#This Row],[% normaliz]]&lt;&gt;1,DATOS_[[#This Row],[% anualiz]]&lt;&gt;1),"Sí","NO")</f>
        <v>NO</v>
      </c>
      <c r="BW503" s="137" t="str">
        <f aca="false">+IF(DATOS_[[#This Row],[% normaliz]]*DATOS_[[#This Row],[% anualiz]]=1,"NO","Sí")</f>
        <v>Sí</v>
      </c>
      <c r="BX503" s="138" t="e">
        <f aca="false">(DATOS_[[#This Row],[S.BASE]]*(1/DATOS_[[#This Row],[% normaliz]])*(1/DATOS_[[#This Row],[% anualiz]]))*IF(DATOS_[[#This Row],[Check Equiparado]]="Sí",1,0)</f>
        <v>#DIV/0!</v>
      </c>
      <c r="BY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3" s="138" t="e">
        <f aca="false">+DATOS_[[#This Row],[SALARIO BASE Eq]]+DATOS_[[#This Row],[Tot COMPL.SAL Eq]]</f>
        <v>#DIV/0!</v>
      </c>
      <c r="CA503" s="138" t="e">
        <f aca="false" t="array" ref="CA503:CA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3" s="138" t="e">
        <f aca="false">+DATOS_[[#This Row],[TOTAL SALARIO Eq]]+DATOS_[[#This Row],[Tot Extrasalarial Eq]]</f>
        <v>#DIV/0!</v>
      </c>
      <c r="CC503" s="139" t="n">
        <f aca="false">DATOS_[[#This Row],[S.BASE]]</f>
        <v>0</v>
      </c>
      <c r="CD503" s="139" t="n">
        <f aca="false">+SUM(DATOS_[[#This Row],[Conc.Sal.01]:[Conc.Sal.30]])</f>
        <v>0</v>
      </c>
      <c r="CE503" s="139" t="n">
        <f aca="false">+DATOS_[[#This Row],[SALARIO BASE Ef]]+DATOS_[[#This Row],[Tot COMPL.SAL Ef]]</f>
        <v>0</v>
      </c>
      <c r="CF503" s="139" t="n">
        <f aca="false">+SUM(DATOS_[[#This Row],[C.Extra.01]:[C.Extra.05]])</f>
        <v>0</v>
      </c>
      <c r="CG503" s="139" t="n">
        <f aca="false">+DATOS_[[#This Row],[TOTAL SALARIO Ef]]+DATOS_[[#This Row],[Tot Extrasalarial Ef]]</f>
        <v>0</v>
      </c>
      <c r="CH503" s="140" t="n">
        <f aca="false">MIN(IF(DATOS_[[#This Row],[Fecha Fin Contrato]]="",$D$4,DATOS_[[#This Row],[Fecha Fin Contrato]]),$D$4)-MAX(DATOS_[[#This Row],[Fecha de Contratación]],$D$3)+1</f>
        <v>1</v>
      </c>
      <c r="CI503" s="141" t="str">
        <f aca="false">IF(COUNTIFS(DATOS_[id],DATOS_[[#This Row],[id]])&gt;1,DATOS_[[#This Row],[id]],"")</f>
        <v/>
      </c>
      <c r="CJ503" s="141" t="n">
        <f aca="false">(Inicio!$G$10-DATOS_[[#This Row],[Fecha Nacimiento]])/365.25</f>
        <v>0</v>
      </c>
      <c r="CK503" s="141" t="n">
        <f aca="false">(Inicio!$G$10-DATOS_[[#This Row],[Fecha de Antigüedad]])/365.25</f>
        <v>0</v>
      </c>
      <c r="CL503" s="141" t="e">
        <f aca="false">+VLOOKUP(DATOS_[[#This Row],[Clave de Contrato]],TblTiposContrato13[],3,0)</f>
        <v>#N/A</v>
      </c>
      <c r="CM503" s="141" t="e">
        <f aca="false">+VLOOKUP(DATOS_[[#This Row],[Clave de Contrato]],TblTiposContrato13[],4,0)</f>
        <v>#N/A</v>
      </c>
      <c r="CN503" s="141" t="str">
        <f aca="false">VLOOKUP(DATOS_[[#This Row],[Edad]],CONTRATOS!TblRngEdad,2,1)</f>
        <v>20  o menos</v>
      </c>
      <c r="CO503" s="141" t="str">
        <f aca="false">VLOOKUP(DATOS_[[#This Row],[Antigüedad]],TblRngAntg14[],2,1)</f>
        <v>0 a 1 años</v>
      </c>
    </row>
    <row r="504" customFormat="false" ht="13.8" hidden="false" customHeight="false" outlineLevel="0" collapsed="false">
      <c r="D504" s="128"/>
      <c r="E504" s="129"/>
      <c r="F504" s="129"/>
      <c r="G504" s="129"/>
      <c r="H504" s="130"/>
      <c r="I504" s="131"/>
      <c r="J504" s="128"/>
      <c r="K504" s="132"/>
      <c r="L504" s="132"/>
      <c r="M504" s="133"/>
      <c r="N504" s="133"/>
      <c r="O504" s="133"/>
      <c r="P504" s="129"/>
      <c r="Z504" s="74"/>
      <c r="AA504" s="75"/>
      <c r="AB504" s="75"/>
      <c r="AC504" s="129"/>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134"/>
      <c r="BK504" s="134"/>
      <c r="BL504" s="134"/>
      <c r="BM504" s="135"/>
      <c r="BN504" s="136" t="n">
        <f aca="false">+MAX($D$3,DATOS_[[#This Row],[Fecha Inicio Sit. Contract.]])</f>
        <v>0</v>
      </c>
      <c r="BO504" s="136" t="n">
        <f aca="false">+MIN($D$4,DATOS_[[#This Row],[Fecha Fin Sit. Contract.]])</f>
        <v>0</v>
      </c>
      <c r="BP504" s="137" t="n">
        <f aca="false">+DATOS_[[#This Row],[% de jornada]]*IF(DATOS_[[#This Row],[% jornada reducida]]="",1,DATOS_[[#This Row],[% jornada reducida]])</f>
        <v>0</v>
      </c>
      <c r="BQ504" s="137" t="n">
        <f aca="false">+(DATOS_[[#This Row],[F.fin.cal]]-DATOS_[[#This Row],[F.ini.cal]]+1)/($D$4-$D$3+1)</f>
        <v>1</v>
      </c>
      <c r="BR504" s="137" t="str">
        <f aca="false">IF(OR(AND(DATOS_[[#This Row],[Fecha Fin Contrato]]&lt;$D$3,DATOS_[[#This Row],[Fecha Fin Contrato]]&lt;&gt;""),DATOS_[[#This Row],[Fecha de Contratación]]&gt;$D$4),"Fuera","Dentro")</f>
        <v>Dentro</v>
      </c>
      <c r="BS504" s="137" t="str">
        <f aca="false" t="array" ref="BS504:BS504">IF(MAX(IF(DATOS_[id]=DATOS_[[#This Row],[id]],DATOS_[F.fin.cal]))=DATOS_[[#This Row],[F.fin.cal]],"Sí","NO")</f>
        <v>Sí</v>
      </c>
      <c r="BT504" s="137" t="str">
        <f aca="false">IF(AND(DATOS_[[#This Row],[% normaliz]]&lt;&gt;1,DATOS_[[#This Row],[% anualiz]]=1),"Sí","NO")</f>
        <v>Sí</v>
      </c>
      <c r="BU504" s="137" t="str">
        <f aca="false">IF(AND(DATOS_[[#This Row],[% normaliz]]=1,DATOS_[[#This Row],[% anualiz]]&lt;&gt;1),"Sí","NO")</f>
        <v>NO</v>
      </c>
      <c r="BV504" s="137" t="str">
        <f aca="false">IF(AND(DATOS_[[#This Row],[% normaliz]]&lt;&gt;1,DATOS_[[#This Row],[% anualiz]]&lt;&gt;1),"Sí","NO")</f>
        <v>NO</v>
      </c>
      <c r="BW504" s="137" t="str">
        <f aca="false">+IF(DATOS_[[#This Row],[% normaliz]]*DATOS_[[#This Row],[% anualiz]]=1,"NO","Sí")</f>
        <v>Sí</v>
      </c>
      <c r="BX504" s="138" t="e">
        <f aca="false">(DATOS_[[#This Row],[S.BASE]]*(1/DATOS_[[#This Row],[% normaliz]])*(1/DATOS_[[#This Row],[% anualiz]]))*IF(DATOS_[[#This Row],[Check Equiparado]]="Sí",1,0)</f>
        <v>#DIV/0!</v>
      </c>
      <c r="BY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4" s="138" t="e">
        <f aca="false">+DATOS_[[#This Row],[SALARIO BASE Eq]]+DATOS_[[#This Row],[Tot COMPL.SAL Eq]]</f>
        <v>#DIV/0!</v>
      </c>
      <c r="CA504" s="138" t="e">
        <f aca="false" t="array" ref="CA504:CA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4" s="138" t="e">
        <f aca="false">+DATOS_[[#This Row],[TOTAL SALARIO Eq]]+DATOS_[[#This Row],[Tot Extrasalarial Eq]]</f>
        <v>#DIV/0!</v>
      </c>
      <c r="CC504" s="139" t="n">
        <f aca="false">DATOS_[[#This Row],[S.BASE]]</f>
        <v>0</v>
      </c>
      <c r="CD504" s="139" t="n">
        <f aca="false">+SUM(DATOS_[[#This Row],[Conc.Sal.01]:[Conc.Sal.30]])</f>
        <v>0</v>
      </c>
      <c r="CE504" s="139" t="n">
        <f aca="false">+DATOS_[[#This Row],[SALARIO BASE Ef]]+DATOS_[[#This Row],[Tot COMPL.SAL Ef]]</f>
        <v>0</v>
      </c>
      <c r="CF504" s="139" t="n">
        <f aca="false">+SUM(DATOS_[[#This Row],[C.Extra.01]:[C.Extra.05]])</f>
        <v>0</v>
      </c>
      <c r="CG504" s="139" t="n">
        <f aca="false">+DATOS_[[#This Row],[TOTAL SALARIO Ef]]+DATOS_[[#This Row],[Tot Extrasalarial Ef]]</f>
        <v>0</v>
      </c>
      <c r="CH504" s="140" t="n">
        <f aca="false">MIN(IF(DATOS_[[#This Row],[Fecha Fin Contrato]]="",$D$4,DATOS_[[#This Row],[Fecha Fin Contrato]]),$D$4)-MAX(DATOS_[[#This Row],[Fecha de Contratación]],$D$3)+1</f>
        <v>1</v>
      </c>
      <c r="CI504" s="141" t="str">
        <f aca="false">IF(COUNTIFS(DATOS_[id],DATOS_[[#This Row],[id]])&gt;1,DATOS_[[#This Row],[id]],"")</f>
        <v/>
      </c>
      <c r="CJ504" s="141" t="n">
        <f aca="false">(Inicio!$G$10-DATOS_[[#This Row],[Fecha Nacimiento]])/365.25</f>
        <v>0</v>
      </c>
      <c r="CK504" s="141" t="n">
        <f aca="false">(Inicio!$G$10-DATOS_[[#This Row],[Fecha de Antigüedad]])/365.25</f>
        <v>0</v>
      </c>
      <c r="CL504" s="141" t="e">
        <f aca="false">+VLOOKUP(DATOS_[[#This Row],[Clave de Contrato]],TblTiposContrato13[],3,0)</f>
        <v>#N/A</v>
      </c>
      <c r="CM504" s="141" t="e">
        <f aca="false">+VLOOKUP(DATOS_[[#This Row],[Clave de Contrato]],TblTiposContrato13[],4,0)</f>
        <v>#N/A</v>
      </c>
      <c r="CN504" s="141" t="str">
        <f aca="false">VLOOKUP(DATOS_[[#This Row],[Edad]],CONTRATOS!TblRngEdad,2,1)</f>
        <v>20  o menos</v>
      </c>
      <c r="CO504" s="141" t="str">
        <f aca="false">VLOOKUP(DATOS_[[#This Row],[Antigüedad]],TblRngAntg14[],2,1)</f>
        <v>0 a 1 años</v>
      </c>
    </row>
    <row r="505" customFormat="false" ht="13.8" hidden="false" customHeight="false" outlineLevel="0" collapsed="false">
      <c r="D505" s="128"/>
      <c r="E505" s="129"/>
      <c r="F505" s="129"/>
      <c r="G505" s="129"/>
      <c r="H505" s="130"/>
      <c r="I505" s="131"/>
      <c r="J505" s="128"/>
      <c r="K505" s="132"/>
      <c r="L505" s="132"/>
      <c r="M505" s="133"/>
      <c r="N505" s="133"/>
      <c r="O505" s="133"/>
      <c r="P505" s="129"/>
      <c r="Z505" s="74"/>
      <c r="AA505" s="75"/>
      <c r="AB505" s="75"/>
      <c r="AC505" s="129"/>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134"/>
      <c r="BK505" s="134"/>
      <c r="BL505" s="134"/>
      <c r="BM505" s="135"/>
      <c r="BN505" s="136" t="n">
        <f aca="false">+MAX($D$3,DATOS_[[#This Row],[Fecha Inicio Sit. Contract.]])</f>
        <v>0</v>
      </c>
      <c r="BO505" s="136" t="n">
        <f aca="false">+MIN($D$4,DATOS_[[#This Row],[Fecha Fin Sit. Contract.]])</f>
        <v>0</v>
      </c>
      <c r="BP505" s="137" t="n">
        <f aca="false">+DATOS_[[#This Row],[% de jornada]]*IF(DATOS_[[#This Row],[% jornada reducida]]="",1,DATOS_[[#This Row],[% jornada reducida]])</f>
        <v>0</v>
      </c>
      <c r="BQ505" s="137" t="n">
        <f aca="false">+(DATOS_[[#This Row],[F.fin.cal]]-DATOS_[[#This Row],[F.ini.cal]]+1)/($D$4-$D$3+1)</f>
        <v>1</v>
      </c>
      <c r="BR505" s="137" t="str">
        <f aca="false">IF(OR(AND(DATOS_[[#This Row],[Fecha Fin Contrato]]&lt;$D$3,DATOS_[[#This Row],[Fecha Fin Contrato]]&lt;&gt;""),DATOS_[[#This Row],[Fecha de Contratación]]&gt;$D$4),"Fuera","Dentro")</f>
        <v>Dentro</v>
      </c>
      <c r="BS505" s="137" t="str">
        <f aca="false" t="array" ref="BS505:BS505">IF(MAX(IF(DATOS_[id]=DATOS_[[#This Row],[id]],DATOS_[F.fin.cal]))=DATOS_[[#This Row],[F.fin.cal]],"Sí","NO")</f>
        <v>Sí</v>
      </c>
      <c r="BT505" s="137" t="str">
        <f aca="false">IF(AND(DATOS_[[#This Row],[% normaliz]]&lt;&gt;1,DATOS_[[#This Row],[% anualiz]]=1),"Sí","NO")</f>
        <v>Sí</v>
      </c>
      <c r="BU505" s="137" t="str">
        <f aca="false">IF(AND(DATOS_[[#This Row],[% normaliz]]=1,DATOS_[[#This Row],[% anualiz]]&lt;&gt;1),"Sí","NO")</f>
        <v>NO</v>
      </c>
      <c r="BV505" s="137" t="str">
        <f aca="false">IF(AND(DATOS_[[#This Row],[% normaliz]]&lt;&gt;1,DATOS_[[#This Row],[% anualiz]]&lt;&gt;1),"Sí","NO")</f>
        <v>NO</v>
      </c>
      <c r="BW505" s="137" t="str">
        <f aca="false">+IF(DATOS_[[#This Row],[% normaliz]]*DATOS_[[#This Row],[% anualiz]]=1,"NO","Sí")</f>
        <v>Sí</v>
      </c>
      <c r="BX505" s="138" t="e">
        <f aca="false">(DATOS_[[#This Row],[S.BASE]]*(1/DATOS_[[#This Row],[% normaliz]])*(1/DATOS_[[#This Row],[% anualiz]]))*IF(DATOS_[[#This Row],[Check Equiparado]]="Sí",1,0)</f>
        <v>#DIV/0!</v>
      </c>
      <c r="BY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5" s="138" t="e">
        <f aca="false">+DATOS_[[#This Row],[SALARIO BASE Eq]]+DATOS_[[#This Row],[Tot COMPL.SAL Eq]]</f>
        <v>#DIV/0!</v>
      </c>
      <c r="CA505" s="138" t="e">
        <f aca="false" t="array" ref="CA505:CA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5" s="138" t="e">
        <f aca="false">+DATOS_[[#This Row],[TOTAL SALARIO Eq]]+DATOS_[[#This Row],[Tot Extrasalarial Eq]]</f>
        <v>#DIV/0!</v>
      </c>
      <c r="CC505" s="139" t="n">
        <f aca="false">DATOS_[[#This Row],[S.BASE]]</f>
        <v>0</v>
      </c>
      <c r="CD505" s="139" t="n">
        <f aca="false">+SUM(DATOS_[[#This Row],[Conc.Sal.01]:[Conc.Sal.30]])</f>
        <v>0</v>
      </c>
      <c r="CE505" s="139" t="n">
        <f aca="false">+DATOS_[[#This Row],[SALARIO BASE Ef]]+DATOS_[[#This Row],[Tot COMPL.SAL Ef]]</f>
        <v>0</v>
      </c>
      <c r="CF505" s="139" t="n">
        <f aca="false">+SUM(DATOS_[[#This Row],[C.Extra.01]:[C.Extra.05]])</f>
        <v>0</v>
      </c>
      <c r="CG505" s="139" t="n">
        <f aca="false">+DATOS_[[#This Row],[TOTAL SALARIO Ef]]+DATOS_[[#This Row],[Tot Extrasalarial Ef]]</f>
        <v>0</v>
      </c>
      <c r="CH505" s="140" t="n">
        <f aca="false">MIN(IF(DATOS_[[#This Row],[Fecha Fin Contrato]]="",$D$4,DATOS_[[#This Row],[Fecha Fin Contrato]]),$D$4)-MAX(DATOS_[[#This Row],[Fecha de Contratación]],$D$3)+1</f>
        <v>1</v>
      </c>
      <c r="CI505" s="141" t="str">
        <f aca="false">IF(COUNTIFS(DATOS_[id],DATOS_[[#This Row],[id]])&gt;1,DATOS_[[#This Row],[id]],"")</f>
        <v/>
      </c>
      <c r="CJ505" s="141" t="n">
        <f aca="false">(Inicio!$G$10-DATOS_[[#This Row],[Fecha Nacimiento]])/365.25</f>
        <v>0</v>
      </c>
      <c r="CK505" s="141" t="n">
        <f aca="false">(Inicio!$G$10-DATOS_[[#This Row],[Fecha de Antigüedad]])/365.25</f>
        <v>0</v>
      </c>
      <c r="CL505" s="141" t="e">
        <f aca="false">+VLOOKUP(DATOS_[[#This Row],[Clave de Contrato]],TblTiposContrato13[],3,0)</f>
        <v>#N/A</v>
      </c>
      <c r="CM505" s="141" t="e">
        <f aca="false">+VLOOKUP(DATOS_[[#This Row],[Clave de Contrato]],TblTiposContrato13[],4,0)</f>
        <v>#N/A</v>
      </c>
      <c r="CN505" s="141" t="str">
        <f aca="false">VLOOKUP(DATOS_[[#This Row],[Edad]],CONTRATOS!TblRngEdad,2,1)</f>
        <v>20  o menos</v>
      </c>
      <c r="CO505" s="141" t="str">
        <f aca="false">VLOOKUP(DATOS_[[#This Row],[Antigüedad]],TblRngAntg14[],2,1)</f>
        <v>0 a 1 años</v>
      </c>
    </row>
    <row r="506" customFormat="false" ht="13.8" hidden="false" customHeight="false" outlineLevel="0" collapsed="false">
      <c r="D506" s="128"/>
      <c r="E506" s="129"/>
      <c r="F506" s="129"/>
      <c r="G506" s="129"/>
      <c r="H506" s="130"/>
      <c r="I506" s="131"/>
      <c r="J506" s="128"/>
      <c r="K506" s="132"/>
      <c r="L506" s="132"/>
      <c r="M506" s="133"/>
      <c r="N506" s="133"/>
      <c r="O506" s="133"/>
      <c r="P506" s="129"/>
      <c r="Z506" s="74"/>
      <c r="AA506" s="75"/>
      <c r="AB506" s="75"/>
      <c r="AC506" s="129"/>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134"/>
      <c r="BK506" s="134"/>
      <c r="BL506" s="134"/>
      <c r="BM506" s="135"/>
      <c r="BN506" s="136" t="n">
        <f aca="false">+MAX($D$3,DATOS_[[#This Row],[Fecha Inicio Sit. Contract.]])</f>
        <v>0</v>
      </c>
      <c r="BO506" s="136" t="n">
        <f aca="false">+MIN($D$4,DATOS_[[#This Row],[Fecha Fin Sit. Contract.]])</f>
        <v>0</v>
      </c>
      <c r="BP506" s="137" t="n">
        <f aca="false">+DATOS_[[#This Row],[% de jornada]]*IF(DATOS_[[#This Row],[% jornada reducida]]="",1,DATOS_[[#This Row],[% jornada reducida]])</f>
        <v>0</v>
      </c>
      <c r="BQ506" s="137" t="n">
        <f aca="false">+(DATOS_[[#This Row],[F.fin.cal]]-DATOS_[[#This Row],[F.ini.cal]]+1)/($D$4-$D$3+1)</f>
        <v>1</v>
      </c>
      <c r="BR506" s="137" t="str">
        <f aca="false">IF(OR(AND(DATOS_[[#This Row],[Fecha Fin Contrato]]&lt;$D$3,DATOS_[[#This Row],[Fecha Fin Contrato]]&lt;&gt;""),DATOS_[[#This Row],[Fecha de Contratación]]&gt;$D$4),"Fuera","Dentro")</f>
        <v>Dentro</v>
      </c>
      <c r="BS506" s="137" t="str">
        <f aca="false" t="array" ref="BS506:BS506">IF(MAX(IF(DATOS_[id]=DATOS_[[#This Row],[id]],DATOS_[F.fin.cal]))=DATOS_[[#This Row],[F.fin.cal]],"Sí","NO")</f>
        <v>Sí</v>
      </c>
      <c r="BT506" s="137" t="str">
        <f aca="false">IF(AND(DATOS_[[#This Row],[% normaliz]]&lt;&gt;1,DATOS_[[#This Row],[% anualiz]]=1),"Sí","NO")</f>
        <v>Sí</v>
      </c>
      <c r="BU506" s="137" t="str">
        <f aca="false">IF(AND(DATOS_[[#This Row],[% normaliz]]=1,DATOS_[[#This Row],[% anualiz]]&lt;&gt;1),"Sí","NO")</f>
        <v>NO</v>
      </c>
      <c r="BV506" s="137" t="str">
        <f aca="false">IF(AND(DATOS_[[#This Row],[% normaliz]]&lt;&gt;1,DATOS_[[#This Row],[% anualiz]]&lt;&gt;1),"Sí","NO")</f>
        <v>NO</v>
      </c>
      <c r="BW506" s="137" t="str">
        <f aca="false">+IF(DATOS_[[#This Row],[% normaliz]]*DATOS_[[#This Row],[% anualiz]]=1,"NO","Sí")</f>
        <v>Sí</v>
      </c>
      <c r="BX506" s="138" t="e">
        <f aca="false">(DATOS_[[#This Row],[S.BASE]]*(1/DATOS_[[#This Row],[% normaliz]])*(1/DATOS_[[#This Row],[% anualiz]]))*IF(DATOS_[[#This Row],[Check Equiparado]]="Sí",1,0)</f>
        <v>#DIV/0!</v>
      </c>
      <c r="BY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6" s="138" t="e">
        <f aca="false">+DATOS_[[#This Row],[SALARIO BASE Eq]]+DATOS_[[#This Row],[Tot COMPL.SAL Eq]]</f>
        <v>#DIV/0!</v>
      </c>
      <c r="CA506" s="138" t="e">
        <f aca="false" t="array" ref="CA506:CA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6" s="138" t="e">
        <f aca="false">+DATOS_[[#This Row],[TOTAL SALARIO Eq]]+DATOS_[[#This Row],[Tot Extrasalarial Eq]]</f>
        <v>#DIV/0!</v>
      </c>
      <c r="CC506" s="139" t="n">
        <f aca="false">DATOS_[[#This Row],[S.BASE]]</f>
        <v>0</v>
      </c>
      <c r="CD506" s="139" t="n">
        <f aca="false">+SUM(DATOS_[[#This Row],[Conc.Sal.01]:[Conc.Sal.30]])</f>
        <v>0</v>
      </c>
      <c r="CE506" s="139" t="n">
        <f aca="false">+DATOS_[[#This Row],[SALARIO BASE Ef]]+DATOS_[[#This Row],[Tot COMPL.SAL Ef]]</f>
        <v>0</v>
      </c>
      <c r="CF506" s="139" t="n">
        <f aca="false">+SUM(DATOS_[[#This Row],[C.Extra.01]:[C.Extra.05]])</f>
        <v>0</v>
      </c>
      <c r="CG506" s="139" t="n">
        <f aca="false">+DATOS_[[#This Row],[TOTAL SALARIO Ef]]+DATOS_[[#This Row],[Tot Extrasalarial Ef]]</f>
        <v>0</v>
      </c>
      <c r="CH506" s="140" t="n">
        <f aca="false">MIN(IF(DATOS_[[#This Row],[Fecha Fin Contrato]]="",$D$4,DATOS_[[#This Row],[Fecha Fin Contrato]]),$D$4)-MAX(DATOS_[[#This Row],[Fecha de Contratación]],$D$3)+1</f>
        <v>1</v>
      </c>
      <c r="CI506" s="141" t="str">
        <f aca="false">IF(COUNTIFS(DATOS_[id],DATOS_[[#This Row],[id]])&gt;1,DATOS_[[#This Row],[id]],"")</f>
        <v/>
      </c>
      <c r="CJ506" s="141" t="n">
        <f aca="false">(Inicio!$G$10-DATOS_[[#This Row],[Fecha Nacimiento]])/365.25</f>
        <v>0</v>
      </c>
      <c r="CK506" s="141" t="n">
        <f aca="false">(Inicio!$G$10-DATOS_[[#This Row],[Fecha de Antigüedad]])/365.25</f>
        <v>0</v>
      </c>
      <c r="CL506" s="141" t="e">
        <f aca="false">+VLOOKUP(DATOS_[[#This Row],[Clave de Contrato]],TblTiposContrato13[],3,0)</f>
        <v>#N/A</v>
      </c>
      <c r="CM506" s="141" t="e">
        <f aca="false">+VLOOKUP(DATOS_[[#This Row],[Clave de Contrato]],TblTiposContrato13[],4,0)</f>
        <v>#N/A</v>
      </c>
      <c r="CN506" s="141" t="str">
        <f aca="false">VLOOKUP(DATOS_[[#This Row],[Edad]],CONTRATOS!TblRngEdad,2,1)</f>
        <v>20  o menos</v>
      </c>
      <c r="CO506" s="141" t="str">
        <f aca="false">VLOOKUP(DATOS_[[#This Row],[Antigüedad]],TblRngAntg14[],2,1)</f>
        <v>0 a 1 años</v>
      </c>
    </row>
    <row r="507" customFormat="false" ht="13.8" hidden="false" customHeight="false" outlineLevel="0" collapsed="false">
      <c r="D507" s="128"/>
      <c r="E507" s="129"/>
      <c r="F507" s="129"/>
      <c r="G507" s="129"/>
      <c r="H507" s="130"/>
      <c r="I507" s="131"/>
      <c r="J507" s="128"/>
      <c r="K507" s="132"/>
      <c r="L507" s="132"/>
      <c r="M507" s="133"/>
      <c r="N507" s="133"/>
      <c r="O507" s="133"/>
      <c r="P507" s="129"/>
      <c r="Z507" s="74"/>
      <c r="AA507" s="75"/>
      <c r="AB507" s="75"/>
      <c r="AC507" s="129"/>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134"/>
      <c r="BK507" s="134"/>
      <c r="BL507" s="134"/>
      <c r="BM507" s="135"/>
      <c r="BN507" s="136" t="n">
        <f aca="false">+MAX($D$3,DATOS_[[#This Row],[Fecha Inicio Sit. Contract.]])</f>
        <v>0</v>
      </c>
      <c r="BO507" s="136" t="n">
        <f aca="false">+MIN($D$4,DATOS_[[#This Row],[Fecha Fin Sit. Contract.]])</f>
        <v>0</v>
      </c>
      <c r="BP507" s="137" t="n">
        <f aca="false">+DATOS_[[#This Row],[% de jornada]]*IF(DATOS_[[#This Row],[% jornada reducida]]="",1,DATOS_[[#This Row],[% jornada reducida]])</f>
        <v>0</v>
      </c>
      <c r="BQ507" s="137" t="n">
        <f aca="false">+(DATOS_[[#This Row],[F.fin.cal]]-DATOS_[[#This Row],[F.ini.cal]]+1)/($D$4-$D$3+1)</f>
        <v>1</v>
      </c>
      <c r="BR507" s="137" t="str">
        <f aca="false">IF(OR(AND(DATOS_[[#This Row],[Fecha Fin Contrato]]&lt;$D$3,DATOS_[[#This Row],[Fecha Fin Contrato]]&lt;&gt;""),DATOS_[[#This Row],[Fecha de Contratación]]&gt;$D$4),"Fuera","Dentro")</f>
        <v>Dentro</v>
      </c>
      <c r="BS507" s="137" t="str">
        <f aca="false" t="array" ref="BS507:BS507">IF(MAX(IF(DATOS_[id]=DATOS_[[#This Row],[id]],DATOS_[F.fin.cal]))=DATOS_[[#This Row],[F.fin.cal]],"Sí","NO")</f>
        <v>Sí</v>
      </c>
      <c r="BT507" s="137" t="str">
        <f aca="false">IF(AND(DATOS_[[#This Row],[% normaliz]]&lt;&gt;1,DATOS_[[#This Row],[% anualiz]]=1),"Sí","NO")</f>
        <v>Sí</v>
      </c>
      <c r="BU507" s="137" t="str">
        <f aca="false">IF(AND(DATOS_[[#This Row],[% normaliz]]=1,DATOS_[[#This Row],[% anualiz]]&lt;&gt;1),"Sí","NO")</f>
        <v>NO</v>
      </c>
      <c r="BV507" s="137" t="str">
        <f aca="false">IF(AND(DATOS_[[#This Row],[% normaliz]]&lt;&gt;1,DATOS_[[#This Row],[% anualiz]]&lt;&gt;1),"Sí","NO")</f>
        <v>NO</v>
      </c>
      <c r="BW507" s="137" t="str">
        <f aca="false">+IF(DATOS_[[#This Row],[% normaliz]]*DATOS_[[#This Row],[% anualiz]]=1,"NO","Sí")</f>
        <v>Sí</v>
      </c>
      <c r="BX507" s="138" t="e">
        <f aca="false">(DATOS_[[#This Row],[S.BASE]]*(1/DATOS_[[#This Row],[% normaliz]])*(1/DATOS_[[#This Row],[% anualiz]]))*IF(DATOS_[[#This Row],[Check Equiparado]]="Sí",1,0)</f>
        <v>#DIV/0!</v>
      </c>
      <c r="BY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7" s="138" t="e">
        <f aca="false">+DATOS_[[#This Row],[SALARIO BASE Eq]]+DATOS_[[#This Row],[Tot COMPL.SAL Eq]]</f>
        <v>#DIV/0!</v>
      </c>
      <c r="CA507" s="138" t="e">
        <f aca="false" t="array" ref="CA507:CA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7" s="138" t="e">
        <f aca="false">+DATOS_[[#This Row],[TOTAL SALARIO Eq]]+DATOS_[[#This Row],[Tot Extrasalarial Eq]]</f>
        <v>#DIV/0!</v>
      </c>
      <c r="CC507" s="139" t="n">
        <f aca="false">DATOS_[[#This Row],[S.BASE]]</f>
        <v>0</v>
      </c>
      <c r="CD507" s="139" t="n">
        <f aca="false">+SUM(DATOS_[[#This Row],[Conc.Sal.01]:[Conc.Sal.30]])</f>
        <v>0</v>
      </c>
      <c r="CE507" s="139" t="n">
        <f aca="false">+DATOS_[[#This Row],[SALARIO BASE Ef]]+DATOS_[[#This Row],[Tot COMPL.SAL Ef]]</f>
        <v>0</v>
      </c>
      <c r="CF507" s="139" t="n">
        <f aca="false">+SUM(DATOS_[[#This Row],[C.Extra.01]:[C.Extra.05]])</f>
        <v>0</v>
      </c>
      <c r="CG507" s="139" t="n">
        <f aca="false">+DATOS_[[#This Row],[TOTAL SALARIO Ef]]+DATOS_[[#This Row],[Tot Extrasalarial Ef]]</f>
        <v>0</v>
      </c>
      <c r="CH507" s="140" t="n">
        <f aca="false">MIN(IF(DATOS_[[#This Row],[Fecha Fin Contrato]]="",$D$4,DATOS_[[#This Row],[Fecha Fin Contrato]]),$D$4)-MAX(DATOS_[[#This Row],[Fecha de Contratación]],$D$3)+1</f>
        <v>1</v>
      </c>
      <c r="CI507" s="141" t="str">
        <f aca="false">IF(COUNTIFS(DATOS_[id],DATOS_[[#This Row],[id]])&gt;1,DATOS_[[#This Row],[id]],"")</f>
        <v/>
      </c>
      <c r="CJ507" s="141" t="n">
        <f aca="false">(Inicio!$G$10-DATOS_[[#This Row],[Fecha Nacimiento]])/365.25</f>
        <v>0</v>
      </c>
      <c r="CK507" s="141" t="n">
        <f aca="false">(Inicio!$G$10-DATOS_[[#This Row],[Fecha de Antigüedad]])/365.25</f>
        <v>0</v>
      </c>
      <c r="CL507" s="141" t="e">
        <f aca="false">+VLOOKUP(DATOS_[[#This Row],[Clave de Contrato]],TblTiposContrato13[],3,0)</f>
        <v>#N/A</v>
      </c>
      <c r="CM507" s="141" t="e">
        <f aca="false">+VLOOKUP(DATOS_[[#This Row],[Clave de Contrato]],TblTiposContrato13[],4,0)</f>
        <v>#N/A</v>
      </c>
      <c r="CN507" s="141" t="str">
        <f aca="false">VLOOKUP(DATOS_[[#This Row],[Edad]],CONTRATOS!TblRngEdad,2,1)</f>
        <v>20  o menos</v>
      </c>
      <c r="CO507" s="141" t="str">
        <f aca="false">VLOOKUP(DATOS_[[#This Row],[Antigüedad]],TblRngAntg14[],2,1)</f>
        <v>0 a 1 años</v>
      </c>
    </row>
    <row r="508" customFormat="false" ht="13.8" hidden="false" customHeight="false" outlineLevel="0" collapsed="false">
      <c r="D508" s="128"/>
      <c r="E508" s="129"/>
      <c r="F508" s="129"/>
      <c r="G508" s="129"/>
      <c r="H508" s="130"/>
      <c r="I508" s="131"/>
      <c r="J508" s="128"/>
      <c r="K508" s="132"/>
      <c r="L508" s="132"/>
      <c r="M508" s="133"/>
      <c r="N508" s="133"/>
      <c r="O508" s="133"/>
      <c r="P508" s="129"/>
      <c r="Z508" s="74"/>
      <c r="AA508" s="75"/>
      <c r="AB508" s="75"/>
      <c r="AC508" s="129"/>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134"/>
      <c r="BK508" s="134"/>
      <c r="BL508" s="134"/>
      <c r="BM508" s="135"/>
      <c r="BN508" s="136" t="n">
        <f aca="false">+MAX($D$3,DATOS_[[#This Row],[Fecha Inicio Sit. Contract.]])</f>
        <v>0</v>
      </c>
      <c r="BO508" s="136" t="n">
        <f aca="false">+MIN($D$4,DATOS_[[#This Row],[Fecha Fin Sit. Contract.]])</f>
        <v>0</v>
      </c>
      <c r="BP508" s="137" t="n">
        <f aca="false">+DATOS_[[#This Row],[% de jornada]]*IF(DATOS_[[#This Row],[% jornada reducida]]="",1,DATOS_[[#This Row],[% jornada reducida]])</f>
        <v>0</v>
      </c>
      <c r="BQ508" s="137" t="n">
        <f aca="false">+(DATOS_[[#This Row],[F.fin.cal]]-DATOS_[[#This Row],[F.ini.cal]]+1)/($D$4-$D$3+1)</f>
        <v>1</v>
      </c>
      <c r="BR508" s="137" t="str">
        <f aca="false">IF(OR(AND(DATOS_[[#This Row],[Fecha Fin Contrato]]&lt;$D$3,DATOS_[[#This Row],[Fecha Fin Contrato]]&lt;&gt;""),DATOS_[[#This Row],[Fecha de Contratación]]&gt;$D$4),"Fuera","Dentro")</f>
        <v>Dentro</v>
      </c>
      <c r="BS508" s="137" t="str">
        <f aca="false" t="array" ref="BS508:BS508">IF(MAX(IF(DATOS_[id]=DATOS_[[#This Row],[id]],DATOS_[F.fin.cal]))=DATOS_[[#This Row],[F.fin.cal]],"Sí","NO")</f>
        <v>Sí</v>
      </c>
      <c r="BT508" s="137" t="str">
        <f aca="false">IF(AND(DATOS_[[#This Row],[% normaliz]]&lt;&gt;1,DATOS_[[#This Row],[% anualiz]]=1),"Sí","NO")</f>
        <v>Sí</v>
      </c>
      <c r="BU508" s="137" t="str">
        <f aca="false">IF(AND(DATOS_[[#This Row],[% normaliz]]=1,DATOS_[[#This Row],[% anualiz]]&lt;&gt;1),"Sí","NO")</f>
        <v>NO</v>
      </c>
      <c r="BV508" s="137" t="str">
        <f aca="false">IF(AND(DATOS_[[#This Row],[% normaliz]]&lt;&gt;1,DATOS_[[#This Row],[% anualiz]]&lt;&gt;1),"Sí","NO")</f>
        <v>NO</v>
      </c>
      <c r="BW508" s="137" t="str">
        <f aca="false">+IF(DATOS_[[#This Row],[% normaliz]]*DATOS_[[#This Row],[% anualiz]]=1,"NO","Sí")</f>
        <v>Sí</v>
      </c>
      <c r="BX508" s="138" t="e">
        <f aca="false">(DATOS_[[#This Row],[S.BASE]]*(1/DATOS_[[#This Row],[% normaliz]])*(1/DATOS_[[#This Row],[% anualiz]]))*IF(DATOS_[[#This Row],[Check Equiparado]]="Sí",1,0)</f>
        <v>#DIV/0!</v>
      </c>
      <c r="BY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8" s="138" t="e">
        <f aca="false">+DATOS_[[#This Row],[SALARIO BASE Eq]]+DATOS_[[#This Row],[Tot COMPL.SAL Eq]]</f>
        <v>#DIV/0!</v>
      </c>
      <c r="CA508" s="138" t="e">
        <f aca="false" t="array" ref="CA508:CA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8" s="138" t="e">
        <f aca="false">+DATOS_[[#This Row],[TOTAL SALARIO Eq]]+DATOS_[[#This Row],[Tot Extrasalarial Eq]]</f>
        <v>#DIV/0!</v>
      </c>
      <c r="CC508" s="139" t="n">
        <f aca="false">DATOS_[[#This Row],[S.BASE]]</f>
        <v>0</v>
      </c>
      <c r="CD508" s="139" t="n">
        <f aca="false">+SUM(DATOS_[[#This Row],[Conc.Sal.01]:[Conc.Sal.30]])</f>
        <v>0</v>
      </c>
      <c r="CE508" s="139" t="n">
        <f aca="false">+DATOS_[[#This Row],[SALARIO BASE Ef]]+DATOS_[[#This Row],[Tot COMPL.SAL Ef]]</f>
        <v>0</v>
      </c>
      <c r="CF508" s="139" t="n">
        <f aca="false">+SUM(DATOS_[[#This Row],[C.Extra.01]:[C.Extra.05]])</f>
        <v>0</v>
      </c>
      <c r="CG508" s="139" t="n">
        <f aca="false">+DATOS_[[#This Row],[TOTAL SALARIO Ef]]+DATOS_[[#This Row],[Tot Extrasalarial Ef]]</f>
        <v>0</v>
      </c>
      <c r="CH508" s="140" t="n">
        <f aca="false">MIN(IF(DATOS_[[#This Row],[Fecha Fin Contrato]]="",$D$4,DATOS_[[#This Row],[Fecha Fin Contrato]]),$D$4)-MAX(DATOS_[[#This Row],[Fecha de Contratación]],$D$3)+1</f>
        <v>1</v>
      </c>
      <c r="CI508" s="141" t="str">
        <f aca="false">IF(COUNTIFS(DATOS_[id],DATOS_[[#This Row],[id]])&gt;1,DATOS_[[#This Row],[id]],"")</f>
        <v/>
      </c>
      <c r="CJ508" s="141" t="n">
        <f aca="false">(Inicio!$G$10-DATOS_[[#This Row],[Fecha Nacimiento]])/365.25</f>
        <v>0</v>
      </c>
      <c r="CK508" s="141" t="n">
        <f aca="false">(Inicio!$G$10-DATOS_[[#This Row],[Fecha de Antigüedad]])/365.25</f>
        <v>0</v>
      </c>
      <c r="CL508" s="141" t="e">
        <f aca="false">+VLOOKUP(DATOS_[[#This Row],[Clave de Contrato]],TblTiposContrato13[],3,0)</f>
        <v>#N/A</v>
      </c>
      <c r="CM508" s="141" t="e">
        <f aca="false">+VLOOKUP(DATOS_[[#This Row],[Clave de Contrato]],TblTiposContrato13[],4,0)</f>
        <v>#N/A</v>
      </c>
      <c r="CN508" s="141" t="str">
        <f aca="false">VLOOKUP(DATOS_[[#This Row],[Edad]],CONTRATOS!TblRngEdad,2,1)</f>
        <v>20  o menos</v>
      </c>
      <c r="CO508" s="141" t="str">
        <f aca="false">VLOOKUP(DATOS_[[#This Row],[Antigüedad]],TblRngAntg14[],2,1)</f>
        <v>0 a 1 años</v>
      </c>
    </row>
    <row r="509" customFormat="false" ht="13.8" hidden="false" customHeight="false" outlineLevel="0" collapsed="false">
      <c r="D509" s="128"/>
      <c r="E509" s="129"/>
      <c r="F509" s="129"/>
      <c r="G509" s="129"/>
      <c r="H509" s="130"/>
      <c r="I509" s="131"/>
      <c r="J509" s="128"/>
      <c r="K509" s="132"/>
      <c r="L509" s="132"/>
      <c r="M509" s="133"/>
      <c r="N509" s="133"/>
      <c r="O509" s="133"/>
      <c r="P509" s="129"/>
      <c r="Z509" s="74"/>
      <c r="AA509" s="75"/>
      <c r="AB509" s="75"/>
      <c r="AC509" s="129"/>
      <c r="AD509" s="134"/>
      <c r="AE509" s="134"/>
      <c r="AF509" s="134"/>
      <c r="AG509" s="134"/>
      <c r="AH509" s="134"/>
      <c r="AI509" s="134"/>
      <c r="AJ509" s="134"/>
      <c r="AK509" s="134"/>
      <c r="AL509" s="134"/>
      <c r="AM509" s="134"/>
      <c r="AN509" s="134"/>
      <c r="AO509" s="134"/>
      <c r="AP509" s="134"/>
      <c r="AQ509" s="134"/>
      <c r="AR509" s="134"/>
      <c r="AS509" s="134"/>
      <c r="AT509" s="134"/>
      <c r="AU509" s="134"/>
      <c r="AV509" s="134"/>
      <c r="AW509" s="134"/>
      <c r="AX509" s="134"/>
      <c r="AY509" s="134"/>
      <c r="AZ509" s="134"/>
      <c r="BA509" s="134"/>
      <c r="BB509" s="134"/>
      <c r="BC509" s="134"/>
      <c r="BD509" s="134"/>
      <c r="BE509" s="134"/>
      <c r="BF509" s="134"/>
      <c r="BG509" s="134"/>
      <c r="BH509" s="134"/>
      <c r="BI509" s="134"/>
      <c r="BJ509" s="134"/>
      <c r="BK509" s="134"/>
      <c r="BL509" s="134"/>
      <c r="BM509" s="135"/>
      <c r="BN509" s="136" t="n">
        <f aca="false">+MAX($D$3,DATOS_[[#This Row],[Fecha Inicio Sit. Contract.]])</f>
        <v>0</v>
      </c>
      <c r="BO509" s="136" t="n">
        <f aca="false">+MIN($D$4,DATOS_[[#This Row],[Fecha Fin Sit. Contract.]])</f>
        <v>0</v>
      </c>
      <c r="BP509" s="137" t="n">
        <f aca="false">+DATOS_[[#This Row],[% de jornada]]*IF(DATOS_[[#This Row],[% jornada reducida]]="",1,DATOS_[[#This Row],[% jornada reducida]])</f>
        <v>0</v>
      </c>
      <c r="BQ509" s="137" t="n">
        <f aca="false">+(DATOS_[[#This Row],[F.fin.cal]]-DATOS_[[#This Row],[F.ini.cal]]+1)/($D$4-$D$3+1)</f>
        <v>1</v>
      </c>
      <c r="BR509" s="137" t="str">
        <f aca="false">IF(OR(AND(DATOS_[[#This Row],[Fecha Fin Contrato]]&lt;$D$3,DATOS_[[#This Row],[Fecha Fin Contrato]]&lt;&gt;""),DATOS_[[#This Row],[Fecha de Contratación]]&gt;$D$4),"Fuera","Dentro")</f>
        <v>Dentro</v>
      </c>
      <c r="BS509" s="137" t="str">
        <f aca="false" t="array" ref="BS509:BS509">IF(MAX(IF(DATOS_[id]=DATOS_[[#This Row],[id]],DATOS_[F.fin.cal]))=DATOS_[[#This Row],[F.fin.cal]],"Sí","NO")</f>
        <v>Sí</v>
      </c>
      <c r="BT509" s="137" t="str">
        <f aca="false">IF(AND(DATOS_[[#This Row],[% normaliz]]&lt;&gt;1,DATOS_[[#This Row],[% anualiz]]=1),"Sí","NO")</f>
        <v>Sí</v>
      </c>
      <c r="BU509" s="137" t="str">
        <f aca="false">IF(AND(DATOS_[[#This Row],[% normaliz]]=1,DATOS_[[#This Row],[% anualiz]]&lt;&gt;1),"Sí","NO")</f>
        <v>NO</v>
      </c>
      <c r="BV509" s="137" t="str">
        <f aca="false">IF(AND(DATOS_[[#This Row],[% normaliz]]&lt;&gt;1,DATOS_[[#This Row],[% anualiz]]&lt;&gt;1),"Sí","NO")</f>
        <v>NO</v>
      </c>
      <c r="BW509" s="137" t="str">
        <f aca="false">+IF(DATOS_[[#This Row],[% normaliz]]*DATOS_[[#This Row],[% anualiz]]=1,"NO","Sí")</f>
        <v>Sí</v>
      </c>
      <c r="BX509" s="138" t="e">
        <f aca="false">(DATOS_[[#This Row],[S.BASE]]*(1/DATOS_[[#This Row],[% normaliz]])*(1/DATOS_[[#This Row],[% anualiz]]))*IF(DATOS_[[#This Row],[Check Equiparado]]="Sí",1,0)</f>
        <v>#DIV/0!</v>
      </c>
      <c r="BY5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9" s="138" t="e">
        <f aca="false">+DATOS_[[#This Row],[SALARIO BASE Eq]]+DATOS_[[#This Row],[Tot COMPL.SAL Eq]]</f>
        <v>#DIV/0!</v>
      </c>
      <c r="CA509" s="138" t="e">
        <f aca="false" t="array" ref="CA509:CA5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9" s="138" t="e">
        <f aca="false">+DATOS_[[#This Row],[TOTAL SALARIO Eq]]+DATOS_[[#This Row],[Tot Extrasalarial Eq]]</f>
        <v>#DIV/0!</v>
      </c>
      <c r="CC509" s="139" t="n">
        <f aca="false">DATOS_[[#This Row],[S.BASE]]</f>
        <v>0</v>
      </c>
      <c r="CD509" s="139" t="n">
        <f aca="false">+SUM(DATOS_[[#This Row],[Conc.Sal.01]:[Conc.Sal.30]])</f>
        <v>0</v>
      </c>
      <c r="CE509" s="139" t="n">
        <f aca="false">+DATOS_[[#This Row],[SALARIO BASE Ef]]+DATOS_[[#This Row],[Tot COMPL.SAL Ef]]</f>
        <v>0</v>
      </c>
      <c r="CF509" s="139" t="n">
        <f aca="false">+SUM(DATOS_[[#This Row],[C.Extra.01]:[C.Extra.05]])</f>
        <v>0</v>
      </c>
      <c r="CG509" s="139" t="n">
        <f aca="false">+DATOS_[[#This Row],[TOTAL SALARIO Ef]]+DATOS_[[#This Row],[Tot Extrasalarial Ef]]</f>
        <v>0</v>
      </c>
      <c r="CH509" s="140" t="n">
        <f aca="false">MIN(IF(DATOS_[[#This Row],[Fecha Fin Contrato]]="",$D$4,DATOS_[[#This Row],[Fecha Fin Contrato]]),$D$4)-MAX(DATOS_[[#This Row],[Fecha de Contratación]],$D$3)+1</f>
        <v>1</v>
      </c>
      <c r="CI509" s="141" t="str">
        <f aca="false">IF(COUNTIFS(DATOS_[id],DATOS_[[#This Row],[id]])&gt;1,DATOS_[[#This Row],[id]],"")</f>
        <v/>
      </c>
      <c r="CJ509" s="141" t="n">
        <f aca="false">(Inicio!$G$10-DATOS_[[#This Row],[Fecha Nacimiento]])/365.25</f>
        <v>0</v>
      </c>
      <c r="CK509" s="141" t="n">
        <f aca="false">(Inicio!$G$10-DATOS_[[#This Row],[Fecha de Antigüedad]])/365.25</f>
        <v>0</v>
      </c>
      <c r="CL509" s="141" t="e">
        <f aca="false">+VLOOKUP(DATOS_[[#This Row],[Clave de Contrato]],TblTiposContrato13[],3,0)</f>
        <v>#N/A</v>
      </c>
      <c r="CM509" s="141" t="e">
        <f aca="false">+VLOOKUP(DATOS_[[#This Row],[Clave de Contrato]],TblTiposContrato13[],4,0)</f>
        <v>#N/A</v>
      </c>
      <c r="CN509" s="141" t="str">
        <f aca="false">VLOOKUP(DATOS_[[#This Row],[Edad]],CONTRATOS!TblRngEdad,2,1)</f>
        <v>20  o menos</v>
      </c>
      <c r="CO509" s="141" t="str">
        <f aca="false">VLOOKUP(DATOS_[[#This Row],[Antigüedad]],TblRngAntg14[],2,1)</f>
        <v>0 a 1 años</v>
      </c>
    </row>
    <row r="510" customFormat="false" ht="13.8" hidden="false" customHeight="false" outlineLevel="0" collapsed="false">
      <c r="D510" s="128"/>
      <c r="E510" s="129"/>
      <c r="F510" s="129"/>
      <c r="G510" s="129"/>
      <c r="H510" s="130"/>
      <c r="I510" s="131"/>
      <c r="J510" s="128"/>
      <c r="K510" s="132"/>
      <c r="L510" s="132"/>
      <c r="M510" s="133"/>
      <c r="N510" s="133"/>
      <c r="O510" s="133"/>
      <c r="P510" s="129"/>
      <c r="Z510" s="74"/>
      <c r="AA510" s="75"/>
      <c r="AB510" s="75"/>
      <c r="AC510" s="129"/>
      <c r="AD510" s="134"/>
      <c r="AE510" s="134"/>
      <c r="AF510" s="134"/>
      <c r="AG510" s="134"/>
      <c r="AH510" s="134"/>
      <c r="AI510" s="134"/>
      <c r="AJ510" s="134"/>
      <c r="AK510" s="134"/>
      <c r="AL510" s="134"/>
      <c r="AM510" s="134"/>
      <c r="AN510" s="134"/>
      <c r="AO510" s="134"/>
      <c r="AP510" s="134"/>
      <c r="AQ510" s="134"/>
      <c r="AR510" s="134"/>
      <c r="AS510" s="134"/>
      <c r="AT510" s="134"/>
      <c r="AU510" s="134"/>
      <c r="AV510" s="134"/>
      <c r="AW510" s="134"/>
      <c r="AX510" s="134"/>
      <c r="AY510" s="134"/>
      <c r="AZ510" s="134"/>
      <c r="BA510" s="134"/>
      <c r="BB510" s="134"/>
      <c r="BC510" s="134"/>
      <c r="BD510" s="134"/>
      <c r="BE510" s="134"/>
      <c r="BF510" s="134"/>
      <c r="BG510" s="134"/>
      <c r="BH510" s="134"/>
      <c r="BI510" s="134"/>
      <c r="BJ510" s="134"/>
      <c r="BK510" s="134"/>
      <c r="BL510" s="134"/>
      <c r="BM510" s="135"/>
      <c r="BN510" s="136" t="n">
        <f aca="false">+MAX($D$3,DATOS_[[#This Row],[Fecha Inicio Sit. Contract.]])</f>
        <v>0</v>
      </c>
      <c r="BO510" s="136" t="n">
        <f aca="false">+MIN($D$4,DATOS_[[#This Row],[Fecha Fin Sit. Contract.]])</f>
        <v>0</v>
      </c>
      <c r="BP510" s="137" t="n">
        <f aca="false">+DATOS_[[#This Row],[% de jornada]]*IF(DATOS_[[#This Row],[% jornada reducida]]="",1,DATOS_[[#This Row],[% jornada reducida]])</f>
        <v>0</v>
      </c>
      <c r="BQ510" s="137" t="n">
        <f aca="false">+(DATOS_[[#This Row],[F.fin.cal]]-DATOS_[[#This Row],[F.ini.cal]]+1)/($D$4-$D$3+1)</f>
        <v>1</v>
      </c>
      <c r="BR510" s="137" t="str">
        <f aca="false">IF(OR(AND(DATOS_[[#This Row],[Fecha Fin Contrato]]&lt;$D$3,DATOS_[[#This Row],[Fecha Fin Contrato]]&lt;&gt;""),DATOS_[[#This Row],[Fecha de Contratación]]&gt;$D$4),"Fuera","Dentro")</f>
        <v>Dentro</v>
      </c>
      <c r="BS510" s="137" t="str">
        <f aca="false" t="array" ref="BS510:BS510">IF(MAX(IF(DATOS_[id]=DATOS_[[#This Row],[id]],DATOS_[F.fin.cal]))=DATOS_[[#This Row],[F.fin.cal]],"Sí","NO")</f>
        <v>Sí</v>
      </c>
      <c r="BT510" s="137" t="str">
        <f aca="false">IF(AND(DATOS_[[#This Row],[% normaliz]]&lt;&gt;1,DATOS_[[#This Row],[% anualiz]]=1),"Sí","NO")</f>
        <v>Sí</v>
      </c>
      <c r="BU510" s="137" t="str">
        <f aca="false">IF(AND(DATOS_[[#This Row],[% normaliz]]=1,DATOS_[[#This Row],[% anualiz]]&lt;&gt;1),"Sí","NO")</f>
        <v>NO</v>
      </c>
      <c r="BV510" s="137" t="str">
        <f aca="false">IF(AND(DATOS_[[#This Row],[% normaliz]]&lt;&gt;1,DATOS_[[#This Row],[% anualiz]]&lt;&gt;1),"Sí","NO")</f>
        <v>NO</v>
      </c>
      <c r="BW510" s="137" t="str">
        <f aca="false">+IF(DATOS_[[#This Row],[% normaliz]]*DATOS_[[#This Row],[% anualiz]]=1,"NO","Sí")</f>
        <v>Sí</v>
      </c>
      <c r="BX510" s="138" t="e">
        <f aca="false">(DATOS_[[#This Row],[S.BASE]]*(1/DATOS_[[#This Row],[% normaliz]])*(1/DATOS_[[#This Row],[% anualiz]]))*IF(DATOS_[[#This Row],[Check Equiparado]]="Sí",1,0)</f>
        <v>#DIV/0!</v>
      </c>
      <c r="BY5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0" s="138" t="e">
        <f aca="false">+DATOS_[[#This Row],[SALARIO BASE Eq]]+DATOS_[[#This Row],[Tot COMPL.SAL Eq]]</f>
        <v>#DIV/0!</v>
      </c>
      <c r="CA510" s="138" t="e">
        <f aca="false" t="array" ref="CA510:CA5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0" s="138" t="e">
        <f aca="false">+DATOS_[[#This Row],[TOTAL SALARIO Eq]]+DATOS_[[#This Row],[Tot Extrasalarial Eq]]</f>
        <v>#DIV/0!</v>
      </c>
      <c r="CC510" s="139" t="n">
        <f aca="false">DATOS_[[#This Row],[S.BASE]]</f>
        <v>0</v>
      </c>
      <c r="CD510" s="139" t="n">
        <f aca="false">+SUM(DATOS_[[#This Row],[Conc.Sal.01]:[Conc.Sal.30]])</f>
        <v>0</v>
      </c>
      <c r="CE510" s="139" t="n">
        <f aca="false">+DATOS_[[#This Row],[SALARIO BASE Ef]]+DATOS_[[#This Row],[Tot COMPL.SAL Ef]]</f>
        <v>0</v>
      </c>
      <c r="CF510" s="139" t="n">
        <f aca="false">+SUM(DATOS_[[#This Row],[C.Extra.01]:[C.Extra.05]])</f>
        <v>0</v>
      </c>
      <c r="CG510" s="139" t="n">
        <f aca="false">+DATOS_[[#This Row],[TOTAL SALARIO Ef]]+DATOS_[[#This Row],[Tot Extrasalarial Ef]]</f>
        <v>0</v>
      </c>
      <c r="CH510" s="140" t="n">
        <f aca="false">MIN(IF(DATOS_[[#This Row],[Fecha Fin Contrato]]="",$D$4,DATOS_[[#This Row],[Fecha Fin Contrato]]),$D$4)-MAX(DATOS_[[#This Row],[Fecha de Contratación]],$D$3)+1</f>
        <v>1</v>
      </c>
      <c r="CI510" s="141" t="str">
        <f aca="false">IF(COUNTIFS(DATOS_[id],DATOS_[[#This Row],[id]])&gt;1,DATOS_[[#This Row],[id]],"")</f>
        <v/>
      </c>
      <c r="CJ510" s="141" t="n">
        <f aca="false">(Inicio!$G$10-DATOS_[[#This Row],[Fecha Nacimiento]])/365.25</f>
        <v>0</v>
      </c>
      <c r="CK510" s="141" t="n">
        <f aca="false">(Inicio!$G$10-DATOS_[[#This Row],[Fecha de Antigüedad]])/365.25</f>
        <v>0</v>
      </c>
      <c r="CL510" s="141" t="e">
        <f aca="false">+VLOOKUP(DATOS_[[#This Row],[Clave de Contrato]],TblTiposContrato13[],3,0)</f>
        <v>#N/A</v>
      </c>
      <c r="CM510" s="141" t="e">
        <f aca="false">+VLOOKUP(DATOS_[[#This Row],[Clave de Contrato]],TblTiposContrato13[],4,0)</f>
        <v>#N/A</v>
      </c>
      <c r="CN510" s="141" t="str">
        <f aca="false">VLOOKUP(DATOS_[[#This Row],[Edad]],CONTRATOS!TblRngEdad,2,1)</f>
        <v>20  o menos</v>
      </c>
      <c r="CO510" s="141" t="str">
        <f aca="false">VLOOKUP(DATOS_[[#This Row],[Antigüedad]],TblRngAntg14[],2,1)</f>
        <v>0 a 1 años</v>
      </c>
    </row>
    <row r="511" customFormat="false" ht="13.8" hidden="false" customHeight="false" outlineLevel="0" collapsed="false">
      <c r="D511" s="128"/>
      <c r="E511" s="129"/>
      <c r="F511" s="129"/>
      <c r="G511" s="129"/>
      <c r="H511" s="130"/>
      <c r="I511" s="131"/>
      <c r="J511" s="128"/>
      <c r="K511" s="132"/>
      <c r="L511" s="132"/>
      <c r="M511" s="133"/>
      <c r="N511" s="133"/>
      <c r="O511" s="133"/>
      <c r="P511" s="129"/>
      <c r="Z511" s="74"/>
      <c r="AA511" s="75"/>
      <c r="AB511" s="75"/>
      <c r="AC511" s="129"/>
      <c r="AD511" s="134"/>
      <c r="AE511" s="134"/>
      <c r="AF511" s="134"/>
      <c r="AG511" s="134"/>
      <c r="AH511" s="134"/>
      <c r="AI511" s="134"/>
      <c r="AJ511" s="134"/>
      <c r="AK511" s="134"/>
      <c r="AL511" s="134"/>
      <c r="AM511" s="134"/>
      <c r="AN511" s="134"/>
      <c r="AO511" s="134"/>
      <c r="AP511" s="134"/>
      <c r="AQ511" s="134"/>
      <c r="AR511" s="134"/>
      <c r="AS511" s="134"/>
      <c r="AT511" s="134"/>
      <c r="AU511" s="134"/>
      <c r="AV511" s="134"/>
      <c r="AW511" s="134"/>
      <c r="AX511" s="134"/>
      <c r="AY511" s="134"/>
      <c r="AZ511" s="134"/>
      <c r="BA511" s="134"/>
      <c r="BB511" s="134"/>
      <c r="BC511" s="134"/>
      <c r="BD511" s="134"/>
      <c r="BE511" s="134"/>
      <c r="BF511" s="134"/>
      <c r="BG511" s="134"/>
      <c r="BH511" s="134"/>
      <c r="BI511" s="134"/>
      <c r="BJ511" s="134"/>
      <c r="BK511" s="134"/>
      <c r="BL511" s="134"/>
      <c r="BM511" s="135"/>
      <c r="BN511" s="136" t="n">
        <f aca="false">+MAX($D$3,DATOS_[[#This Row],[Fecha Inicio Sit. Contract.]])</f>
        <v>0</v>
      </c>
      <c r="BO511" s="136" t="n">
        <f aca="false">+MIN($D$4,DATOS_[[#This Row],[Fecha Fin Sit. Contract.]])</f>
        <v>0</v>
      </c>
      <c r="BP511" s="137" t="n">
        <f aca="false">+DATOS_[[#This Row],[% de jornada]]*IF(DATOS_[[#This Row],[% jornada reducida]]="",1,DATOS_[[#This Row],[% jornada reducida]])</f>
        <v>0</v>
      </c>
      <c r="BQ511" s="137" t="n">
        <f aca="false">+(DATOS_[[#This Row],[F.fin.cal]]-DATOS_[[#This Row],[F.ini.cal]]+1)/($D$4-$D$3+1)</f>
        <v>1</v>
      </c>
      <c r="BR511" s="137" t="str">
        <f aca="false">IF(OR(AND(DATOS_[[#This Row],[Fecha Fin Contrato]]&lt;$D$3,DATOS_[[#This Row],[Fecha Fin Contrato]]&lt;&gt;""),DATOS_[[#This Row],[Fecha de Contratación]]&gt;$D$4),"Fuera","Dentro")</f>
        <v>Dentro</v>
      </c>
      <c r="BS511" s="137" t="str">
        <f aca="false" t="array" ref="BS511:BS511">IF(MAX(IF(DATOS_[id]=DATOS_[[#This Row],[id]],DATOS_[F.fin.cal]))=DATOS_[[#This Row],[F.fin.cal]],"Sí","NO")</f>
        <v>Sí</v>
      </c>
      <c r="BT511" s="137" t="str">
        <f aca="false">IF(AND(DATOS_[[#This Row],[% normaliz]]&lt;&gt;1,DATOS_[[#This Row],[% anualiz]]=1),"Sí","NO")</f>
        <v>Sí</v>
      </c>
      <c r="BU511" s="137" t="str">
        <f aca="false">IF(AND(DATOS_[[#This Row],[% normaliz]]=1,DATOS_[[#This Row],[% anualiz]]&lt;&gt;1),"Sí","NO")</f>
        <v>NO</v>
      </c>
      <c r="BV511" s="137" t="str">
        <f aca="false">IF(AND(DATOS_[[#This Row],[% normaliz]]&lt;&gt;1,DATOS_[[#This Row],[% anualiz]]&lt;&gt;1),"Sí","NO")</f>
        <v>NO</v>
      </c>
      <c r="BW511" s="137" t="str">
        <f aca="false">+IF(DATOS_[[#This Row],[% normaliz]]*DATOS_[[#This Row],[% anualiz]]=1,"NO","Sí")</f>
        <v>Sí</v>
      </c>
      <c r="BX511" s="138" t="e">
        <f aca="false">(DATOS_[[#This Row],[S.BASE]]*(1/DATOS_[[#This Row],[% normaliz]])*(1/DATOS_[[#This Row],[% anualiz]]))*IF(DATOS_[[#This Row],[Check Equiparado]]="Sí",1,0)</f>
        <v>#DIV/0!</v>
      </c>
      <c r="BY5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1" s="138" t="e">
        <f aca="false">+DATOS_[[#This Row],[SALARIO BASE Eq]]+DATOS_[[#This Row],[Tot COMPL.SAL Eq]]</f>
        <v>#DIV/0!</v>
      </c>
      <c r="CA511" s="138" t="e">
        <f aca="false" t="array" ref="CA511:CA5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1" s="138" t="e">
        <f aca="false">+DATOS_[[#This Row],[TOTAL SALARIO Eq]]+DATOS_[[#This Row],[Tot Extrasalarial Eq]]</f>
        <v>#DIV/0!</v>
      </c>
      <c r="CC511" s="139" t="n">
        <f aca="false">DATOS_[[#This Row],[S.BASE]]</f>
        <v>0</v>
      </c>
      <c r="CD511" s="139" t="n">
        <f aca="false">+SUM(DATOS_[[#This Row],[Conc.Sal.01]:[Conc.Sal.30]])</f>
        <v>0</v>
      </c>
      <c r="CE511" s="139" t="n">
        <f aca="false">+DATOS_[[#This Row],[SALARIO BASE Ef]]+DATOS_[[#This Row],[Tot COMPL.SAL Ef]]</f>
        <v>0</v>
      </c>
      <c r="CF511" s="139" t="n">
        <f aca="false">+SUM(DATOS_[[#This Row],[C.Extra.01]:[C.Extra.05]])</f>
        <v>0</v>
      </c>
      <c r="CG511" s="139" t="n">
        <f aca="false">+DATOS_[[#This Row],[TOTAL SALARIO Ef]]+DATOS_[[#This Row],[Tot Extrasalarial Ef]]</f>
        <v>0</v>
      </c>
      <c r="CH511" s="140" t="n">
        <f aca="false">MIN(IF(DATOS_[[#This Row],[Fecha Fin Contrato]]="",$D$4,DATOS_[[#This Row],[Fecha Fin Contrato]]),$D$4)-MAX(DATOS_[[#This Row],[Fecha de Contratación]],$D$3)+1</f>
        <v>1</v>
      </c>
      <c r="CI511" s="141" t="str">
        <f aca="false">IF(COUNTIFS(DATOS_[id],DATOS_[[#This Row],[id]])&gt;1,DATOS_[[#This Row],[id]],"")</f>
        <v/>
      </c>
      <c r="CJ511" s="141" t="n">
        <f aca="false">(Inicio!$G$10-DATOS_[[#This Row],[Fecha Nacimiento]])/365.25</f>
        <v>0</v>
      </c>
      <c r="CK511" s="141" t="n">
        <f aca="false">(Inicio!$G$10-DATOS_[[#This Row],[Fecha de Antigüedad]])/365.25</f>
        <v>0</v>
      </c>
      <c r="CL511" s="141" t="e">
        <f aca="false">+VLOOKUP(DATOS_[[#This Row],[Clave de Contrato]],TblTiposContrato13[],3,0)</f>
        <v>#N/A</v>
      </c>
      <c r="CM511" s="141" t="e">
        <f aca="false">+VLOOKUP(DATOS_[[#This Row],[Clave de Contrato]],TblTiposContrato13[],4,0)</f>
        <v>#N/A</v>
      </c>
      <c r="CN511" s="141" t="str">
        <f aca="false">VLOOKUP(DATOS_[[#This Row],[Edad]],CONTRATOS!TblRngEdad,2,1)</f>
        <v>20  o menos</v>
      </c>
      <c r="CO511" s="141" t="str">
        <f aca="false">VLOOKUP(DATOS_[[#This Row],[Antigüedad]],TblRngAntg14[],2,1)</f>
        <v>0 a 1 años</v>
      </c>
    </row>
    <row r="512" customFormat="false" ht="13.8" hidden="false" customHeight="false" outlineLevel="0" collapsed="false">
      <c r="D512" s="128"/>
      <c r="E512" s="129"/>
      <c r="F512" s="129"/>
      <c r="G512" s="129"/>
      <c r="H512" s="130"/>
      <c r="I512" s="131"/>
      <c r="J512" s="128"/>
      <c r="K512" s="132"/>
      <c r="L512" s="132"/>
      <c r="M512" s="133"/>
      <c r="N512" s="133"/>
      <c r="O512" s="133"/>
      <c r="P512" s="129"/>
      <c r="Z512" s="74"/>
      <c r="AA512" s="75"/>
      <c r="AB512" s="75"/>
      <c r="AC512" s="129"/>
      <c r="AD512" s="134"/>
      <c r="AE512" s="134"/>
      <c r="AF512" s="134"/>
      <c r="AG512" s="134"/>
      <c r="AH512" s="134"/>
      <c r="AI512" s="134"/>
      <c r="AJ512" s="134"/>
      <c r="AK512" s="134"/>
      <c r="AL512" s="134"/>
      <c r="AM512" s="134"/>
      <c r="AN512" s="134"/>
      <c r="AO512" s="134"/>
      <c r="AP512" s="134"/>
      <c r="AQ512" s="134"/>
      <c r="AR512" s="134"/>
      <c r="AS512" s="134"/>
      <c r="AT512" s="134"/>
      <c r="AU512" s="134"/>
      <c r="AV512" s="134"/>
      <c r="AW512" s="134"/>
      <c r="AX512" s="134"/>
      <c r="AY512" s="134"/>
      <c r="AZ512" s="134"/>
      <c r="BA512" s="134"/>
      <c r="BB512" s="134"/>
      <c r="BC512" s="134"/>
      <c r="BD512" s="134"/>
      <c r="BE512" s="134"/>
      <c r="BF512" s="134"/>
      <c r="BG512" s="134"/>
      <c r="BH512" s="134"/>
      <c r="BI512" s="134"/>
      <c r="BJ512" s="134"/>
      <c r="BK512" s="134"/>
      <c r="BL512" s="134"/>
      <c r="BM512" s="135"/>
      <c r="BN512" s="136" t="n">
        <f aca="false">+MAX($D$3,DATOS_[[#This Row],[Fecha Inicio Sit. Contract.]])</f>
        <v>0</v>
      </c>
      <c r="BO512" s="136" t="n">
        <f aca="false">+MIN($D$4,DATOS_[[#This Row],[Fecha Fin Sit. Contract.]])</f>
        <v>0</v>
      </c>
      <c r="BP512" s="137" t="n">
        <f aca="false">+DATOS_[[#This Row],[% de jornada]]*IF(DATOS_[[#This Row],[% jornada reducida]]="",1,DATOS_[[#This Row],[% jornada reducida]])</f>
        <v>0</v>
      </c>
      <c r="BQ512" s="137" t="n">
        <f aca="false">+(DATOS_[[#This Row],[F.fin.cal]]-DATOS_[[#This Row],[F.ini.cal]]+1)/($D$4-$D$3+1)</f>
        <v>1</v>
      </c>
      <c r="BR512" s="137" t="str">
        <f aca="false">IF(OR(AND(DATOS_[[#This Row],[Fecha Fin Contrato]]&lt;$D$3,DATOS_[[#This Row],[Fecha Fin Contrato]]&lt;&gt;""),DATOS_[[#This Row],[Fecha de Contratación]]&gt;$D$4),"Fuera","Dentro")</f>
        <v>Dentro</v>
      </c>
      <c r="BS512" s="137" t="str">
        <f aca="false" t="array" ref="BS512:BS512">IF(MAX(IF(DATOS_[id]=DATOS_[[#This Row],[id]],DATOS_[F.fin.cal]))=DATOS_[[#This Row],[F.fin.cal]],"Sí","NO")</f>
        <v>Sí</v>
      </c>
      <c r="BT512" s="137" t="str">
        <f aca="false">IF(AND(DATOS_[[#This Row],[% normaliz]]&lt;&gt;1,DATOS_[[#This Row],[% anualiz]]=1),"Sí","NO")</f>
        <v>Sí</v>
      </c>
      <c r="BU512" s="137" t="str">
        <f aca="false">IF(AND(DATOS_[[#This Row],[% normaliz]]=1,DATOS_[[#This Row],[% anualiz]]&lt;&gt;1),"Sí","NO")</f>
        <v>NO</v>
      </c>
      <c r="BV512" s="137" t="str">
        <f aca="false">IF(AND(DATOS_[[#This Row],[% normaliz]]&lt;&gt;1,DATOS_[[#This Row],[% anualiz]]&lt;&gt;1),"Sí","NO")</f>
        <v>NO</v>
      </c>
      <c r="BW512" s="137" t="str">
        <f aca="false">+IF(DATOS_[[#This Row],[% normaliz]]*DATOS_[[#This Row],[% anualiz]]=1,"NO","Sí")</f>
        <v>Sí</v>
      </c>
      <c r="BX512" s="138" t="e">
        <f aca="false">(DATOS_[[#This Row],[S.BASE]]*(1/DATOS_[[#This Row],[% normaliz]])*(1/DATOS_[[#This Row],[% anualiz]]))*IF(DATOS_[[#This Row],[Check Equiparado]]="Sí",1,0)</f>
        <v>#DIV/0!</v>
      </c>
      <c r="BY5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2" s="138" t="e">
        <f aca="false">+DATOS_[[#This Row],[SALARIO BASE Eq]]+DATOS_[[#This Row],[Tot COMPL.SAL Eq]]</f>
        <v>#DIV/0!</v>
      </c>
      <c r="CA512" s="138" t="e">
        <f aca="false" t="array" ref="CA512:CA5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2" s="138" t="e">
        <f aca="false">+DATOS_[[#This Row],[TOTAL SALARIO Eq]]+DATOS_[[#This Row],[Tot Extrasalarial Eq]]</f>
        <v>#DIV/0!</v>
      </c>
      <c r="CC512" s="139" t="n">
        <f aca="false">DATOS_[[#This Row],[S.BASE]]</f>
        <v>0</v>
      </c>
      <c r="CD512" s="139" t="n">
        <f aca="false">+SUM(DATOS_[[#This Row],[Conc.Sal.01]:[Conc.Sal.30]])</f>
        <v>0</v>
      </c>
      <c r="CE512" s="139" t="n">
        <f aca="false">+DATOS_[[#This Row],[SALARIO BASE Ef]]+DATOS_[[#This Row],[Tot COMPL.SAL Ef]]</f>
        <v>0</v>
      </c>
      <c r="CF512" s="139" t="n">
        <f aca="false">+SUM(DATOS_[[#This Row],[C.Extra.01]:[C.Extra.05]])</f>
        <v>0</v>
      </c>
      <c r="CG512" s="139" t="n">
        <f aca="false">+DATOS_[[#This Row],[TOTAL SALARIO Ef]]+DATOS_[[#This Row],[Tot Extrasalarial Ef]]</f>
        <v>0</v>
      </c>
      <c r="CH512" s="140" t="n">
        <f aca="false">MIN(IF(DATOS_[[#This Row],[Fecha Fin Contrato]]="",$D$4,DATOS_[[#This Row],[Fecha Fin Contrato]]),$D$4)-MAX(DATOS_[[#This Row],[Fecha de Contratación]],$D$3)+1</f>
        <v>1</v>
      </c>
      <c r="CI512" s="141" t="str">
        <f aca="false">IF(COUNTIFS(DATOS_[id],DATOS_[[#This Row],[id]])&gt;1,DATOS_[[#This Row],[id]],"")</f>
        <v/>
      </c>
      <c r="CJ512" s="141" t="n">
        <f aca="false">(Inicio!$G$10-DATOS_[[#This Row],[Fecha Nacimiento]])/365.25</f>
        <v>0</v>
      </c>
      <c r="CK512" s="141" t="n">
        <f aca="false">(Inicio!$G$10-DATOS_[[#This Row],[Fecha de Antigüedad]])/365.25</f>
        <v>0</v>
      </c>
      <c r="CL512" s="141" t="e">
        <f aca="false">+VLOOKUP(DATOS_[[#This Row],[Clave de Contrato]],TblTiposContrato13[],3,0)</f>
        <v>#N/A</v>
      </c>
      <c r="CM512" s="141" t="e">
        <f aca="false">+VLOOKUP(DATOS_[[#This Row],[Clave de Contrato]],TblTiposContrato13[],4,0)</f>
        <v>#N/A</v>
      </c>
      <c r="CN512" s="141" t="str">
        <f aca="false">VLOOKUP(DATOS_[[#This Row],[Edad]],CONTRATOS!TblRngEdad,2,1)</f>
        <v>20  o menos</v>
      </c>
      <c r="CO512" s="141" t="str">
        <f aca="false">VLOOKUP(DATOS_[[#This Row],[Antigüedad]],TblRngAntg14[],2,1)</f>
        <v>0 a 1 años</v>
      </c>
    </row>
    <row r="513" customFormat="false" ht="13.8" hidden="false" customHeight="false" outlineLevel="0" collapsed="false">
      <c r="D513" s="128"/>
      <c r="E513" s="129"/>
      <c r="F513" s="129"/>
      <c r="G513" s="129"/>
      <c r="H513" s="130"/>
      <c r="I513" s="131"/>
      <c r="J513" s="128"/>
      <c r="K513" s="132"/>
      <c r="L513" s="132"/>
      <c r="M513" s="133"/>
      <c r="N513" s="133"/>
      <c r="O513" s="133"/>
      <c r="P513" s="129"/>
      <c r="Z513" s="74"/>
      <c r="AA513" s="75"/>
      <c r="AB513" s="75"/>
      <c r="AC513" s="129"/>
      <c r="AD513" s="134"/>
      <c r="AE513" s="134"/>
      <c r="AF513" s="134"/>
      <c r="AG513" s="134"/>
      <c r="AH513" s="134"/>
      <c r="AI513" s="134"/>
      <c r="AJ513" s="134"/>
      <c r="AK513" s="134"/>
      <c r="AL513" s="134"/>
      <c r="AM513" s="134"/>
      <c r="AN513" s="134"/>
      <c r="AO513" s="134"/>
      <c r="AP513" s="134"/>
      <c r="AQ513" s="134"/>
      <c r="AR513" s="134"/>
      <c r="AS513" s="134"/>
      <c r="AT513" s="134"/>
      <c r="AU513" s="134"/>
      <c r="AV513" s="134"/>
      <c r="AW513" s="134"/>
      <c r="AX513" s="134"/>
      <c r="AY513" s="134"/>
      <c r="AZ513" s="134"/>
      <c r="BA513" s="134"/>
      <c r="BB513" s="134"/>
      <c r="BC513" s="134"/>
      <c r="BD513" s="134"/>
      <c r="BE513" s="134"/>
      <c r="BF513" s="134"/>
      <c r="BG513" s="134"/>
      <c r="BH513" s="134"/>
      <c r="BI513" s="134"/>
      <c r="BJ513" s="134"/>
      <c r="BK513" s="134"/>
      <c r="BL513" s="134"/>
      <c r="BM513" s="135"/>
      <c r="BN513" s="136" t="n">
        <f aca="false">+MAX($D$3,DATOS_[[#This Row],[Fecha Inicio Sit. Contract.]])</f>
        <v>0</v>
      </c>
      <c r="BO513" s="136" t="n">
        <f aca="false">+MIN($D$4,DATOS_[[#This Row],[Fecha Fin Sit. Contract.]])</f>
        <v>0</v>
      </c>
      <c r="BP513" s="137" t="n">
        <f aca="false">+DATOS_[[#This Row],[% de jornada]]*IF(DATOS_[[#This Row],[% jornada reducida]]="",1,DATOS_[[#This Row],[% jornada reducida]])</f>
        <v>0</v>
      </c>
      <c r="BQ513" s="137" t="n">
        <f aca="false">+(DATOS_[[#This Row],[F.fin.cal]]-DATOS_[[#This Row],[F.ini.cal]]+1)/($D$4-$D$3+1)</f>
        <v>1</v>
      </c>
      <c r="BR513" s="137" t="str">
        <f aca="false">IF(OR(AND(DATOS_[[#This Row],[Fecha Fin Contrato]]&lt;$D$3,DATOS_[[#This Row],[Fecha Fin Contrato]]&lt;&gt;""),DATOS_[[#This Row],[Fecha de Contratación]]&gt;$D$4),"Fuera","Dentro")</f>
        <v>Dentro</v>
      </c>
      <c r="BS513" s="137" t="str">
        <f aca="false" t="array" ref="BS513:BS513">IF(MAX(IF(DATOS_[id]=DATOS_[[#This Row],[id]],DATOS_[F.fin.cal]))=DATOS_[[#This Row],[F.fin.cal]],"Sí","NO")</f>
        <v>Sí</v>
      </c>
      <c r="BT513" s="137" t="str">
        <f aca="false">IF(AND(DATOS_[[#This Row],[% normaliz]]&lt;&gt;1,DATOS_[[#This Row],[% anualiz]]=1),"Sí","NO")</f>
        <v>Sí</v>
      </c>
      <c r="BU513" s="137" t="str">
        <f aca="false">IF(AND(DATOS_[[#This Row],[% normaliz]]=1,DATOS_[[#This Row],[% anualiz]]&lt;&gt;1),"Sí","NO")</f>
        <v>NO</v>
      </c>
      <c r="BV513" s="137" t="str">
        <f aca="false">IF(AND(DATOS_[[#This Row],[% normaliz]]&lt;&gt;1,DATOS_[[#This Row],[% anualiz]]&lt;&gt;1),"Sí","NO")</f>
        <v>NO</v>
      </c>
      <c r="BW513" s="137" t="str">
        <f aca="false">+IF(DATOS_[[#This Row],[% normaliz]]*DATOS_[[#This Row],[% anualiz]]=1,"NO","Sí")</f>
        <v>Sí</v>
      </c>
      <c r="BX513" s="138" t="e">
        <f aca="false">(DATOS_[[#This Row],[S.BASE]]*(1/DATOS_[[#This Row],[% normaliz]])*(1/DATOS_[[#This Row],[% anualiz]]))*IF(DATOS_[[#This Row],[Check Equiparado]]="Sí",1,0)</f>
        <v>#DIV/0!</v>
      </c>
      <c r="BY5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3" s="138" t="e">
        <f aca="false">+DATOS_[[#This Row],[SALARIO BASE Eq]]+DATOS_[[#This Row],[Tot COMPL.SAL Eq]]</f>
        <v>#DIV/0!</v>
      </c>
      <c r="CA513" s="138" t="e">
        <f aca="false" t="array" ref="CA513:CA5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3" s="138" t="e">
        <f aca="false">+DATOS_[[#This Row],[TOTAL SALARIO Eq]]+DATOS_[[#This Row],[Tot Extrasalarial Eq]]</f>
        <v>#DIV/0!</v>
      </c>
      <c r="CC513" s="139" t="n">
        <f aca="false">DATOS_[[#This Row],[S.BASE]]</f>
        <v>0</v>
      </c>
      <c r="CD513" s="139" t="n">
        <f aca="false">+SUM(DATOS_[[#This Row],[Conc.Sal.01]:[Conc.Sal.30]])</f>
        <v>0</v>
      </c>
      <c r="CE513" s="139" t="n">
        <f aca="false">+DATOS_[[#This Row],[SALARIO BASE Ef]]+DATOS_[[#This Row],[Tot COMPL.SAL Ef]]</f>
        <v>0</v>
      </c>
      <c r="CF513" s="139" t="n">
        <f aca="false">+SUM(DATOS_[[#This Row],[C.Extra.01]:[C.Extra.05]])</f>
        <v>0</v>
      </c>
      <c r="CG513" s="139" t="n">
        <f aca="false">+DATOS_[[#This Row],[TOTAL SALARIO Ef]]+DATOS_[[#This Row],[Tot Extrasalarial Ef]]</f>
        <v>0</v>
      </c>
      <c r="CH513" s="140" t="n">
        <f aca="false">MIN(IF(DATOS_[[#This Row],[Fecha Fin Contrato]]="",$D$4,DATOS_[[#This Row],[Fecha Fin Contrato]]),$D$4)-MAX(DATOS_[[#This Row],[Fecha de Contratación]],$D$3)+1</f>
        <v>1</v>
      </c>
      <c r="CI513" s="141" t="str">
        <f aca="false">IF(COUNTIFS(DATOS_[id],DATOS_[[#This Row],[id]])&gt;1,DATOS_[[#This Row],[id]],"")</f>
        <v/>
      </c>
      <c r="CJ513" s="141" t="n">
        <f aca="false">(Inicio!$G$10-DATOS_[[#This Row],[Fecha Nacimiento]])/365.25</f>
        <v>0</v>
      </c>
      <c r="CK513" s="141" t="n">
        <f aca="false">(Inicio!$G$10-DATOS_[[#This Row],[Fecha de Antigüedad]])/365.25</f>
        <v>0</v>
      </c>
      <c r="CL513" s="141" t="e">
        <f aca="false">+VLOOKUP(DATOS_[[#This Row],[Clave de Contrato]],TblTiposContrato13[],3,0)</f>
        <v>#N/A</v>
      </c>
      <c r="CM513" s="141" t="e">
        <f aca="false">+VLOOKUP(DATOS_[[#This Row],[Clave de Contrato]],TblTiposContrato13[],4,0)</f>
        <v>#N/A</v>
      </c>
      <c r="CN513" s="141" t="str">
        <f aca="false">VLOOKUP(DATOS_[[#This Row],[Edad]],CONTRATOS!TblRngEdad,2,1)</f>
        <v>20  o menos</v>
      </c>
      <c r="CO513" s="141" t="str">
        <f aca="false">VLOOKUP(DATOS_[[#This Row],[Antigüedad]],TblRngAntg14[],2,1)</f>
        <v>0 a 1 años</v>
      </c>
    </row>
    <row r="514" customFormat="false" ht="13.8" hidden="false" customHeight="false" outlineLevel="0" collapsed="false">
      <c r="D514" s="128"/>
      <c r="E514" s="129"/>
      <c r="F514" s="129"/>
      <c r="G514" s="129"/>
      <c r="H514" s="130"/>
      <c r="I514" s="131"/>
      <c r="J514" s="128"/>
      <c r="K514" s="132"/>
      <c r="L514" s="132"/>
      <c r="M514" s="133"/>
      <c r="N514" s="133"/>
      <c r="O514" s="133"/>
      <c r="P514" s="129"/>
      <c r="Z514" s="74"/>
      <c r="AA514" s="75"/>
      <c r="AB514" s="75"/>
      <c r="AC514" s="129"/>
      <c r="AD514" s="134"/>
      <c r="AE514" s="134"/>
      <c r="AF514" s="134"/>
      <c r="AG514" s="134"/>
      <c r="AH514" s="134"/>
      <c r="AI514" s="134"/>
      <c r="AJ514" s="134"/>
      <c r="AK514" s="134"/>
      <c r="AL514" s="134"/>
      <c r="AM514" s="134"/>
      <c r="AN514" s="134"/>
      <c r="AO514" s="134"/>
      <c r="AP514" s="134"/>
      <c r="AQ514" s="134"/>
      <c r="AR514" s="134"/>
      <c r="AS514" s="134"/>
      <c r="AT514" s="134"/>
      <c r="AU514" s="134"/>
      <c r="AV514" s="134"/>
      <c r="AW514" s="134"/>
      <c r="AX514" s="134"/>
      <c r="AY514" s="134"/>
      <c r="AZ514" s="134"/>
      <c r="BA514" s="134"/>
      <c r="BB514" s="134"/>
      <c r="BC514" s="134"/>
      <c r="BD514" s="134"/>
      <c r="BE514" s="134"/>
      <c r="BF514" s="134"/>
      <c r="BG514" s="134"/>
      <c r="BH514" s="134"/>
      <c r="BI514" s="134"/>
      <c r="BJ514" s="134"/>
      <c r="BK514" s="134"/>
      <c r="BL514" s="134"/>
      <c r="BM514" s="135"/>
      <c r="BN514" s="136" t="n">
        <f aca="false">+MAX($D$3,DATOS_[[#This Row],[Fecha Inicio Sit. Contract.]])</f>
        <v>0</v>
      </c>
      <c r="BO514" s="136" t="n">
        <f aca="false">+MIN($D$4,DATOS_[[#This Row],[Fecha Fin Sit. Contract.]])</f>
        <v>0</v>
      </c>
      <c r="BP514" s="137" t="n">
        <f aca="false">+DATOS_[[#This Row],[% de jornada]]*IF(DATOS_[[#This Row],[% jornada reducida]]="",1,DATOS_[[#This Row],[% jornada reducida]])</f>
        <v>0</v>
      </c>
      <c r="BQ514" s="137" t="n">
        <f aca="false">+(DATOS_[[#This Row],[F.fin.cal]]-DATOS_[[#This Row],[F.ini.cal]]+1)/($D$4-$D$3+1)</f>
        <v>1</v>
      </c>
      <c r="BR514" s="137" t="str">
        <f aca="false">IF(OR(AND(DATOS_[[#This Row],[Fecha Fin Contrato]]&lt;$D$3,DATOS_[[#This Row],[Fecha Fin Contrato]]&lt;&gt;""),DATOS_[[#This Row],[Fecha de Contratación]]&gt;$D$4),"Fuera","Dentro")</f>
        <v>Dentro</v>
      </c>
      <c r="BS514" s="137" t="str">
        <f aca="false" t="array" ref="BS514:BS514">IF(MAX(IF(DATOS_[id]=DATOS_[[#This Row],[id]],DATOS_[F.fin.cal]))=DATOS_[[#This Row],[F.fin.cal]],"Sí","NO")</f>
        <v>Sí</v>
      </c>
      <c r="BT514" s="137" t="str">
        <f aca="false">IF(AND(DATOS_[[#This Row],[% normaliz]]&lt;&gt;1,DATOS_[[#This Row],[% anualiz]]=1),"Sí","NO")</f>
        <v>Sí</v>
      </c>
      <c r="BU514" s="137" t="str">
        <f aca="false">IF(AND(DATOS_[[#This Row],[% normaliz]]=1,DATOS_[[#This Row],[% anualiz]]&lt;&gt;1),"Sí","NO")</f>
        <v>NO</v>
      </c>
      <c r="BV514" s="137" t="str">
        <f aca="false">IF(AND(DATOS_[[#This Row],[% normaliz]]&lt;&gt;1,DATOS_[[#This Row],[% anualiz]]&lt;&gt;1),"Sí","NO")</f>
        <v>NO</v>
      </c>
      <c r="BW514" s="137" t="str">
        <f aca="false">+IF(DATOS_[[#This Row],[% normaliz]]*DATOS_[[#This Row],[% anualiz]]=1,"NO","Sí")</f>
        <v>Sí</v>
      </c>
      <c r="BX514" s="138" t="e">
        <f aca="false">(DATOS_[[#This Row],[S.BASE]]*(1/DATOS_[[#This Row],[% normaliz]])*(1/DATOS_[[#This Row],[% anualiz]]))*IF(DATOS_[[#This Row],[Check Equiparado]]="Sí",1,0)</f>
        <v>#DIV/0!</v>
      </c>
      <c r="BY5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4" s="138" t="e">
        <f aca="false">+DATOS_[[#This Row],[SALARIO BASE Eq]]+DATOS_[[#This Row],[Tot COMPL.SAL Eq]]</f>
        <v>#DIV/0!</v>
      </c>
      <c r="CA514" s="138" t="e">
        <f aca="false" t="array" ref="CA514:CA5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4" s="138" t="e">
        <f aca="false">+DATOS_[[#This Row],[TOTAL SALARIO Eq]]+DATOS_[[#This Row],[Tot Extrasalarial Eq]]</f>
        <v>#DIV/0!</v>
      </c>
      <c r="CC514" s="139" t="n">
        <f aca="false">DATOS_[[#This Row],[S.BASE]]</f>
        <v>0</v>
      </c>
      <c r="CD514" s="139" t="n">
        <f aca="false">+SUM(DATOS_[[#This Row],[Conc.Sal.01]:[Conc.Sal.30]])</f>
        <v>0</v>
      </c>
      <c r="CE514" s="139" t="n">
        <f aca="false">+DATOS_[[#This Row],[SALARIO BASE Ef]]+DATOS_[[#This Row],[Tot COMPL.SAL Ef]]</f>
        <v>0</v>
      </c>
      <c r="CF514" s="139" t="n">
        <f aca="false">+SUM(DATOS_[[#This Row],[C.Extra.01]:[C.Extra.05]])</f>
        <v>0</v>
      </c>
      <c r="CG514" s="139" t="n">
        <f aca="false">+DATOS_[[#This Row],[TOTAL SALARIO Ef]]+DATOS_[[#This Row],[Tot Extrasalarial Ef]]</f>
        <v>0</v>
      </c>
      <c r="CH514" s="140" t="n">
        <f aca="false">MIN(IF(DATOS_[[#This Row],[Fecha Fin Contrato]]="",$D$4,DATOS_[[#This Row],[Fecha Fin Contrato]]),$D$4)-MAX(DATOS_[[#This Row],[Fecha de Contratación]],$D$3)+1</f>
        <v>1</v>
      </c>
      <c r="CI514" s="141" t="str">
        <f aca="false">IF(COUNTIFS(DATOS_[id],DATOS_[[#This Row],[id]])&gt;1,DATOS_[[#This Row],[id]],"")</f>
        <v/>
      </c>
      <c r="CJ514" s="141" t="n">
        <f aca="false">(Inicio!$G$10-DATOS_[[#This Row],[Fecha Nacimiento]])/365.25</f>
        <v>0</v>
      </c>
      <c r="CK514" s="141" t="n">
        <f aca="false">(Inicio!$G$10-DATOS_[[#This Row],[Fecha de Antigüedad]])/365.25</f>
        <v>0</v>
      </c>
      <c r="CL514" s="141" t="e">
        <f aca="false">+VLOOKUP(DATOS_[[#This Row],[Clave de Contrato]],TblTiposContrato13[],3,0)</f>
        <v>#N/A</v>
      </c>
      <c r="CM514" s="141" t="e">
        <f aca="false">+VLOOKUP(DATOS_[[#This Row],[Clave de Contrato]],TblTiposContrato13[],4,0)</f>
        <v>#N/A</v>
      </c>
      <c r="CN514" s="141" t="str">
        <f aca="false">VLOOKUP(DATOS_[[#This Row],[Edad]],CONTRATOS!TblRngEdad,2,1)</f>
        <v>20  o menos</v>
      </c>
      <c r="CO514" s="141" t="str">
        <f aca="false">VLOOKUP(DATOS_[[#This Row],[Antigüedad]],TblRngAntg14[],2,1)</f>
        <v>0 a 1 años</v>
      </c>
    </row>
    <row r="515" customFormat="false" ht="13.8" hidden="false" customHeight="false" outlineLevel="0" collapsed="false">
      <c r="D515" s="128"/>
      <c r="E515" s="129"/>
      <c r="F515" s="129"/>
      <c r="G515" s="129"/>
      <c r="H515" s="130"/>
      <c r="I515" s="131"/>
      <c r="J515" s="128"/>
      <c r="K515" s="132"/>
      <c r="L515" s="132"/>
      <c r="M515" s="133"/>
      <c r="N515" s="133"/>
      <c r="O515" s="133"/>
      <c r="P515" s="129"/>
      <c r="Z515" s="74"/>
      <c r="AA515" s="75"/>
      <c r="AB515" s="75"/>
      <c r="AC515" s="129"/>
      <c r="AD515" s="134"/>
      <c r="AE515" s="134"/>
      <c r="AF515" s="134"/>
      <c r="AG515" s="134"/>
      <c r="AH515" s="134"/>
      <c r="AI515" s="134"/>
      <c r="AJ515" s="134"/>
      <c r="AK515" s="134"/>
      <c r="AL515" s="134"/>
      <c r="AM515" s="134"/>
      <c r="AN515" s="134"/>
      <c r="AO515" s="134"/>
      <c r="AP515" s="134"/>
      <c r="AQ515" s="134"/>
      <c r="AR515" s="134"/>
      <c r="AS515" s="134"/>
      <c r="AT515" s="134"/>
      <c r="AU515" s="134"/>
      <c r="AV515" s="134"/>
      <c r="AW515" s="134"/>
      <c r="AX515" s="134"/>
      <c r="AY515" s="134"/>
      <c r="AZ515" s="134"/>
      <c r="BA515" s="134"/>
      <c r="BB515" s="134"/>
      <c r="BC515" s="134"/>
      <c r="BD515" s="134"/>
      <c r="BE515" s="134"/>
      <c r="BF515" s="134"/>
      <c r="BG515" s="134"/>
      <c r="BH515" s="134"/>
      <c r="BI515" s="134"/>
      <c r="BJ515" s="134"/>
      <c r="BK515" s="134"/>
      <c r="BL515" s="134"/>
      <c r="BM515" s="135"/>
      <c r="BN515" s="136" t="n">
        <f aca="false">+MAX($D$3,DATOS_[[#This Row],[Fecha Inicio Sit. Contract.]])</f>
        <v>0</v>
      </c>
      <c r="BO515" s="136" t="n">
        <f aca="false">+MIN($D$4,DATOS_[[#This Row],[Fecha Fin Sit. Contract.]])</f>
        <v>0</v>
      </c>
      <c r="BP515" s="137" t="n">
        <f aca="false">+DATOS_[[#This Row],[% de jornada]]*IF(DATOS_[[#This Row],[% jornada reducida]]="",1,DATOS_[[#This Row],[% jornada reducida]])</f>
        <v>0</v>
      </c>
      <c r="BQ515" s="137" t="n">
        <f aca="false">+(DATOS_[[#This Row],[F.fin.cal]]-DATOS_[[#This Row],[F.ini.cal]]+1)/($D$4-$D$3+1)</f>
        <v>1</v>
      </c>
      <c r="BR515" s="137" t="str">
        <f aca="false">IF(OR(AND(DATOS_[[#This Row],[Fecha Fin Contrato]]&lt;$D$3,DATOS_[[#This Row],[Fecha Fin Contrato]]&lt;&gt;""),DATOS_[[#This Row],[Fecha de Contratación]]&gt;$D$4),"Fuera","Dentro")</f>
        <v>Dentro</v>
      </c>
      <c r="BS515" s="137" t="str">
        <f aca="false" t="array" ref="BS515:BS515">IF(MAX(IF(DATOS_[id]=DATOS_[[#This Row],[id]],DATOS_[F.fin.cal]))=DATOS_[[#This Row],[F.fin.cal]],"Sí","NO")</f>
        <v>Sí</v>
      </c>
      <c r="BT515" s="137" t="str">
        <f aca="false">IF(AND(DATOS_[[#This Row],[% normaliz]]&lt;&gt;1,DATOS_[[#This Row],[% anualiz]]=1),"Sí","NO")</f>
        <v>Sí</v>
      </c>
      <c r="BU515" s="137" t="str">
        <f aca="false">IF(AND(DATOS_[[#This Row],[% normaliz]]=1,DATOS_[[#This Row],[% anualiz]]&lt;&gt;1),"Sí","NO")</f>
        <v>NO</v>
      </c>
      <c r="BV515" s="137" t="str">
        <f aca="false">IF(AND(DATOS_[[#This Row],[% normaliz]]&lt;&gt;1,DATOS_[[#This Row],[% anualiz]]&lt;&gt;1),"Sí","NO")</f>
        <v>NO</v>
      </c>
      <c r="BW515" s="137" t="str">
        <f aca="false">+IF(DATOS_[[#This Row],[% normaliz]]*DATOS_[[#This Row],[% anualiz]]=1,"NO","Sí")</f>
        <v>Sí</v>
      </c>
      <c r="BX515" s="138" t="e">
        <f aca="false">(DATOS_[[#This Row],[S.BASE]]*(1/DATOS_[[#This Row],[% normaliz]])*(1/DATOS_[[#This Row],[% anualiz]]))*IF(DATOS_[[#This Row],[Check Equiparado]]="Sí",1,0)</f>
        <v>#DIV/0!</v>
      </c>
      <c r="BY5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5" s="138" t="e">
        <f aca="false">+DATOS_[[#This Row],[SALARIO BASE Eq]]+DATOS_[[#This Row],[Tot COMPL.SAL Eq]]</f>
        <v>#DIV/0!</v>
      </c>
      <c r="CA515" s="138" t="e">
        <f aca="false" t="array" ref="CA515:CA5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5" s="138" t="e">
        <f aca="false">+DATOS_[[#This Row],[TOTAL SALARIO Eq]]+DATOS_[[#This Row],[Tot Extrasalarial Eq]]</f>
        <v>#DIV/0!</v>
      </c>
      <c r="CC515" s="139" t="n">
        <f aca="false">DATOS_[[#This Row],[S.BASE]]</f>
        <v>0</v>
      </c>
      <c r="CD515" s="139" t="n">
        <f aca="false">+SUM(DATOS_[[#This Row],[Conc.Sal.01]:[Conc.Sal.30]])</f>
        <v>0</v>
      </c>
      <c r="CE515" s="139" t="n">
        <f aca="false">+DATOS_[[#This Row],[SALARIO BASE Ef]]+DATOS_[[#This Row],[Tot COMPL.SAL Ef]]</f>
        <v>0</v>
      </c>
      <c r="CF515" s="139" t="n">
        <f aca="false">+SUM(DATOS_[[#This Row],[C.Extra.01]:[C.Extra.05]])</f>
        <v>0</v>
      </c>
      <c r="CG515" s="139" t="n">
        <f aca="false">+DATOS_[[#This Row],[TOTAL SALARIO Ef]]+DATOS_[[#This Row],[Tot Extrasalarial Ef]]</f>
        <v>0</v>
      </c>
      <c r="CH515" s="140" t="n">
        <f aca="false">MIN(IF(DATOS_[[#This Row],[Fecha Fin Contrato]]="",$D$4,DATOS_[[#This Row],[Fecha Fin Contrato]]),$D$4)-MAX(DATOS_[[#This Row],[Fecha de Contratación]],$D$3)+1</f>
        <v>1</v>
      </c>
      <c r="CI515" s="141" t="str">
        <f aca="false">IF(COUNTIFS(DATOS_[id],DATOS_[[#This Row],[id]])&gt;1,DATOS_[[#This Row],[id]],"")</f>
        <v/>
      </c>
      <c r="CJ515" s="141" t="n">
        <f aca="false">(Inicio!$G$10-DATOS_[[#This Row],[Fecha Nacimiento]])/365.25</f>
        <v>0</v>
      </c>
      <c r="CK515" s="141" t="n">
        <f aca="false">(Inicio!$G$10-DATOS_[[#This Row],[Fecha de Antigüedad]])/365.25</f>
        <v>0</v>
      </c>
      <c r="CL515" s="141" t="e">
        <f aca="false">+VLOOKUP(DATOS_[[#This Row],[Clave de Contrato]],TblTiposContrato13[],3,0)</f>
        <v>#N/A</v>
      </c>
      <c r="CM515" s="141" t="e">
        <f aca="false">+VLOOKUP(DATOS_[[#This Row],[Clave de Contrato]],TblTiposContrato13[],4,0)</f>
        <v>#N/A</v>
      </c>
      <c r="CN515" s="141" t="str">
        <f aca="false">VLOOKUP(DATOS_[[#This Row],[Edad]],CONTRATOS!TblRngEdad,2,1)</f>
        <v>20  o menos</v>
      </c>
      <c r="CO515" s="141" t="str">
        <f aca="false">VLOOKUP(DATOS_[[#This Row],[Antigüedad]],TblRngAntg14[],2,1)</f>
        <v>0 a 1 años</v>
      </c>
    </row>
    <row r="516" customFormat="false" ht="13.8" hidden="false" customHeight="false" outlineLevel="0" collapsed="false">
      <c r="D516" s="128"/>
      <c r="E516" s="129"/>
      <c r="F516" s="129"/>
      <c r="G516" s="129"/>
      <c r="H516" s="130"/>
      <c r="I516" s="131"/>
      <c r="J516" s="128"/>
      <c r="K516" s="132"/>
      <c r="L516" s="132"/>
      <c r="M516" s="133"/>
      <c r="N516" s="133"/>
      <c r="O516" s="133"/>
      <c r="P516" s="129"/>
      <c r="Z516" s="74"/>
      <c r="AA516" s="75"/>
      <c r="AB516" s="75"/>
      <c r="AC516" s="129"/>
      <c r="AD516" s="134"/>
      <c r="AE516" s="134"/>
      <c r="AF516" s="134"/>
      <c r="AG516" s="134"/>
      <c r="AH516" s="134"/>
      <c r="AI516" s="134"/>
      <c r="AJ516" s="134"/>
      <c r="AK516" s="134"/>
      <c r="AL516" s="134"/>
      <c r="AM516" s="134"/>
      <c r="AN516" s="134"/>
      <c r="AO516" s="134"/>
      <c r="AP516" s="134"/>
      <c r="AQ516" s="134"/>
      <c r="AR516" s="134"/>
      <c r="AS516" s="134"/>
      <c r="AT516" s="134"/>
      <c r="AU516" s="134"/>
      <c r="AV516" s="134"/>
      <c r="AW516" s="134"/>
      <c r="AX516" s="134"/>
      <c r="AY516" s="134"/>
      <c r="AZ516" s="134"/>
      <c r="BA516" s="134"/>
      <c r="BB516" s="134"/>
      <c r="BC516" s="134"/>
      <c r="BD516" s="134"/>
      <c r="BE516" s="134"/>
      <c r="BF516" s="134"/>
      <c r="BG516" s="134"/>
      <c r="BH516" s="134"/>
      <c r="BI516" s="134"/>
      <c r="BJ516" s="134"/>
      <c r="BK516" s="134"/>
      <c r="BL516" s="134"/>
      <c r="BM516" s="135"/>
      <c r="BN516" s="136" t="n">
        <f aca="false">+MAX($D$3,DATOS_[[#This Row],[Fecha Inicio Sit. Contract.]])</f>
        <v>0</v>
      </c>
      <c r="BO516" s="136" t="n">
        <f aca="false">+MIN($D$4,DATOS_[[#This Row],[Fecha Fin Sit. Contract.]])</f>
        <v>0</v>
      </c>
      <c r="BP516" s="137" t="n">
        <f aca="false">+DATOS_[[#This Row],[% de jornada]]*IF(DATOS_[[#This Row],[% jornada reducida]]="",1,DATOS_[[#This Row],[% jornada reducida]])</f>
        <v>0</v>
      </c>
      <c r="BQ516" s="137" t="n">
        <f aca="false">+(DATOS_[[#This Row],[F.fin.cal]]-DATOS_[[#This Row],[F.ini.cal]]+1)/($D$4-$D$3+1)</f>
        <v>1</v>
      </c>
      <c r="BR516" s="137" t="str">
        <f aca="false">IF(OR(AND(DATOS_[[#This Row],[Fecha Fin Contrato]]&lt;$D$3,DATOS_[[#This Row],[Fecha Fin Contrato]]&lt;&gt;""),DATOS_[[#This Row],[Fecha de Contratación]]&gt;$D$4),"Fuera","Dentro")</f>
        <v>Dentro</v>
      </c>
      <c r="BS516" s="137" t="str">
        <f aca="false" t="array" ref="BS516:BS516">IF(MAX(IF(DATOS_[id]=DATOS_[[#This Row],[id]],DATOS_[F.fin.cal]))=DATOS_[[#This Row],[F.fin.cal]],"Sí","NO")</f>
        <v>Sí</v>
      </c>
      <c r="BT516" s="137" t="str">
        <f aca="false">IF(AND(DATOS_[[#This Row],[% normaliz]]&lt;&gt;1,DATOS_[[#This Row],[% anualiz]]=1),"Sí","NO")</f>
        <v>Sí</v>
      </c>
      <c r="BU516" s="137" t="str">
        <f aca="false">IF(AND(DATOS_[[#This Row],[% normaliz]]=1,DATOS_[[#This Row],[% anualiz]]&lt;&gt;1),"Sí","NO")</f>
        <v>NO</v>
      </c>
      <c r="BV516" s="137" t="str">
        <f aca="false">IF(AND(DATOS_[[#This Row],[% normaliz]]&lt;&gt;1,DATOS_[[#This Row],[% anualiz]]&lt;&gt;1),"Sí","NO")</f>
        <v>NO</v>
      </c>
      <c r="BW516" s="137" t="str">
        <f aca="false">+IF(DATOS_[[#This Row],[% normaliz]]*DATOS_[[#This Row],[% anualiz]]=1,"NO","Sí")</f>
        <v>Sí</v>
      </c>
      <c r="BX516" s="138" t="e">
        <f aca="false">(DATOS_[[#This Row],[S.BASE]]*(1/DATOS_[[#This Row],[% normaliz]])*(1/DATOS_[[#This Row],[% anualiz]]))*IF(DATOS_[[#This Row],[Check Equiparado]]="Sí",1,0)</f>
        <v>#DIV/0!</v>
      </c>
      <c r="BY5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6" s="138" t="e">
        <f aca="false">+DATOS_[[#This Row],[SALARIO BASE Eq]]+DATOS_[[#This Row],[Tot COMPL.SAL Eq]]</f>
        <v>#DIV/0!</v>
      </c>
      <c r="CA516" s="138" t="e">
        <f aca="false" t="array" ref="CA516:CA5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6" s="138" t="e">
        <f aca="false">+DATOS_[[#This Row],[TOTAL SALARIO Eq]]+DATOS_[[#This Row],[Tot Extrasalarial Eq]]</f>
        <v>#DIV/0!</v>
      </c>
      <c r="CC516" s="139" t="n">
        <f aca="false">DATOS_[[#This Row],[S.BASE]]</f>
        <v>0</v>
      </c>
      <c r="CD516" s="139" t="n">
        <f aca="false">+SUM(DATOS_[[#This Row],[Conc.Sal.01]:[Conc.Sal.30]])</f>
        <v>0</v>
      </c>
      <c r="CE516" s="139" t="n">
        <f aca="false">+DATOS_[[#This Row],[SALARIO BASE Ef]]+DATOS_[[#This Row],[Tot COMPL.SAL Ef]]</f>
        <v>0</v>
      </c>
      <c r="CF516" s="139" t="n">
        <f aca="false">+SUM(DATOS_[[#This Row],[C.Extra.01]:[C.Extra.05]])</f>
        <v>0</v>
      </c>
      <c r="CG516" s="139" t="n">
        <f aca="false">+DATOS_[[#This Row],[TOTAL SALARIO Ef]]+DATOS_[[#This Row],[Tot Extrasalarial Ef]]</f>
        <v>0</v>
      </c>
      <c r="CH516" s="140" t="n">
        <f aca="false">MIN(IF(DATOS_[[#This Row],[Fecha Fin Contrato]]="",$D$4,DATOS_[[#This Row],[Fecha Fin Contrato]]),$D$4)-MAX(DATOS_[[#This Row],[Fecha de Contratación]],$D$3)+1</f>
        <v>1</v>
      </c>
      <c r="CI516" s="141" t="str">
        <f aca="false">IF(COUNTIFS(DATOS_[id],DATOS_[[#This Row],[id]])&gt;1,DATOS_[[#This Row],[id]],"")</f>
        <v/>
      </c>
      <c r="CJ516" s="141" t="n">
        <f aca="false">(Inicio!$G$10-DATOS_[[#This Row],[Fecha Nacimiento]])/365.25</f>
        <v>0</v>
      </c>
      <c r="CK516" s="141" t="n">
        <f aca="false">(Inicio!$G$10-DATOS_[[#This Row],[Fecha de Antigüedad]])/365.25</f>
        <v>0</v>
      </c>
      <c r="CL516" s="141" t="e">
        <f aca="false">+VLOOKUP(DATOS_[[#This Row],[Clave de Contrato]],TblTiposContrato13[],3,0)</f>
        <v>#N/A</v>
      </c>
      <c r="CM516" s="141" t="e">
        <f aca="false">+VLOOKUP(DATOS_[[#This Row],[Clave de Contrato]],TblTiposContrato13[],4,0)</f>
        <v>#N/A</v>
      </c>
      <c r="CN516" s="141" t="str">
        <f aca="false">VLOOKUP(DATOS_[[#This Row],[Edad]],CONTRATOS!TblRngEdad,2,1)</f>
        <v>20  o menos</v>
      </c>
      <c r="CO516" s="141" t="str">
        <f aca="false">VLOOKUP(DATOS_[[#This Row],[Antigüedad]],TblRngAntg14[],2,1)</f>
        <v>0 a 1 años</v>
      </c>
    </row>
    <row r="517" customFormat="false" ht="13.8" hidden="false" customHeight="false" outlineLevel="0" collapsed="false">
      <c r="D517" s="128"/>
      <c r="E517" s="129"/>
      <c r="F517" s="129"/>
      <c r="G517" s="129"/>
      <c r="H517" s="130"/>
      <c r="I517" s="131"/>
      <c r="J517" s="128"/>
      <c r="K517" s="132"/>
      <c r="L517" s="132"/>
      <c r="M517" s="133"/>
      <c r="N517" s="133"/>
      <c r="O517" s="133"/>
      <c r="P517" s="129"/>
      <c r="Z517" s="74"/>
      <c r="AA517" s="75"/>
      <c r="AB517" s="75"/>
      <c r="AC517" s="129"/>
      <c r="AD517" s="134"/>
      <c r="AE517" s="134"/>
      <c r="AF517" s="134"/>
      <c r="AG517" s="134"/>
      <c r="AH517" s="134"/>
      <c r="AI517" s="134"/>
      <c r="AJ517" s="134"/>
      <c r="AK517" s="134"/>
      <c r="AL517" s="134"/>
      <c r="AM517" s="134"/>
      <c r="AN517" s="134"/>
      <c r="AO517" s="134"/>
      <c r="AP517" s="134"/>
      <c r="AQ517" s="134"/>
      <c r="AR517" s="134"/>
      <c r="AS517" s="134"/>
      <c r="AT517" s="134"/>
      <c r="AU517" s="134"/>
      <c r="AV517" s="134"/>
      <c r="AW517" s="134"/>
      <c r="AX517" s="134"/>
      <c r="AY517" s="134"/>
      <c r="AZ517" s="134"/>
      <c r="BA517" s="134"/>
      <c r="BB517" s="134"/>
      <c r="BC517" s="134"/>
      <c r="BD517" s="134"/>
      <c r="BE517" s="134"/>
      <c r="BF517" s="134"/>
      <c r="BG517" s="134"/>
      <c r="BH517" s="134"/>
      <c r="BI517" s="134"/>
      <c r="BJ517" s="134"/>
      <c r="BK517" s="134"/>
      <c r="BL517" s="134"/>
      <c r="BM517" s="135"/>
      <c r="BN517" s="136" t="n">
        <f aca="false">+MAX($D$3,DATOS_[[#This Row],[Fecha Inicio Sit. Contract.]])</f>
        <v>0</v>
      </c>
      <c r="BO517" s="136" t="n">
        <f aca="false">+MIN($D$4,DATOS_[[#This Row],[Fecha Fin Sit. Contract.]])</f>
        <v>0</v>
      </c>
      <c r="BP517" s="137" t="n">
        <f aca="false">+DATOS_[[#This Row],[% de jornada]]*IF(DATOS_[[#This Row],[% jornada reducida]]="",1,DATOS_[[#This Row],[% jornada reducida]])</f>
        <v>0</v>
      </c>
      <c r="BQ517" s="137" t="n">
        <f aca="false">+(DATOS_[[#This Row],[F.fin.cal]]-DATOS_[[#This Row],[F.ini.cal]]+1)/($D$4-$D$3+1)</f>
        <v>1</v>
      </c>
      <c r="BR517" s="137" t="str">
        <f aca="false">IF(OR(AND(DATOS_[[#This Row],[Fecha Fin Contrato]]&lt;$D$3,DATOS_[[#This Row],[Fecha Fin Contrato]]&lt;&gt;""),DATOS_[[#This Row],[Fecha de Contratación]]&gt;$D$4),"Fuera","Dentro")</f>
        <v>Dentro</v>
      </c>
      <c r="BS517" s="137" t="str">
        <f aca="false" t="array" ref="BS517:BS517">IF(MAX(IF(DATOS_[id]=DATOS_[[#This Row],[id]],DATOS_[F.fin.cal]))=DATOS_[[#This Row],[F.fin.cal]],"Sí","NO")</f>
        <v>Sí</v>
      </c>
      <c r="BT517" s="137" t="str">
        <f aca="false">IF(AND(DATOS_[[#This Row],[% normaliz]]&lt;&gt;1,DATOS_[[#This Row],[% anualiz]]=1),"Sí","NO")</f>
        <v>Sí</v>
      </c>
      <c r="BU517" s="137" t="str">
        <f aca="false">IF(AND(DATOS_[[#This Row],[% normaliz]]=1,DATOS_[[#This Row],[% anualiz]]&lt;&gt;1),"Sí","NO")</f>
        <v>NO</v>
      </c>
      <c r="BV517" s="137" t="str">
        <f aca="false">IF(AND(DATOS_[[#This Row],[% normaliz]]&lt;&gt;1,DATOS_[[#This Row],[% anualiz]]&lt;&gt;1),"Sí","NO")</f>
        <v>NO</v>
      </c>
      <c r="BW517" s="137" t="str">
        <f aca="false">+IF(DATOS_[[#This Row],[% normaliz]]*DATOS_[[#This Row],[% anualiz]]=1,"NO","Sí")</f>
        <v>Sí</v>
      </c>
      <c r="BX517" s="138" t="e">
        <f aca="false">(DATOS_[[#This Row],[S.BASE]]*(1/DATOS_[[#This Row],[% normaliz]])*(1/DATOS_[[#This Row],[% anualiz]]))*IF(DATOS_[[#This Row],[Check Equiparado]]="Sí",1,0)</f>
        <v>#DIV/0!</v>
      </c>
      <c r="BY5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7" s="138" t="e">
        <f aca="false">+DATOS_[[#This Row],[SALARIO BASE Eq]]+DATOS_[[#This Row],[Tot COMPL.SAL Eq]]</f>
        <v>#DIV/0!</v>
      </c>
      <c r="CA517" s="138" t="e">
        <f aca="false" t="array" ref="CA517:CA5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7" s="138" t="e">
        <f aca="false">+DATOS_[[#This Row],[TOTAL SALARIO Eq]]+DATOS_[[#This Row],[Tot Extrasalarial Eq]]</f>
        <v>#DIV/0!</v>
      </c>
      <c r="CC517" s="139" t="n">
        <f aca="false">DATOS_[[#This Row],[S.BASE]]</f>
        <v>0</v>
      </c>
      <c r="CD517" s="139" t="n">
        <f aca="false">+SUM(DATOS_[[#This Row],[Conc.Sal.01]:[Conc.Sal.30]])</f>
        <v>0</v>
      </c>
      <c r="CE517" s="139" t="n">
        <f aca="false">+DATOS_[[#This Row],[SALARIO BASE Ef]]+DATOS_[[#This Row],[Tot COMPL.SAL Ef]]</f>
        <v>0</v>
      </c>
      <c r="CF517" s="139" t="n">
        <f aca="false">+SUM(DATOS_[[#This Row],[C.Extra.01]:[C.Extra.05]])</f>
        <v>0</v>
      </c>
      <c r="CG517" s="139" t="n">
        <f aca="false">+DATOS_[[#This Row],[TOTAL SALARIO Ef]]+DATOS_[[#This Row],[Tot Extrasalarial Ef]]</f>
        <v>0</v>
      </c>
      <c r="CH517" s="140" t="n">
        <f aca="false">MIN(IF(DATOS_[[#This Row],[Fecha Fin Contrato]]="",$D$4,DATOS_[[#This Row],[Fecha Fin Contrato]]),$D$4)-MAX(DATOS_[[#This Row],[Fecha de Contratación]],$D$3)+1</f>
        <v>1</v>
      </c>
      <c r="CI517" s="141" t="str">
        <f aca="false">IF(COUNTIFS(DATOS_[id],DATOS_[[#This Row],[id]])&gt;1,DATOS_[[#This Row],[id]],"")</f>
        <v/>
      </c>
      <c r="CJ517" s="141" t="n">
        <f aca="false">(Inicio!$G$10-DATOS_[[#This Row],[Fecha Nacimiento]])/365.25</f>
        <v>0</v>
      </c>
      <c r="CK517" s="141" t="n">
        <f aca="false">(Inicio!$G$10-DATOS_[[#This Row],[Fecha de Antigüedad]])/365.25</f>
        <v>0</v>
      </c>
      <c r="CL517" s="141" t="e">
        <f aca="false">+VLOOKUP(DATOS_[[#This Row],[Clave de Contrato]],TblTiposContrato13[],3,0)</f>
        <v>#N/A</v>
      </c>
      <c r="CM517" s="141" t="e">
        <f aca="false">+VLOOKUP(DATOS_[[#This Row],[Clave de Contrato]],TblTiposContrato13[],4,0)</f>
        <v>#N/A</v>
      </c>
      <c r="CN517" s="141" t="str">
        <f aca="false">VLOOKUP(DATOS_[[#This Row],[Edad]],CONTRATOS!TblRngEdad,2,1)</f>
        <v>20  o menos</v>
      </c>
      <c r="CO517" s="141" t="str">
        <f aca="false">VLOOKUP(DATOS_[[#This Row],[Antigüedad]],TblRngAntg14[],2,1)</f>
        <v>0 a 1 años</v>
      </c>
    </row>
    <row r="518" customFormat="false" ht="13.8" hidden="false" customHeight="false" outlineLevel="0" collapsed="false">
      <c r="D518" s="128"/>
      <c r="E518" s="129"/>
      <c r="F518" s="129"/>
      <c r="G518" s="129"/>
      <c r="H518" s="130"/>
      <c r="I518" s="131"/>
      <c r="J518" s="128"/>
      <c r="K518" s="132"/>
      <c r="L518" s="132"/>
      <c r="M518" s="133"/>
      <c r="N518" s="133"/>
      <c r="O518" s="133"/>
      <c r="P518" s="129"/>
      <c r="Z518" s="74"/>
      <c r="AA518" s="75"/>
      <c r="AB518" s="75"/>
      <c r="AC518" s="129"/>
      <c r="AD518" s="134"/>
      <c r="AE518" s="134"/>
      <c r="AF518" s="134"/>
      <c r="AG518" s="134"/>
      <c r="AH518" s="134"/>
      <c r="AI518" s="134"/>
      <c r="AJ518" s="134"/>
      <c r="AK518" s="134"/>
      <c r="AL518" s="134"/>
      <c r="AM518" s="134"/>
      <c r="AN518" s="134"/>
      <c r="AO518" s="134"/>
      <c r="AP518" s="134"/>
      <c r="AQ518" s="134"/>
      <c r="AR518" s="134"/>
      <c r="AS518" s="134"/>
      <c r="AT518" s="134"/>
      <c r="AU518" s="134"/>
      <c r="AV518" s="134"/>
      <c r="AW518" s="134"/>
      <c r="AX518" s="134"/>
      <c r="AY518" s="134"/>
      <c r="AZ518" s="134"/>
      <c r="BA518" s="134"/>
      <c r="BB518" s="134"/>
      <c r="BC518" s="134"/>
      <c r="BD518" s="134"/>
      <c r="BE518" s="134"/>
      <c r="BF518" s="134"/>
      <c r="BG518" s="134"/>
      <c r="BH518" s="134"/>
      <c r="BI518" s="134"/>
      <c r="BJ518" s="134"/>
      <c r="BK518" s="134"/>
      <c r="BL518" s="134"/>
      <c r="BM518" s="135"/>
      <c r="BN518" s="136" t="n">
        <f aca="false">+MAX($D$3,DATOS_[[#This Row],[Fecha Inicio Sit. Contract.]])</f>
        <v>0</v>
      </c>
      <c r="BO518" s="136" t="n">
        <f aca="false">+MIN($D$4,DATOS_[[#This Row],[Fecha Fin Sit. Contract.]])</f>
        <v>0</v>
      </c>
      <c r="BP518" s="137" t="n">
        <f aca="false">+DATOS_[[#This Row],[% de jornada]]*IF(DATOS_[[#This Row],[% jornada reducida]]="",1,DATOS_[[#This Row],[% jornada reducida]])</f>
        <v>0</v>
      </c>
      <c r="BQ518" s="137" t="n">
        <f aca="false">+(DATOS_[[#This Row],[F.fin.cal]]-DATOS_[[#This Row],[F.ini.cal]]+1)/($D$4-$D$3+1)</f>
        <v>1</v>
      </c>
      <c r="BR518" s="137" t="str">
        <f aca="false">IF(OR(AND(DATOS_[[#This Row],[Fecha Fin Contrato]]&lt;$D$3,DATOS_[[#This Row],[Fecha Fin Contrato]]&lt;&gt;""),DATOS_[[#This Row],[Fecha de Contratación]]&gt;$D$4),"Fuera","Dentro")</f>
        <v>Dentro</v>
      </c>
      <c r="BS518" s="137" t="str">
        <f aca="false" t="array" ref="BS518:BS518">IF(MAX(IF(DATOS_[id]=DATOS_[[#This Row],[id]],DATOS_[F.fin.cal]))=DATOS_[[#This Row],[F.fin.cal]],"Sí","NO")</f>
        <v>Sí</v>
      </c>
      <c r="BT518" s="137" t="str">
        <f aca="false">IF(AND(DATOS_[[#This Row],[% normaliz]]&lt;&gt;1,DATOS_[[#This Row],[% anualiz]]=1),"Sí","NO")</f>
        <v>Sí</v>
      </c>
      <c r="BU518" s="137" t="str">
        <f aca="false">IF(AND(DATOS_[[#This Row],[% normaliz]]=1,DATOS_[[#This Row],[% anualiz]]&lt;&gt;1),"Sí","NO")</f>
        <v>NO</v>
      </c>
      <c r="BV518" s="137" t="str">
        <f aca="false">IF(AND(DATOS_[[#This Row],[% normaliz]]&lt;&gt;1,DATOS_[[#This Row],[% anualiz]]&lt;&gt;1),"Sí","NO")</f>
        <v>NO</v>
      </c>
      <c r="BW518" s="137" t="str">
        <f aca="false">+IF(DATOS_[[#This Row],[% normaliz]]*DATOS_[[#This Row],[% anualiz]]=1,"NO","Sí")</f>
        <v>Sí</v>
      </c>
      <c r="BX518" s="138" t="e">
        <f aca="false">(DATOS_[[#This Row],[S.BASE]]*(1/DATOS_[[#This Row],[% normaliz]])*(1/DATOS_[[#This Row],[% anualiz]]))*IF(DATOS_[[#This Row],[Check Equiparado]]="Sí",1,0)</f>
        <v>#DIV/0!</v>
      </c>
      <c r="BY5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8" s="138" t="e">
        <f aca="false">+DATOS_[[#This Row],[SALARIO BASE Eq]]+DATOS_[[#This Row],[Tot COMPL.SAL Eq]]</f>
        <v>#DIV/0!</v>
      </c>
      <c r="CA518" s="138" t="e">
        <f aca="false" t="array" ref="CA518:CA5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8" s="138" t="e">
        <f aca="false">+DATOS_[[#This Row],[TOTAL SALARIO Eq]]+DATOS_[[#This Row],[Tot Extrasalarial Eq]]</f>
        <v>#DIV/0!</v>
      </c>
      <c r="CC518" s="139" t="n">
        <f aca="false">DATOS_[[#This Row],[S.BASE]]</f>
        <v>0</v>
      </c>
      <c r="CD518" s="139" t="n">
        <f aca="false">+SUM(DATOS_[[#This Row],[Conc.Sal.01]:[Conc.Sal.30]])</f>
        <v>0</v>
      </c>
      <c r="CE518" s="139" t="n">
        <f aca="false">+DATOS_[[#This Row],[SALARIO BASE Ef]]+DATOS_[[#This Row],[Tot COMPL.SAL Ef]]</f>
        <v>0</v>
      </c>
      <c r="CF518" s="139" t="n">
        <f aca="false">+SUM(DATOS_[[#This Row],[C.Extra.01]:[C.Extra.05]])</f>
        <v>0</v>
      </c>
      <c r="CG518" s="139" t="n">
        <f aca="false">+DATOS_[[#This Row],[TOTAL SALARIO Ef]]+DATOS_[[#This Row],[Tot Extrasalarial Ef]]</f>
        <v>0</v>
      </c>
      <c r="CH518" s="140" t="n">
        <f aca="false">MIN(IF(DATOS_[[#This Row],[Fecha Fin Contrato]]="",$D$4,DATOS_[[#This Row],[Fecha Fin Contrato]]),$D$4)-MAX(DATOS_[[#This Row],[Fecha de Contratación]],$D$3)+1</f>
        <v>1</v>
      </c>
      <c r="CI518" s="141" t="str">
        <f aca="false">IF(COUNTIFS(DATOS_[id],DATOS_[[#This Row],[id]])&gt;1,DATOS_[[#This Row],[id]],"")</f>
        <v/>
      </c>
      <c r="CJ518" s="141" t="n">
        <f aca="false">(Inicio!$G$10-DATOS_[[#This Row],[Fecha Nacimiento]])/365.25</f>
        <v>0</v>
      </c>
      <c r="CK518" s="141" t="n">
        <f aca="false">(Inicio!$G$10-DATOS_[[#This Row],[Fecha de Antigüedad]])/365.25</f>
        <v>0</v>
      </c>
      <c r="CL518" s="141" t="e">
        <f aca="false">+VLOOKUP(DATOS_[[#This Row],[Clave de Contrato]],TblTiposContrato13[],3,0)</f>
        <v>#N/A</v>
      </c>
      <c r="CM518" s="141" t="e">
        <f aca="false">+VLOOKUP(DATOS_[[#This Row],[Clave de Contrato]],TblTiposContrato13[],4,0)</f>
        <v>#N/A</v>
      </c>
      <c r="CN518" s="141" t="str">
        <f aca="false">VLOOKUP(DATOS_[[#This Row],[Edad]],CONTRATOS!TblRngEdad,2,1)</f>
        <v>20  o menos</v>
      </c>
      <c r="CO518" s="141" t="str">
        <f aca="false">VLOOKUP(DATOS_[[#This Row],[Antigüedad]],TblRngAntg14[],2,1)</f>
        <v>0 a 1 años</v>
      </c>
    </row>
    <row r="519" customFormat="false" ht="13.8" hidden="false" customHeight="false" outlineLevel="0" collapsed="false">
      <c r="D519" s="128"/>
      <c r="E519" s="129"/>
      <c r="F519" s="129"/>
      <c r="G519" s="129"/>
      <c r="H519" s="130"/>
      <c r="I519" s="131"/>
      <c r="J519" s="128"/>
      <c r="K519" s="132"/>
      <c r="L519" s="132"/>
      <c r="M519" s="133"/>
      <c r="N519" s="133"/>
      <c r="O519" s="133"/>
      <c r="P519" s="129"/>
      <c r="Z519" s="74"/>
      <c r="AA519" s="75"/>
      <c r="AB519" s="75"/>
      <c r="AC519" s="129"/>
      <c r="AD519" s="134"/>
      <c r="AE519" s="134"/>
      <c r="AF519" s="134"/>
      <c r="AG519" s="134"/>
      <c r="AH519" s="134"/>
      <c r="AI519" s="134"/>
      <c r="AJ519" s="134"/>
      <c r="AK519" s="134"/>
      <c r="AL519" s="134"/>
      <c r="AM519" s="134"/>
      <c r="AN519" s="134"/>
      <c r="AO519" s="134"/>
      <c r="AP519" s="134"/>
      <c r="AQ519" s="134"/>
      <c r="AR519" s="134"/>
      <c r="AS519" s="134"/>
      <c r="AT519" s="134"/>
      <c r="AU519" s="134"/>
      <c r="AV519" s="134"/>
      <c r="AW519" s="134"/>
      <c r="AX519" s="134"/>
      <c r="AY519" s="134"/>
      <c r="AZ519" s="134"/>
      <c r="BA519" s="134"/>
      <c r="BB519" s="134"/>
      <c r="BC519" s="134"/>
      <c r="BD519" s="134"/>
      <c r="BE519" s="134"/>
      <c r="BF519" s="134"/>
      <c r="BG519" s="134"/>
      <c r="BH519" s="134"/>
      <c r="BI519" s="134"/>
      <c r="BJ519" s="134"/>
      <c r="BK519" s="134"/>
      <c r="BL519" s="134"/>
      <c r="BM519" s="135"/>
      <c r="BN519" s="136" t="n">
        <f aca="false">+MAX($D$3,DATOS_[[#This Row],[Fecha Inicio Sit. Contract.]])</f>
        <v>0</v>
      </c>
      <c r="BO519" s="136" t="n">
        <f aca="false">+MIN($D$4,DATOS_[[#This Row],[Fecha Fin Sit. Contract.]])</f>
        <v>0</v>
      </c>
      <c r="BP519" s="137" t="n">
        <f aca="false">+DATOS_[[#This Row],[% de jornada]]*IF(DATOS_[[#This Row],[% jornada reducida]]="",1,DATOS_[[#This Row],[% jornada reducida]])</f>
        <v>0</v>
      </c>
      <c r="BQ519" s="137" t="n">
        <f aca="false">+(DATOS_[[#This Row],[F.fin.cal]]-DATOS_[[#This Row],[F.ini.cal]]+1)/($D$4-$D$3+1)</f>
        <v>1</v>
      </c>
      <c r="BR519" s="137" t="str">
        <f aca="false">IF(OR(AND(DATOS_[[#This Row],[Fecha Fin Contrato]]&lt;$D$3,DATOS_[[#This Row],[Fecha Fin Contrato]]&lt;&gt;""),DATOS_[[#This Row],[Fecha de Contratación]]&gt;$D$4),"Fuera","Dentro")</f>
        <v>Dentro</v>
      </c>
      <c r="BS519" s="137" t="str">
        <f aca="false" t="array" ref="BS519:BS519">IF(MAX(IF(DATOS_[id]=DATOS_[[#This Row],[id]],DATOS_[F.fin.cal]))=DATOS_[[#This Row],[F.fin.cal]],"Sí","NO")</f>
        <v>Sí</v>
      </c>
      <c r="BT519" s="137" t="str">
        <f aca="false">IF(AND(DATOS_[[#This Row],[% normaliz]]&lt;&gt;1,DATOS_[[#This Row],[% anualiz]]=1),"Sí","NO")</f>
        <v>Sí</v>
      </c>
      <c r="BU519" s="137" t="str">
        <f aca="false">IF(AND(DATOS_[[#This Row],[% normaliz]]=1,DATOS_[[#This Row],[% anualiz]]&lt;&gt;1),"Sí","NO")</f>
        <v>NO</v>
      </c>
      <c r="BV519" s="137" t="str">
        <f aca="false">IF(AND(DATOS_[[#This Row],[% normaliz]]&lt;&gt;1,DATOS_[[#This Row],[% anualiz]]&lt;&gt;1),"Sí","NO")</f>
        <v>NO</v>
      </c>
      <c r="BW519" s="137" t="str">
        <f aca="false">+IF(DATOS_[[#This Row],[% normaliz]]*DATOS_[[#This Row],[% anualiz]]=1,"NO","Sí")</f>
        <v>Sí</v>
      </c>
      <c r="BX519" s="138" t="e">
        <f aca="false">(DATOS_[[#This Row],[S.BASE]]*(1/DATOS_[[#This Row],[% normaliz]])*(1/DATOS_[[#This Row],[% anualiz]]))*IF(DATOS_[[#This Row],[Check Equiparado]]="Sí",1,0)</f>
        <v>#DIV/0!</v>
      </c>
      <c r="BY5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9" s="138" t="e">
        <f aca="false">+DATOS_[[#This Row],[SALARIO BASE Eq]]+DATOS_[[#This Row],[Tot COMPL.SAL Eq]]</f>
        <v>#DIV/0!</v>
      </c>
      <c r="CA519" s="138" t="e">
        <f aca="false" t="array" ref="CA519:CA5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9" s="138" t="e">
        <f aca="false">+DATOS_[[#This Row],[TOTAL SALARIO Eq]]+DATOS_[[#This Row],[Tot Extrasalarial Eq]]</f>
        <v>#DIV/0!</v>
      </c>
      <c r="CC519" s="139" t="n">
        <f aca="false">DATOS_[[#This Row],[S.BASE]]</f>
        <v>0</v>
      </c>
      <c r="CD519" s="139" t="n">
        <f aca="false">+SUM(DATOS_[[#This Row],[Conc.Sal.01]:[Conc.Sal.30]])</f>
        <v>0</v>
      </c>
      <c r="CE519" s="139" t="n">
        <f aca="false">+DATOS_[[#This Row],[SALARIO BASE Ef]]+DATOS_[[#This Row],[Tot COMPL.SAL Ef]]</f>
        <v>0</v>
      </c>
      <c r="CF519" s="139" t="n">
        <f aca="false">+SUM(DATOS_[[#This Row],[C.Extra.01]:[C.Extra.05]])</f>
        <v>0</v>
      </c>
      <c r="CG519" s="139" t="n">
        <f aca="false">+DATOS_[[#This Row],[TOTAL SALARIO Ef]]+DATOS_[[#This Row],[Tot Extrasalarial Ef]]</f>
        <v>0</v>
      </c>
      <c r="CH519" s="140" t="n">
        <f aca="false">MIN(IF(DATOS_[[#This Row],[Fecha Fin Contrato]]="",$D$4,DATOS_[[#This Row],[Fecha Fin Contrato]]),$D$4)-MAX(DATOS_[[#This Row],[Fecha de Contratación]],$D$3)+1</f>
        <v>1</v>
      </c>
      <c r="CI519" s="141" t="str">
        <f aca="false">IF(COUNTIFS(DATOS_[id],DATOS_[[#This Row],[id]])&gt;1,DATOS_[[#This Row],[id]],"")</f>
        <v/>
      </c>
      <c r="CJ519" s="141" t="n">
        <f aca="false">(Inicio!$G$10-DATOS_[[#This Row],[Fecha Nacimiento]])/365.25</f>
        <v>0</v>
      </c>
      <c r="CK519" s="141" t="n">
        <f aca="false">(Inicio!$G$10-DATOS_[[#This Row],[Fecha de Antigüedad]])/365.25</f>
        <v>0</v>
      </c>
      <c r="CL519" s="141" t="e">
        <f aca="false">+VLOOKUP(DATOS_[[#This Row],[Clave de Contrato]],TblTiposContrato13[],3,0)</f>
        <v>#N/A</v>
      </c>
      <c r="CM519" s="141" t="e">
        <f aca="false">+VLOOKUP(DATOS_[[#This Row],[Clave de Contrato]],TblTiposContrato13[],4,0)</f>
        <v>#N/A</v>
      </c>
      <c r="CN519" s="141" t="str">
        <f aca="false">VLOOKUP(DATOS_[[#This Row],[Edad]],CONTRATOS!TblRngEdad,2,1)</f>
        <v>20  o menos</v>
      </c>
      <c r="CO519" s="141" t="str">
        <f aca="false">VLOOKUP(DATOS_[[#This Row],[Antigüedad]],TblRngAntg14[],2,1)</f>
        <v>0 a 1 años</v>
      </c>
    </row>
    <row r="520" customFormat="false" ht="13.8" hidden="false" customHeight="false" outlineLevel="0" collapsed="false">
      <c r="D520" s="128"/>
      <c r="E520" s="129"/>
      <c r="F520" s="129"/>
      <c r="G520" s="129"/>
      <c r="H520" s="130"/>
      <c r="I520" s="131"/>
      <c r="J520" s="128"/>
      <c r="K520" s="132"/>
      <c r="L520" s="132"/>
      <c r="M520" s="133"/>
      <c r="N520" s="133"/>
      <c r="O520" s="133"/>
      <c r="P520" s="129"/>
      <c r="Z520" s="74"/>
      <c r="AA520" s="75"/>
      <c r="AB520" s="75"/>
      <c r="AC520" s="129"/>
      <c r="AD520" s="134"/>
      <c r="AE520" s="134"/>
      <c r="AF520" s="134"/>
      <c r="AG520" s="134"/>
      <c r="AH520" s="134"/>
      <c r="AI520" s="134"/>
      <c r="AJ520" s="134"/>
      <c r="AK520" s="134"/>
      <c r="AL520" s="134"/>
      <c r="AM520" s="134"/>
      <c r="AN520" s="134"/>
      <c r="AO520" s="134"/>
      <c r="AP520" s="134"/>
      <c r="AQ520" s="134"/>
      <c r="AR520" s="134"/>
      <c r="AS520" s="134"/>
      <c r="AT520" s="134"/>
      <c r="AU520" s="134"/>
      <c r="AV520" s="134"/>
      <c r="AW520" s="134"/>
      <c r="AX520" s="134"/>
      <c r="AY520" s="134"/>
      <c r="AZ520" s="134"/>
      <c r="BA520" s="134"/>
      <c r="BB520" s="134"/>
      <c r="BC520" s="134"/>
      <c r="BD520" s="134"/>
      <c r="BE520" s="134"/>
      <c r="BF520" s="134"/>
      <c r="BG520" s="134"/>
      <c r="BH520" s="134"/>
      <c r="BI520" s="134"/>
      <c r="BJ520" s="134"/>
      <c r="BK520" s="134"/>
      <c r="BL520" s="134"/>
      <c r="BM520" s="135"/>
      <c r="BN520" s="136" t="n">
        <f aca="false">+MAX($D$3,DATOS_[[#This Row],[Fecha Inicio Sit. Contract.]])</f>
        <v>0</v>
      </c>
      <c r="BO520" s="136" t="n">
        <f aca="false">+MIN($D$4,DATOS_[[#This Row],[Fecha Fin Sit. Contract.]])</f>
        <v>0</v>
      </c>
      <c r="BP520" s="137" t="n">
        <f aca="false">+DATOS_[[#This Row],[% de jornada]]*IF(DATOS_[[#This Row],[% jornada reducida]]="",1,DATOS_[[#This Row],[% jornada reducida]])</f>
        <v>0</v>
      </c>
      <c r="BQ520" s="137" t="n">
        <f aca="false">+(DATOS_[[#This Row],[F.fin.cal]]-DATOS_[[#This Row],[F.ini.cal]]+1)/($D$4-$D$3+1)</f>
        <v>1</v>
      </c>
      <c r="BR520" s="137" t="str">
        <f aca="false">IF(OR(AND(DATOS_[[#This Row],[Fecha Fin Contrato]]&lt;$D$3,DATOS_[[#This Row],[Fecha Fin Contrato]]&lt;&gt;""),DATOS_[[#This Row],[Fecha de Contratación]]&gt;$D$4),"Fuera","Dentro")</f>
        <v>Dentro</v>
      </c>
      <c r="BS520" s="137" t="str">
        <f aca="false" t="array" ref="BS520:BS520">IF(MAX(IF(DATOS_[id]=DATOS_[[#This Row],[id]],DATOS_[F.fin.cal]))=DATOS_[[#This Row],[F.fin.cal]],"Sí","NO")</f>
        <v>Sí</v>
      </c>
      <c r="BT520" s="137" t="str">
        <f aca="false">IF(AND(DATOS_[[#This Row],[% normaliz]]&lt;&gt;1,DATOS_[[#This Row],[% anualiz]]=1),"Sí","NO")</f>
        <v>Sí</v>
      </c>
      <c r="BU520" s="137" t="str">
        <f aca="false">IF(AND(DATOS_[[#This Row],[% normaliz]]=1,DATOS_[[#This Row],[% anualiz]]&lt;&gt;1),"Sí","NO")</f>
        <v>NO</v>
      </c>
      <c r="BV520" s="137" t="str">
        <f aca="false">IF(AND(DATOS_[[#This Row],[% normaliz]]&lt;&gt;1,DATOS_[[#This Row],[% anualiz]]&lt;&gt;1),"Sí","NO")</f>
        <v>NO</v>
      </c>
      <c r="BW520" s="137" t="str">
        <f aca="false">+IF(DATOS_[[#This Row],[% normaliz]]*DATOS_[[#This Row],[% anualiz]]=1,"NO","Sí")</f>
        <v>Sí</v>
      </c>
      <c r="BX520" s="138" t="e">
        <f aca="false">(DATOS_[[#This Row],[S.BASE]]*(1/DATOS_[[#This Row],[% normaliz]])*(1/DATOS_[[#This Row],[% anualiz]]))*IF(DATOS_[[#This Row],[Check Equiparado]]="Sí",1,0)</f>
        <v>#DIV/0!</v>
      </c>
      <c r="BY5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0" s="138" t="e">
        <f aca="false">+DATOS_[[#This Row],[SALARIO BASE Eq]]+DATOS_[[#This Row],[Tot COMPL.SAL Eq]]</f>
        <v>#DIV/0!</v>
      </c>
      <c r="CA520" s="138" t="e">
        <f aca="false" t="array" ref="CA520:CA5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0" s="138" t="e">
        <f aca="false">+DATOS_[[#This Row],[TOTAL SALARIO Eq]]+DATOS_[[#This Row],[Tot Extrasalarial Eq]]</f>
        <v>#DIV/0!</v>
      </c>
      <c r="CC520" s="139" t="n">
        <f aca="false">DATOS_[[#This Row],[S.BASE]]</f>
        <v>0</v>
      </c>
      <c r="CD520" s="139" t="n">
        <f aca="false">+SUM(DATOS_[[#This Row],[Conc.Sal.01]:[Conc.Sal.30]])</f>
        <v>0</v>
      </c>
      <c r="CE520" s="139" t="n">
        <f aca="false">+DATOS_[[#This Row],[SALARIO BASE Ef]]+DATOS_[[#This Row],[Tot COMPL.SAL Ef]]</f>
        <v>0</v>
      </c>
      <c r="CF520" s="139" t="n">
        <f aca="false">+SUM(DATOS_[[#This Row],[C.Extra.01]:[C.Extra.05]])</f>
        <v>0</v>
      </c>
      <c r="CG520" s="139" t="n">
        <f aca="false">+DATOS_[[#This Row],[TOTAL SALARIO Ef]]+DATOS_[[#This Row],[Tot Extrasalarial Ef]]</f>
        <v>0</v>
      </c>
      <c r="CH520" s="140" t="n">
        <f aca="false">MIN(IF(DATOS_[[#This Row],[Fecha Fin Contrato]]="",$D$4,DATOS_[[#This Row],[Fecha Fin Contrato]]),$D$4)-MAX(DATOS_[[#This Row],[Fecha de Contratación]],$D$3)+1</f>
        <v>1</v>
      </c>
      <c r="CI520" s="141" t="str">
        <f aca="false">IF(COUNTIFS(DATOS_[id],DATOS_[[#This Row],[id]])&gt;1,DATOS_[[#This Row],[id]],"")</f>
        <v/>
      </c>
      <c r="CJ520" s="141" t="n">
        <f aca="false">(Inicio!$G$10-DATOS_[[#This Row],[Fecha Nacimiento]])/365.25</f>
        <v>0</v>
      </c>
      <c r="CK520" s="141" t="n">
        <f aca="false">(Inicio!$G$10-DATOS_[[#This Row],[Fecha de Antigüedad]])/365.25</f>
        <v>0</v>
      </c>
      <c r="CL520" s="141" t="e">
        <f aca="false">+VLOOKUP(DATOS_[[#This Row],[Clave de Contrato]],TblTiposContrato13[],3,0)</f>
        <v>#N/A</v>
      </c>
      <c r="CM520" s="141" t="e">
        <f aca="false">+VLOOKUP(DATOS_[[#This Row],[Clave de Contrato]],TblTiposContrato13[],4,0)</f>
        <v>#N/A</v>
      </c>
      <c r="CN520" s="141" t="str">
        <f aca="false">VLOOKUP(DATOS_[[#This Row],[Edad]],CONTRATOS!TblRngEdad,2,1)</f>
        <v>20  o menos</v>
      </c>
      <c r="CO520" s="141" t="str">
        <f aca="false">VLOOKUP(DATOS_[[#This Row],[Antigüedad]],TblRngAntg14[],2,1)</f>
        <v>0 a 1 años</v>
      </c>
    </row>
    <row r="521" customFormat="false" ht="13.8" hidden="false" customHeight="false" outlineLevel="0" collapsed="false">
      <c r="D521" s="128"/>
      <c r="E521" s="129"/>
      <c r="F521" s="129"/>
      <c r="G521" s="129"/>
      <c r="H521" s="130"/>
      <c r="I521" s="131"/>
      <c r="J521" s="128"/>
      <c r="K521" s="132"/>
      <c r="L521" s="132"/>
      <c r="M521" s="133"/>
      <c r="N521" s="133"/>
      <c r="O521" s="133"/>
      <c r="P521" s="129"/>
      <c r="Z521" s="74"/>
      <c r="AA521" s="75"/>
      <c r="AB521" s="75"/>
      <c r="AC521" s="129"/>
      <c r="AD521" s="134"/>
      <c r="AE521" s="134"/>
      <c r="AF521" s="134"/>
      <c r="AG521" s="134"/>
      <c r="AH521" s="134"/>
      <c r="AI521" s="134"/>
      <c r="AJ521" s="134"/>
      <c r="AK521" s="134"/>
      <c r="AL521" s="134"/>
      <c r="AM521" s="134"/>
      <c r="AN521" s="134"/>
      <c r="AO521" s="134"/>
      <c r="AP521" s="134"/>
      <c r="AQ521" s="134"/>
      <c r="AR521" s="134"/>
      <c r="AS521" s="134"/>
      <c r="AT521" s="134"/>
      <c r="AU521" s="134"/>
      <c r="AV521" s="134"/>
      <c r="AW521" s="134"/>
      <c r="AX521" s="134"/>
      <c r="AY521" s="134"/>
      <c r="AZ521" s="134"/>
      <c r="BA521" s="134"/>
      <c r="BB521" s="134"/>
      <c r="BC521" s="134"/>
      <c r="BD521" s="134"/>
      <c r="BE521" s="134"/>
      <c r="BF521" s="134"/>
      <c r="BG521" s="134"/>
      <c r="BH521" s="134"/>
      <c r="BI521" s="134"/>
      <c r="BJ521" s="134"/>
      <c r="BK521" s="134"/>
      <c r="BL521" s="134"/>
      <c r="BM521" s="135"/>
      <c r="BN521" s="136" t="n">
        <f aca="false">+MAX($D$3,DATOS_[[#This Row],[Fecha Inicio Sit. Contract.]])</f>
        <v>0</v>
      </c>
      <c r="BO521" s="136" t="n">
        <f aca="false">+MIN($D$4,DATOS_[[#This Row],[Fecha Fin Sit. Contract.]])</f>
        <v>0</v>
      </c>
      <c r="BP521" s="137" t="n">
        <f aca="false">+DATOS_[[#This Row],[% de jornada]]*IF(DATOS_[[#This Row],[% jornada reducida]]="",1,DATOS_[[#This Row],[% jornada reducida]])</f>
        <v>0</v>
      </c>
      <c r="BQ521" s="137" t="n">
        <f aca="false">+(DATOS_[[#This Row],[F.fin.cal]]-DATOS_[[#This Row],[F.ini.cal]]+1)/($D$4-$D$3+1)</f>
        <v>1</v>
      </c>
      <c r="BR521" s="137" t="str">
        <f aca="false">IF(OR(AND(DATOS_[[#This Row],[Fecha Fin Contrato]]&lt;$D$3,DATOS_[[#This Row],[Fecha Fin Contrato]]&lt;&gt;""),DATOS_[[#This Row],[Fecha de Contratación]]&gt;$D$4),"Fuera","Dentro")</f>
        <v>Dentro</v>
      </c>
      <c r="BS521" s="137" t="str">
        <f aca="false" t="array" ref="BS521:BS521">IF(MAX(IF(DATOS_[id]=DATOS_[[#This Row],[id]],DATOS_[F.fin.cal]))=DATOS_[[#This Row],[F.fin.cal]],"Sí","NO")</f>
        <v>Sí</v>
      </c>
      <c r="BT521" s="137" t="str">
        <f aca="false">IF(AND(DATOS_[[#This Row],[% normaliz]]&lt;&gt;1,DATOS_[[#This Row],[% anualiz]]=1),"Sí","NO")</f>
        <v>Sí</v>
      </c>
      <c r="BU521" s="137" t="str">
        <f aca="false">IF(AND(DATOS_[[#This Row],[% normaliz]]=1,DATOS_[[#This Row],[% anualiz]]&lt;&gt;1),"Sí","NO")</f>
        <v>NO</v>
      </c>
      <c r="BV521" s="137" t="str">
        <f aca="false">IF(AND(DATOS_[[#This Row],[% normaliz]]&lt;&gt;1,DATOS_[[#This Row],[% anualiz]]&lt;&gt;1),"Sí","NO")</f>
        <v>NO</v>
      </c>
      <c r="BW521" s="137" t="str">
        <f aca="false">+IF(DATOS_[[#This Row],[% normaliz]]*DATOS_[[#This Row],[% anualiz]]=1,"NO","Sí")</f>
        <v>Sí</v>
      </c>
      <c r="BX521" s="138" t="e">
        <f aca="false">(DATOS_[[#This Row],[S.BASE]]*(1/DATOS_[[#This Row],[% normaliz]])*(1/DATOS_[[#This Row],[% anualiz]]))*IF(DATOS_[[#This Row],[Check Equiparado]]="Sí",1,0)</f>
        <v>#DIV/0!</v>
      </c>
      <c r="BY5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1" s="138" t="e">
        <f aca="false">+DATOS_[[#This Row],[SALARIO BASE Eq]]+DATOS_[[#This Row],[Tot COMPL.SAL Eq]]</f>
        <v>#DIV/0!</v>
      </c>
      <c r="CA521" s="138" t="e">
        <f aca="false" t="array" ref="CA521:CA5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1" s="138" t="e">
        <f aca="false">+DATOS_[[#This Row],[TOTAL SALARIO Eq]]+DATOS_[[#This Row],[Tot Extrasalarial Eq]]</f>
        <v>#DIV/0!</v>
      </c>
      <c r="CC521" s="139" t="n">
        <f aca="false">DATOS_[[#This Row],[S.BASE]]</f>
        <v>0</v>
      </c>
      <c r="CD521" s="139" t="n">
        <f aca="false">+SUM(DATOS_[[#This Row],[Conc.Sal.01]:[Conc.Sal.30]])</f>
        <v>0</v>
      </c>
      <c r="CE521" s="139" t="n">
        <f aca="false">+DATOS_[[#This Row],[SALARIO BASE Ef]]+DATOS_[[#This Row],[Tot COMPL.SAL Ef]]</f>
        <v>0</v>
      </c>
      <c r="CF521" s="139" t="n">
        <f aca="false">+SUM(DATOS_[[#This Row],[C.Extra.01]:[C.Extra.05]])</f>
        <v>0</v>
      </c>
      <c r="CG521" s="139" t="n">
        <f aca="false">+DATOS_[[#This Row],[TOTAL SALARIO Ef]]+DATOS_[[#This Row],[Tot Extrasalarial Ef]]</f>
        <v>0</v>
      </c>
      <c r="CH521" s="140" t="n">
        <f aca="false">MIN(IF(DATOS_[[#This Row],[Fecha Fin Contrato]]="",$D$4,DATOS_[[#This Row],[Fecha Fin Contrato]]),$D$4)-MAX(DATOS_[[#This Row],[Fecha de Contratación]],$D$3)+1</f>
        <v>1</v>
      </c>
      <c r="CI521" s="141" t="str">
        <f aca="false">IF(COUNTIFS(DATOS_[id],DATOS_[[#This Row],[id]])&gt;1,DATOS_[[#This Row],[id]],"")</f>
        <v/>
      </c>
      <c r="CJ521" s="141" t="n">
        <f aca="false">(Inicio!$G$10-DATOS_[[#This Row],[Fecha Nacimiento]])/365.25</f>
        <v>0</v>
      </c>
      <c r="CK521" s="141" t="n">
        <f aca="false">(Inicio!$G$10-DATOS_[[#This Row],[Fecha de Antigüedad]])/365.25</f>
        <v>0</v>
      </c>
      <c r="CL521" s="141" t="e">
        <f aca="false">+VLOOKUP(DATOS_[[#This Row],[Clave de Contrato]],TblTiposContrato13[],3,0)</f>
        <v>#N/A</v>
      </c>
      <c r="CM521" s="141" t="e">
        <f aca="false">+VLOOKUP(DATOS_[[#This Row],[Clave de Contrato]],TblTiposContrato13[],4,0)</f>
        <v>#N/A</v>
      </c>
      <c r="CN521" s="141" t="str">
        <f aca="false">VLOOKUP(DATOS_[[#This Row],[Edad]],CONTRATOS!TblRngEdad,2,1)</f>
        <v>20  o menos</v>
      </c>
      <c r="CO521" s="141" t="str">
        <f aca="false">VLOOKUP(DATOS_[[#This Row],[Antigüedad]],TblRngAntg14[],2,1)</f>
        <v>0 a 1 años</v>
      </c>
    </row>
    <row r="522" customFormat="false" ht="13.8" hidden="false" customHeight="false" outlineLevel="0" collapsed="false">
      <c r="D522" s="128"/>
      <c r="E522" s="129"/>
      <c r="F522" s="129"/>
      <c r="G522" s="129"/>
      <c r="H522" s="130"/>
      <c r="I522" s="131"/>
      <c r="J522" s="128"/>
      <c r="K522" s="132"/>
      <c r="L522" s="132"/>
      <c r="M522" s="133"/>
      <c r="N522" s="133"/>
      <c r="O522" s="133"/>
      <c r="P522" s="129"/>
      <c r="Z522" s="74"/>
      <c r="AA522" s="75"/>
      <c r="AB522" s="75"/>
      <c r="AC522" s="129"/>
      <c r="AD522" s="134"/>
      <c r="AE522" s="134"/>
      <c r="AF522" s="134"/>
      <c r="AG522" s="134"/>
      <c r="AH522" s="134"/>
      <c r="AI522" s="134"/>
      <c r="AJ522" s="134"/>
      <c r="AK522" s="134"/>
      <c r="AL522" s="134"/>
      <c r="AM522" s="134"/>
      <c r="AN522" s="134"/>
      <c r="AO522" s="134"/>
      <c r="AP522" s="134"/>
      <c r="AQ522" s="134"/>
      <c r="AR522" s="134"/>
      <c r="AS522" s="134"/>
      <c r="AT522" s="134"/>
      <c r="AU522" s="134"/>
      <c r="AV522" s="134"/>
      <c r="AW522" s="134"/>
      <c r="AX522" s="134"/>
      <c r="AY522" s="134"/>
      <c r="AZ522" s="134"/>
      <c r="BA522" s="134"/>
      <c r="BB522" s="134"/>
      <c r="BC522" s="134"/>
      <c r="BD522" s="134"/>
      <c r="BE522" s="134"/>
      <c r="BF522" s="134"/>
      <c r="BG522" s="134"/>
      <c r="BH522" s="134"/>
      <c r="BI522" s="134"/>
      <c r="BJ522" s="134"/>
      <c r="BK522" s="134"/>
      <c r="BL522" s="134"/>
      <c r="BM522" s="135"/>
      <c r="BN522" s="136" t="n">
        <f aca="false">+MAX($D$3,DATOS_[[#This Row],[Fecha Inicio Sit. Contract.]])</f>
        <v>0</v>
      </c>
      <c r="BO522" s="136" t="n">
        <f aca="false">+MIN($D$4,DATOS_[[#This Row],[Fecha Fin Sit. Contract.]])</f>
        <v>0</v>
      </c>
      <c r="BP522" s="137" t="n">
        <f aca="false">+DATOS_[[#This Row],[% de jornada]]*IF(DATOS_[[#This Row],[% jornada reducida]]="",1,DATOS_[[#This Row],[% jornada reducida]])</f>
        <v>0</v>
      </c>
      <c r="BQ522" s="137" t="n">
        <f aca="false">+(DATOS_[[#This Row],[F.fin.cal]]-DATOS_[[#This Row],[F.ini.cal]]+1)/($D$4-$D$3+1)</f>
        <v>1</v>
      </c>
      <c r="BR522" s="137" t="str">
        <f aca="false">IF(OR(AND(DATOS_[[#This Row],[Fecha Fin Contrato]]&lt;$D$3,DATOS_[[#This Row],[Fecha Fin Contrato]]&lt;&gt;""),DATOS_[[#This Row],[Fecha de Contratación]]&gt;$D$4),"Fuera","Dentro")</f>
        <v>Dentro</v>
      </c>
      <c r="BS522" s="137" t="str">
        <f aca="false" t="array" ref="BS522:BS522">IF(MAX(IF(DATOS_[id]=DATOS_[[#This Row],[id]],DATOS_[F.fin.cal]))=DATOS_[[#This Row],[F.fin.cal]],"Sí","NO")</f>
        <v>Sí</v>
      </c>
      <c r="BT522" s="137" t="str">
        <f aca="false">IF(AND(DATOS_[[#This Row],[% normaliz]]&lt;&gt;1,DATOS_[[#This Row],[% anualiz]]=1),"Sí","NO")</f>
        <v>Sí</v>
      </c>
      <c r="BU522" s="137" t="str">
        <f aca="false">IF(AND(DATOS_[[#This Row],[% normaliz]]=1,DATOS_[[#This Row],[% anualiz]]&lt;&gt;1),"Sí","NO")</f>
        <v>NO</v>
      </c>
      <c r="BV522" s="137" t="str">
        <f aca="false">IF(AND(DATOS_[[#This Row],[% normaliz]]&lt;&gt;1,DATOS_[[#This Row],[% anualiz]]&lt;&gt;1),"Sí","NO")</f>
        <v>NO</v>
      </c>
      <c r="BW522" s="137" t="str">
        <f aca="false">+IF(DATOS_[[#This Row],[% normaliz]]*DATOS_[[#This Row],[% anualiz]]=1,"NO","Sí")</f>
        <v>Sí</v>
      </c>
      <c r="BX522" s="138" t="e">
        <f aca="false">(DATOS_[[#This Row],[S.BASE]]*(1/DATOS_[[#This Row],[% normaliz]])*(1/DATOS_[[#This Row],[% anualiz]]))*IF(DATOS_[[#This Row],[Check Equiparado]]="Sí",1,0)</f>
        <v>#DIV/0!</v>
      </c>
      <c r="BY5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2" s="138" t="e">
        <f aca="false">+DATOS_[[#This Row],[SALARIO BASE Eq]]+DATOS_[[#This Row],[Tot COMPL.SAL Eq]]</f>
        <v>#DIV/0!</v>
      </c>
      <c r="CA522" s="138" t="e">
        <f aca="false" t="array" ref="CA522:CA5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2" s="138" t="e">
        <f aca="false">+DATOS_[[#This Row],[TOTAL SALARIO Eq]]+DATOS_[[#This Row],[Tot Extrasalarial Eq]]</f>
        <v>#DIV/0!</v>
      </c>
      <c r="CC522" s="139" t="n">
        <f aca="false">DATOS_[[#This Row],[S.BASE]]</f>
        <v>0</v>
      </c>
      <c r="CD522" s="139" t="n">
        <f aca="false">+SUM(DATOS_[[#This Row],[Conc.Sal.01]:[Conc.Sal.30]])</f>
        <v>0</v>
      </c>
      <c r="CE522" s="139" t="n">
        <f aca="false">+DATOS_[[#This Row],[SALARIO BASE Ef]]+DATOS_[[#This Row],[Tot COMPL.SAL Ef]]</f>
        <v>0</v>
      </c>
      <c r="CF522" s="139" t="n">
        <f aca="false">+SUM(DATOS_[[#This Row],[C.Extra.01]:[C.Extra.05]])</f>
        <v>0</v>
      </c>
      <c r="CG522" s="139" t="n">
        <f aca="false">+DATOS_[[#This Row],[TOTAL SALARIO Ef]]+DATOS_[[#This Row],[Tot Extrasalarial Ef]]</f>
        <v>0</v>
      </c>
      <c r="CH522" s="140" t="n">
        <f aca="false">MIN(IF(DATOS_[[#This Row],[Fecha Fin Contrato]]="",$D$4,DATOS_[[#This Row],[Fecha Fin Contrato]]),$D$4)-MAX(DATOS_[[#This Row],[Fecha de Contratación]],$D$3)+1</f>
        <v>1</v>
      </c>
      <c r="CI522" s="141" t="str">
        <f aca="false">IF(COUNTIFS(DATOS_[id],DATOS_[[#This Row],[id]])&gt;1,DATOS_[[#This Row],[id]],"")</f>
        <v/>
      </c>
      <c r="CJ522" s="141" t="n">
        <f aca="false">(Inicio!$G$10-DATOS_[[#This Row],[Fecha Nacimiento]])/365.25</f>
        <v>0</v>
      </c>
      <c r="CK522" s="141" t="n">
        <f aca="false">(Inicio!$G$10-DATOS_[[#This Row],[Fecha de Antigüedad]])/365.25</f>
        <v>0</v>
      </c>
      <c r="CL522" s="141" t="e">
        <f aca="false">+VLOOKUP(DATOS_[[#This Row],[Clave de Contrato]],TblTiposContrato13[],3,0)</f>
        <v>#N/A</v>
      </c>
      <c r="CM522" s="141" t="e">
        <f aca="false">+VLOOKUP(DATOS_[[#This Row],[Clave de Contrato]],TblTiposContrato13[],4,0)</f>
        <v>#N/A</v>
      </c>
      <c r="CN522" s="141" t="str">
        <f aca="false">VLOOKUP(DATOS_[[#This Row],[Edad]],CONTRATOS!TblRngEdad,2,1)</f>
        <v>20  o menos</v>
      </c>
      <c r="CO522" s="141" t="str">
        <f aca="false">VLOOKUP(DATOS_[[#This Row],[Antigüedad]],TblRngAntg14[],2,1)</f>
        <v>0 a 1 años</v>
      </c>
    </row>
    <row r="523" customFormat="false" ht="13.8" hidden="false" customHeight="false" outlineLevel="0" collapsed="false">
      <c r="D523" s="128"/>
      <c r="E523" s="129"/>
      <c r="F523" s="129"/>
      <c r="G523" s="129"/>
      <c r="H523" s="130"/>
      <c r="I523" s="131"/>
      <c r="J523" s="128"/>
      <c r="K523" s="132"/>
      <c r="L523" s="132"/>
      <c r="M523" s="133"/>
      <c r="N523" s="133"/>
      <c r="O523" s="133"/>
      <c r="P523" s="129"/>
      <c r="Z523" s="74"/>
      <c r="AA523" s="75"/>
      <c r="AB523" s="75"/>
      <c r="AC523" s="129"/>
      <c r="AD523" s="134"/>
      <c r="AE523" s="134"/>
      <c r="AF523" s="134"/>
      <c r="AG523" s="134"/>
      <c r="AH523" s="134"/>
      <c r="AI523" s="134"/>
      <c r="AJ523" s="134"/>
      <c r="AK523" s="134"/>
      <c r="AL523" s="134"/>
      <c r="AM523" s="134"/>
      <c r="AN523" s="134"/>
      <c r="AO523" s="134"/>
      <c r="AP523" s="134"/>
      <c r="AQ523" s="134"/>
      <c r="AR523" s="134"/>
      <c r="AS523" s="134"/>
      <c r="AT523" s="134"/>
      <c r="AU523" s="134"/>
      <c r="AV523" s="134"/>
      <c r="AW523" s="134"/>
      <c r="AX523" s="134"/>
      <c r="AY523" s="134"/>
      <c r="AZ523" s="134"/>
      <c r="BA523" s="134"/>
      <c r="BB523" s="134"/>
      <c r="BC523" s="134"/>
      <c r="BD523" s="134"/>
      <c r="BE523" s="134"/>
      <c r="BF523" s="134"/>
      <c r="BG523" s="134"/>
      <c r="BH523" s="134"/>
      <c r="BI523" s="134"/>
      <c r="BJ523" s="134"/>
      <c r="BK523" s="134"/>
      <c r="BL523" s="134"/>
      <c r="BM523" s="135"/>
      <c r="BN523" s="136" t="n">
        <f aca="false">+MAX($D$3,DATOS_[[#This Row],[Fecha Inicio Sit. Contract.]])</f>
        <v>0</v>
      </c>
      <c r="BO523" s="136" t="n">
        <f aca="false">+MIN($D$4,DATOS_[[#This Row],[Fecha Fin Sit. Contract.]])</f>
        <v>0</v>
      </c>
      <c r="BP523" s="137" t="n">
        <f aca="false">+DATOS_[[#This Row],[% de jornada]]*IF(DATOS_[[#This Row],[% jornada reducida]]="",1,DATOS_[[#This Row],[% jornada reducida]])</f>
        <v>0</v>
      </c>
      <c r="BQ523" s="137" t="n">
        <f aca="false">+(DATOS_[[#This Row],[F.fin.cal]]-DATOS_[[#This Row],[F.ini.cal]]+1)/($D$4-$D$3+1)</f>
        <v>1</v>
      </c>
      <c r="BR523" s="137" t="str">
        <f aca="false">IF(OR(AND(DATOS_[[#This Row],[Fecha Fin Contrato]]&lt;$D$3,DATOS_[[#This Row],[Fecha Fin Contrato]]&lt;&gt;""),DATOS_[[#This Row],[Fecha de Contratación]]&gt;$D$4),"Fuera","Dentro")</f>
        <v>Dentro</v>
      </c>
      <c r="BS523" s="137" t="str">
        <f aca="false" t="array" ref="BS523:BS523">IF(MAX(IF(DATOS_[id]=DATOS_[[#This Row],[id]],DATOS_[F.fin.cal]))=DATOS_[[#This Row],[F.fin.cal]],"Sí","NO")</f>
        <v>Sí</v>
      </c>
      <c r="BT523" s="137" t="str">
        <f aca="false">IF(AND(DATOS_[[#This Row],[% normaliz]]&lt;&gt;1,DATOS_[[#This Row],[% anualiz]]=1),"Sí","NO")</f>
        <v>Sí</v>
      </c>
      <c r="BU523" s="137" t="str">
        <f aca="false">IF(AND(DATOS_[[#This Row],[% normaliz]]=1,DATOS_[[#This Row],[% anualiz]]&lt;&gt;1),"Sí","NO")</f>
        <v>NO</v>
      </c>
      <c r="BV523" s="137" t="str">
        <f aca="false">IF(AND(DATOS_[[#This Row],[% normaliz]]&lt;&gt;1,DATOS_[[#This Row],[% anualiz]]&lt;&gt;1),"Sí","NO")</f>
        <v>NO</v>
      </c>
      <c r="BW523" s="137" t="str">
        <f aca="false">+IF(DATOS_[[#This Row],[% normaliz]]*DATOS_[[#This Row],[% anualiz]]=1,"NO","Sí")</f>
        <v>Sí</v>
      </c>
      <c r="BX523" s="138" t="e">
        <f aca="false">(DATOS_[[#This Row],[S.BASE]]*(1/DATOS_[[#This Row],[% normaliz]])*(1/DATOS_[[#This Row],[% anualiz]]))*IF(DATOS_[[#This Row],[Check Equiparado]]="Sí",1,0)</f>
        <v>#DIV/0!</v>
      </c>
      <c r="BY5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3" s="138" t="e">
        <f aca="false">+DATOS_[[#This Row],[SALARIO BASE Eq]]+DATOS_[[#This Row],[Tot COMPL.SAL Eq]]</f>
        <v>#DIV/0!</v>
      </c>
      <c r="CA523" s="138" t="e">
        <f aca="false" t="array" ref="CA523:CA5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3" s="138" t="e">
        <f aca="false">+DATOS_[[#This Row],[TOTAL SALARIO Eq]]+DATOS_[[#This Row],[Tot Extrasalarial Eq]]</f>
        <v>#DIV/0!</v>
      </c>
      <c r="CC523" s="139" t="n">
        <f aca="false">DATOS_[[#This Row],[S.BASE]]</f>
        <v>0</v>
      </c>
      <c r="CD523" s="139" t="n">
        <f aca="false">+SUM(DATOS_[[#This Row],[Conc.Sal.01]:[Conc.Sal.30]])</f>
        <v>0</v>
      </c>
      <c r="CE523" s="139" t="n">
        <f aca="false">+DATOS_[[#This Row],[SALARIO BASE Ef]]+DATOS_[[#This Row],[Tot COMPL.SAL Ef]]</f>
        <v>0</v>
      </c>
      <c r="CF523" s="139" t="n">
        <f aca="false">+SUM(DATOS_[[#This Row],[C.Extra.01]:[C.Extra.05]])</f>
        <v>0</v>
      </c>
      <c r="CG523" s="139" t="n">
        <f aca="false">+DATOS_[[#This Row],[TOTAL SALARIO Ef]]+DATOS_[[#This Row],[Tot Extrasalarial Ef]]</f>
        <v>0</v>
      </c>
      <c r="CH523" s="140" t="n">
        <f aca="false">MIN(IF(DATOS_[[#This Row],[Fecha Fin Contrato]]="",$D$4,DATOS_[[#This Row],[Fecha Fin Contrato]]),$D$4)-MAX(DATOS_[[#This Row],[Fecha de Contratación]],$D$3)+1</f>
        <v>1</v>
      </c>
      <c r="CI523" s="141" t="str">
        <f aca="false">IF(COUNTIFS(DATOS_[id],DATOS_[[#This Row],[id]])&gt;1,DATOS_[[#This Row],[id]],"")</f>
        <v/>
      </c>
      <c r="CJ523" s="141" t="n">
        <f aca="false">(Inicio!$G$10-DATOS_[[#This Row],[Fecha Nacimiento]])/365.25</f>
        <v>0</v>
      </c>
      <c r="CK523" s="141" t="n">
        <f aca="false">(Inicio!$G$10-DATOS_[[#This Row],[Fecha de Antigüedad]])/365.25</f>
        <v>0</v>
      </c>
      <c r="CL523" s="141" t="e">
        <f aca="false">+VLOOKUP(DATOS_[[#This Row],[Clave de Contrato]],TblTiposContrato13[],3,0)</f>
        <v>#N/A</v>
      </c>
      <c r="CM523" s="141" t="e">
        <f aca="false">+VLOOKUP(DATOS_[[#This Row],[Clave de Contrato]],TblTiposContrato13[],4,0)</f>
        <v>#N/A</v>
      </c>
      <c r="CN523" s="141" t="str">
        <f aca="false">VLOOKUP(DATOS_[[#This Row],[Edad]],CONTRATOS!TblRngEdad,2,1)</f>
        <v>20  o menos</v>
      </c>
      <c r="CO523" s="141" t="str">
        <f aca="false">VLOOKUP(DATOS_[[#This Row],[Antigüedad]],TblRngAntg14[],2,1)</f>
        <v>0 a 1 años</v>
      </c>
    </row>
    <row r="524" customFormat="false" ht="13.8" hidden="false" customHeight="false" outlineLevel="0" collapsed="false">
      <c r="D524" s="128"/>
      <c r="E524" s="129"/>
      <c r="F524" s="129"/>
      <c r="G524" s="129"/>
      <c r="H524" s="130"/>
      <c r="I524" s="131"/>
      <c r="J524" s="128"/>
      <c r="K524" s="132"/>
      <c r="L524" s="132"/>
      <c r="M524" s="133"/>
      <c r="N524" s="133"/>
      <c r="O524" s="133"/>
      <c r="P524" s="129"/>
      <c r="Z524" s="74"/>
      <c r="AA524" s="75"/>
      <c r="AB524" s="75"/>
      <c r="AC524" s="129"/>
      <c r="AD524" s="134"/>
      <c r="AE524" s="134"/>
      <c r="AF524" s="134"/>
      <c r="AG524" s="134"/>
      <c r="AH524" s="134"/>
      <c r="AI524" s="134"/>
      <c r="AJ524" s="134"/>
      <c r="AK524" s="134"/>
      <c r="AL524" s="134"/>
      <c r="AM524" s="134"/>
      <c r="AN524" s="134"/>
      <c r="AO524" s="134"/>
      <c r="AP524" s="134"/>
      <c r="AQ524" s="134"/>
      <c r="AR524" s="134"/>
      <c r="AS524" s="134"/>
      <c r="AT524" s="134"/>
      <c r="AU524" s="134"/>
      <c r="AV524" s="134"/>
      <c r="AW524" s="134"/>
      <c r="AX524" s="134"/>
      <c r="AY524" s="134"/>
      <c r="AZ524" s="134"/>
      <c r="BA524" s="134"/>
      <c r="BB524" s="134"/>
      <c r="BC524" s="134"/>
      <c r="BD524" s="134"/>
      <c r="BE524" s="134"/>
      <c r="BF524" s="134"/>
      <c r="BG524" s="134"/>
      <c r="BH524" s="134"/>
      <c r="BI524" s="134"/>
      <c r="BJ524" s="134"/>
      <c r="BK524" s="134"/>
      <c r="BL524" s="134"/>
      <c r="BM524" s="135"/>
      <c r="BN524" s="136" t="n">
        <f aca="false">+MAX($D$3,DATOS_[[#This Row],[Fecha Inicio Sit. Contract.]])</f>
        <v>0</v>
      </c>
      <c r="BO524" s="136" t="n">
        <f aca="false">+MIN($D$4,DATOS_[[#This Row],[Fecha Fin Sit. Contract.]])</f>
        <v>0</v>
      </c>
      <c r="BP524" s="137" t="n">
        <f aca="false">+DATOS_[[#This Row],[% de jornada]]*IF(DATOS_[[#This Row],[% jornada reducida]]="",1,DATOS_[[#This Row],[% jornada reducida]])</f>
        <v>0</v>
      </c>
      <c r="BQ524" s="137" t="n">
        <f aca="false">+(DATOS_[[#This Row],[F.fin.cal]]-DATOS_[[#This Row],[F.ini.cal]]+1)/($D$4-$D$3+1)</f>
        <v>1</v>
      </c>
      <c r="BR524" s="137" t="str">
        <f aca="false">IF(OR(AND(DATOS_[[#This Row],[Fecha Fin Contrato]]&lt;$D$3,DATOS_[[#This Row],[Fecha Fin Contrato]]&lt;&gt;""),DATOS_[[#This Row],[Fecha de Contratación]]&gt;$D$4),"Fuera","Dentro")</f>
        <v>Dentro</v>
      </c>
      <c r="BS524" s="137" t="str">
        <f aca="false" t="array" ref="BS524:BS524">IF(MAX(IF(DATOS_[id]=DATOS_[[#This Row],[id]],DATOS_[F.fin.cal]))=DATOS_[[#This Row],[F.fin.cal]],"Sí","NO")</f>
        <v>Sí</v>
      </c>
      <c r="BT524" s="137" t="str">
        <f aca="false">IF(AND(DATOS_[[#This Row],[% normaliz]]&lt;&gt;1,DATOS_[[#This Row],[% anualiz]]=1),"Sí","NO")</f>
        <v>Sí</v>
      </c>
      <c r="BU524" s="137" t="str">
        <f aca="false">IF(AND(DATOS_[[#This Row],[% normaliz]]=1,DATOS_[[#This Row],[% anualiz]]&lt;&gt;1),"Sí","NO")</f>
        <v>NO</v>
      </c>
      <c r="BV524" s="137" t="str">
        <f aca="false">IF(AND(DATOS_[[#This Row],[% normaliz]]&lt;&gt;1,DATOS_[[#This Row],[% anualiz]]&lt;&gt;1),"Sí","NO")</f>
        <v>NO</v>
      </c>
      <c r="BW524" s="137" t="str">
        <f aca="false">+IF(DATOS_[[#This Row],[% normaliz]]*DATOS_[[#This Row],[% anualiz]]=1,"NO","Sí")</f>
        <v>Sí</v>
      </c>
      <c r="BX524" s="138" t="e">
        <f aca="false">(DATOS_[[#This Row],[S.BASE]]*(1/DATOS_[[#This Row],[% normaliz]])*(1/DATOS_[[#This Row],[% anualiz]]))*IF(DATOS_[[#This Row],[Check Equiparado]]="Sí",1,0)</f>
        <v>#DIV/0!</v>
      </c>
      <c r="BY5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4" s="138" t="e">
        <f aca="false">+DATOS_[[#This Row],[SALARIO BASE Eq]]+DATOS_[[#This Row],[Tot COMPL.SAL Eq]]</f>
        <v>#DIV/0!</v>
      </c>
      <c r="CA524" s="138" t="e">
        <f aca="false" t="array" ref="CA524:CA5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4" s="138" t="e">
        <f aca="false">+DATOS_[[#This Row],[TOTAL SALARIO Eq]]+DATOS_[[#This Row],[Tot Extrasalarial Eq]]</f>
        <v>#DIV/0!</v>
      </c>
      <c r="CC524" s="139" t="n">
        <f aca="false">DATOS_[[#This Row],[S.BASE]]</f>
        <v>0</v>
      </c>
      <c r="CD524" s="139" t="n">
        <f aca="false">+SUM(DATOS_[[#This Row],[Conc.Sal.01]:[Conc.Sal.30]])</f>
        <v>0</v>
      </c>
      <c r="CE524" s="139" t="n">
        <f aca="false">+DATOS_[[#This Row],[SALARIO BASE Ef]]+DATOS_[[#This Row],[Tot COMPL.SAL Ef]]</f>
        <v>0</v>
      </c>
      <c r="CF524" s="139" t="n">
        <f aca="false">+SUM(DATOS_[[#This Row],[C.Extra.01]:[C.Extra.05]])</f>
        <v>0</v>
      </c>
      <c r="CG524" s="139" t="n">
        <f aca="false">+DATOS_[[#This Row],[TOTAL SALARIO Ef]]+DATOS_[[#This Row],[Tot Extrasalarial Ef]]</f>
        <v>0</v>
      </c>
      <c r="CH524" s="140" t="n">
        <f aca="false">MIN(IF(DATOS_[[#This Row],[Fecha Fin Contrato]]="",$D$4,DATOS_[[#This Row],[Fecha Fin Contrato]]),$D$4)-MAX(DATOS_[[#This Row],[Fecha de Contratación]],$D$3)+1</f>
        <v>1</v>
      </c>
      <c r="CI524" s="141" t="str">
        <f aca="false">IF(COUNTIFS(DATOS_[id],DATOS_[[#This Row],[id]])&gt;1,DATOS_[[#This Row],[id]],"")</f>
        <v/>
      </c>
      <c r="CJ524" s="141" t="n">
        <f aca="false">(Inicio!$G$10-DATOS_[[#This Row],[Fecha Nacimiento]])/365.25</f>
        <v>0</v>
      </c>
      <c r="CK524" s="141" t="n">
        <f aca="false">(Inicio!$G$10-DATOS_[[#This Row],[Fecha de Antigüedad]])/365.25</f>
        <v>0</v>
      </c>
      <c r="CL524" s="141" t="e">
        <f aca="false">+VLOOKUP(DATOS_[[#This Row],[Clave de Contrato]],TblTiposContrato13[],3,0)</f>
        <v>#N/A</v>
      </c>
      <c r="CM524" s="141" t="e">
        <f aca="false">+VLOOKUP(DATOS_[[#This Row],[Clave de Contrato]],TblTiposContrato13[],4,0)</f>
        <v>#N/A</v>
      </c>
      <c r="CN524" s="141" t="str">
        <f aca="false">VLOOKUP(DATOS_[[#This Row],[Edad]],CONTRATOS!TblRngEdad,2,1)</f>
        <v>20  o menos</v>
      </c>
      <c r="CO524" s="141" t="str">
        <f aca="false">VLOOKUP(DATOS_[[#This Row],[Antigüedad]],TblRngAntg14[],2,1)</f>
        <v>0 a 1 años</v>
      </c>
    </row>
    <row r="525" customFormat="false" ht="13.8" hidden="false" customHeight="false" outlineLevel="0" collapsed="false">
      <c r="D525" s="128"/>
      <c r="E525" s="129"/>
      <c r="F525" s="129"/>
      <c r="G525" s="129"/>
      <c r="H525" s="130"/>
      <c r="I525" s="131"/>
      <c r="J525" s="128"/>
      <c r="K525" s="132"/>
      <c r="L525" s="132"/>
      <c r="M525" s="133"/>
      <c r="N525" s="133"/>
      <c r="O525" s="133"/>
      <c r="P525" s="129"/>
      <c r="Z525" s="74"/>
      <c r="AA525" s="75"/>
      <c r="AB525" s="75"/>
      <c r="AC525" s="129"/>
      <c r="AD525" s="134"/>
      <c r="AE525" s="134"/>
      <c r="AF525" s="134"/>
      <c r="AG525" s="134"/>
      <c r="AH525" s="134"/>
      <c r="AI525" s="134"/>
      <c r="AJ525" s="134"/>
      <c r="AK525" s="134"/>
      <c r="AL525" s="134"/>
      <c r="AM525" s="134"/>
      <c r="AN525" s="134"/>
      <c r="AO525" s="134"/>
      <c r="AP525" s="134"/>
      <c r="AQ525" s="134"/>
      <c r="AR525" s="134"/>
      <c r="AS525" s="134"/>
      <c r="AT525" s="134"/>
      <c r="AU525" s="134"/>
      <c r="AV525" s="134"/>
      <c r="AW525" s="134"/>
      <c r="AX525" s="134"/>
      <c r="AY525" s="134"/>
      <c r="AZ525" s="134"/>
      <c r="BA525" s="134"/>
      <c r="BB525" s="134"/>
      <c r="BC525" s="134"/>
      <c r="BD525" s="134"/>
      <c r="BE525" s="134"/>
      <c r="BF525" s="134"/>
      <c r="BG525" s="134"/>
      <c r="BH525" s="134"/>
      <c r="BI525" s="134"/>
      <c r="BJ525" s="134"/>
      <c r="BK525" s="134"/>
      <c r="BL525" s="134"/>
      <c r="BM525" s="135"/>
      <c r="BN525" s="136" t="n">
        <f aca="false">+MAX($D$3,DATOS_[[#This Row],[Fecha Inicio Sit. Contract.]])</f>
        <v>0</v>
      </c>
      <c r="BO525" s="136" t="n">
        <f aca="false">+MIN($D$4,DATOS_[[#This Row],[Fecha Fin Sit. Contract.]])</f>
        <v>0</v>
      </c>
      <c r="BP525" s="137" t="n">
        <f aca="false">+DATOS_[[#This Row],[% de jornada]]*IF(DATOS_[[#This Row],[% jornada reducida]]="",1,DATOS_[[#This Row],[% jornada reducida]])</f>
        <v>0</v>
      </c>
      <c r="BQ525" s="137" t="n">
        <f aca="false">+(DATOS_[[#This Row],[F.fin.cal]]-DATOS_[[#This Row],[F.ini.cal]]+1)/($D$4-$D$3+1)</f>
        <v>1</v>
      </c>
      <c r="BR525" s="137" t="str">
        <f aca="false">IF(OR(AND(DATOS_[[#This Row],[Fecha Fin Contrato]]&lt;$D$3,DATOS_[[#This Row],[Fecha Fin Contrato]]&lt;&gt;""),DATOS_[[#This Row],[Fecha de Contratación]]&gt;$D$4),"Fuera","Dentro")</f>
        <v>Dentro</v>
      </c>
      <c r="BS525" s="137" t="str">
        <f aca="false" t="array" ref="BS525:BS525">IF(MAX(IF(DATOS_[id]=DATOS_[[#This Row],[id]],DATOS_[F.fin.cal]))=DATOS_[[#This Row],[F.fin.cal]],"Sí","NO")</f>
        <v>Sí</v>
      </c>
      <c r="BT525" s="137" t="str">
        <f aca="false">IF(AND(DATOS_[[#This Row],[% normaliz]]&lt;&gt;1,DATOS_[[#This Row],[% anualiz]]=1),"Sí","NO")</f>
        <v>Sí</v>
      </c>
      <c r="BU525" s="137" t="str">
        <f aca="false">IF(AND(DATOS_[[#This Row],[% normaliz]]=1,DATOS_[[#This Row],[% anualiz]]&lt;&gt;1),"Sí","NO")</f>
        <v>NO</v>
      </c>
      <c r="BV525" s="137" t="str">
        <f aca="false">IF(AND(DATOS_[[#This Row],[% normaliz]]&lt;&gt;1,DATOS_[[#This Row],[% anualiz]]&lt;&gt;1),"Sí","NO")</f>
        <v>NO</v>
      </c>
      <c r="BW525" s="137" t="str">
        <f aca="false">+IF(DATOS_[[#This Row],[% normaliz]]*DATOS_[[#This Row],[% anualiz]]=1,"NO","Sí")</f>
        <v>Sí</v>
      </c>
      <c r="BX525" s="138" t="e">
        <f aca="false">(DATOS_[[#This Row],[S.BASE]]*(1/DATOS_[[#This Row],[% normaliz]])*(1/DATOS_[[#This Row],[% anualiz]]))*IF(DATOS_[[#This Row],[Check Equiparado]]="Sí",1,0)</f>
        <v>#DIV/0!</v>
      </c>
      <c r="BY5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5" s="138" t="e">
        <f aca="false">+DATOS_[[#This Row],[SALARIO BASE Eq]]+DATOS_[[#This Row],[Tot COMPL.SAL Eq]]</f>
        <v>#DIV/0!</v>
      </c>
      <c r="CA525" s="138" t="e">
        <f aca="false" t="array" ref="CA525:CA5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5" s="138" t="e">
        <f aca="false">+DATOS_[[#This Row],[TOTAL SALARIO Eq]]+DATOS_[[#This Row],[Tot Extrasalarial Eq]]</f>
        <v>#DIV/0!</v>
      </c>
      <c r="CC525" s="139" t="n">
        <f aca="false">DATOS_[[#This Row],[S.BASE]]</f>
        <v>0</v>
      </c>
      <c r="CD525" s="139" t="n">
        <f aca="false">+SUM(DATOS_[[#This Row],[Conc.Sal.01]:[Conc.Sal.30]])</f>
        <v>0</v>
      </c>
      <c r="CE525" s="139" t="n">
        <f aca="false">+DATOS_[[#This Row],[SALARIO BASE Ef]]+DATOS_[[#This Row],[Tot COMPL.SAL Ef]]</f>
        <v>0</v>
      </c>
      <c r="CF525" s="139" t="n">
        <f aca="false">+SUM(DATOS_[[#This Row],[C.Extra.01]:[C.Extra.05]])</f>
        <v>0</v>
      </c>
      <c r="CG525" s="139" t="n">
        <f aca="false">+DATOS_[[#This Row],[TOTAL SALARIO Ef]]+DATOS_[[#This Row],[Tot Extrasalarial Ef]]</f>
        <v>0</v>
      </c>
      <c r="CH525" s="140" t="n">
        <f aca="false">MIN(IF(DATOS_[[#This Row],[Fecha Fin Contrato]]="",$D$4,DATOS_[[#This Row],[Fecha Fin Contrato]]),$D$4)-MAX(DATOS_[[#This Row],[Fecha de Contratación]],$D$3)+1</f>
        <v>1</v>
      </c>
      <c r="CI525" s="141" t="str">
        <f aca="false">IF(COUNTIFS(DATOS_[id],DATOS_[[#This Row],[id]])&gt;1,DATOS_[[#This Row],[id]],"")</f>
        <v/>
      </c>
      <c r="CJ525" s="141" t="n">
        <f aca="false">(Inicio!$G$10-DATOS_[[#This Row],[Fecha Nacimiento]])/365.25</f>
        <v>0</v>
      </c>
      <c r="CK525" s="141" t="n">
        <f aca="false">(Inicio!$G$10-DATOS_[[#This Row],[Fecha de Antigüedad]])/365.25</f>
        <v>0</v>
      </c>
      <c r="CL525" s="141" t="e">
        <f aca="false">+VLOOKUP(DATOS_[[#This Row],[Clave de Contrato]],TblTiposContrato13[],3,0)</f>
        <v>#N/A</v>
      </c>
      <c r="CM525" s="141" t="e">
        <f aca="false">+VLOOKUP(DATOS_[[#This Row],[Clave de Contrato]],TblTiposContrato13[],4,0)</f>
        <v>#N/A</v>
      </c>
      <c r="CN525" s="141" t="str">
        <f aca="false">VLOOKUP(DATOS_[[#This Row],[Edad]],CONTRATOS!TblRngEdad,2,1)</f>
        <v>20  o menos</v>
      </c>
      <c r="CO525" s="141" t="str">
        <f aca="false">VLOOKUP(DATOS_[[#This Row],[Antigüedad]],TblRngAntg14[],2,1)</f>
        <v>0 a 1 años</v>
      </c>
    </row>
    <row r="526" customFormat="false" ht="13.8" hidden="false" customHeight="false" outlineLevel="0" collapsed="false">
      <c r="D526" s="128"/>
      <c r="E526" s="129"/>
      <c r="F526" s="129"/>
      <c r="G526" s="129"/>
      <c r="H526" s="130"/>
      <c r="I526" s="131"/>
      <c r="J526" s="128"/>
      <c r="K526" s="132"/>
      <c r="L526" s="132"/>
      <c r="M526" s="133"/>
      <c r="N526" s="133"/>
      <c r="O526" s="133"/>
      <c r="P526" s="129"/>
      <c r="Z526" s="74"/>
      <c r="AA526" s="75"/>
      <c r="AB526" s="75"/>
      <c r="AC526" s="129"/>
      <c r="AD526" s="134"/>
      <c r="AE526" s="134"/>
      <c r="AF526" s="134"/>
      <c r="AG526" s="134"/>
      <c r="AH526" s="134"/>
      <c r="AI526" s="134"/>
      <c r="AJ526" s="134"/>
      <c r="AK526" s="134"/>
      <c r="AL526" s="134"/>
      <c r="AM526" s="134"/>
      <c r="AN526" s="134"/>
      <c r="AO526" s="134"/>
      <c r="AP526" s="134"/>
      <c r="AQ526" s="134"/>
      <c r="AR526" s="134"/>
      <c r="AS526" s="134"/>
      <c r="AT526" s="134"/>
      <c r="AU526" s="134"/>
      <c r="AV526" s="134"/>
      <c r="AW526" s="134"/>
      <c r="AX526" s="134"/>
      <c r="AY526" s="134"/>
      <c r="AZ526" s="134"/>
      <c r="BA526" s="134"/>
      <c r="BB526" s="134"/>
      <c r="BC526" s="134"/>
      <c r="BD526" s="134"/>
      <c r="BE526" s="134"/>
      <c r="BF526" s="134"/>
      <c r="BG526" s="134"/>
      <c r="BH526" s="134"/>
      <c r="BI526" s="134"/>
      <c r="BJ526" s="134"/>
      <c r="BK526" s="134"/>
      <c r="BL526" s="134"/>
      <c r="BM526" s="135"/>
      <c r="BN526" s="136" t="n">
        <f aca="false">+MAX($D$3,DATOS_[[#This Row],[Fecha Inicio Sit. Contract.]])</f>
        <v>0</v>
      </c>
      <c r="BO526" s="136" t="n">
        <f aca="false">+MIN($D$4,DATOS_[[#This Row],[Fecha Fin Sit. Contract.]])</f>
        <v>0</v>
      </c>
      <c r="BP526" s="137" t="n">
        <f aca="false">+DATOS_[[#This Row],[% de jornada]]*IF(DATOS_[[#This Row],[% jornada reducida]]="",1,DATOS_[[#This Row],[% jornada reducida]])</f>
        <v>0</v>
      </c>
      <c r="BQ526" s="137" t="n">
        <f aca="false">+(DATOS_[[#This Row],[F.fin.cal]]-DATOS_[[#This Row],[F.ini.cal]]+1)/($D$4-$D$3+1)</f>
        <v>1</v>
      </c>
      <c r="BR526" s="137" t="str">
        <f aca="false">IF(OR(AND(DATOS_[[#This Row],[Fecha Fin Contrato]]&lt;$D$3,DATOS_[[#This Row],[Fecha Fin Contrato]]&lt;&gt;""),DATOS_[[#This Row],[Fecha de Contratación]]&gt;$D$4),"Fuera","Dentro")</f>
        <v>Dentro</v>
      </c>
      <c r="BS526" s="137" t="str">
        <f aca="false" t="array" ref="BS526:BS526">IF(MAX(IF(DATOS_[id]=DATOS_[[#This Row],[id]],DATOS_[F.fin.cal]))=DATOS_[[#This Row],[F.fin.cal]],"Sí","NO")</f>
        <v>Sí</v>
      </c>
      <c r="BT526" s="137" t="str">
        <f aca="false">IF(AND(DATOS_[[#This Row],[% normaliz]]&lt;&gt;1,DATOS_[[#This Row],[% anualiz]]=1),"Sí","NO")</f>
        <v>Sí</v>
      </c>
      <c r="BU526" s="137" t="str">
        <f aca="false">IF(AND(DATOS_[[#This Row],[% normaliz]]=1,DATOS_[[#This Row],[% anualiz]]&lt;&gt;1),"Sí","NO")</f>
        <v>NO</v>
      </c>
      <c r="BV526" s="137" t="str">
        <f aca="false">IF(AND(DATOS_[[#This Row],[% normaliz]]&lt;&gt;1,DATOS_[[#This Row],[% anualiz]]&lt;&gt;1),"Sí","NO")</f>
        <v>NO</v>
      </c>
      <c r="BW526" s="137" t="str">
        <f aca="false">+IF(DATOS_[[#This Row],[% normaliz]]*DATOS_[[#This Row],[% anualiz]]=1,"NO","Sí")</f>
        <v>Sí</v>
      </c>
      <c r="BX526" s="138" t="e">
        <f aca="false">(DATOS_[[#This Row],[S.BASE]]*(1/DATOS_[[#This Row],[% normaliz]])*(1/DATOS_[[#This Row],[% anualiz]]))*IF(DATOS_[[#This Row],[Check Equiparado]]="Sí",1,0)</f>
        <v>#DIV/0!</v>
      </c>
      <c r="BY5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6" s="138" t="e">
        <f aca="false">+DATOS_[[#This Row],[SALARIO BASE Eq]]+DATOS_[[#This Row],[Tot COMPL.SAL Eq]]</f>
        <v>#DIV/0!</v>
      </c>
      <c r="CA526" s="138" t="e">
        <f aca="false" t="array" ref="CA526:CA5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6" s="138" t="e">
        <f aca="false">+DATOS_[[#This Row],[TOTAL SALARIO Eq]]+DATOS_[[#This Row],[Tot Extrasalarial Eq]]</f>
        <v>#DIV/0!</v>
      </c>
      <c r="CC526" s="139" t="n">
        <f aca="false">DATOS_[[#This Row],[S.BASE]]</f>
        <v>0</v>
      </c>
      <c r="CD526" s="139" t="n">
        <f aca="false">+SUM(DATOS_[[#This Row],[Conc.Sal.01]:[Conc.Sal.30]])</f>
        <v>0</v>
      </c>
      <c r="CE526" s="139" t="n">
        <f aca="false">+DATOS_[[#This Row],[SALARIO BASE Ef]]+DATOS_[[#This Row],[Tot COMPL.SAL Ef]]</f>
        <v>0</v>
      </c>
      <c r="CF526" s="139" t="n">
        <f aca="false">+SUM(DATOS_[[#This Row],[C.Extra.01]:[C.Extra.05]])</f>
        <v>0</v>
      </c>
      <c r="CG526" s="139" t="n">
        <f aca="false">+DATOS_[[#This Row],[TOTAL SALARIO Ef]]+DATOS_[[#This Row],[Tot Extrasalarial Ef]]</f>
        <v>0</v>
      </c>
      <c r="CH526" s="140" t="n">
        <f aca="false">MIN(IF(DATOS_[[#This Row],[Fecha Fin Contrato]]="",$D$4,DATOS_[[#This Row],[Fecha Fin Contrato]]),$D$4)-MAX(DATOS_[[#This Row],[Fecha de Contratación]],$D$3)+1</f>
        <v>1</v>
      </c>
      <c r="CI526" s="141" t="str">
        <f aca="false">IF(COUNTIFS(DATOS_[id],DATOS_[[#This Row],[id]])&gt;1,DATOS_[[#This Row],[id]],"")</f>
        <v/>
      </c>
      <c r="CJ526" s="141" t="n">
        <f aca="false">(Inicio!$G$10-DATOS_[[#This Row],[Fecha Nacimiento]])/365.25</f>
        <v>0</v>
      </c>
      <c r="CK526" s="141" t="n">
        <f aca="false">(Inicio!$G$10-DATOS_[[#This Row],[Fecha de Antigüedad]])/365.25</f>
        <v>0</v>
      </c>
      <c r="CL526" s="141" t="e">
        <f aca="false">+VLOOKUP(DATOS_[[#This Row],[Clave de Contrato]],TblTiposContrato13[],3,0)</f>
        <v>#N/A</v>
      </c>
      <c r="CM526" s="141" t="e">
        <f aca="false">+VLOOKUP(DATOS_[[#This Row],[Clave de Contrato]],TblTiposContrato13[],4,0)</f>
        <v>#N/A</v>
      </c>
      <c r="CN526" s="141" t="str">
        <f aca="false">VLOOKUP(DATOS_[[#This Row],[Edad]],CONTRATOS!TblRngEdad,2,1)</f>
        <v>20  o menos</v>
      </c>
      <c r="CO526" s="141" t="str">
        <f aca="false">VLOOKUP(DATOS_[[#This Row],[Antigüedad]],TblRngAntg14[],2,1)</f>
        <v>0 a 1 años</v>
      </c>
    </row>
    <row r="527" customFormat="false" ht="13.8" hidden="false" customHeight="false" outlineLevel="0" collapsed="false">
      <c r="D527" s="128"/>
      <c r="E527" s="129"/>
      <c r="F527" s="129"/>
      <c r="G527" s="129"/>
      <c r="H527" s="130"/>
      <c r="I527" s="131"/>
      <c r="J527" s="128"/>
      <c r="K527" s="132"/>
      <c r="L527" s="132"/>
      <c r="M527" s="133"/>
      <c r="N527" s="133"/>
      <c r="O527" s="133"/>
      <c r="P527" s="129"/>
      <c r="Z527" s="74"/>
      <c r="AA527" s="75"/>
      <c r="AB527" s="75"/>
      <c r="AC527" s="129"/>
      <c r="AD527" s="134"/>
      <c r="AE527" s="134"/>
      <c r="AF527" s="134"/>
      <c r="AG527" s="134"/>
      <c r="AH527" s="134"/>
      <c r="AI527" s="134"/>
      <c r="AJ527" s="134"/>
      <c r="AK527" s="134"/>
      <c r="AL527" s="134"/>
      <c r="AM527" s="134"/>
      <c r="AN527" s="134"/>
      <c r="AO527" s="134"/>
      <c r="AP527" s="134"/>
      <c r="AQ527" s="134"/>
      <c r="AR527" s="134"/>
      <c r="AS527" s="134"/>
      <c r="AT527" s="134"/>
      <c r="AU527" s="134"/>
      <c r="AV527" s="134"/>
      <c r="AW527" s="134"/>
      <c r="AX527" s="134"/>
      <c r="AY527" s="134"/>
      <c r="AZ527" s="134"/>
      <c r="BA527" s="134"/>
      <c r="BB527" s="134"/>
      <c r="BC527" s="134"/>
      <c r="BD527" s="134"/>
      <c r="BE527" s="134"/>
      <c r="BF527" s="134"/>
      <c r="BG527" s="134"/>
      <c r="BH527" s="134"/>
      <c r="BI527" s="134"/>
      <c r="BJ527" s="134"/>
      <c r="BK527" s="134"/>
      <c r="BL527" s="134"/>
      <c r="BM527" s="135"/>
      <c r="BN527" s="136" t="n">
        <f aca="false">+MAX($D$3,DATOS_[[#This Row],[Fecha Inicio Sit. Contract.]])</f>
        <v>0</v>
      </c>
      <c r="BO527" s="136" t="n">
        <f aca="false">+MIN($D$4,DATOS_[[#This Row],[Fecha Fin Sit. Contract.]])</f>
        <v>0</v>
      </c>
      <c r="BP527" s="137" t="n">
        <f aca="false">+DATOS_[[#This Row],[% de jornada]]*IF(DATOS_[[#This Row],[% jornada reducida]]="",1,DATOS_[[#This Row],[% jornada reducida]])</f>
        <v>0</v>
      </c>
      <c r="BQ527" s="137" t="n">
        <f aca="false">+(DATOS_[[#This Row],[F.fin.cal]]-DATOS_[[#This Row],[F.ini.cal]]+1)/($D$4-$D$3+1)</f>
        <v>1</v>
      </c>
      <c r="BR527" s="137" t="str">
        <f aca="false">IF(OR(AND(DATOS_[[#This Row],[Fecha Fin Contrato]]&lt;$D$3,DATOS_[[#This Row],[Fecha Fin Contrato]]&lt;&gt;""),DATOS_[[#This Row],[Fecha de Contratación]]&gt;$D$4),"Fuera","Dentro")</f>
        <v>Dentro</v>
      </c>
      <c r="BS527" s="137" t="str">
        <f aca="false" t="array" ref="BS527:BS527">IF(MAX(IF(DATOS_[id]=DATOS_[[#This Row],[id]],DATOS_[F.fin.cal]))=DATOS_[[#This Row],[F.fin.cal]],"Sí","NO")</f>
        <v>Sí</v>
      </c>
      <c r="BT527" s="137" t="str">
        <f aca="false">IF(AND(DATOS_[[#This Row],[% normaliz]]&lt;&gt;1,DATOS_[[#This Row],[% anualiz]]=1),"Sí","NO")</f>
        <v>Sí</v>
      </c>
      <c r="BU527" s="137" t="str">
        <f aca="false">IF(AND(DATOS_[[#This Row],[% normaliz]]=1,DATOS_[[#This Row],[% anualiz]]&lt;&gt;1),"Sí","NO")</f>
        <v>NO</v>
      </c>
      <c r="BV527" s="137" t="str">
        <f aca="false">IF(AND(DATOS_[[#This Row],[% normaliz]]&lt;&gt;1,DATOS_[[#This Row],[% anualiz]]&lt;&gt;1),"Sí","NO")</f>
        <v>NO</v>
      </c>
      <c r="BW527" s="137" t="str">
        <f aca="false">+IF(DATOS_[[#This Row],[% normaliz]]*DATOS_[[#This Row],[% anualiz]]=1,"NO","Sí")</f>
        <v>Sí</v>
      </c>
      <c r="BX527" s="138" t="e">
        <f aca="false">(DATOS_[[#This Row],[S.BASE]]*(1/DATOS_[[#This Row],[% normaliz]])*(1/DATOS_[[#This Row],[% anualiz]]))*IF(DATOS_[[#This Row],[Check Equiparado]]="Sí",1,0)</f>
        <v>#DIV/0!</v>
      </c>
      <c r="BY5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7" s="138" t="e">
        <f aca="false">+DATOS_[[#This Row],[SALARIO BASE Eq]]+DATOS_[[#This Row],[Tot COMPL.SAL Eq]]</f>
        <v>#DIV/0!</v>
      </c>
      <c r="CA527" s="138" t="e">
        <f aca="false" t="array" ref="CA527:CA5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7" s="138" t="e">
        <f aca="false">+DATOS_[[#This Row],[TOTAL SALARIO Eq]]+DATOS_[[#This Row],[Tot Extrasalarial Eq]]</f>
        <v>#DIV/0!</v>
      </c>
      <c r="CC527" s="139" t="n">
        <f aca="false">DATOS_[[#This Row],[S.BASE]]</f>
        <v>0</v>
      </c>
      <c r="CD527" s="139" t="n">
        <f aca="false">+SUM(DATOS_[[#This Row],[Conc.Sal.01]:[Conc.Sal.30]])</f>
        <v>0</v>
      </c>
      <c r="CE527" s="139" t="n">
        <f aca="false">+DATOS_[[#This Row],[SALARIO BASE Ef]]+DATOS_[[#This Row],[Tot COMPL.SAL Ef]]</f>
        <v>0</v>
      </c>
      <c r="CF527" s="139" t="n">
        <f aca="false">+SUM(DATOS_[[#This Row],[C.Extra.01]:[C.Extra.05]])</f>
        <v>0</v>
      </c>
      <c r="CG527" s="139" t="n">
        <f aca="false">+DATOS_[[#This Row],[TOTAL SALARIO Ef]]+DATOS_[[#This Row],[Tot Extrasalarial Ef]]</f>
        <v>0</v>
      </c>
      <c r="CH527" s="140" t="n">
        <f aca="false">MIN(IF(DATOS_[[#This Row],[Fecha Fin Contrato]]="",$D$4,DATOS_[[#This Row],[Fecha Fin Contrato]]),$D$4)-MAX(DATOS_[[#This Row],[Fecha de Contratación]],$D$3)+1</f>
        <v>1</v>
      </c>
      <c r="CI527" s="141" t="str">
        <f aca="false">IF(COUNTIFS(DATOS_[id],DATOS_[[#This Row],[id]])&gt;1,DATOS_[[#This Row],[id]],"")</f>
        <v/>
      </c>
      <c r="CJ527" s="141" t="n">
        <f aca="false">(Inicio!$G$10-DATOS_[[#This Row],[Fecha Nacimiento]])/365.25</f>
        <v>0</v>
      </c>
      <c r="CK527" s="141" t="n">
        <f aca="false">(Inicio!$G$10-DATOS_[[#This Row],[Fecha de Antigüedad]])/365.25</f>
        <v>0</v>
      </c>
      <c r="CL527" s="141" t="e">
        <f aca="false">+VLOOKUP(DATOS_[[#This Row],[Clave de Contrato]],TblTiposContrato13[],3,0)</f>
        <v>#N/A</v>
      </c>
      <c r="CM527" s="141" t="e">
        <f aca="false">+VLOOKUP(DATOS_[[#This Row],[Clave de Contrato]],TblTiposContrato13[],4,0)</f>
        <v>#N/A</v>
      </c>
      <c r="CN527" s="141" t="str">
        <f aca="false">VLOOKUP(DATOS_[[#This Row],[Edad]],CONTRATOS!TblRngEdad,2,1)</f>
        <v>20  o menos</v>
      </c>
      <c r="CO527" s="141" t="str">
        <f aca="false">VLOOKUP(DATOS_[[#This Row],[Antigüedad]],TblRngAntg14[],2,1)</f>
        <v>0 a 1 años</v>
      </c>
    </row>
    <row r="528" customFormat="false" ht="13.8" hidden="false" customHeight="false" outlineLevel="0" collapsed="false">
      <c r="D528" s="128"/>
      <c r="E528" s="129"/>
      <c r="F528" s="129"/>
      <c r="G528" s="129"/>
      <c r="H528" s="130"/>
      <c r="I528" s="131"/>
      <c r="J528" s="128"/>
      <c r="K528" s="132"/>
      <c r="L528" s="132"/>
      <c r="M528" s="133"/>
      <c r="N528" s="133"/>
      <c r="O528" s="133"/>
      <c r="P528" s="129"/>
      <c r="Z528" s="74"/>
      <c r="AA528" s="75"/>
      <c r="AB528" s="75"/>
      <c r="AC528" s="129"/>
      <c r="AD528" s="134"/>
      <c r="AE528" s="134"/>
      <c r="AF528" s="134"/>
      <c r="AG528" s="134"/>
      <c r="AH528" s="134"/>
      <c r="AI528" s="134"/>
      <c r="AJ528" s="134"/>
      <c r="AK528" s="134"/>
      <c r="AL528" s="134"/>
      <c r="AM528" s="134"/>
      <c r="AN528" s="134"/>
      <c r="AO528" s="134"/>
      <c r="AP528" s="134"/>
      <c r="AQ528" s="134"/>
      <c r="AR528" s="134"/>
      <c r="AS528" s="134"/>
      <c r="AT528" s="134"/>
      <c r="AU528" s="134"/>
      <c r="AV528" s="134"/>
      <c r="AW528" s="134"/>
      <c r="AX528" s="134"/>
      <c r="AY528" s="134"/>
      <c r="AZ528" s="134"/>
      <c r="BA528" s="134"/>
      <c r="BB528" s="134"/>
      <c r="BC528" s="134"/>
      <c r="BD528" s="134"/>
      <c r="BE528" s="134"/>
      <c r="BF528" s="134"/>
      <c r="BG528" s="134"/>
      <c r="BH528" s="134"/>
      <c r="BI528" s="134"/>
      <c r="BJ528" s="134"/>
      <c r="BK528" s="134"/>
      <c r="BL528" s="134"/>
      <c r="BM528" s="135"/>
      <c r="BN528" s="136" t="n">
        <f aca="false">+MAX($D$3,DATOS_[[#This Row],[Fecha Inicio Sit. Contract.]])</f>
        <v>0</v>
      </c>
      <c r="BO528" s="136" t="n">
        <f aca="false">+MIN($D$4,DATOS_[[#This Row],[Fecha Fin Sit. Contract.]])</f>
        <v>0</v>
      </c>
      <c r="BP528" s="137" t="n">
        <f aca="false">+DATOS_[[#This Row],[% de jornada]]*IF(DATOS_[[#This Row],[% jornada reducida]]="",1,DATOS_[[#This Row],[% jornada reducida]])</f>
        <v>0</v>
      </c>
      <c r="BQ528" s="137" t="n">
        <f aca="false">+(DATOS_[[#This Row],[F.fin.cal]]-DATOS_[[#This Row],[F.ini.cal]]+1)/($D$4-$D$3+1)</f>
        <v>1</v>
      </c>
      <c r="BR528" s="137" t="str">
        <f aca="false">IF(OR(AND(DATOS_[[#This Row],[Fecha Fin Contrato]]&lt;$D$3,DATOS_[[#This Row],[Fecha Fin Contrato]]&lt;&gt;""),DATOS_[[#This Row],[Fecha de Contratación]]&gt;$D$4),"Fuera","Dentro")</f>
        <v>Dentro</v>
      </c>
      <c r="BS528" s="137" t="str">
        <f aca="false" t="array" ref="BS528:BS528">IF(MAX(IF(DATOS_[id]=DATOS_[[#This Row],[id]],DATOS_[F.fin.cal]))=DATOS_[[#This Row],[F.fin.cal]],"Sí","NO")</f>
        <v>Sí</v>
      </c>
      <c r="BT528" s="137" t="str">
        <f aca="false">IF(AND(DATOS_[[#This Row],[% normaliz]]&lt;&gt;1,DATOS_[[#This Row],[% anualiz]]=1),"Sí","NO")</f>
        <v>Sí</v>
      </c>
      <c r="BU528" s="137" t="str">
        <f aca="false">IF(AND(DATOS_[[#This Row],[% normaliz]]=1,DATOS_[[#This Row],[% anualiz]]&lt;&gt;1),"Sí","NO")</f>
        <v>NO</v>
      </c>
      <c r="BV528" s="137" t="str">
        <f aca="false">IF(AND(DATOS_[[#This Row],[% normaliz]]&lt;&gt;1,DATOS_[[#This Row],[% anualiz]]&lt;&gt;1),"Sí","NO")</f>
        <v>NO</v>
      </c>
      <c r="BW528" s="137" t="str">
        <f aca="false">+IF(DATOS_[[#This Row],[% normaliz]]*DATOS_[[#This Row],[% anualiz]]=1,"NO","Sí")</f>
        <v>Sí</v>
      </c>
      <c r="BX528" s="138" t="e">
        <f aca="false">(DATOS_[[#This Row],[S.BASE]]*(1/DATOS_[[#This Row],[% normaliz]])*(1/DATOS_[[#This Row],[% anualiz]]))*IF(DATOS_[[#This Row],[Check Equiparado]]="Sí",1,0)</f>
        <v>#DIV/0!</v>
      </c>
      <c r="BY5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8" s="138" t="e">
        <f aca="false">+DATOS_[[#This Row],[SALARIO BASE Eq]]+DATOS_[[#This Row],[Tot COMPL.SAL Eq]]</f>
        <v>#DIV/0!</v>
      </c>
      <c r="CA528" s="138" t="e">
        <f aca="false" t="array" ref="CA528:CA5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8" s="138" t="e">
        <f aca="false">+DATOS_[[#This Row],[TOTAL SALARIO Eq]]+DATOS_[[#This Row],[Tot Extrasalarial Eq]]</f>
        <v>#DIV/0!</v>
      </c>
      <c r="CC528" s="139" t="n">
        <f aca="false">DATOS_[[#This Row],[S.BASE]]</f>
        <v>0</v>
      </c>
      <c r="CD528" s="139" t="n">
        <f aca="false">+SUM(DATOS_[[#This Row],[Conc.Sal.01]:[Conc.Sal.30]])</f>
        <v>0</v>
      </c>
      <c r="CE528" s="139" t="n">
        <f aca="false">+DATOS_[[#This Row],[SALARIO BASE Ef]]+DATOS_[[#This Row],[Tot COMPL.SAL Ef]]</f>
        <v>0</v>
      </c>
      <c r="CF528" s="139" t="n">
        <f aca="false">+SUM(DATOS_[[#This Row],[C.Extra.01]:[C.Extra.05]])</f>
        <v>0</v>
      </c>
      <c r="CG528" s="139" t="n">
        <f aca="false">+DATOS_[[#This Row],[TOTAL SALARIO Ef]]+DATOS_[[#This Row],[Tot Extrasalarial Ef]]</f>
        <v>0</v>
      </c>
      <c r="CH528" s="140" t="n">
        <f aca="false">MIN(IF(DATOS_[[#This Row],[Fecha Fin Contrato]]="",$D$4,DATOS_[[#This Row],[Fecha Fin Contrato]]),$D$4)-MAX(DATOS_[[#This Row],[Fecha de Contratación]],$D$3)+1</f>
        <v>1</v>
      </c>
      <c r="CI528" s="141" t="str">
        <f aca="false">IF(COUNTIFS(DATOS_[id],DATOS_[[#This Row],[id]])&gt;1,DATOS_[[#This Row],[id]],"")</f>
        <v/>
      </c>
      <c r="CJ528" s="141" t="n">
        <f aca="false">(Inicio!$G$10-DATOS_[[#This Row],[Fecha Nacimiento]])/365.25</f>
        <v>0</v>
      </c>
      <c r="CK528" s="141" t="n">
        <f aca="false">(Inicio!$G$10-DATOS_[[#This Row],[Fecha de Antigüedad]])/365.25</f>
        <v>0</v>
      </c>
      <c r="CL528" s="141" t="e">
        <f aca="false">+VLOOKUP(DATOS_[[#This Row],[Clave de Contrato]],TblTiposContrato13[],3,0)</f>
        <v>#N/A</v>
      </c>
      <c r="CM528" s="141" t="e">
        <f aca="false">+VLOOKUP(DATOS_[[#This Row],[Clave de Contrato]],TblTiposContrato13[],4,0)</f>
        <v>#N/A</v>
      </c>
      <c r="CN528" s="141" t="str">
        <f aca="false">VLOOKUP(DATOS_[[#This Row],[Edad]],CONTRATOS!TblRngEdad,2,1)</f>
        <v>20  o menos</v>
      </c>
      <c r="CO528" s="141" t="str">
        <f aca="false">VLOOKUP(DATOS_[[#This Row],[Antigüedad]],TblRngAntg14[],2,1)</f>
        <v>0 a 1 años</v>
      </c>
    </row>
    <row r="529" customFormat="false" ht="13.8" hidden="false" customHeight="false" outlineLevel="0" collapsed="false">
      <c r="D529" s="128"/>
      <c r="E529" s="129"/>
      <c r="F529" s="129"/>
      <c r="G529" s="129"/>
      <c r="H529" s="130"/>
      <c r="I529" s="131"/>
      <c r="J529" s="128"/>
      <c r="K529" s="132"/>
      <c r="L529" s="132"/>
      <c r="M529" s="133"/>
      <c r="N529" s="133"/>
      <c r="O529" s="133"/>
      <c r="P529" s="129"/>
      <c r="Z529" s="74"/>
      <c r="AA529" s="75"/>
      <c r="AB529" s="75"/>
      <c r="AC529" s="129"/>
      <c r="AD529" s="134"/>
      <c r="AE529" s="134"/>
      <c r="AF529" s="134"/>
      <c r="AG529" s="134"/>
      <c r="AH529" s="134"/>
      <c r="AI529" s="134"/>
      <c r="AJ529" s="134"/>
      <c r="AK529" s="134"/>
      <c r="AL529" s="134"/>
      <c r="AM529" s="134"/>
      <c r="AN529" s="134"/>
      <c r="AO529" s="134"/>
      <c r="AP529" s="134"/>
      <c r="AQ529" s="134"/>
      <c r="AR529" s="134"/>
      <c r="AS529" s="134"/>
      <c r="AT529" s="134"/>
      <c r="AU529" s="134"/>
      <c r="AV529" s="134"/>
      <c r="AW529" s="134"/>
      <c r="AX529" s="134"/>
      <c r="AY529" s="134"/>
      <c r="AZ529" s="134"/>
      <c r="BA529" s="134"/>
      <c r="BB529" s="134"/>
      <c r="BC529" s="134"/>
      <c r="BD529" s="134"/>
      <c r="BE529" s="134"/>
      <c r="BF529" s="134"/>
      <c r="BG529" s="134"/>
      <c r="BH529" s="134"/>
      <c r="BI529" s="134"/>
      <c r="BJ529" s="134"/>
      <c r="BK529" s="134"/>
      <c r="BL529" s="134"/>
      <c r="BM529" s="135"/>
      <c r="BN529" s="136" t="n">
        <f aca="false">+MAX($D$3,DATOS_[[#This Row],[Fecha Inicio Sit. Contract.]])</f>
        <v>0</v>
      </c>
      <c r="BO529" s="136" t="n">
        <f aca="false">+MIN($D$4,DATOS_[[#This Row],[Fecha Fin Sit. Contract.]])</f>
        <v>0</v>
      </c>
      <c r="BP529" s="137" t="n">
        <f aca="false">+DATOS_[[#This Row],[% de jornada]]*IF(DATOS_[[#This Row],[% jornada reducida]]="",1,DATOS_[[#This Row],[% jornada reducida]])</f>
        <v>0</v>
      </c>
      <c r="BQ529" s="137" t="n">
        <f aca="false">+(DATOS_[[#This Row],[F.fin.cal]]-DATOS_[[#This Row],[F.ini.cal]]+1)/($D$4-$D$3+1)</f>
        <v>1</v>
      </c>
      <c r="BR529" s="137" t="str">
        <f aca="false">IF(OR(AND(DATOS_[[#This Row],[Fecha Fin Contrato]]&lt;$D$3,DATOS_[[#This Row],[Fecha Fin Contrato]]&lt;&gt;""),DATOS_[[#This Row],[Fecha de Contratación]]&gt;$D$4),"Fuera","Dentro")</f>
        <v>Dentro</v>
      </c>
      <c r="BS529" s="137" t="str">
        <f aca="false" t="array" ref="BS529:BS529">IF(MAX(IF(DATOS_[id]=DATOS_[[#This Row],[id]],DATOS_[F.fin.cal]))=DATOS_[[#This Row],[F.fin.cal]],"Sí","NO")</f>
        <v>Sí</v>
      </c>
      <c r="BT529" s="137" t="str">
        <f aca="false">IF(AND(DATOS_[[#This Row],[% normaliz]]&lt;&gt;1,DATOS_[[#This Row],[% anualiz]]=1),"Sí","NO")</f>
        <v>Sí</v>
      </c>
      <c r="BU529" s="137" t="str">
        <f aca="false">IF(AND(DATOS_[[#This Row],[% normaliz]]=1,DATOS_[[#This Row],[% anualiz]]&lt;&gt;1),"Sí","NO")</f>
        <v>NO</v>
      </c>
      <c r="BV529" s="137" t="str">
        <f aca="false">IF(AND(DATOS_[[#This Row],[% normaliz]]&lt;&gt;1,DATOS_[[#This Row],[% anualiz]]&lt;&gt;1),"Sí","NO")</f>
        <v>NO</v>
      </c>
      <c r="BW529" s="137" t="str">
        <f aca="false">+IF(DATOS_[[#This Row],[% normaliz]]*DATOS_[[#This Row],[% anualiz]]=1,"NO","Sí")</f>
        <v>Sí</v>
      </c>
      <c r="BX529" s="138" t="e">
        <f aca="false">(DATOS_[[#This Row],[S.BASE]]*(1/DATOS_[[#This Row],[% normaliz]])*(1/DATOS_[[#This Row],[% anualiz]]))*IF(DATOS_[[#This Row],[Check Equiparado]]="Sí",1,0)</f>
        <v>#DIV/0!</v>
      </c>
      <c r="BY5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9" s="138" t="e">
        <f aca="false">+DATOS_[[#This Row],[SALARIO BASE Eq]]+DATOS_[[#This Row],[Tot COMPL.SAL Eq]]</f>
        <v>#DIV/0!</v>
      </c>
      <c r="CA529" s="138" t="e">
        <f aca="false" t="array" ref="CA529:CA5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9" s="138" t="e">
        <f aca="false">+DATOS_[[#This Row],[TOTAL SALARIO Eq]]+DATOS_[[#This Row],[Tot Extrasalarial Eq]]</f>
        <v>#DIV/0!</v>
      </c>
      <c r="CC529" s="139" t="n">
        <f aca="false">DATOS_[[#This Row],[S.BASE]]</f>
        <v>0</v>
      </c>
      <c r="CD529" s="139" t="n">
        <f aca="false">+SUM(DATOS_[[#This Row],[Conc.Sal.01]:[Conc.Sal.30]])</f>
        <v>0</v>
      </c>
      <c r="CE529" s="139" t="n">
        <f aca="false">+DATOS_[[#This Row],[SALARIO BASE Ef]]+DATOS_[[#This Row],[Tot COMPL.SAL Ef]]</f>
        <v>0</v>
      </c>
      <c r="CF529" s="139" t="n">
        <f aca="false">+SUM(DATOS_[[#This Row],[C.Extra.01]:[C.Extra.05]])</f>
        <v>0</v>
      </c>
      <c r="CG529" s="139" t="n">
        <f aca="false">+DATOS_[[#This Row],[TOTAL SALARIO Ef]]+DATOS_[[#This Row],[Tot Extrasalarial Ef]]</f>
        <v>0</v>
      </c>
      <c r="CH529" s="140" t="n">
        <f aca="false">MIN(IF(DATOS_[[#This Row],[Fecha Fin Contrato]]="",$D$4,DATOS_[[#This Row],[Fecha Fin Contrato]]),$D$4)-MAX(DATOS_[[#This Row],[Fecha de Contratación]],$D$3)+1</f>
        <v>1</v>
      </c>
      <c r="CI529" s="141" t="str">
        <f aca="false">IF(COUNTIFS(DATOS_[id],DATOS_[[#This Row],[id]])&gt;1,DATOS_[[#This Row],[id]],"")</f>
        <v/>
      </c>
      <c r="CJ529" s="141" t="n">
        <f aca="false">(Inicio!$G$10-DATOS_[[#This Row],[Fecha Nacimiento]])/365.25</f>
        <v>0</v>
      </c>
      <c r="CK529" s="141" t="n">
        <f aca="false">(Inicio!$G$10-DATOS_[[#This Row],[Fecha de Antigüedad]])/365.25</f>
        <v>0</v>
      </c>
      <c r="CL529" s="141" t="e">
        <f aca="false">+VLOOKUP(DATOS_[[#This Row],[Clave de Contrato]],TblTiposContrato13[],3,0)</f>
        <v>#N/A</v>
      </c>
      <c r="CM529" s="141" t="e">
        <f aca="false">+VLOOKUP(DATOS_[[#This Row],[Clave de Contrato]],TblTiposContrato13[],4,0)</f>
        <v>#N/A</v>
      </c>
      <c r="CN529" s="141" t="str">
        <f aca="false">VLOOKUP(DATOS_[[#This Row],[Edad]],CONTRATOS!TblRngEdad,2,1)</f>
        <v>20  o menos</v>
      </c>
      <c r="CO529" s="141" t="str">
        <f aca="false">VLOOKUP(DATOS_[[#This Row],[Antigüedad]],TblRngAntg14[],2,1)</f>
        <v>0 a 1 años</v>
      </c>
    </row>
    <row r="530" customFormat="false" ht="13.8" hidden="false" customHeight="false" outlineLevel="0" collapsed="false">
      <c r="D530" s="128"/>
      <c r="E530" s="129"/>
      <c r="F530" s="129"/>
      <c r="G530" s="129"/>
      <c r="H530" s="130"/>
      <c r="I530" s="131"/>
      <c r="J530" s="128"/>
      <c r="K530" s="132"/>
      <c r="L530" s="132"/>
      <c r="M530" s="133"/>
      <c r="N530" s="133"/>
      <c r="O530" s="133"/>
      <c r="P530" s="129"/>
      <c r="Z530" s="74"/>
      <c r="AA530" s="75"/>
      <c r="AB530" s="75"/>
      <c r="AC530" s="129"/>
      <c r="AD530" s="134"/>
      <c r="AE530" s="134"/>
      <c r="AF530" s="134"/>
      <c r="AG530" s="134"/>
      <c r="AH530" s="134"/>
      <c r="AI530" s="134"/>
      <c r="AJ530" s="134"/>
      <c r="AK530" s="134"/>
      <c r="AL530" s="134"/>
      <c r="AM530" s="134"/>
      <c r="AN530" s="134"/>
      <c r="AO530" s="134"/>
      <c r="AP530" s="134"/>
      <c r="AQ530" s="134"/>
      <c r="AR530" s="134"/>
      <c r="AS530" s="134"/>
      <c r="AT530" s="134"/>
      <c r="AU530" s="134"/>
      <c r="AV530" s="134"/>
      <c r="AW530" s="134"/>
      <c r="AX530" s="134"/>
      <c r="AY530" s="134"/>
      <c r="AZ530" s="134"/>
      <c r="BA530" s="134"/>
      <c r="BB530" s="134"/>
      <c r="BC530" s="134"/>
      <c r="BD530" s="134"/>
      <c r="BE530" s="134"/>
      <c r="BF530" s="134"/>
      <c r="BG530" s="134"/>
      <c r="BH530" s="134"/>
      <c r="BI530" s="134"/>
      <c r="BJ530" s="134"/>
      <c r="BK530" s="134"/>
      <c r="BL530" s="134"/>
      <c r="BM530" s="135"/>
      <c r="BN530" s="136" t="n">
        <f aca="false">+MAX($D$3,DATOS_[[#This Row],[Fecha Inicio Sit. Contract.]])</f>
        <v>0</v>
      </c>
      <c r="BO530" s="136" t="n">
        <f aca="false">+MIN($D$4,DATOS_[[#This Row],[Fecha Fin Sit. Contract.]])</f>
        <v>0</v>
      </c>
      <c r="BP530" s="137" t="n">
        <f aca="false">+DATOS_[[#This Row],[% de jornada]]*IF(DATOS_[[#This Row],[% jornada reducida]]="",1,DATOS_[[#This Row],[% jornada reducida]])</f>
        <v>0</v>
      </c>
      <c r="BQ530" s="137" t="n">
        <f aca="false">+(DATOS_[[#This Row],[F.fin.cal]]-DATOS_[[#This Row],[F.ini.cal]]+1)/($D$4-$D$3+1)</f>
        <v>1</v>
      </c>
      <c r="BR530" s="137" t="str">
        <f aca="false">IF(OR(AND(DATOS_[[#This Row],[Fecha Fin Contrato]]&lt;$D$3,DATOS_[[#This Row],[Fecha Fin Contrato]]&lt;&gt;""),DATOS_[[#This Row],[Fecha de Contratación]]&gt;$D$4),"Fuera","Dentro")</f>
        <v>Dentro</v>
      </c>
      <c r="BS530" s="137" t="str">
        <f aca="false" t="array" ref="BS530:BS530">IF(MAX(IF(DATOS_[id]=DATOS_[[#This Row],[id]],DATOS_[F.fin.cal]))=DATOS_[[#This Row],[F.fin.cal]],"Sí","NO")</f>
        <v>Sí</v>
      </c>
      <c r="BT530" s="137" t="str">
        <f aca="false">IF(AND(DATOS_[[#This Row],[% normaliz]]&lt;&gt;1,DATOS_[[#This Row],[% anualiz]]=1),"Sí","NO")</f>
        <v>Sí</v>
      </c>
      <c r="BU530" s="137" t="str">
        <f aca="false">IF(AND(DATOS_[[#This Row],[% normaliz]]=1,DATOS_[[#This Row],[% anualiz]]&lt;&gt;1),"Sí","NO")</f>
        <v>NO</v>
      </c>
      <c r="BV530" s="137" t="str">
        <f aca="false">IF(AND(DATOS_[[#This Row],[% normaliz]]&lt;&gt;1,DATOS_[[#This Row],[% anualiz]]&lt;&gt;1),"Sí","NO")</f>
        <v>NO</v>
      </c>
      <c r="BW530" s="137" t="str">
        <f aca="false">+IF(DATOS_[[#This Row],[% normaliz]]*DATOS_[[#This Row],[% anualiz]]=1,"NO","Sí")</f>
        <v>Sí</v>
      </c>
      <c r="BX530" s="138" t="e">
        <f aca="false">(DATOS_[[#This Row],[S.BASE]]*(1/DATOS_[[#This Row],[% normaliz]])*(1/DATOS_[[#This Row],[% anualiz]]))*IF(DATOS_[[#This Row],[Check Equiparado]]="Sí",1,0)</f>
        <v>#DIV/0!</v>
      </c>
      <c r="BY5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0" s="138" t="e">
        <f aca="false">+DATOS_[[#This Row],[SALARIO BASE Eq]]+DATOS_[[#This Row],[Tot COMPL.SAL Eq]]</f>
        <v>#DIV/0!</v>
      </c>
      <c r="CA530" s="138" t="e">
        <f aca="false" t="array" ref="CA530:CA5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0" s="138" t="e">
        <f aca="false">+DATOS_[[#This Row],[TOTAL SALARIO Eq]]+DATOS_[[#This Row],[Tot Extrasalarial Eq]]</f>
        <v>#DIV/0!</v>
      </c>
      <c r="CC530" s="139" t="n">
        <f aca="false">DATOS_[[#This Row],[S.BASE]]</f>
        <v>0</v>
      </c>
      <c r="CD530" s="139" t="n">
        <f aca="false">+SUM(DATOS_[[#This Row],[Conc.Sal.01]:[Conc.Sal.30]])</f>
        <v>0</v>
      </c>
      <c r="CE530" s="139" t="n">
        <f aca="false">+DATOS_[[#This Row],[SALARIO BASE Ef]]+DATOS_[[#This Row],[Tot COMPL.SAL Ef]]</f>
        <v>0</v>
      </c>
      <c r="CF530" s="139" t="n">
        <f aca="false">+SUM(DATOS_[[#This Row],[C.Extra.01]:[C.Extra.05]])</f>
        <v>0</v>
      </c>
      <c r="CG530" s="139" t="n">
        <f aca="false">+DATOS_[[#This Row],[TOTAL SALARIO Ef]]+DATOS_[[#This Row],[Tot Extrasalarial Ef]]</f>
        <v>0</v>
      </c>
      <c r="CH530" s="140" t="n">
        <f aca="false">MIN(IF(DATOS_[[#This Row],[Fecha Fin Contrato]]="",$D$4,DATOS_[[#This Row],[Fecha Fin Contrato]]),$D$4)-MAX(DATOS_[[#This Row],[Fecha de Contratación]],$D$3)+1</f>
        <v>1</v>
      </c>
      <c r="CI530" s="141" t="str">
        <f aca="false">IF(COUNTIFS(DATOS_[id],DATOS_[[#This Row],[id]])&gt;1,DATOS_[[#This Row],[id]],"")</f>
        <v/>
      </c>
      <c r="CJ530" s="141" t="n">
        <f aca="false">(Inicio!$G$10-DATOS_[[#This Row],[Fecha Nacimiento]])/365.25</f>
        <v>0</v>
      </c>
      <c r="CK530" s="141" t="n">
        <f aca="false">(Inicio!$G$10-DATOS_[[#This Row],[Fecha de Antigüedad]])/365.25</f>
        <v>0</v>
      </c>
      <c r="CL530" s="141" t="e">
        <f aca="false">+VLOOKUP(DATOS_[[#This Row],[Clave de Contrato]],TblTiposContrato13[],3,0)</f>
        <v>#N/A</v>
      </c>
      <c r="CM530" s="141" t="e">
        <f aca="false">+VLOOKUP(DATOS_[[#This Row],[Clave de Contrato]],TblTiposContrato13[],4,0)</f>
        <v>#N/A</v>
      </c>
      <c r="CN530" s="141" t="str">
        <f aca="false">VLOOKUP(DATOS_[[#This Row],[Edad]],CONTRATOS!TblRngEdad,2,1)</f>
        <v>20  o menos</v>
      </c>
      <c r="CO530" s="141" t="str">
        <f aca="false">VLOOKUP(DATOS_[[#This Row],[Antigüedad]],TblRngAntg14[],2,1)</f>
        <v>0 a 1 años</v>
      </c>
    </row>
    <row r="531" customFormat="false" ht="13.8" hidden="false" customHeight="false" outlineLevel="0" collapsed="false">
      <c r="D531" s="128"/>
      <c r="E531" s="129"/>
      <c r="F531" s="129"/>
      <c r="G531" s="129"/>
      <c r="H531" s="130"/>
      <c r="I531" s="131"/>
      <c r="J531" s="128"/>
      <c r="K531" s="132"/>
      <c r="L531" s="132"/>
      <c r="M531" s="133"/>
      <c r="N531" s="133"/>
      <c r="O531" s="133"/>
      <c r="P531" s="129"/>
      <c r="Z531" s="74"/>
      <c r="AA531" s="75"/>
      <c r="AB531" s="75"/>
      <c r="AC531" s="129"/>
      <c r="AD531" s="134"/>
      <c r="AE531" s="134"/>
      <c r="AF531" s="134"/>
      <c r="AG531" s="134"/>
      <c r="AH531" s="134"/>
      <c r="AI531" s="134"/>
      <c r="AJ531" s="134"/>
      <c r="AK531" s="134"/>
      <c r="AL531" s="134"/>
      <c r="AM531" s="134"/>
      <c r="AN531" s="134"/>
      <c r="AO531" s="134"/>
      <c r="AP531" s="134"/>
      <c r="AQ531" s="134"/>
      <c r="AR531" s="134"/>
      <c r="AS531" s="134"/>
      <c r="AT531" s="134"/>
      <c r="AU531" s="134"/>
      <c r="AV531" s="134"/>
      <c r="AW531" s="134"/>
      <c r="AX531" s="134"/>
      <c r="AY531" s="134"/>
      <c r="AZ531" s="134"/>
      <c r="BA531" s="134"/>
      <c r="BB531" s="134"/>
      <c r="BC531" s="134"/>
      <c r="BD531" s="134"/>
      <c r="BE531" s="134"/>
      <c r="BF531" s="134"/>
      <c r="BG531" s="134"/>
      <c r="BH531" s="134"/>
      <c r="BI531" s="134"/>
      <c r="BJ531" s="134"/>
      <c r="BK531" s="134"/>
      <c r="BL531" s="134"/>
      <c r="BM531" s="135"/>
      <c r="BN531" s="136" t="n">
        <f aca="false">+MAX($D$3,DATOS_[[#This Row],[Fecha Inicio Sit. Contract.]])</f>
        <v>0</v>
      </c>
      <c r="BO531" s="136" t="n">
        <f aca="false">+MIN($D$4,DATOS_[[#This Row],[Fecha Fin Sit. Contract.]])</f>
        <v>0</v>
      </c>
      <c r="BP531" s="137" t="n">
        <f aca="false">+DATOS_[[#This Row],[% de jornada]]*IF(DATOS_[[#This Row],[% jornada reducida]]="",1,DATOS_[[#This Row],[% jornada reducida]])</f>
        <v>0</v>
      </c>
      <c r="BQ531" s="137" t="n">
        <f aca="false">+(DATOS_[[#This Row],[F.fin.cal]]-DATOS_[[#This Row],[F.ini.cal]]+1)/($D$4-$D$3+1)</f>
        <v>1</v>
      </c>
      <c r="BR531" s="137" t="str">
        <f aca="false">IF(OR(AND(DATOS_[[#This Row],[Fecha Fin Contrato]]&lt;$D$3,DATOS_[[#This Row],[Fecha Fin Contrato]]&lt;&gt;""),DATOS_[[#This Row],[Fecha de Contratación]]&gt;$D$4),"Fuera","Dentro")</f>
        <v>Dentro</v>
      </c>
      <c r="BS531" s="137" t="str">
        <f aca="false" t="array" ref="BS531:BS531">IF(MAX(IF(DATOS_[id]=DATOS_[[#This Row],[id]],DATOS_[F.fin.cal]))=DATOS_[[#This Row],[F.fin.cal]],"Sí","NO")</f>
        <v>Sí</v>
      </c>
      <c r="BT531" s="137" t="str">
        <f aca="false">IF(AND(DATOS_[[#This Row],[% normaliz]]&lt;&gt;1,DATOS_[[#This Row],[% anualiz]]=1),"Sí","NO")</f>
        <v>Sí</v>
      </c>
      <c r="BU531" s="137" t="str">
        <f aca="false">IF(AND(DATOS_[[#This Row],[% normaliz]]=1,DATOS_[[#This Row],[% anualiz]]&lt;&gt;1),"Sí","NO")</f>
        <v>NO</v>
      </c>
      <c r="BV531" s="137" t="str">
        <f aca="false">IF(AND(DATOS_[[#This Row],[% normaliz]]&lt;&gt;1,DATOS_[[#This Row],[% anualiz]]&lt;&gt;1),"Sí","NO")</f>
        <v>NO</v>
      </c>
      <c r="BW531" s="137" t="str">
        <f aca="false">+IF(DATOS_[[#This Row],[% normaliz]]*DATOS_[[#This Row],[% anualiz]]=1,"NO","Sí")</f>
        <v>Sí</v>
      </c>
      <c r="BX531" s="138" t="e">
        <f aca="false">(DATOS_[[#This Row],[S.BASE]]*(1/DATOS_[[#This Row],[% normaliz]])*(1/DATOS_[[#This Row],[% anualiz]]))*IF(DATOS_[[#This Row],[Check Equiparado]]="Sí",1,0)</f>
        <v>#DIV/0!</v>
      </c>
      <c r="BY5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1" s="138" t="e">
        <f aca="false">+DATOS_[[#This Row],[SALARIO BASE Eq]]+DATOS_[[#This Row],[Tot COMPL.SAL Eq]]</f>
        <v>#DIV/0!</v>
      </c>
      <c r="CA531" s="138" t="e">
        <f aca="false" t="array" ref="CA531:CA5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1" s="138" t="e">
        <f aca="false">+DATOS_[[#This Row],[TOTAL SALARIO Eq]]+DATOS_[[#This Row],[Tot Extrasalarial Eq]]</f>
        <v>#DIV/0!</v>
      </c>
      <c r="CC531" s="139" t="n">
        <f aca="false">DATOS_[[#This Row],[S.BASE]]</f>
        <v>0</v>
      </c>
      <c r="CD531" s="139" t="n">
        <f aca="false">+SUM(DATOS_[[#This Row],[Conc.Sal.01]:[Conc.Sal.30]])</f>
        <v>0</v>
      </c>
      <c r="CE531" s="139" t="n">
        <f aca="false">+DATOS_[[#This Row],[SALARIO BASE Ef]]+DATOS_[[#This Row],[Tot COMPL.SAL Ef]]</f>
        <v>0</v>
      </c>
      <c r="CF531" s="139" t="n">
        <f aca="false">+SUM(DATOS_[[#This Row],[C.Extra.01]:[C.Extra.05]])</f>
        <v>0</v>
      </c>
      <c r="CG531" s="139" t="n">
        <f aca="false">+DATOS_[[#This Row],[TOTAL SALARIO Ef]]+DATOS_[[#This Row],[Tot Extrasalarial Ef]]</f>
        <v>0</v>
      </c>
      <c r="CH531" s="140" t="n">
        <f aca="false">MIN(IF(DATOS_[[#This Row],[Fecha Fin Contrato]]="",$D$4,DATOS_[[#This Row],[Fecha Fin Contrato]]),$D$4)-MAX(DATOS_[[#This Row],[Fecha de Contratación]],$D$3)+1</f>
        <v>1</v>
      </c>
      <c r="CI531" s="141" t="str">
        <f aca="false">IF(COUNTIFS(DATOS_[id],DATOS_[[#This Row],[id]])&gt;1,DATOS_[[#This Row],[id]],"")</f>
        <v/>
      </c>
      <c r="CJ531" s="141" t="n">
        <f aca="false">(Inicio!$G$10-DATOS_[[#This Row],[Fecha Nacimiento]])/365.25</f>
        <v>0</v>
      </c>
      <c r="CK531" s="141" t="n">
        <f aca="false">(Inicio!$G$10-DATOS_[[#This Row],[Fecha de Antigüedad]])/365.25</f>
        <v>0</v>
      </c>
      <c r="CL531" s="141" t="e">
        <f aca="false">+VLOOKUP(DATOS_[[#This Row],[Clave de Contrato]],TblTiposContrato13[],3,0)</f>
        <v>#N/A</v>
      </c>
      <c r="CM531" s="141" t="e">
        <f aca="false">+VLOOKUP(DATOS_[[#This Row],[Clave de Contrato]],TblTiposContrato13[],4,0)</f>
        <v>#N/A</v>
      </c>
      <c r="CN531" s="141" t="str">
        <f aca="false">VLOOKUP(DATOS_[[#This Row],[Edad]],CONTRATOS!TblRngEdad,2,1)</f>
        <v>20  o menos</v>
      </c>
      <c r="CO531" s="141" t="str">
        <f aca="false">VLOOKUP(DATOS_[[#This Row],[Antigüedad]],TblRngAntg14[],2,1)</f>
        <v>0 a 1 años</v>
      </c>
    </row>
    <row r="532" customFormat="false" ht="13.8" hidden="false" customHeight="false" outlineLevel="0" collapsed="false">
      <c r="D532" s="128"/>
      <c r="E532" s="129"/>
      <c r="F532" s="129"/>
      <c r="G532" s="129"/>
      <c r="H532" s="130"/>
      <c r="I532" s="131"/>
      <c r="J532" s="128"/>
      <c r="K532" s="132"/>
      <c r="L532" s="132"/>
      <c r="M532" s="133"/>
      <c r="N532" s="133"/>
      <c r="O532" s="133"/>
      <c r="P532" s="129"/>
      <c r="Z532" s="74"/>
      <c r="AA532" s="75"/>
      <c r="AB532" s="75"/>
      <c r="AC532" s="129"/>
      <c r="AD532" s="134"/>
      <c r="AE532" s="134"/>
      <c r="AF532" s="134"/>
      <c r="AG532" s="134"/>
      <c r="AH532" s="134"/>
      <c r="AI532" s="134"/>
      <c r="AJ532" s="134"/>
      <c r="AK532" s="134"/>
      <c r="AL532" s="134"/>
      <c r="AM532" s="134"/>
      <c r="AN532" s="134"/>
      <c r="AO532" s="134"/>
      <c r="AP532" s="134"/>
      <c r="AQ532" s="134"/>
      <c r="AR532" s="134"/>
      <c r="AS532" s="134"/>
      <c r="AT532" s="134"/>
      <c r="AU532" s="134"/>
      <c r="AV532" s="134"/>
      <c r="AW532" s="134"/>
      <c r="AX532" s="134"/>
      <c r="AY532" s="134"/>
      <c r="AZ532" s="134"/>
      <c r="BA532" s="134"/>
      <c r="BB532" s="134"/>
      <c r="BC532" s="134"/>
      <c r="BD532" s="134"/>
      <c r="BE532" s="134"/>
      <c r="BF532" s="134"/>
      <c r="BG532" s="134"/>
      <c r="BH532" s="134"/>
      <c r="BI532" s="134"/>
      <c r="BJ532" s="134"/>
      <c r="BK532" s="134"/>
      <c r="BL532" s="134"/>
      <c r="BM532" s="135"/>
      <c r="BN532" s="136" t="n">
        <f aca="false">+MAX($D$3,DATOS_[[#This Row],[Fecha Inicio Sit. Contract.]])</f>
        <v>0</v>
      </c>
      <c r="BO532" s="136" t="n">
        <f aca="false">+MIN($D$4,DATOS_[[#This Row],[Fecha Fin Sit. Contract.]])</f>
        <v>0</v>
      </c>
      <c r="BP532" s="137" t="n">
        <f aca="false">+DATOS_[[#This Row],[% de jornada]]*IF(DATOS_[[#This Row],[% jornada reducida]]="",1,DATOS_[[#This Row],[% jornada reducida]])</f>
        <v>0</v>
      </c>
      <c r="BQ532" s="137" t="n">
        <f aca="false">+(DATOS_[[#This Row],[F.fin.cal]]-DATOS_[[#This Row],[F.ini.cal]]+1)/($D$4-$D$3+1)</f>
        <v>1</v>
      </c>
      <c r="BR532" s="137" t="str">
        <f aca="false">IF(OR(AND(DATOS_[[#This Row],[Fecha Fin Contrato]]&lt;$D$3,DATOS_[[#This Row],[Fecha Fin Contrato]]&lt;&gt;""),DATOS_[[#This Row],[Fecha de Contratación]]&gt;$D$4),"Fuera","Dentro")</f>
        <v>Dentro</v>
      </c>
      <c r="BS532" s="137" t="str">
        <f aca="false" t="array" ref="BS532:BS532">IF(MAX(IF(DATOS_[id]=DATOS_[[#This Row],[id]],DATOS_[F.fin.cal]))=DATOS_[[#This Row],[F.fin.cal]],"Sí","NO")</f>
        <v>Sí</v>
      </c>
      <c r="BT532" s="137" t="str">
        <f aca="false">IF(AND(DATOS_[[#This Row],[% normaliz]]&lt;&gt;1,DATOS_[[#This Row],[% anualiz]]=1),"Sí","NO")</f>
        <v>Sí</v>
      </c>
      <c r="BU532" s="137" t="str">
        <f aca="false">IF(AND(DATOS_[[#This Row],[% normaliz]]=1,DATOS_[[#This Row],[% anualiz]]&lt;&gt;1),"Sí","NO")</f>
        <v>NO</v>
      </c>
      <c r="BV532" s="137" t="str">
        <f aca="false">IF(AND(DATOS_[[#This Row],[% normaliz]]&lt;&gt;1,DATOS_[[#This Row],[% anualiz]]&lt;&gt;1),"Sí","NO")</f>
        <v>NO</v>
      </c>
      <c r="BW532" s="137" t="str">
        <f aca="false">+IF(DATOS_[[#This Row],[% normaliz]]*DATOS_[[#This Row],[% anualiz]]=1,"NO","Sí")</f>
        <v>Sí</v>
      </c>
      <c r="BX532" s="138" t="e">
        <f aca="false">(DATOS_[[#This Row],[S.BASE]]*(1/DATOS_[[#This Row],[% normaliz]])*(1/DATOS_[[#This Row],[% anualiz]]))*IF(DATOS_[[#This Row],[Check Equiparado]]="Sí",1,0)</f>
        <v>#DIV/0!</v>
      </c>
      <c r="BY5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2" s="138" t="e">
        <f aca="false">+DATOS_[[#This Row],[SALARIO BASE Eq]]+DATOS_[[#This Row],[Tot COMPL.SAL Eq]]</f>
        <v>#DIV/0!</v>
      </c>
      <c r="CA532" s="138" t="e">
        <f aca="false" t="array" ref="CA532:CA5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2" s="138" t="e">
        <f aca="false">+DATOS_[[#This Row],[TOTAL SALARIO Eq]]+DATOS_[[#This Row],[Tot Extrasalarial Eq]]</f>
        <v>#DIV/0!</v>
      </c>
      <c r="CC532" s="139" t="n">
        <f aca="false">DATOS_[[#This Row],[S.BASE]]</f>
        <v>0</v>
      </c>
      <c r="CD532" s="139" t="n">
        <f aca="false">+SUM(DATOS_[[#This Row],[Conc.Sal.01]:[Conc.Sal.30]])</f>
        <v>0</v>
      </c>
      <c r="CE532" s="139" t="n">
        <f aca="false">+DATOS_[[#This Row],[SALARIO BASE Ef]]+DATOS_[[#This Row],[Tot COMPL.SAL Ef]]</f>
        <v>0</v>
      </c>
      <c r="CF532" s="139" t="n">
        <f aca="false">+SUM(DATOS_[[#This Row],[C.Extra.01]:[C.Extra.05]])</f>
        <v>0</v>
      </c>
      <c r="CG532" s="139" t="n">
        <f aca="false">+DATOS_[[#This Row],[TOTAL SALARIO Ef]]+DATOS_[[#This Row],[Tot Extrasalarial Ef]]</f>
        <v>0</v>
      </c>
      <c r="CH532" s="140" t="n">
        <f aca="false">MIN(IF(DATOS_[[#This Row],[Fecha Fin Contrato]]="",$D$4,DATOS_[[#This Row],[Fecha Fin Contrato]]),$D$4)-MAX(DATOS_[[#This Row],[Fecha de Contratación]],$D$3)+1</f>
        <v>1</v>
      </c>
      <c r="CI532" s="141" t="str">
        <f aca="false">IF(COUNTIFS(DATOS_[id],DATOS_[[#This Row],[id]])&gt;1,DATOS_[[#This Row],[id]],"")</f>
        <v/>
      </c>
      <c r="CJ532" s="141" t="n">
        <f aca="false">(Inicio!$G$10-DATOS_[[#This Row],[Fecha Nacimiento]])/365.25</f>
        <v>0</v>
      </c>
      <c r="CK532" s="141" t="n">
        <f aca="false">(Inicio!$G$10-DATOS_[[#This Row],[Fecha de Antigüedad]])/365.25</f>
        <v>0</v>
      </c>
      <c r="CL532" s="141" t="e">
        <f aca="false">+VLOOKUP(DATOS_[[#This Row],[Clave de Contrato]],TblTiposContrato13[],3,0)</f>
        <v>#N/A</v>
      </c>
      <c r="CM532" s="141" t="e">
        <f aca="false">+VLOOKUP(DATOS_[[#This Row],[Clave de Contrato]],TblTiposContrato13[],4,0)</f>
        <v>#N/A</v>
      </c>
      <c r="CN532" s="141" t="str">
        <f aca="false">VLOOKUP(DATOS_[[#This Row],[Edad]],CONTRATOS!TblRngEdad,2,1)</f>
        <v>20  o menos</v>
      </c>
      <c r="CO532" s="141" t="str">
        <f aca="false">VLOOKUP(DATOS_[[#This Row],[Antigüedad]],TblRngAntg14[],2,1)</f>
        <v>0 a 1 años</v>
      </c>
    </row>
    <row r="533" customFormat="false" ht="13.8" hidden="false" customHeight="false" outlineLevel="0" collapsed="false">
      <c r="D533" s="128"/>
      <c r="E533" s="129"/>
      <c r="F533" s="129"/>
      <c r="G533" s="129"/>
      <c r="H533" s="130"/>
      <c r="I533" s="131"/>
      <c r="J533" s="128"/>
      <c r="K533" s="132"/>
      <c r="L533" s="132"/>
      <c r="M533" s="133"/>
      <c r="N533" s="133"/>
      <c r="O533" s="133"/>
      <c r="P533" s="129"/>
      <c r="Z533" s="74"/>
      <c r="AA533" s="75"/>
      <c r="AB533" s="75"/>
      <c r="AC533" s="129"/>
      <c r="AD533" s="134"/>
      <c r="AE533" s="134"/>
      <c r="AF533" s="134"/>
      <c r="AG533" s="134"/>
      <c r="AH533" s="134"/>
      <c r="AI533" s="134"/>
      <c r="AJ533" s="134"/>
      <c r="AK533" s="134"/>
      <c r="AL533" s="134"/>
      <c r="AM533" s="134"/>
      <c r="AN533" s="134"/>
      <c r="AO533" s="134"/>
      <c r="AP533" s="134"/>
      <c r="AQ533" s="134"/>
      <c r="AR533" s="134"/>
      <c r="AS533" s="134"/>
      <c r="AT533" s="134"/>
      <c r="AU533" s="134"/>
      <c r="AV533" s="134"/>
      <c r="AW533" s="134"/>
      <c r="AX533" s="134"/>
      <c r="AY533" s="134"/>
      <c r="AZ533" s="134"/>
      <c r="BA533" s="134"/>
      <c r="BB533" s="134"/>
      <c r="BC533" s="134"/>
      <c r="BD533" s="134"/>
      <c r="BE533" s="134"/>
      <c r="BF533" s="134"/>
      <c r="BG533" s="134"/>
      <c r="BH533" s="134"/>
      <c r="BI533" s="134"/>
      <c r="BJ533" s="134"/>
      <c r="BK533" s="134"/>
      <c r="BL533" s="134"/>
      <c r="BM533" s="135"/>
      <c r="BN533" s="136" t="n">
        <f aca="false">+MAX($D$3,DATOS_[[#This Row],[Fecha Inicio Sit. Contract.]])</f>
        <v>0</v>
      </c>
      <c r="BO533" s="136" t="n">
        <f aca="false">+MIN($D$4,DATOS_[[#This Row],[Fecha Fin Sit. Contract.]])</f>
        <v>0</v>
      </c>
      <c r="BP533" s="137" t="n">
        <f aca="false">+DATOS_[[#This Row],[% de jornada]]*IF(DATOS_[[#This Row],[% jornada reducida]]="",1,DATOS_[[#This Row],[% jornada reducida]])</f>
        <v>0</v>
      </c>
      <c r="BQ533" s="137" t="n">
        <f aca="false">+(DATOS_[[#This Row],[F.fin.cal]]-DATOS_[[#This Row],[F.ini.cal]]+1)/($D$4-$D$3+1)</f>
        <v>1</v>
      </c>
      <c r="BR533" s="137" t="str">
        <f aca="false">IF(OR(AND(DATOS_[[#This Row],[Fecha Fin Contrato]]&lt;$D$3,DATOS_[[#This Row],[Fecha Fin Contrato]]&lt;&gt;""),DATOS_[[#This Row],[Fecha de Contratación]]&gt;$D$4),"Fuera","Dentro")</f>
        <v>Dentro</v>
      </c>
      <c r="BS533" s="137" t="str">
        <f aca="false" t="array" ref="BS533:BS533">IF(MAX(IF(DATOS_[id]=DATOS_[[#This Row],[id]],DATOS_[F.fin.cal]))=DATOS_[[#This Row],[F.fin.cal]],"Sí","NO")</f>
        <v>Sí</v>
      </c>
      <c r="BT533" s="137" t="str">
        <f aca="false">IF(AND(DATOS_[[#This Row],[% normaliz]]&lt;&gt;1,DATOS_[[#This Row],[% anualiz]]=1),"Sí","NO")</f>
        <v>Sí</v>
      </c>
      <c r="BU533" s="137" t="str">
        <f aca="false">IF(AND(DATOS_[[#This Row],[% normaliz]]=1,DATOS_[[#This Row],[% anualiz]]&lt;&gt;1),"Sí","NO")</f>
        <v>NO</v>
      </c>
      <c r="BV533" s="137" t="str">
        <f aca="false">IF(AND(DATOS_[[#This Row],[% normaliz]]&lt;&gt;1,DATOS_[[#This Row],[% anualiz]]&lt;&gt;1),"Sí","NO")</f>
        <v>NO</v>
      </c>
      <c r="BW533" s="137" t="str">
        <f aca="false">+IF(DATOS_[[#This Row],[% normaliz]]*DATOS_[[#This Row],[% anualiz]]=1,"NO","Sí")</f>
        <v>Sí</v>
      </c>
      <c r="BX533" s="138" t="e">
        <f aca="false">(DATOS_[[#This Row],[S.BASE]]*(1/DATOS_[[#This Row],[% normaliz]])*(1/DATOS_[[#This Row],[% anualiz]]))*IF(DATOS_[[#This Row],[Check Equiparado]]="Sí",1,0)</f>
        <v>#DIV/0!</v>
      </c>
      <c r="BY5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3" s="138" t="e">
        <f aca="false">+DATOS_[[#This Row],[SALARIO BASE Eq]]+DATOS_[[#This Row],[Tot COMPL.SAL Eq]]</f>
        <v>#DIV/0!</v>
      </c>
      <c r="CA533" s="138" t="e">
        <f aca="false" t="array" ref="CA533:CA5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3" s="138" t="e">
        <f aca="false">+DATOS_[[#This Row],[TOTAL SALARIO Eq]]+DATOS_[[#This Row],[Tot Extrasalarial Eq]]</f>
        <v>#DIV/0!</v>
      </c>
      <c r="CC533" s="139" t="n">
        <f aca="false">DATOS_[[#This Row],[S.BASE]]</f>
        <v>0</v>
      </c>
      <c r="CD533" s="139" t="n">
        <f aca="false">+SUM(DATOS_[[#This Row],[Conc.Sal.01]:[Conc.Sal.30]])</f>
        <v>0</v>
      </c>
      <c r="CE533" s="139" t="n">
        <f aca="false">+DATOS_[[#This Row],[SALARIO BASE Ef]]+DATOS_[[#This Row],[Tot COMPL.SAL Ef]]</f>
        <v>0</v>
      </c>
      <c r="CF533" s="139" t="n">
        <f aca="false">+SUM(DATOS_[[#This Row],[C.Extra.01]:[C.Extra.05]])</f>
        <v>0</v>
      </c>
      <c r="CG533" s="139" t="n">
        <f aca="false">+DATOS_[[#This Row],[TOTAL SALARIO Ef]]+DATOS_[[#This Row],[Tot Extrasalarial Ef]]</f>
        <v>0</v>
      </c>
      <c r="CH533" s="140" t="n">
        <f aca="false">MIN(IF(DATOS_[[#This Row],[Fecha Fin Contrato]]="",$D$4,DATOS_[[#This Row],[Fecha Fin Contrato]]),$D$4)-MAX(DATOS_[[#This Row],[Fecha de Contratación]],$D$3)+1</f>
        <v>1</v>
      </c>
      <c r="CI533" s="141" t="str">
        <f aca="false">IF(COUNTIFS(DATOS_[id],DATOS_[[#This Row],[id]])&gt;1,DATOS_[[#This Row],[id]],"")</f>
        <v/>
      </c>
      <c r="CJ533" s="141" t="n">
        <f aca="false">(Inicio!$G$10-DATOS_[[#This Row],[Fecha Nacimiento]])/365.25</f>
        <v>0</v>
      </c>
      <c r="CK533" s="141" t="n">
        <f aca="false">(Inicio!$G$10-DATOS_[[#This Row],[Fecha de Antigüedad]])/365.25</f>
        <v>0</v>
      </c>
      <c r="CL533" s="141" t="e">
        <f aca="false">+VLOOKUP(DATOS_[[#This Row],[Clave de Contrato]],TblTiposContrato13[],3,0)</f>
        <v>#N/A</v>
      </c>
      <c r="CM533" s="141" t="e">
        <f aca="false">+VLOOKUP(DATOS_[[#This Row],[Clave de Contrato]],TblTiposContrato13[],4,0)</f>
        <v>#N/A</v>
      </c>
      <c r="CN533" s="141" t="str">
        <f aca="false">VLOOKUP(DATOS_[[#This Row],[Edad]],CONTRATOS!TblRngEdad,2,1)</f>
        <v>20  o menos</v>
      </c>
      <c r="CO533" s="141" t="str">
        <f aca="false">VLOOKUP(DATOS_[[#This Row],[Antigüedad]],TblRngAntg14[],2,1)</f>
        <v>0 a 1 años</v>
      </c>
    </row>
    <row r="534" customFormat="false" ht="13.8" hidden="false" customHeight="false" outlineLevel="0" collapsed="false">
      <c r="D534" s="128"/>
      <c r="E534" s="129"/>
      <c r="F534" s="129"/>
      <c r="G534" s="129"/>
      <c r="H534" s="130"/>
      <c r="I534" s="131"/>
      <c r="J534" s="128"/>
      <c r="K534" s="132"/>
      <c r="L534" s="132"/>
      <c r="M534" s="133"/>
      <c r="N534" s="133"/>
      <c r="O534" s="133"/>
      <c r="P534" s="129"/>
      <c r="Z534" s="74"/>
      <c r="AA534" s="75"/>
      <c r="AB534" s="75"/>
      <c r="AC534" s="129"/>
      <c r="AD534" s="134"/>
      <c r="AE534" s="134"/>
      <c r="AF534" s="134"/>
      <c r="AG534" s="134"/>
      <c r="AH534" s="134"/>
      <c r="AI534" s="134"/>
      <c r="AJ534" s="134"/>
      <c r="AK534" s="134"/>
      <c r="AL534" s="134"/>
      <c r="AM534" s="134"/>
      <c r="AN534" s="134"/>
      <c r="AO534" s="134"/>
      <c r="AP534" s="134"/>
      <c r="AQ534" s="134"/>
      <c r="AR534" s="134"/>
      <c r="AS534" s="134"/>
      <c r="AT534" s="134"/>
      <c r="AU534" s="134"/>
      <c r="AV534" s="134"/>
      <c r="AW534" s="134"/>
      <c r="AX534" s="134"/>
      <c r="AY534" s="134"/>
      <c r="AZ534" s="134"/>
      <c r="BA534" s="134"/>
      <c r="BB534" s="134"/>
      <c r="BC534" s="134"/>
      <c r="BD534" s="134"/>
      <c r="BE534" s="134"/>
      <c r="BF534" s="134"/>
      <c r="BG534" s="134"/>
      <c r="BH534" s="134"/>
      <c r="BI534" s="134"/>
      <c r="BJ534" s="134"/>
      <c r="BK534" s="134"/>
      <c r="BL534" s="134"/>
      <c r="BM534" s="135"/>
      <c r="BN534" s="136" t="n">
        <f aca="false">+MAX($D$3,DATOS_[[#This Row],[Fecha Inicio Sit. Contract.]])</f>
        <v>0</v>
      </c>
      <c r="BO534" s="136" t="n">
        <f aca="false">+MIN($D$4,DATOS_[[#This Row],[Fecha Fin Sit. Contract.]])</f>
        <v>0</v>
      </c>
      <c r="BP534" s="137" t="n">
        <f aca="false">+DATOS_[[#This Row],[% de jornada]]*IF(DATOS_[[#This Row],[% jornada reducida]]="",1,DATOS_[[#This Row],[% jornada reducida]])</f>
        <v>0</v>
      </c>
      <c r="BQ534" s="137" t="n">
        <f aca="false">+(DATOS_[[#This Row],[F.fin.cal]]-DATOS_[[#This Row],[F.ini.cal]]+1)/($D$4-$D$3+1)</f>
        <v>1</v>
      </c>
      <c r="BR534" s="137" t="str">
        <f aca="false">IF(OR(AND(DATOS_[[#This Row],[Fecha Fin Contrato]]&lt;$D$3,DATOS_[[#This Row],[Fecha Fin Contrato]]&lt;&gt;""),DATOS_[[#This Row],[Fecha de Contratación]]&gt;$D$4),"Fuera","Dentro")</f>
        <v>Dentro</v>
      </c>
      <c r="BS534" s="137" t="str">
        <f aca="false" t="array" ref="BS534:BS534">IF(MAX(IF(DATOS_[id]=DATOS_[[#This Row],[id]],DATOS_[F.fin.cal]))=DATOS_[[#This Row],[F.fin.cal]],"Sí","NO")</f>
        <v>Sí</v>
      </c>
      <c r="BT534" s="137" t="str">
        <f aca="false">IF(AND(DATOS_[[#This Row],[% normaliz]]&lt;&gt;1,DATOS_[[#This Row],[% anualiz]]=1),"Sí","NO")</f>
        <v>Sí</v>
      </c>
      <c r="BU534" s="137" t="str">
        <f aca="false">IF(AND(DATOS_[[#This Row],[% normaliz]]=1,DATOS_[[#This Row],[% anualiz]]&lt;&gt;1),"Sí","NO")</f>
        <v>NO</v>
      </c>
      <c r="BV534" s="137" t="str">
        <f aca="false">IF(AND(DATOS_[[#This Row],[% normaliz]]&lt;&gt;1,DATOS_[[#This Row],[% anualiz]]&lt;&gt;1),"Sí","NO")</f>
        <v>NO</v>
      </c>
      <c r="BW534" s="137" t="str">
        <f aca="false">+IF(DATOS_[[#This Row],[% normaliz]]*DATOS_[[#This Row],[% anualiz]]=1,"NO","Sí")</f>
        <v>Sí</v>
      </c>
      <c r="BX534" s="138" t="e">
        <f aca="false">(DATOS_[[#This Row],[S.BASE]]*(1/DATOS_[[#This Row],[% normaliz]])*(1/DATOS_[[#This Row],[% anualiz]]))*IF(DATOS_[[#This Row],[Check Equiparado]]="Sí",1,0)</f>
        <v>#DIV/0!</v>
      </c>
      <c r="BY5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4" s="138" t="e">
        <f aca="false">+DATOS_[[#This Row],[SALARIO BASE Eq]]+DATOS_[[#This Row],[Tot COMPL.SAL Eq]]</f>
        <v>#DIV/0!</v>
      </c>
      <c r="CA534" s="138" t="e">
        <f aca="false" t="array" ref="CA534:CA5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4" s="138" t="e">
        <f aca="false">+DATOS_[[#This Row],[TOTAL SALARIO Eq]]+DATOS_[[#This Row],[Tot Extrasalarial Eq]]</f>
        <v>#DIV/0!</v>
      </c>
      <c r="CC534" s="139" t="n">
        <f aca="false">DATOS_[[#This Row],[S.BASE]]</f>
        <v>0</v>
      </c>
      <c r="CD534" s="139" t="n">
        <f aca="false">+SUM(DATOS_[[#This Row],[Conc.Sal.01]:[Conc.Sal.30]])</f>
        <v>0</v>
      </c>
      <c r="CE534" s="139" t="n">
        <f aca="false">+DATOS_[[#This Row],[SALARIO BASE Ef]]+DATOS_[[#This Row],[Tot COMPL.SAL Ef]]</f>
        <v>0</v>
      </c>
      <c r="CF534" s="139" t="n">
        <f aca="false">+SUM(DATOS_[[#This Row],[C.Extra.01]:[C.Extra.05]])</f>
        <v>0</v>
      </c>
      <c r="CG534" s="139" t="n">
        <f aca="false">+DATOS_[[#This Row],[TOTAL SALARIO Ef]]+DATOS_[[#This Row],[Tot Extrasalarial Ef]]</f>
        <v>0</v>
      </c>
      <c r="CH534" s="140" t="n">
        <f aca="false">MIN(IF(DATOS_[[#This Row],[Fecha Fin Contrato]]="",$D$4,DATOS_[[#This Row],[Fecha Fin Contrato]]),$D$4)-MAX(DATOS_[[#This Row],[Fecha de Contratación]],$D$3)+1</f>
        <v>1</v>
      </c>
      <c r="CI534" s="141" t="str">
        <f aca="false">IF(COUNTIFS(DATOS_[id],DATOS_[[#This Row],[id]])&gt;1,DATOS_[[#This Row],[id]],"")</f>
        <v/>
      </c>
      <c r="CJ534" s="141" t="n">
        <f aca="false">(Inicio!$G$10-DATOS_[[#This Row],[Fecha Nacimiento]])/365.25</f>
        <v>0</v>
      </c>
      <c r="CK534" s="141" t="n">
        <f aca="false">(Inicio!$G$10-DATOS_[[#This Row],[Fecha de Antigüedad]])/365.25</f>
        <v>0</v>
      </c>
      <c r="CL534" s="141" t="e">
        <f aca="false">+VLOOKUP(DATOS_[[#This Row],[Clave de Contrato]],TblTiposContrato13[],3,0)</f>
        <v>#N/A</v>
      </c>
      <c r="CM534" s="141" t="e">
        <f aca="false">+VLOOKUP(DATOS_[[#This Row],[Clave de Contrato]],TblTiposContrato13[],4,0)</f>
        <v>#N/A</v>
      </c>
      <c r="CN534" s="141" t="str">
        <f aca="false">VLOOKUP(DATOS_[[#This Row],[Edad]],CONTRATOS!TblRngEdad,2,1)</f>
        <v>20  o menos</v>
      </c>
      <c r="CO534" s="141" t="str">
        <f aca="false">VLOOKUP(DATOS_[[#This Row],[Antigüedad]],TblRngAntg14[],2,1)</f>
        <v>0 a 1 años</v>
      </c>
    </row>
    <row r="535" customFormat="false" ht="13.8" hidden="false" customHeight="false" outlineLevel="0" collapsed="false">
      <c r="D535" s="128"/>
      <c r="E535" s="129"/>
      <c r="F535" s="129"/>
      <c r="G535" s="129"/>
      <c r="H535" s="130"/>
      <c r="I535" s="131"/>
      <c r="J535" s="128"/>
      <c r="K535" s="132"/>
      <c r="L535" s="132"/>
      <c r="M535" s="133"/>
      <c r="N535" s="133"/>
      <c r="O535" s="133"/>
      <c r="P535" s="129"/>
      <c r="Z535" s="74"/>
      <c r="AA535" s="75"/>
      <c r="AB535" s="75"/>
      <c r="AC535" s="129"/>
      <c r="AD535" s="134"/>
      <c r="AE535" s="134"/>
      <c r="AF535" s="134"/>
      <c r="AG535" s="134"/>
      <c r="AH535" s="134"/>
      <c r="AI535" s="134"/>
      <c r="AJ535" s="134"/>
      <c r="AK535" s="134"/>
      <c r="AL535" s="134"/>
      <c r="AM535" s="134"/>
      <c r="AN535" s="134"/>
      <c r="AO535" s="134"/>
      <c r="AP535" s="134"/>
      <c r="AQ535" s="134"/>
      <c r="AR535" s="134"/>
      <c r="AS535" s="134"/>
      <c r="AT535" s="134"/>
      <c r="AU535" s="134"/>
      <c r="AV535" s="134"/>
      <c r="AW535" s="134"/>
      <c r="AX535" s="134"/>
      <c r="AY535" s="134"/>
      <c r="AZ535" s="134"/>
      <c r="BA535" s="134"/>
      <c r="BB535" s="134"/>
      <c r="BC535" s="134"/>
      <c r="BD535" s="134"/>
      <c r="BE535" s="134"/>
      <c r="BF535" s="134"/>
      <c r="BG535" s="134"/>
      <c r="BH535" s="134"/>
      <c r="BI535" s="134"/>
      <c r="BJ535" s="134"/>
      <c r="BK535" s="134"/>
      <c r="BL535" s="134"/>
      <c r="BM535" s="135"/>
      <c r="BN535" s="136" t="n">
        <f aca="false">+MAX($D$3,DATOS_[[#This Row],[Fecha Inicio Sit. Contract.]])</f>
        <v>0</v>
      </c>
      <c r="BO535" s="136" t="n">
        <f aca="false">+MIN($D$4,DATOS_[[#This Row],[Fecha Fin Sit. Contract.]])</f>
        <v>0</v>
      </c>
      <c r="BP535" s="137" t="n">
        <f aca="false">+DATOS_[[#This Row],[% de jornada]]*IF(DATOS_[[#This Row],[% jornada reducida]]="",1,DATOS_[[#This Row],[% jornada reducida]])</f>
        <v>0</v>
      </c>
      <c r="BQ535" s="137" t="n">
        <f aca="false">+(DATOS_[[#This Row],[F.fin.cal]]-DATOS_[[#This Row],[F.ini.cal]]+1)/($D$4-$D$3+1)</f>
        <v>1</v>
      </c>
      <c r="BR535" s="137" t="str">
        <f aca="false">IF(OR(AND(DATOS_[[#This Row],[Fecha Fin Contrato]]&lt;$D$3,DATOS_[[#This Row],[Fecha Fin Contrato]]&lt;&gt;""),DATOS_[[#This Row],[Fecha de Contratación]]&gt;$D$4),"Fuera","Dentro")</f>
        <v>Dentro</v>
      </c>
      <c r="BS535" s="137" t="str">
        <f aca="false" t="array" ref="BS535:BS535">IF(MAX(IF(DATOS_[id]=DATOS_[[#This Row],[id]],DATOS_[F.fin.cal]))=DATOS_[[#This Row],[F.fin.cal]],"Sí","NO")</f>
        <v>Sí</v>
      </c>
      <c r="BT535" s="137" t="str">
        <f aca="false">IF(AND(DATOS_[[#This Row],[% normaliz]]&lt;&gt;1,DATOS_[[#This Row],[% anualiz]]=1),"Sí","NO")</f>
        <v>Sí</v>
      </c>
      <c r="BU535" s="137" t="str">
        <f aca="false">IF(AND(DATOS_[[#This Row],[% normaliz]]=1,DATOS_[[#This Row],[% anualiz]]&lt;&gt;1),"Sí","NO")</f>
        <v>NO</v>
      </c>
      <c r="BV535" s="137" t="str">
        <f aca="false">IF(AND(DATOS_[[#This Row],[% normaliz]]&lt;&gt;1,DATOS_[[#This Row],[% anualiz]]&lt;&gt;1),"Sí","NO")</f>
        <v>NO</v>
      </c>
      <c r="BW535" s="137" t="str">
        <f aca="false">+IF(DATOS_[[#This Row],[% normaliz]]*DATOS_[[#This Row],[% anualiz]]=1,"NO","Sí")</f>
        <v>Sí</v>
      </c>
      <c r="BX535" s="138" t="e">
        <f aca="false">(DATOS_[[#This Row],[S.BASE]]*(1/DATOS_[[#This Row],[% normaliz]])*(1/DATOS_[[#This Row],[% anualiz]]))*IF(DATOS_[[#This Row],[Check Equiparado]]="Sí",1,0)</f>
        <v>#DIV/0!</v>
      </c>
      <c r="BY5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5" s="138" t="e">
        <f aca="false">+DATOS_[[#This Row],[SALARIO BASE Eq]]+DATOS_[[#This Row],[Tot COMPL.SAL Eq]]</f>
        <v>#DIV/0!</v>
      </c>
      <c r="CA535" s="138" t="e">
        <f aca="false" t="array" ref="CA535:CA5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5" s="138" t="e">
        <f aca="false">+DATOS_[[#This Row],[TOTAL SALARIO Eq]]+DATOS_[[#This Row],[Tot Extrasalarial Eq]]</f>
        <v>#DIV/0!</v>
      </c>
      <c r="CC535" s="139" t="n">
        <f aca="false">DATOS_[[#This Row],[S.BASE]]</f>
        <v>0</v>
      </c>
      <c r="CD535" s="139" t="n">
        <f aca="false">+SUM(DATOS_[[#This Row],[Conc.Sal.01]:[Conc.Sal.30]])</f>
        <v>0</v>
      </c>
      <c r="CE535" s="139" t="n">
        <f aca="false">+DATOS_[[#This Row],[SALARIO BASE Ef]]+DATOS_[[#This Row],[Tot COMPL.SAL Ef]]</f>
        <v>0</v>
      </c>
      <c r="CF535" s="139" t="n">
        <f aca="false">+SUM(DATOS_[[#This Row],[C.Extra.01]:[C.Extra.05]])</f>
        <v>0</v>
      </c>
      <c r="CG535" s="139" t="n">
        <f aca="false">+DATOS_[[#This Row],[TOTAL SALARIO Ef]]+DATOS_[[#This Row],[Tot Extrasalarial Ef]]</f>
        <v>0</v>
      </c>
      <c r="CH535" s="140" t="n">
        <f aca="false">MIN(IF(DATOS_[[#This Row],[Fecha Fin Contrato]]="",$D$4,DATOS_[[#This Row],[Fecha Fin Contrato]]),$D$4)-MAX(DATOS_[[#This Row],[Fecha de Contratación]],$D$3)+1</f>
        <v>1</v>
      </c>
      <c r="CI535" s="141" t="str">
        <f aca="false">IF(COUNTIFS(DATOS_[id],DATOS_[[#This Row],[id]])&gt;1,DATOS_[[#This Row],[id]],"")</f>
        <v/>
      </c>
      <c r="CJ535" s="141" t="n">
        <f aca="false">(Inicio!$G$10-DATOS_[[#This Row],[Fecha Nacimiento]])/365.25</f>
        <v>0</v>
      </c>
      <c r="CK535" s="141" t="n">
        <f aca="false">(Inicio!$G$10-DATOS_[[#This Row],[Fecha de Antigüedad]])/365.25</f>
        <v>0</v>
      </c>
      <c r="CL535" s="141" t="e">
        <f aca="false">+VLOOKUP(DATOS_[[#This Row],[Clave de Contrato]],TblTiposContrato13[],3,0)</f>
        <v>#N/A</v>
      </c>
      <c r="CM535" s="141" t="e">
        <f aca="false">+VLOOKUP(DATOS_[[#This Row],[Clave de Contrato]],TblTiposContrato13[],4,0)</f>
        <v>#N/A</v>
      </c>
      <c r="CN535" s="141" t="str">
        <f aca="false">VLOOKUP(DATOS_[[#This Row],[Edad]],CONTRATOS!TblRngEdad,2,1)</f>
        <v>20  o menos</v>
      </c>
      <c r="CO535" s="141" t="str">
        <f aca="false">VLOOKUP(DATOS_[[#This Row],[Antigüedad]],TblRngAntg14[],2,1)</f>
        <v>0 a 1 años</v>
      </c>
    </row>
    <row r="536" customFormat="false" ht="13.8" hidden="false" customHeight="false" outlineLevel="0" collapsed="false">
      <c r="D536" s="128"/>
      <c r="E536" s="129"/>
      <c r="F536" s="129"/>
      <c r="G536" s="129"/>
      <c r="H536" s="130"/>
      <c r="I536" s="131"/>
      <c r="J536" s="128"/>
      <c r="K536" s="132"/>
      <c r="L536" s="132"/>
      <c r="M536" s="133"/>
      <c r="N536" s="133"/>
      <c r="O536" s="133"/>
      <c r="P536" s="129"/>
      <c r="Z536" s="74"/>
      <c r="AA536" s="75"/>
      <c r="AB536" s="75"/>
      <c r="AC536" s="129"/>
      <c r="AD536" s="134"/>
      <c r="AE536" s="134"/>
      <c r="AF536" s="134"/>
      <c r="AG536" s="134"/>
      <c r="AH536" s="134"/>
      <c r="AI536" s="134"/>
      <c r="AJ536" s="134"/>
      <c r="AK536" s="134"/>
      <c r="AL536" s="134"/>
      <c r="AM536" s="134"/>
      <c r="AN536" s="134"/>
      <c r="AO536" s="134"/>
      <c r="AP536" s="134"/>
      <c r="AQ536" s="134"/>
      <c r="AR536" s="134"/>
      <c r="AS536" s="134"/>
      <c r="AT536" s="134"/>
      <c r="AU536" s="134"/>
      <c r="AV536" s="134"/>
      <c r="AW536" s="134"/>
      <c r="AX536" s="134"/>
      <c r="AY536" s="134"/>
      <c r="AZ536" s="134"/>
      <c r="BA536" s="134"/>
      <c r="BB536" s="134"/>
      <c r="BC536" s="134"/>
      <c r="BD536" s="134"/>
      <c r="BE536" s="134"/>
      <c r="BF536" s="134"/>
      <c r="BG536" s="134"/>
      <c r="BH536" s="134"/>
      <c r="BI536" s="134"/>
      <c r="BJ536" s="134"/>
      <c r="BK536" s="134"/>
      <c r="BL536" s="134"/>
      <c r="BM536" s="135"/>
      <c r="BN536" s="136" t="n">
        <f aca="false">+MAX($D$3,DATOS_[[#This Row],[Fecha Inicio Sit. Contract.]])</f>
        <v>0</v>
      </c>
      <c r="BO536" s="136" t="n">
        <f aca="false">+MIN($D$4,DATOS_[[#This Row],[Fecha Fin Sit. Contract.]])</f>
        <v>0</v>
      </c>
      <c r="BP536" s="137" t="n">
        <f aca="false">+DATOS_[[#This Row],[% de jornada]]*IF(DATOS_[[#This Row],[% jornada reducida]]="",1,DATOS_[[#This Row],[% jornada reducida]])</f>
        <v>0</v>
      </c>
      <c r="BQ536" s="137" t="n">
        <f aca="false">+(DATOS_[[#This Row],[F.fin.cal]]-DATOS_[[#This Row],[F.ini.cal]]+1)/($D$4-$D$3+1)</f>
        <v>1</v>
      </c>
      <c r="BR536" s="137" t="str">
        <f aca="false">IF(OR(AND(DATOS_[[#This Row],[Fecha Fin Contrato]]&lt;$D$3,DATOS_[[#This Row],[Fecha Fin Contrato]]&lt;&gt;""),DATOS_[[#This Row],[Fecha de Contratación]]&gt;$D$4),"Fuera","Dentro")</f>
        <v>Dentro</v>
      </c>
      <c r="BS536" s="137" t="str">
        <f aca="false" t="array" ref="BS536:BS536">IF(MAX(IF(DATOS_[id]=DATOS_[[#This Row],[id]],DATOS_[F.fin.cal]))=DATOS_[[#This Row],[F.fin.cal]],"Sí","NO")</f>
        <v>Sí</v>
      </c>
      <c r="BT536" s="137" t="str">
        <f aca="false">IF(AND(DATOS_[[#This Row],[% normaliz]]&lt;&gt;1,DATOS_[[#This Row],[% anualiz]]=1),"Sí","NO")</f>
        <v>Sí</v>
      </c>
      <c r="BU536" s="137" t="str">
        <f aca="false">IF(AND(DATOS_[[#This Row],[% normaliz]]=1,DATOS_[[#This Row],[% anualiz]]&lt;&gt;1),"Sí","NO")</f>
        <v>NO</v>
      </c>
      <c r="BV536" s="137" t="str">
        <f aca="false">IF(AND(DATOS_[[#This Row],[% normaliz]]&lt;&gt;1,DATOS_[[#This Row],[% anualiz]]&lt;&gt;1),"Sí","NO")</f>
        <v>NO</v>
      </c>
      <c r="BW536" s="137" t="str">
        <f aca="false">+IF(DATOS_[[#This Row],[% normaliz]]*DATOS_[[#This Row],[% anualiz]]=1,"NO","Sí")</f>
        <v>Sí</v>
      </c>
      <c r="BX536" s="138" t="e">
        <f aca="false">(DATOS_[[#This Row],[S.BASE]]*(1/DATOS_[[#This Row],[% normaliz]])*(1/DATOS_[[#This Row],[% anualiz]]))*IF(DATOS_[[#This Row],[Check Equiparado]]="Sí",1,0)</f>
        <v>#DIV/0!</v>
      </c>
      <c r="BY5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6" s="138" t="e">
        <f aca="false">+DATOS_[[#This Row],[SALARIO BASE Eq]]+DATOS_[[#This Row],[Tot COMPL.SAL Eq]]</f>
        <v>#DIV/0!</v>
      </c>
      <c r="CA536" s="138" t="e">
        <f aca="false" t="array" ref="CA536:CA5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6" s="138" t="e">
        <f aca="false">+DATOS_[[#This Row],[TOTAL SALARIO Eq]]+DATOS_[[#This Row],[Tot Extrasalarial Eq]]</f>
        <v>#DIV/0!</v>
      </c>
      <c r="CC536" s="139" t="n">
        <f aca="false">DATOS_[[#This Row],[S.BASE]]</f>
        <v>0</v>
      </c>
      <c r="CD536" s="139" t="n">
        <f aca="false">+SUM(DATOS_[[#This Row],[Conc.Sal.01]:[Conc.Sal.30]])</f>
        <v>0</v>
      </c>
      <c r="CE536" s="139" t="n">
        <f aca="false">+DATOS_[[#This Row],[SALARIO BASE Ef]]+DATOS_[[#This Row],[Tot COMPL.SAL Ef]]</f>
        <v>0</v>
      </c>
      <c r="CF536" s="139" t="n">
        <f aca="false">+SUM(DATOS_[[#This Row],[C.Extra.01]:[C.Extra.05]])</f>
        <v>0</v>
      </c>
      <c r="CG536" s="139" t="n">
        <f aca="false">+DATOS_[[#This Row],[TOTAL SALARIO Ef]]+DATOS_[[#This Row],[Tot Extrasalarial Ef]]</f>
        <v>0</v>
      </c>
      <c r="CH536" s="140" t="n">
        <f aca="false">MIN(IF(DATOS_[[#This Row],[Fecha Fin Contrato]]="",$D$4,DATOS_[[#This Row],[Fecha Fin Contrato]]),$D$4)-MAX(DATOS_[[#This Row],[Fecha de Contratación]],$D$3)+1</f>
        <v>1</v>
      </c>
      <c r="CI536" s="141" t="str">
        <f aca="false">IF(COUNTIFS(DATOS_[id],DATOS_[[#This Row],[id]])&gt;1,DATOS_[[#This Row],[id]],"")</f>
        <v/>
      </c>
      <c r="CJ536" s="141" t="n">
        <f aca="false">(Inicio!$G$10-DATOS_[[#This Row],[Fecha Nacimiento]])/365.25</f>
        <v>0</v>
      </c>
      <c r="CK536" s="141" t="n">
        <f aca="false">(Inicio!$G$10-DATOS_[[#This Row],[Fecha de Antigüedad]])/365.25</f>
        <v>0</v>
      </c>
      <c r="CL536" s="141" t="e">
        <f aca="false">+VLOOKUP(DATOS_[[#This Row],[Clave de Contrato]],TblTiposContrato13[],3,0)</f>
        <v>#N/A</v>
      </c>
      <c r="CM536" s="141" t="e">
        <f aca="false">+VLOOKUP(DATOS_[[#This Row],[Clave de Contrato]],TblTiposContrato13[],4,0)</f>
        <v>#N/A</v>
      </c>
      <c r="CN536" s="141" t="str">
        <f aca="false">VLOOKUP(DATOS_[[#This Row],[Edad]],CONTRATOS!TblRngEdad,2,1)</f>
        <v>20  o menos</v>
      </c>
      <c r="CO536" s="141" t="str">
        <f aca="false">VLOOKUP(DATOS_[[#This Row],[Antigüedad]],TblRngAntg14[],2,1)</f>
        <v>0 a 1 años</v>
      </c>
    </row>
    <row r="537" customFormat="false" ht="13.8" hidden="false" customHeight="false" outlineLevel="0" collapsed="false">
      <c r="D537" s="128"/>
      <c r="E537" s="129"/>
      <c r="F537" s="129"/>
      <c r="G537" s="129"/>
      <c r="H537" s="130"/>
      <c r="I537" s="131"/>
      <c r="J537" s="128"/>
      <c r="K537" s="132"/>
      <c r="L537" s="132"/>
      <c r="M537" s="133"/>
      <c r="N537" s="133"/>
      <c r="O537" s="133"/>
      <c r="P537" s="129"/>
      <c r="Z537" s="74"/>
      <c r="AA537" s="75"/>
      <c r="AB537" s="75"/>
      <c r="AC537" s="129"/>
      <c r="AD537" s="134"/>
      <c r="AE537" s="134"/>
      <c r="AF537" s="134"/>
      <c r="AG537" s="134"/>
      <c r="AH537" s="134"/>
      <c r="AI537" s="134"/>
      <c r="AJ537" s="134"/>
      <c r="AK537" s="134"/>
      <c r="AL537" s="134"/>
      <c r="AM537" s="134"/>
      <c r="AN537" s="134"/>
      <c r="AO537" s="134"/>
      <c r="AP537" s="134"/>
      <c r="AQ537" s="134"/>
      <c r="AR537" s="134"/>
      <c r="AS537" s="134"/>
      <c r="AT537" s="134"/>
      <c r="AU537" s="134"/>
      <c r="AV537" s="134"/>
      <c r="AW537" s="134"/>
      <c r="AX537" s="134"/>
      <c r="AY537" s="134"/>
      <c r="AZ537" s="134"/>
      <c r="BA537" s="134"/>
      <c r="BB537" s="134"/>
      <c r="BC537" s="134"/>
      <c r="BD537" s="134"/>
      <c r="BE537" s="134"/>
      <c r="BF537" s="134"/>
      <c r="BG537" s="134"/>
      <c r="BH537" s="134"/>
      <c r="BI537" s="134"/>
      <c r="BJ537" s="134"/>
      <c r="BK537" s="134"/>
      <c r="BL537" s="134"/>
      <c r="BM537" s="135"/>
      <c r="BN537" s="136" t="n">
        <f aca="false">+MAX($D$3,DATOS_[[#This Row],[Fecha Inicio Sit. Contract.]])</f>
        <v>0</v>
      </c>
      <c r="BO537" s="136" t="n">
        <f aca="false">+MIN($D$4,DATOS_[[#This Row],[Fecha Fin Sit. Contract.]])</f>
        <v>0</v>
      </c>
      <c r="BP537" s="137" t="n">
        <f aca="false">+DATOS_[[#This Row],[% de jornada]]*IF(DATOS_[[#This Row],[% jornada reducida]]="",1,DATOS_[[#This Row],[% jornada reducida]])</f>
        <v>0</v>
      </c>
      <c r="BQ537" s="137" t="n">
        <f aca="false">+(DATOS_[[#This Row],[F.fin.cal]]-DATOS_[[#This Row],[F.ini.cal]]+1)/($D$4-$D$3+1)</f>
        <v>1</v>
      </c>
      <c r="BR537" s="137" t="str">
        <f aca="false">IF(OR(AND(DATOS_[[#This Row],[Fecha Fin Contrato]]&lt;$D$3,DATOS_[[#This Row],[Fecha Fin Contrato]]&lt;&gt;""),DATOS_[[#This Row],[Fecha de Contratación]]&gt;$D$4),"Fuera","Dentro")</f>
        <v>Dentro</v>
      </c>
      <c r="BS537" s="137" t="str">
        <f aca="false" t="array" ref="BS537:BS537">IF(MAX(IF(DATOS_[id]=DATOS_[[#This Row],[id]],DATOS_[F.fin.cal]))=DATOS_[[#This Row],[F.fin.cal]],"Sí","NO")</f>
        <v>Sí</v>
      </c>
      <c r="BT537" s="137" t="str">
        <f aca="false">IF(AND(DATOS_[[#This Row],[% normaliz]]&lt;&gt;1,DATOS_[[#This Row],[% anualiz]]=1),"Sí","NO")</f>
        <v>Sí</v>
      </c>
      <c r="BU537" s="137" t="str">
        <f aca="false">IF(AND(DATOS_[[#This Row],[% normaliz]]=1,DATOS_[[#This Row],[% anualiz]]&lt;&gt;1),"Sí","NO")</f>
        <v>NO</v>
      </c>
      <c r="BV537" s="137" t="str">
        <f aca="false">IF(AND(DATOS_[[#This Row],[% normaliz]]&lt;&gt;1,DATOS_[[#This Row],[% anualiz]]&lt;&gt;1),"Sí","NO")</f>
        <v>NO</v>
      </c>
      <c r="BW537" s="137" t="str">
        <f aca="false">+IF(DATOS_[[#This Row],[% normaliz]]*DATOS_[[#This Row],[% anualiz]]=1,"NO","Sí")</f>
        <v>Sí</v>
      </c>
      <c r="BX537" s="138" t="e">
        <f aca="false">(DATOS_[[#This Row],[S.BASE]]*(1/DATOS_[[#This Row],[% normaliz]])*(1/DATOS_[[#This Row],[% anualiz]]))*IF(DATOS_[[#This Row],[Check Equiparado]]="Sí",1,0)</f>
        <v>#DIV/0!</v>
      </c>
      <c r="BY5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7" s="138" t="e">
        <f aca="false">+DATOS_[[#This Row],[SALARIO BASE Eq]]+DATOS_[[#This Row],[Tot COMPL.SAL Eq]]</f>
        <v>#DIV/0!</v>
      </c>
      <c r="CA537" s="138" t="e">
        <f aca="false" t="array" ref="CA537:CA5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7" s="138" t="e">
        <f aca="false">+DATOS_[[#This Row],[TOTAL SALARIO Eq]]+DATOS_[[#This Row],[Tot Extrasalarial Eq]]</f>
        <v>#DIV/0!</v>
      </c>
      <c r="CC537" s="139" t="n">
        <f aca="false">DATOS_[[#This Row],[S.BASE]]</f>
        <v>0</v>
      </c>
      <c r="CD537" s="139" t="n">
        <f aca="false">+SUM(DATOS_[[#This Row],[Conc.Sal.01]:[Conc.Sal.30]])</f>
        <v>0</v>
      </c>
      <c r="CE537" s="139" t="n">
        <f aca="false">+DATOS_[[#This Row],[SALARIO BASE Ef]]+DATOS_[[#This Row],[Tot COMPL.SAL Ef]]</f>
        <v>0</v>
      </c>
      <c r="CF537" s="139" t="n">
        <f aca="false">+SUM(DATOS_[[#This Row],[C.Extra.01]:[C.Extra.05]])</f>
        <v>0</v>
      </c>
      <c r="CG537" s="139" t="n">
        <f aca="false">+DATOS_[[#This Row],[TOTAL SALARIO Ef]]+DATOS_[[#This Row],[Tot Extrasalarial Ef]]</f>
        <v>0</v>
      </c>
      <c r="CH537" s="140" t="n">
        <f aca="false">MIN(IF(DATOS_[[#This Row],[Fecha Fin Contrato]]="",$D$4,DATOS_[[#This Row],[Fecha Fin Contrato]]),$D$4)-MAX(DATOS_[[#This Row],[Fecha de Contratación]],$D$3)+1</f>
        <v>1</v>
      </c>
      <c r="CI537" s="141" t="str">
        <f aca="false">IF(COUNTIFS(DATOS_[id],DATOS_[[#This Row],[id]])&gt;1,DATOS_[[#This Row],[id]],"")</f>
        <v/>
      </c>
      <c r="CJ537" s="141" t="n">
        <f aca="false">(Inicio!$G$10-DATOS_[[#This Row],[Fecha Nacimiento]])/365.25</f>
        <v>0</v>
      </c>
      <c r="CK537" s="141" t="n">
        <f aca="false">(Inicio!$G$10-DATOS_[[#This Row],[Fecha de Antigüedad]])/365.25</f>
        <v>0</v>
      </c>
      <c r="CL537" s="141" t="e">
        <f aca="false">+VLOOKUP(DATOS_[[#This Row],[Clave de Contrato]],TblTiposContrato13[],3,0)</f>
        <v>#N/A</v>
      </c>
      <c r="CM537" s="141" t="e">
        <f aca="false">+VLOOKUP(DATOS_[[#This Row],[Clave de Contrato]],TblTiposContrato13[],4,0)</f>
        <v>#N/A</v>
      </c>
      <c r="CN537" s="141" t="str">
        <f aca="false">VLOOKUP(DATOS_[[#This Row],[Edad]],CONTRATOS!TblRngEdad,2,1)</f>
        <v>20  o menos</v>
      </c>
      <c r="CO537" s="141" t="str">
        <f aca="false">VLOOKUP(DATOS_[[#This Row],[Antigüedad]],TblRngAntg14[],2,1)</f>
        <v>0 a 1 años</v>
      </c>
    </row>
    <row r="538" customFormat="false" ht="13.8" hidden="false" customHeight="false" outlineLevel="0" collapsed="false">
      <c r="D538" s="128"/>
      <c r="E538" s="129"/>
      <c r="F538" s="129"/>
      <c r="G538" s="129"/>
      <c r="H538" s="130"/>
      <c r="I538" s="131"/>
      <c r="J538" s="128"/>
      <c r="K538" s="132"/>
      <c r="L538" s="132"/>
      <c r="M538" s="133"/>
      <c r="N538" s="133"/>
      <c r="O538" s="133"/>
      <c r="P538" s="129"/>
      <c r="Z538" s="74"/>
      <c r="AA538" s="75"/>
      <c r="AB538" s="75"/>
      <c r="AC538" s="129"/>
      <c r="AD538" s="134"/>
      <c r="AE538" s="134"/>
      <c r="AF538" s="134"/>
      <c r="AG538" s="134"/>
      <c r="AH538" s="134"/>
      <c r="AI538" s="134"/>
      <c r="AJ538" s="134"/>
      <c r="AK538" s="134"/>
      <c r="AL538" s="134"/>
      <c r="AM538" s="134"/>
      <c r="AN538" s="134"/>
      <c r="AO538" s="134"/>
      <c r="AP538" s="134"/>
      <c r="AQ538" s="134"/>
      <c r="AR538" s="134"/>
      <c r="AS538" s="134"/>
      <c r="AT538" s="134"/>
      <c r="AU538" s="134"/>
      <c r="AV538" s="134"/>
      <c r="AW538" s="134"/>
      <c r="AX538" s="134"/>
      <c r="AY538" s="134"/>
      <c r="AZ538" s="134"/>
      <c r="BA538" s="134"/>
      <c r="BB538" s="134"/>
      <c r="BC538" s="134"/>
      <c r="BD538" s="134"/>
      <c r="BE538" s="134"/>
      <c r="BF538" s="134"/>
      <c r="BG538" s="134"/>
      <c r="BH538" s="134"/>
      <c r="BI538" s="134"/>
      <c r="BJ538" s="134"/>
      <c r="BK538" s="134"/>
      <c r="BL538" s="134"/>
      <c r="BM538" s="135"/>
      <c r="BN538" s="136" t="n">
        <f aca="false">+MAX($D$3,DATOS_[[#This Row],[Fecha Inicio Sit. Contract.]])</f>
        <v>0</v>
      </c>
      <c r="BO538" s="136" t="n">
        <f aca="false">+MIN($D$4,DATOS_[[#This Row],[Fecha Fin Sit. Contract.]])</f>
        <v>0</v>
      </c>
      <c r="BP538" s="137" t="n">
        <f aca="false">+DATOS_[[#This Row],[% de jornada]]*IF(DATOS_[[#This Row],[% jornada reducida]]="",1,DATOS_[[#This Row],[% jornada reducida]])</f>
        <v>0</v>
      </c>
      <c r="BQ538" s="137" t="n">
        <f aca="false">+(DATOS_[[#This Row],[F.fin.cal]]-DATOS_[[#This Row],[F.ini.cal]]+1)/($D$4-$D$3+1)</f>
        <v>1</v>
      </c>
      <c r="BR538" s="137" t="str">
        <f aca="false">IF(OR(AND(DATOS_[[#This Row],[Fecha Fin Contrato]]&lt;$D$3,DATOS_[[#This Row],[Fecha Fin Contrato]]&lt;&gt;""),DATOS_[[#This Row],[Fecha de Contratación]]&gt;$D$4),"Fuera","Dentro")</f>
        <v>Dentro</v>
      </c>
      <c r="BS538" s="137" t="str">
        <f aca="false" t="array" ref="BS538:BS538">IF(MAX(IF(DATOS_[id]=DATOS_[[#This Row],[id]],DATOS_[F.fin.cal]))=DATOS_[[#This Row],[F.fin.cal]],"Sí","NO")</f>
        <v>Sí</v>
      </c>
      <c r="BT538" s="137" t="str">
        <f aca="false">IF(AND(DATOS_[[#This Row],[% normaliz]]&lt;&gt;1,DATOS_[[#This Row],[% anualiz]]=1),"Sí","NO")</f>
        <v>Sí</v>
      </c>
      <c r="BU538" s="137" t="str">
        <f aca="false">IF(AND(DATOS_[[#This Row],[% normaliz]]=1,DATOS_[[#This Row],[% anualiz]]&lt;&gt;1),"Sí","NO")</f>
        <v>NO</v>
      </c>
      <c r="BV538" s="137" t="str">
        <f aca="false">IF(AND(DATOS_[[#This Row],[% normaliz]]&lt;&gt;1,DATOS_[[#This Row],[% anualiz]]&lt;&gt;1),"Sí","NO")</f>
        <v>NO</v>
      </c>
      <c r="BW538" s="137" t="str">
        <f aca="false">+IF(DATOS_[[#This Row],[% normaliz]]*DATOS_[[#This Row],[% anualiz]]=1,"NO","Sí")</f>
        <v>Sí</v>
      </c>
      <c r="BX538" s="138" t="e">
        <f aca="false">(DATOS_[[#This Row],[S.BASE]]*(1/DATOS_[[#This Row],[% normaliz]])*(1/DATOS_[[#This Row],[% anualiz]]))*IF(DATOS_[[#This Row],[Check Equiparado]]="Sí",1,0)</f>
        <v>#DIV/0!</v>
      </c>
      <c r="BY5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8" s="138" t="e">
        <f aca="false">+DATOS_[[#This Row],[SALARIO BASE Eq]]+DATOS_[[#This Row],[Tot COMPL.SAL Eq]]</f>
        <v>#DIV/0!</v>
      </c>
      <c r="CA538" s="138" t="e">
        <f aca="false" t="array" ref="CA538:CA5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8" s="138" t="e">
        <f aca="false">+DATOS_[[#This Row],[TOTAL SALARIO Eq]]+DATOS_[[#This Row],[Tot Extrasalarial Eq]]</f>
        <v>#DIV/0!</v>
      </c>
      <c r="CC538" s="139" t="n">
        <f aca="false">DATOS_[[#This Row],[S.BASE]]</f>
        <v>0</v>
      </c>
      <c r="CD538" s="139" t="n">
        <f aca="false">+SUM(DATOS_[[#This Row],[Conc.Sal.01]:[Conc.Sal.30]])</f>
        <v>0</v>
      </c>
      <c r="CE538" s="139" t="n">
        <f aca="false">+DATOS_[[#This Row],[SALARIO BASE Ef]]+DATOS_[[#This Row],[Tot COMPL.SAL Ef]]</f>
        <v>0</v>
      </c>
      <c r="CF538" s="139" t="n">
        <f aca="false">+SUM(DATOS_[[#This Row],[C.Extra.01]:[C.Extra.05]])</f>
        <v>0</v>
      </c>
      <c r="CG538" s="139" t="n">
        <f aca="false">+DATOS_[[#This Row],[TOTAL SALARIO Ef]]+DATOS_[[#This Row],[Tot Extrasalarial Ef]]</f>
        <v>0</v>
      </c>
      <c r="CH538" s="140" t="n">
        <f aca="false">MIN(IF(DATOS_[[#This Row],[Fecha Fin Contrato]]="",$D$4,DATOS_[[#This Row],[Fecha Fin Contrato]]),$D$4)-MAX(DATOS_[[#This Row],[Fecha de Contratación]],$D$3)+1</f>
        <v>1</v>
      </c>
      <c r="CI538" s="141" t="str">
        <f aca="false">IF(COUNTIFS(DATOS_[id],DATOS_[[#This Row],[id]])&gt;1,DATOS_[[#This Row],[id]],"")</f>
        <v/>
      </c>
      <c r="CJ538" s="141" t="n">
        <f aca="false">(Inicio!$G$10-DATOS_[[#This Row],[Fecha Nacimiento]])/365.25</f>
        <v>0</v>
      </c>
      <c r="CK538" s="141" t="n">
        <f aca="false">(Inicio!$G$10-DATOS_[[#This Row],[Fecha de Antigüedad]])/365.25</f>
        <v>0</v>
      </c>
      <c r="CL538" s="141" t="e">
        <f aca="false">+VLOOKUP(DATOS_[[#This Row],[Clave de Contrato]],TblTiposContrato13[],3,0)</f>
        <v>#N/A</v>
      </c>
      <c r="CM538" s="141" t="e">
        <f aca="false">+VLOOKUP(DATOS_[[#This Row],[Clave de Contrato]],TblTiposContrato13[],4,0)</f>
        <v>#N/A</v>
      </c>
      <c r="CN538" s="141" t="str">
        <f aca="false">VLOOKUP(DATOS_[[#This Row],[Edad]],CONTRATOS!TblRngEdad,2,1)</f>
        <v>20  o menos</v>
      </c>
      <c r="CO538" s="141" t="str">
        <f aca="false">VLOOKUP(DATOS_[[#This Row],[Antigüedad]],TblRngAntg14[],2,1)</f>
        <v>0 a 1 años</v>
      </c>
    </row>
    <row r="539" customFormat="false" ht="13.8" hidden="false" customHeight="false" outlineLevel="0" collapsed="false">
      <c r="D539" s="128"/>
      <c r="E539" s="129"/>
      <c r="F539" s="129"/>
      <c r="G539" s="129"/>
      <c r="H539" s="130"/>
      <c r="I539" s="131"/>
      <c r="J539" s="128"/>
      <c r="K539" s="132"/>
      <c r="L539" s="132"/>
      <c r="M539" s="133"/>
      <c r="N539" s="133"/>
      <c r="O539" s="133"/>
      <c r="P539" s="129"/>
      <c r="Z539" s="74"/>
      <c r="AA539" s="75"/>
      <c r="AB539" s="75"/>
      <c r="AC539" s="129"/>
      <c r="AD539" s="134"/>
      <c r="AE539" s="134"/>
      <c r="AF539" s="134"/>
      <c r="AG539" s="134"/>
      <c r="AH539" s="134"/>
      <c r="AI539" s="134"/>
      <c r="AJ539" s="134"/>
      <c r="AK539" s="134"/>
      <c r="AL539" s="134"/>
      <c r="AM539" s="134"/>
      <c r="AN539" s="134"/>
      <c r="AO539" s="134"/>
      <c r="AP539" s="134"/>
      <c r="AQ539" s="134"/>
      <c r="AR539" s="134"/>
      <c r="AS539" s="134"/>
      <c r="AT539" s="134"/>
      <c r="AU539" s="134"/>
      <c r="AV539" s="134"/>
      <c r="AW539" s="134"/>
      <c r="AX539" s="134"/>
      <c r="AY539" s="134"/>
      <c r="AZ539" s="134"/>
      <c r="BA539" s="134"/>
      <c r="BB539" s="134"/>
      <c r="BC539" s="134"/>
      <c r="BD539" s="134"/>
      <c r="BE539" s="134"/>
      <c r="BF539" s="134"/>
      <c r="BG539" s="134"/>
      <c r="BH539" s="134"/>
      <c r="BI539" s="134"/>
      <c r="BJ539" s="134"/>
      <c r="BK539" s="134"/>
      <c r="BL539" s="134"/>
      <c r="BM539" s="135"/>
      <c r="BN539" s="136" t="n">
        <f aca="false">+MAX($D$3,DATOS_[[#This Row],[Fecha Inicio Sit. Contract.]])</f>
        <v>0</v>
      </c>
      <c r="BO539" s="136" t="n">
        <f aca="false">+MIN($D$4,DATOS_[[#This Row],[Fecha Fin Sit. Contract.]])</f>
        <v>0</v>
      </c>
      <c r="BP539" s="137" t="n">
        <f aca="false">+DATOS_[[#This Row],[% de jornada]]*IF(DATOS_[[#This Row],[% jornada reducida]]="",1,DATOS_[[#This Row],[% jornada reducida]])</f>
        <v>0</v>
      </c>
      <c r="BQ539" s="137" t="n">
        <f aca="false">+(DATOS_[[#This Row],[F.fin.cal]]-DATOS_[[#This Row],[F.ini.cal]]+1)/($D$4-$D$3+1)</f>
        <v>1</v>
      </c>
      <c r="BR539" s="137" t="str">
        <f aca="false">IF(OR(AND(DATOS_[[#This Row],[Fecha Fin Contrato]]&lt;$D$3,DATOS_[[#This Row],[Fecha Fin Contrato]]&lt;&gt;""),DATOS_[[#This Row],[Fecha de Contratación]]&gt;$D$4),"Fuera","Dentro")</f>
        <v>Dentro</v>
      </c>
      <c r="BS539" s="137" t="str">
        <f aca="false" t="array" ref="BS539:BS539">IF(MAX(IF(DATOS_[id]=DATOS_[[#This Row],[id]],DATOS_[F.fin.cal]))=DATOS_[[#This Row],[F.fin.cal]],"Sí","NO")</f>
        <v>Sí</v>
      </c>
      <c r="BT539" s="137" t="str">
        <f aca="false">IF(AND(DATOS_[[#This Row],[% normaliz]]&lt;&gt;1,DATOS_[[#This Row],[% anualiz]]=1),"Sí","NO")</f>
        <v>Sí</v>
      </c>
      <c r="BU539" s="137" t="str">
        <f aca="false">IF(AND(DATOS_[[#This Row],[% normaliz]]=1,DATOS_[[#This Row],[% anualiz]]&lt;&gt;1),"Sí","NO")</f>
        <v>NO</v>
      </c>
      <c r="BV539" s="137" t="str">
        <f aca="false">IF(AND(DATOS_[[#This Row],[% normaliz]]&lt;&gt;1,DATOS_[[#This Row],[% anualiz]]&lt;&gt;1),"Sí","NO")</f>
        <v>NO</v>
      </c>
      <c r="BW539" s="137" t="str">
        <f aca="false">+IF(DATOS_[[#This Row],[% normaliz]]*DATOS_[[#This Row],[% anualiz]]=1,"NO","Sí")</f>
        <v>Sí</v>
      </c>
      <c r="BX539" s="138" t="e">
        <f aca="false">(DATOS_[[#This Row],[S.BASE]]*(1/DATOS_[[#This Row],[% normaliz]])*(1/DATOS_[[#This Row],[% anualiz]]))*IF(DATOS_[[#This Row],[Check Equiparado]]="Sí",1,0)</f>
        <v>#DIV/0!</v>
      </c>
      <c r="BY5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9" s="138" t="e">
        <f aca="false">+DATOS_[[#This Row],[SALARIO BASE Eq]]+DATOS_[[#This Row],[Tot COMPL.SAL Eq]]</f>
        <v>#DIV/0!</v>
      </c>
      <c r="CA539" s="138" t="e">
        <f aca="false" t="array" ref="CA539:CA5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9" s="138" t="e">
        <f aca="false">+DATOS_[[#This Row],[TOTAL SALARIO Eq]]+DATOS_[[#This Row],[Tot Extrasalarial Eq]]</f>
        <v>#DIV/0!</v>
      </c>
      <c r="CC539" s="139" t="n">
        <f aca="false">DATOS_[[#This Row],[S.BASE]]</f>
        <v>0</v>
      </c>
      <c r="CD539" s="139" t="n">
        <f aca="false">+SUM(DATOS_[[#This Row],[Conc.Sal.01]:[Conc.Sal.30]])</f>
        <v>0</v>
      </c>
      <c r="CE539" s="139" t="n">
        <f aca="false">+DATOS_[[#This Row],[SALARIO BASE Ef]]+DATOS_[[#This Row],[Tot COMPL.SAL Ef]]</f>
        <v>0</v>
      </c>
      <c r="CF539" s="139" t="n">
        <f aca="false">+SUM(DATOS_[[#This Row],[C.Extra.01]:[C.Extra.05]])</f>
        <v>0</v>
      </c>
      <c r="CG539" s="139" t="n">
        <f aca="false">+DATOS_[[#This Row],[TOTAL SALARIO Ef]]+DATOS_[[#This Row],[Tot Extrasalarial Ef]]</f>
        <v>0</v>
      </c>
      <c r="CH539" s="140" t="n">
        <f aca="false">MIN(IF(DATOS_[[#This Row],[Fecha Fin Contrato]]="",$D$4,DATOS_[[#This Row],[Fecha Fin Contrato]]),$D$4)-MAX(DATOS_[[#This Row],[Fecha de Contratación]],$D$3)+1</f>
        <v>1</v>
      </c>
      <c r="CI539" s="141" t="str">
        <f aca="false">IF(COUNTIFS(DATOS_[id],DATOS_[[#This Row],[id]])&gt;1,DATOS_[[#This Row],[id]],"")</f>
        <v/>
      </c>
      <c r="CJ539" s="141" t="n">
        <f aca="false">(Inicio!$G$10-DATOS_[[#This Row],[Fecha Nacimiento]])/365.25</f>
        <v>0</v>
      </c>
      <c r="CK539" s="141" t="n">
        <f aca="false">(Inicio!$G$10-DATOS_[[#This Row],[Fecha de Antigüedad]])/365.25</f>
        <v>0</v>
      </c>
      <c r="CL539" s="141" t="e">
        <f aca="false">+VLOOKUP(DATOS_[[#This Row],[Clave de Contrato]],TblTiposContrato13[],3,0)</f>
        <v>#N/A</v>
      </c>
      <c r="CM539" s="141" t="e">
        <f aca="false">+VLOOKUP(DATOS_[[#This Row],[Clave de Contrato]],TblTiposContrato13[],4,0)</f>
        <v>#N/A</v>
      </c>
      <c r="CN539" s="141" t="str">
        <f aca="false">VLOOKUP(DATOS_[[#This Row],[Edad]],CONTRATOS!TblRngEdad,2,1)</f>
        <v>20  o menos</v>
      </c>
      <c r="CO539" s="141" t="str">
        <f aca="false">VLOOKUP(DATOS_[[#This Row],[Antigüedad]],TblRngAntg14[],2,1)</f>
        <v>0 a 1 años</v>
      </c>
    </row>
    <row r="540" customFormat="false" ht="13.8" hidden="false" customHeight="false" outlineLevel="0" collapsed="false">
      <c r="D540" s="128"/>
      <c r="E540" s="129"/>
      <c r="F540" s="129"/>
      <c r="G540" s="129"/>
      <c r="H540" s="130"/>
      <c r="I540" s="131"/>
      <c r="J540" s="128"/>
      <c r="K540" s="132"/>
      <c r="L540" s="132"/>
      <c r="M540" s="133"/>
      <c r="N540" s="133"/>
      <c r="O540" s="133"/>
      <c r="P540" s="129"/>
      <c r="Z540" s="74"/>
      <c r="AA540" s="75"/>
      <c r="AB540" s="75"/>
      <c r="AC540" s="129"/>
      <c r="AD540" s="134"/>
      <c r="AE540" s="134"/>
      <c r="AF540" s="134"/>
      <c r="AG540" s="134"/>
      <c r="AH540" s="134"/>
      <c r="AI540" s="134"/>
      <c r="AJ540" s="134"/>
      <c r="AK540" s="134"/>
      <c r="AL540" s="134"/>
      <c r="AM540" s="134"/>
      <c r="AN540" s="134"/>
      <c r="AO540" s="134"/>
      <c r="AP540" s="134"/>
      <c r="AQ540" s="134"/>
      <c r="AR540" s="134"/>
      <c r="AS540" s="134"/>
      <c r="AT540" s="134"/>
      <c r="AU540" s="134"/>
      <c r="AV540" s="134"/>
      <c r="AW540" s="134"/>
      <c r="AX540" s="134"/>
      <c r="AY540" s="134"/>
      <c r="AZ540" s="134"/>
      <c r="BA540" s="134"/>
      <c r="BB540" s="134"/>
      <c r="BC540" s="134"/>
      <c r="BD540" s="134"/>
      <c r="BE540" s="134"/>
      <c r="BF540" s="134"/>
      <c r="BG540" s="134"/>
      <c r="BH540" s="134"/>
      <c r="BI540" s="134"/>
      <c r="BJ540" s="134"/>
      <c r="BK540" s="134"/>
      <c r="BL540" s="134"/>
      <c r="BM540" s="135"/>
      <c r="BN540" s="136" t="n">
        <f aca="false">+MAX($D$3,DATOS_[[#This Row],[Fecha Inicio Sit. Contract.]])</f>
        <v>0</v>
      </c>
      <c r="BO540" s="136" t="n">
        <f aca="false">+MIN($D$4,DATOS_[[#This Row],[Fecha Fin Sit. Contract.]])</f>
        <v>0</v>
      </c>
      <c r="BP540" s="137" t="n">
        <f aca="false">+DATOS_[[#This Row],[% de jornada]]*IF(DATOS_[[#This Row],[% jornada reducida]]="",1,DATOS_[[#This Row],[% jornada reducida]])</f>
        <v>0</v>
      </c>
      <c r="BQ540" s="137" t="n">
        <f aca="false">+(DATOS_[[#This Row],[F.fin.cal]]-DATOS_[[#This Row],[F.ini.cal]]+1)/($D$4-$D$3+1)</f>
        <v>1</v>
      </c>
      <c r="BR540" s="137" t="str">
        <f aca="false">IF(OR(AND(DATOS_[[#This Row],[Fecha Fin Contrato]]&lt;$D$3,DATOS_[[#This Row],[Fecha Fin Contrato]]&lt;&gt;""),DATOS_[[#This Row],[Fecha de Contratación]]&gt;$D$4),"Fuera","Dentro")</f>
        <v>Dentro</v>
      </c>
      <c r="BS540" s="137" t="str">
        <f aca="false" t="array" ref="BS540:BS540">IF(MAX(IF(DATOS_[id]=DATOS_[[#This Row],[id]],DATOS_[F.fin.cal]))=DATOS_[[#This Row],[F.fin.cal]],"Sí","NO")</f>
        <v>Sí</v>
      </c>
      <c r="BT540" s="137" t="str">
        <f aca="false">IF(AND(DATOS_[[#This Row],[% normaliz]]&lt;&gt;1,DATOS_[[#This Row],[% anualiz]]=1),"Sí","NO")</f>
        <v>Sí</v>
      </c>
      <c r="BU540" s="137" t="str">
        <f aca="false">IF(AND(DATOS_[[#This Row],[% normaliz]]=1,DATOS_[[#This Row],[% anualiz]]&lt;&gt;1),"Sí","NO")</f>
        <v>NO</v>
      </c>
      <c r="BV540" s="137" t="str">
        <f aca="false">IF(AND(DATOS_[[#This Row],[% normaliz]]&lt;&gt;1,DATOS_[[#This Row],[% anualiz]]&lt;&gt;1),"Sí","NO")</f>
        <v>NO</v>
      </c>
      <c r="BW540" s="137" t="str">
        <f aca="false">+IF(DATOS_[[#This Row],[% normaliz]]*DATOS_[[#This Row],[% anualiz]]=1,"NO","Sí")</f>
        <v>Sí</v>
      </c>
      <c r="BX540" s="138" t="e">
        <f aca="false">(DATOS_[[#This Row],[S.BASE]]*(1/DATOS_[[#This Row],[% normaliz]])*(1/DATOS_[[#This Row],[% anualiz]]))*IF(DATOS_[[#This Row],[Check Equiparado]]="Sí",1,0)</f>
        <v>#DIV/0!</v>
      </c>
      <c r="BY5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0" s="138" t="e">
        <f aca="false">+DATOS_[[#This Row],[SALARIO BASE Eq]]+DATOS_[[#This Row],[Tot COMPL.SAL Eq]]</f>
        <v>#DIV/0!</v>
      </c>
      <c r="CA540" s="138" t="e">
        <f aca="false" t="array" ref="CA540:CA5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0" s="138" t="e">
        <f aca="false">+DATOS_[[#This Row],[TOTAL SALARIO Eq]]+DATOS_[[#This Row],[Tot Extrasalarial Eq]]</f>
        <v>#DIV/0!</v>
      </c>
      <c r="CC540" s="139" t="n">
        <f aca="false">DATOS_[[#This Row],[S.BASE]]</f>
        <v>0</v>
      </c>
      <c r="CD540" s="139" t="n">
        <f aca="false">+SUM(DATOS_[[#This Row],[Conc.Sal.01]:[Conc.Sal.30]])</f>
        <v>0</v>
      </c>
      <c r="CE540" s="139" t="n">
        <f aca="false">+DATOS_[[#This Row],[SALARIO BASE Ef]]+DATOS_[[#This Row],[Tot COMPL.SAL Ef]]</f>
        <v>0</v>
      </c>
      <c r="CF540" s="139" t="n">
        <f aca="false">+SUM(DATOS_[[#This Row],[C.Extra.01]:[C.Extra.05]])</f>
        <v>0</v>
      </c>
      <c r="CG540" s="139" t="n">
        <f aca="false">+DATOS_[[#This Row],[TOTAL SALARIO Ef]]+DATOS_[[#This Row],[Tot Extrasalarial Ef]]</f>
        <v>0</v>
      </c>
      <c r="CH540" s="140" t="n">
        <f aca="false">MIN(IF(DATOS_[[#This Row],[Fecha Fin Contrato]]="",$D$4,DATOS_[[#This Row],[Fecha Fin Contrato]]),$D$4)-MAX(DATOS_[[#This Row],[Fecha de Contratación]],$D$3)+1</f>
        <v>1</v>
      </c>
      <c r="CI540" s="141" t="str">
        <f aca="false">IF(COUNTIFS(DATOS_[id],DATOS_[[#This Row],[id]])&gt;1,DATOS_[[#This Row],[id]],"")</f>
        <v/>
      </c>
      <c r="CJ540" s="141" t="n">
        <f aca="false">(Inicio!$G$10-DATOS_[[#This Row],[Fecha Nacimiento]])/365.25</f>
        <v>0</v>
      </c>
      <c r="CK540" s="141" t="n">
        <f aca="false">(Inicio!$G$10-DATOS_[[#This Row],[Fecha de Antigüedad]])/365.25</f>
        <v>0</v>
      </c>
      <c r="CL540" s="141" t="e">
        <f aca="false">+VLOOKUP(DATOS_[[#This Row],[Clave de Contrato]],TblTiposContrato13[],3,0)</f>
        <v>#N/A</v>
      </c>
      <c r="CM540" s="141" t="e">
        <f aca="false">+VLOOKUP(DATOS_[[#This Row],[Clave de Contrato]],TblTiposContrato13[],4,0)</f>
        <v>#N/A</v>
      </c>
      <c r="CN540" s="141" t="str">
        <f aca="false">VLOOKUP(DATOS_[[#This Row],[Edad]],CONTRATOS!TblRngEdad,2,1)</f>
        <v>20  o menos</v>
      </c>
      <c r="CO540" s="141" t="str">
        <f aca="false">VLOOKUP(DATOS_[[#This Row],[Antigüedad]],TblRngAntg14[],2,1)</f>
        <v>0 a 1 años</v>
      </c>
    </row>
    <row r="541" customFormat="false" ht="13.8" hidden="false" customHeight="false" outlineLevel="0" collapsed="false">
      <c r="D541" s="128"/>
      <c r="E541" s="129"/>
      <c r="F541" s="129"/>
      <c r="G541" s="129"/>
      <c r="H541" s="130"/>
      <c r="I541" s="131"/>
      <c r="J541" s="128"/>
      <c r="K541" s="132"/>
      <c r="L541" s="132"/>
      <c r="M541" s="133"/>
      <c r="N541" s="133"/>
      <c r="O541" s="133"/>
      <c r="P541" s="129"/>
      <c r="Z541" s="74"/>
      <c r="AA541" s="75"/>
      <c r="AB541" s="75"/>
      <c r="AC541" s="129"/>
      <c r="AD541" s="134"/>
      <c r="AE541" s="134"/>
      <c r="AF541" s="134"/>
      <c r="AG541" s="134"/>
      <c r="AH541" s="134"/>
      <c r="AI541" s="134"/>
      <c r="AJ541" s="134"/>
      <c r="AK541" s="134"/>
      <c r="AL541" s="134"/>
      <c r="AM541" s="134"/>
      <c r="AN541" s="134"/>
      <c r="AO541" s="134"/>
      <c r="AP541" s="134"/>
      <c r="AQ541" s="134"/>
      <c r="AR541" s="134"/>
      <c r="AS541" s="134"/>
      <c r="AT541" s="134"/>
      <c r="AU541" s="134"/>
      <c r="AV541" s="134"/>
      <c r="AW541" s="134"/>
      <c r="AX541" s="134"/>
      <c r="AY541" s="134"/>
      <c r="AZ541" s="134"/>
      <c r="BA541" s="134"/>
      <c r="BB541" s="134"/>
      <c r="BC541" s="134"/>
      <c r="BD541" s="134"/>
      <c r="BE541" s="134"/>
      <c r="BF541" s="134"/>
      <c r="BG541" s="134"/>
      <c r="BH541" s="134"/>
      <c r="BI541" s="134"/>
      <c r="BJ541" s="134"/>
      <c r="BK541" s="134"/>
      <c r="BL541" s="134"/>
      <c r="BM541" s="135"/>
      <c r="BN541" s="136" t="n">
        <f aca="false">+MAX($D$3,DATOS_[[#This Row],[Fecha Inicio Sit. Contract.]])</f>
        <v>0</v>
      </c>
      <c r="BO541" s="136" t="n">
        <f aca="false">+MIN($D$4,DATOS_[[#This Row],[Fecha Fin Sit. Contract.]])</f>
        <v>0</v>
      </c>
      <c r="BP541" s="137" t="n">
        <f aca="false">+DATOS_[[#This Row],[% de jornada]]*IF(DATOS_[[#This Row],[% jornada reducida]]="",1,DATOS_[[#This Row],[% jornada reducida]])</f>
        <v>0</v>
      </c>
      <c r="BQ541" s="137" t="n">
        <f aca="false">+(DATOS_[[#This Row],[F.fin.cal]]-DATOS_[[#This Row],[F.ini.cal]]+1)/($D$4-$D$3+1)</f>
        <v>1</v>
      </c>
      <c r="BR541" s="137" t="str">
        <f aca="false">IF(OR(AND(DATOS_[[#This Row],[Fecha Fin Contrato]]&lt;$D$3,DATOS_[[#This Row],[Fecha Fin Contrato]]&lt;&gt;""),DATOS_[[#This Row],[Fecha de Contratación]]&gt;$D$4),"Fuera","Dentro")</f>
        <v>Dentro</v>
      </c>
      <c r="BS541" s="137" t="str">
        <f aca="false" t="array" ref="BS541:BS541">IF(MAX(IF(DATOS_[id]=DATOS_[[#This Row],[id]],DATOS_[F.fin.cal]))=DATOS_[[#This Row],[F.fin.cal]],"Sí","NO")</f>
        <v>Sí</v>
      </c>
      <c r="BT541" s="137" t="str">
        <f aca="false">IF(AND(DATOS_[[#This Row],[% normaliz]]&lt;&gt;1,DATOS_[[#This Row],[% anualiz]]=1),"Sí","NO")</f>
        <v>Sí</v>
      </c>
      <c r="BU541" s="137" t="str">
        <f aca="false">IF(AND(DATOS_[[#This Row],[% normaliz]]=1,DATOS_[[#This Row],[% anualiz]]&lt;&gt;1),"Sí","NO")</f>
        <v>NO</v>
      </c>
      <c r="BV541" s="137" t="str">
        <f aca="false">IF(AND(DATOS_[[#This Row],[% normaliz]]&lt;&gt;1,DATOS_[[#This Row],[% anualiz]]&lt;&gt;1),"Sí","NO")</f>
        <v>NO</v>
      </c>
      <c r="BW541" s="137" t="str">
        <f aca="false">+IF(DATOS_[[#This Row],[% normaliz]]*DATOS_[[#This Row],[% anualiz]]=1,"NO","Sí")</f>
        <v>Sí</v>
      </c>
      <c r="BX541" s="138" t="e">
        <f aca="false">(DATOS_[[#This Row],[S.BASE]]*(1/DATOS_[[#This Row],[% normaliz]])*(1/DATOS_[[#This Row],[% anualiz]]))*IF(DATOS_[[#This Row],[Check Equiparado]]="Sí",1,0)</f>
        <v>#DIV/0!</v>
      </c>
      <c r="BY5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1" s="138" t="e">
        <f aca="false">+DATOS_[[#This Row],[SALARIO BASE Eq]]+DATOS_[[#This Row],[Tot COMPL.SAL Eq]]</f>
        <v>#DIV/0!</v>
      </c>
      <c r="CA541" s="138" t="e">
        <f aca="false" t="array" ref="CA541:CA5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1" s="138" t="e">
        <f aca="false">+DATOS_[[#This Row],[TOTAL SALARIO Eq]]+DATOS_[[#This Row],[Tot Extrasalarial Eq]]</f>
        <v>#DIV/0!</v>
      </c>
      <c r="CC541" s="139" t="n">
        <f aca="false">DATOS_[[#This Row],[S.BASE]]</f>
        <v>0</v>
      </c>
      <c r="CD541" s="139" t="n">
        <f aca="false">+SUM(DATOS_[[#This Row],[Conc.Sal.01]:[Conc.Sal.30]])</f>
        <v>0</v>
      </c>
      <c r="CE541" s="139" t="n">
        <f aca="false">+DATOS_[[#This Row],[SALARIO BASE Ef]]+DATOS_[[#This Row],[Tot COMPL.SAL Ef]]</f>
        <v>0</v>
      </c>
      <c r="CF541" s="139" t="n">
        <f aca="false">+SUM(DATOS_[[#This Row],[C.Extra.01]:[C.Extra.05]])</f>
        <v>0</v>
      </c>
      <c r="CG541" s="139" t="n">
        <f aca="false">+DATOS_[[#This Row],[TOTAL SALARIO Ef]]+DATOS_[[#This Row],[Tot Extrasalarial Ef]]</f>
        <v>0</v>
      </c>
      <c r="CH541" s="140" t="n">
        <f aca="false">MIN(IF(DATOS_[[#This Row],[Fecha Fin Contrato]]="",$D$4,DATOS_[[#This Row],[Fecha Fin Contrato]]),$D$4)-MAX(DATOS_[[#This Row],[Fecha de Contratación]],$D$3)+1</f>
        <v>1</v>
      </c>
      <c r="CI541" s="141" t="str">
        <f aca="false">IF(COUNTIFS(DATOS_[id],DATOS_[[#This Row],[id]])&gt;1,DATOS_[[#This Row],[id]],"")</f>
        <v/>
      </c>
      <c r="CJ541" s="141" t="n">
        <f aca="false">(Inicio!$G$10-DATOS_[[#This Row],[Fecha Nacimiento]])/365.25</f>
        <v>0</v>
      </c>
      <c r="CK541" s="141" t="n">
        <f aca="false">(Inicio!$G$10-DATOS_[[#This Row],[Fecha de Antigüedad]])/365.25</f>
        <v>0</v>
      </c>
      <c r="CL541" s="141" t="e">
        <f aca="false">+VLOOKUP(DATOS_[[#This Row],[Clave de Contrato]],TblTiposContrato13[],3,0)</f>
        <v>#N/A</v>
      </c>
      <c r="CM541" s="141" t="e">
        <f aca="false">+VLOOKUP(DATOS_[[#This Row],[Clave de Contrato]],TblTiposContrato13[],4,0)</f>
        <v>#N/A</v>
      </c>
      <c r="CN541" s="141" t="str">
        <f aca="false">VLOOKUP(DATOS_[[#This Row],[Edad]],CONTRATOS!TblRngEdad,2,1)</f>
        <v>20  o menos</v>
      </c>
      <c r="CO541" s="141" t="str">
        <f aca="false">VLOOKUP(DATOS_[[#This Row],[Antigüedad]],TblRngAntg14[],2,1)</f>
        <v>0 a 1 años</v>
      </c>
    </row>
    <row r="542" customFormat="false" ht="13.8" hidden="false" customHeight="false" outlineLevel="0" collapsed="false">
      <c r="D542" s="128"/>
      <c r="E542" s="129"/>
      <c r="F542" s="129"/>
      <c r="G542" s="129"/>
      <c r="H542" s="130"/>
      <c r="I542" s="131"/>
      <c r="J542" s="128"/>
      <c r="K542" s="132"/>
      <c r="L542" s="132"/>
      <c r="M542" s="133"/>
      <c r="N542" s="133"/>
      <c r="O542" s="133"/>
      <c r="P542" s="129"/>
      <c r="Z542" s="74"/>
      <c r="AA542" s="75"/>
      <c r="AB542" s="75"/>
      <c r="AC542" s="129"/>
      <c r="AD542" s="134"/>
      <c r="AE542" s="134"/>
      <c r="AF542" s="134"/>
      <c r="AG542" s="134"/>
      <c r="AH542" s="134"/>
      <c r="AI542" s="134"/>
      <c r="AJ542" s="134"/>
      <c r="AK542" s="134"/>
      <c r="AL542" s="134"/>
      <c r="AM542" s="134"/>
      <c r="AN542" s="134"/>
      <c r="AO542" s="134"/>
      <c r="AP542" s="134"/>
      <c r="AQ542" s="134"/>
      <c r="AR542" s="134"/>
      <c r="AS542" s="134"/>
      <c r="AT542" s="134"/>
      <c r="AU542" s="134"/>
      <c r="AV542" s="134"/>
      <c r="AW542" s="134"/>
      <c r="AX542" s="134"/>
      <c r="AY542" s="134"/>
      <c r="AZ542" s="134"/>
      <c r="BA542" s="134"/>
      <c r="BB542" s="134"/>
      <c r="BC542" s="134"/>
      <c r="BD542" s="134"/>
      <c r="BE542" s="134"/>
      <c r="BF542" s="134"/>
      <c r="BG542" s="134"/>
      <c r="BH542" s="134"/>
      <c r="BI542" s="134"/>
      <c r="BJ542" s="134"/>
      <c r="BK542" s="134"/>
      <c r="BL542" s="134"/>
      <c r="BM542" s="135"/>
      <c r="BN542" s="136" t="n">
        <f aca="false">+MAX($D$3,DATOS_[[#This Row],[Fecha Inicio Sit. Contract.]])</f>
        <v>0</v>
      </c>
      <c r="BO542" s="136" t="n">
        <f aca="false">+MIN($D$4,DATOS_[[#This Row],[Fecha Fin Sit. Contract.]])</f>
        <v>0</v>
      </c>
      <c r="BP542" s="137" t="n">
        <f aca="false">+DATOS_[[#This Row],[% de jornada]]*IF(DATOS_[[#This Row],[% jornada reducida]]="",1,DATOS_[[#This Row],[% jornada reducida]])</f>
        <v>0</v>
      </c>
      <c r="BQ542" s="137" t="n">
        <f aca="false">+(DATOS_[[#This Row],[F.fin.cal]]-DATOS_[[#This Row],[F.ini.cal]]+1)/($D$4-$D$3+1)</f>
        <v>1</v>
      </c>
      <c r="BR542" s="137" t="str">
        <f aca="false">IF(OR(AND(DATOS_[[#This Row],[Fecha Fin Contrato]]&lt;$D$3,DATOS_[[#This Row],[Fecha Fin Contrato]]&lt;&gt;""),DATOS_[[#This Row],[Fecha de Contratación]]&gt;$D$4),"Fuera","Dentro")</f>
        <v>Dentro</v>
      </c>
      <c r="BS542" s="137" t="str">
        <f aca="false" t="array" ref="BS542:BS542">IF(MAX(IF(DATOS_[id]=DATOS_[[#This Row],[id]],DATOS_[F.fin.cal]))=DATOS_[[#This Row],[F.fin.cal]],"Sí","NO")</f>
        <v>Sí</v>
      </c>
      <c r="BT542" s="137" t="str">
        <f aca="false">IF(AND(DATOS_[[#This Row],[% normaliz]]&lt;&gt;1,DATOS_[[#This Row],[% anualiz]]=1),"Sí","NO")</f>
        <v>Sí</v>
      </c>
      <c r="BU542" s="137" t="str">
        <f aca="false">IF(AND(DATOS_[[#This Row],[% normaliz]]=1,DATOS_[[#This Row],[% anualiz]]&lt;&gt;1),"Sí","NO")</f>
        <v>NO</v>
      </c>
      <c r="BV542" s="137" t="str">
        <f aca="false">IF(AND(DATOS_[[#This Row],[% normaliz]]&lt;&gt;1,DATOS_[[#This Row],[% anualiz]]&lt;&gt;1),"Sí","NO")</f>
        <v>NO</v>
      </c>
      <c r="BW542" s="137" t="str">
        <f aca="false">+IF(DATOS_[[#This Row],[% normaliz]]*DATOS_[[#This Row],[% anualiz]]=1,"NO","Sí")</f>
        <v>Sí</v>
      </c>
      <c r="BX542" s="138" t="e">
        <f aca="false">(DATOS_[[#This Row],[S.BASE]]*(1/DATOS_[[#This Row],[% normaliz]])*(1/DATOS_[[#This Row],[% anualiz]]))*IF(DATOS_[[#This Row],[Check Equiparado]]="Sí",1,0)</f>
        <v>#DIV/0!</v>
      </c>
      <c r="BY5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2" s="138" t="e">
        <f aca="false">+DATOS_[[#This Row],[SALARIO BASE Eq]]+DATOS_[[#This Row],[Tot COMPL.SAL Eq]]</f>
        <v>#DIV/0!</v>
      </c>
      <c r="CA542" s="138" t="e">
        <f aca="false" t="array" ref="CA542:CA5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2" s="138" t="e">
        <f aca="false">+DATOS_[[#This Row],[TOTAL SALARIO Eq]]+DATOS_[[#This Row],[Tot Extrasalarial Eq]]</f>
        <v>#DIV/0!</v>
      </c>
      <c r="CC542" s="139" t="n">
        <f aca="false">DATOS_[[#This Row],[S.BASE]]</f>
        <v>0</v>
      </c>
      <c r="CD542" s="139" t="n">
        <f aca="false">+SUM(DATOS_[[#This Row],[Conc.Sal.01]:[Conc.Sal.30]])</f>
        <v>0</v>
      </c>
      <c r="CE542" s="139" t="n">
        <f aca="false">+DATOS_[[#This Row],[SALARIO BASE Ef]]+DATOS_[[#This Row],[Tot COMPL.SAL Ef]]</f>
        <v>0</v>
      </c>
      <c r="CF542" s="139" t="n">
        <f aca="false">+SUM(DATOS_[[#This Row],[C.Extra.01]:[C.Extra.05]])</f>
        <v>0</v>
      </c>
      <c r="CG542" s="139" t="n">
        <f aca="false">+DATOS_[[#This Row],[TOTAL SALARIO Ef]]+DATOS_[[#This Row],[Tot Extrasalarial Ef]]</f>
        <v>0</v>
      </c>
      <c r="CH542" s="140" t="n">
        <f aca="false">MIN(IF(DATOS_[[#This Row],[Fecha Fin Contrato]]="",$D$4,DATOS_[[#This Row],[Fecha Fin Contrato]]),$D$4)-MAX(DATOS_[[#This Row],[Fecha de Contratación]],$D$3)+1</f>
        <v>1</v>
      </c>
      <c r="CI542" s="141" t="str">
        <f aca="false">IF(COUNTIFS(DATOS_[id],DATOS_[[#This Row],[id]])&gt;1,DATOS_[[#This Row],[id]],"")</f>
        <v/>
      </c>
      <c r="CJ542" s="141" t="n">
        <f aca="false">(Inicio!$G$10-DATOS_[[#This Row],[Fecha Nacimiento]])/365.25</f>
        <v>0</v>
      </c>
      <c r="CK542" s="141" t="n">
        <f aca="false">(Inicio!$G$10-DATOS_[[#This Row],[Fecha de Antigüedad]])/365.25</f>
        <v>0</v>
      </c>
      <c r="CL542" s="141" t="e">
        <f aca="false">+VLOOKUP(DATOS_[[#This Row],[Clave de Contrato]],TblTiposContrato13[],3,0)</f>
        <v>#N/A</v>
      </c>
      <c r="CM542" s="141" t="e">
        <f aca="false">+VLOOKUP(DATOS_[[#This Row],[Clave de Contrato]],TblTiposContrato13[],4,0)</f>
        <v>#N/A</v>
      </c>
      <c r="CN542" s="141" t="str">
        <f aca="false">VLOOKUP(DATOS_[[#This Row],[Edad]],CONTRATOS!TblRngEdad,2,1)</f>
        <v>20  o menos</v>
      </c>
      <c r="CO542" s="141" t="str">
        <f aca="false">VLOOKUP(DATOS_[[#This Row],[Antigüedad]],TblRngAntg14[],2,1)</f>
        <v>0 a 1 años</v>
      </c>
    </row>
    <row r="543" customFormat="false" ht="13.8" hidden="false" customHeight="false" outlineLevel="0" collapsed="false">
      <c r="D543" s="128"/>
      <c r="E543" s="129"/>
      <c r="F543" s="129"/>
      <c r="G543" s="129"/>
      <c r="H543" s="130"/>
      <c r="I543" s="131"/>
      <c r="J543" s="128"/>
      <c r="K543" s="132"/>
      <c r="L543" s="132"/>
      <c r="M543" s="133"/>
      <c r="N543" s="133"/>
      <c r="O543" s="133"/>
      <c r="P543" s="129"/>
      <c r="Z543" s="74"/>
      <c r="AA543" s="75"/>
      <c r="AB543" s="75"/>
      <c r="AC543" s="129"/>
      <c r="AD543" s="134"/>
      <c r="AE543" s="134"/>
      <c r="AF543" s="134"/>
      <c r="AG543" s="134"/>
      <c r="AH543" s="134"/>
      <c r="AI543" s="134"/>
      <c r="AJ543" s="134"/>
      <c r="AK543" s="134"/>
      <c r="AL543" s="134"/>
      <c r="AM543" s="134"/>
      <c r="AN543" s="134"/>
      <c r="AO543" s="134"/>
      <c r="AP543" s="134"/>
      <c r="AQ543" s="134"/>
      <c r="AR543" s="134"/>
      <c r="AS543" s="134"/>
      <c r="AT543" s="134"/>
      <c r="AU543" s="134"/>
      <c r="AV543" s="134"/>
      <c r="AW543" s="134"/>
      <c r="AX543" s="134"/>
      <c r="AY543" s="134"/>
      <c r="AZ543" s="134"/>
      <c r="BA543" s="134"/>
      <c r="BB543" s="134"/>
      <c r="BC543" s="134"/>
      <c r="BD543" s="134"/>
      <c r="BE543" s="134"/>
      <c r="BF543" s="134"/>
      <c r="BG543" s="134"/>
      <c r="BH543" s="134"/>
      <c r="BI543" s="134"/>
      <c r="BJ543" s="134"/>
      <c r="BK543" s="134"/>
      <c r="BL543" s="134"/>
      <c r="BM543" s="135"/>
      <c r="BN543" s="136" t="n">
        <f aca="false">+MAX($D$3,DATOS_[[#This Row],[Fecha Inicio Sit. Contract.]])</f>
        <v>0</v>
      </c>
      <c r="BO543" s="136" t="n">
        <f aca="false">+MIN($D$4,DATOS_[[#This Row],[Fecha Fin Sit. Contract.]])</f>
        <v>0</v>
      </c>
      <c r="BP543" s="137" t="n">
        <f aca="false">+DATOS_[[#This Row],[% de jornada]]*IF(DATOS_[[#This Row],[% jornada reducida]]="",1,DATOS_[[#This Row],[% jornada reducida]])</f>
        <v>0</v>
      </c>
      <c r="BQ543" s="137" t="n">
        <f aca="false">+(DATOS_[[#This Row],[F.fin.cal]]-DATOS_[[#This Row],[F.ini.cal]]+1)/($D$4-$D$3+1)</f>
        <v>1</v>
      </c>
      <c r="BR543" s="137" t="str">
        <f aca="false">IF(OR(AND(DATOS_[[#This Row],[Fecha Fin Contrato]]&lt;$D$3,DATOS_[[#This Row],[Fecha Fin Contrato]]&lt;&gt;""),DATOS_[[#This Row],[Fecha de Contratación]]&gt;$D$4),"Fuera","Dentro")</f>
        <v>Dentro</v>
      </c>
      <c r="BS543" s="137" t="str">
        <f aca="false" t="array" ref="BS543:BS543">IF(MAX(IF(DATOS_[id]=DATOS_[[#This Row],[id]],DATOS_[F.fin.cal]))=DATOS_[[#This Row],[F.fin.cal]],"Sí","NO")</f>
        <v>Sí</v>
      </c>
      <c r="BT543" s="137" t="str">
        <f aca="false">IF(AND(DATOS_[[#This Row],[% normaliz]]&lt;&gt;1,DATOS_[[#This Row],[% anualiz]]=1),"Sí","NO")</f>
        <v>Sí</v>
      </c>
      <c r="BU543" s="137" t="str">
        <f aca="false">IF(AND(DATOS_[[#This Row],[% normaliz]]=1,DATOS_[[#This Row],[% anualiz]]&lt;&gt;1),"Sí","NO")</f>
        <v>NO</v>
      </c>
      <c r="BV543" s="137" t="str">
        <f aca="false">IF(AND(DATOS_[[#This Row],[% normaliz]]&lt;&gt;1,DATOS_[[#This Row],[% anualiz]]&lt;&gt;1),"Sí","NO")</f>
        <v>NO</v>
      </c>
      <c r="BW543" s="137" t="str">
        <f aca="false">+IF(DATOS_[[#This Row],[% normaliz]]*DATOS_[[#This Row],[% anualiz]]=1,"NO","Sí")</f>
        <v>Sí</v>
      </c>
      <c r="BX543" s="138" t="e">
        <f aca="false">(DATOS_[[#This Row],[S.BASE]]*(1/DATOS_[[#This Row],[% normaliz]])*(1/DATOS_[[#This Row],[% anualiz]]))*IF(DATOS_[[#This Row],[Check Equiparado]]="Sí",1,0)</f>
        <v>#DIV/0!</v>
      </c>
      <c r="BY5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3" s="138" t="e">
        <f aca="false">+DATOS_[[#This Row],[SALARIO BASE Eq]]+DATOS_[[#This Row],[Tot COMPL.SAL Eq]]</f>
        <v>#DIV/0!</v>
      </c>
      <c r="CA543" s="138" t="e">
        <f aca="false" t="array" ref="CA543:CA5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3" s="138" t="e">
        <f aca="false">+DATOS_[[#This Row],[TOTAL SALARIO Eq]]+DATOS_[[#This Row],[Tot Extrasalarial Eq]]</f>
        <v>#DIV/0!</v>
      </c>
      <c r="CC543" s="139" t="n">
        <f aca="false">DATOS_[[#This Row],[S.BASE]]</f>
        <v>0</v>
      </c>
      <c r="CD543" s="139" t="n">
        <f aca="false">+SUM(DATOS_[[#This Row],[Conc.Sal.01]:[Conc.Sal.30]])</f>
        <v>0</v>
      </c>
      <c r="CE543" s="139" t="n">
        <f aca="false">+DATOS_[[#This Row],[SALARIO BASE Ef]]+DATOS_[[#This Row],[Tot COMPL.SAL Ef]]</f>
        <v>0</v>
      </c>
      <c r="CF543" s="139" t="n">
        <f aca="false">+SUM(DATOS_[[#This Row],[C.Extra.01]:[C.Extra.05]])</f>
        <v>0</v>
      </c>
      <c r="CG543" s="139" t="n">
        <f aca="false">+DATOS_[[#This Row],[TOTAL SALARIO Ef]]+DATOS_[[#This Row],[Tot Extrasalarial Ef]]</f>
        <v>0</v>
      </c>
      <c r="CH543" s="140" t="n">
        <f aca="false">MIN(IF(DATOS_[[#This Row],[Fecha Fin Contrato]]="",$D$4,DATOS_[[#This Row],[Fecha Fin Contrato]]),$D$4)-MAX(DATOS_[[#This Row],[Fecha de Contratación]],$D$3)+1</f>
        <v>1</v>
      </c>
      <c r="CI543" s="141" t="str">
        <f aca="false">IF(COUNTIFS(DATOS_[id],DATOS_[[#This Row],[id]])&gt;1,DATOS_[[#This Row],[id]],"")</f>
        <v/>
      </c>
      <c r="CJ543" s="141" t="n">
        <f aca="false">(Inicio!$G$10-DATOS_[[#This Row],[Fecha Nacimiento]])/365.25</f>
        <v>0</v>
      </c>
      <c r="CK543" s="141" t="n">
        <f aca="false">(Inicio!$G$10-DATOS_[[#This Row],[Fecha de Antigüedad]])/365.25</f>
        <v>0</v>
      </c>
      <c r="CL543" s="141" t="e">
        <f aca="false">+VLOOKUP(DATOS_[[#This Row],[Clave de Contrato]],TblTiposContrato13[],3,0)</f>
        <v>#N/A</v>
      </c>
      <c r="CM543" s="141" t="e">
        <f aca="false">+VLOOKUP(DATOS_[[#This Row],[Clave de Contrato]],TblTiposContrato13[],4,0)</f>
        <v>#N/A</v>
      </c>
      <c r="CN543" s="141" t="str">
        <f aca="false">VLOOKUP(DATOS_[[#This Row],[Edad]],CONTRATOS!TblRngEdad,2,1)</f>
        <v>20  o menos</v>
      </c>
      <c r="CO543" s="141" t="str">
        <f aca="false">VLOOKUP(DATOS_[[#This Row],[Antigüedad]],TblRngAntg14[],2,1)</f>
        <v>0 a 1 años</v>
      </c>
    </row>
    <row r="544" customFormat="false" ht="13.8" hidden="false" customHeight="false" outlineLevel="0" collapsed="false">
      <c r="D544" s="128"/>
      <c r="E544" s="129"/>
      <c r="F544" s="129"/>
      <c r="G544" s="129"/>
      <c r="H544" s="130"/>
      <c r="I544" s="131"/>
      <c r="J544" s="128"/>
      <c r="K544" s="132"/>
      <c r="L544" s="132"/>
      <c r="M544" s="133"/>
      <c r="N544" s="133"/>
      <c r="O544" s="133"/>
      <c r="P544" s="129"/>
      <c r="Z544" s="74"/>
      <c r="AA544" s="75"/>
      <c r="AB544" s="75"/>
      <c r="AC544" s="129"/>
      <c r="AD544" s="134"/>
      <c r="AE544" s="134"/>
      <c r="AF544" s="134"/>
      <c r="AG544" s="134"/>
      <c r="AH544" s="134"/>
      <c r="AI544" s="134"/>
      <c r="AJ544" s="134"/>
      <c r="AK544" s="134"/>
      <c r="AL544" s="134"/>
      <c r="AM544" s="134"/>
      <c r="AN544" s="134"/>
      <c r="AO544" s="134"/>
      <c r="AP544" s="134"/>
      <c r="AQ544" s="134"/>
      <c r="AR544" s="134"/>
      <c r="AS544" s="134"/>
      <c r="AT544" s="134"/>
      <c r="AU544" s="134"/>
      <c r="AV544" s="134"/>
      <c r="AW544" s="134"/>
      <c r="AX544" s="134"/>
      <c r="AY544" s="134"/>
      <c r="AZ544" s="134"/>
      <c r="BA544" s="134"/>
      <c r="BB544" s="134"/>
      <c r="BC544" s="134"/>
      <c r="BD544" s="134"/>
      <c r="BE544" s="134"/>
      <c r="BF544" s="134"/>
      <c r="BG544" s="134"/>
      <c r="BH544" s="134"/>
      <c r="BI544" s="134"/>
      <c r="BJ544" s="134"/>
      <c r="BK544" s="134"/>
      <c r="BL544" s="134"/>
      <c r="BM544" s="135"/>
      <c r="BN544" s="136" t="n">
        <f aca="false">+MAX($D$3,DATOS_[[#This Row],[Fecha Inicio Sit. Contract.]])</f>
        <v>0</v>
      </c>
      <c r="BO544" s="136" t="n">
        <f aca="false">+MIN($D$4,DATOS_[[#This Row],[Fecha Fin Sit. Contract.]])</f>
        <v>0</v>
      </c>
      <c r="BP544" s="137" t="n">
        <f aca="false">+DATOS_[[#This Row],[% de jornada]]*IF(DATOS_[[#This Row],[% jornada reducida]]="",1,DATOS_[[#This Row],[% jornada reducida]])</f>
        <v>0</v>
      </c>
      <c r="BQ544" s="137" t="n">
        <f aca="false">+(DATOS_[[#This Row],[F.fin.cal]]-DATOS_[[#This Row],[F.ini.cal]]+1)/($D$4-$D$3+1)</f>
        <v>1</v>
      </c>
      <c r="BR544" s="137" t="str">
        <f aca="false">IF(OR(AND(DATOS_[[#This Row],[Fecha Fin Contrato]]&lt;$D$3,DATOS_[[#This Row],[Fecha Fin Contrato]]&lt;&gt;""),DATOS_[[#This Row],[Fecha de Contratación]]&gt;$D$4),"Fuera","Dentro")</f>
        <v>Dentro</v>
      </c>
      <c r="BS544" s="137" t="str">
        <f aca="false" t="array" ref="BS544:BS544">IF(MAX(IF(DATOS_[id]=DATOS_[[#This Row],[id]],DATOS_[F.fin.cal]))=DATOS_[[#This Row],[F.fin.cal]],"Sí","NO")</f>
        <v>Sí</v>
      </c>
      <c r="BT544" s="137" t="str">
        <f aca="false">IF(AND(DATOS_[[#This Row],[% normaliz]]&lt;&gt;1,DATOS_[[#This Row],[% anualiz]]=1),"Sí","NO")</f>
        <v>Sí</v>
      </c>
      <c r="BU544" s="137" t="str">
        <f aca="false">IF(AND(DATOS_[[#This Row],[% normaliz]]=1,DATOS_[[#This Row],[% anualiz]]&lt;&gt;1),"Sí","NO")</f>
        <v>NO</v>
      </c>
      <c r="BV544" s="137" t="str">
        <f aca="false">IF(AND(DATOS_[[#This Row],[% normaliz]]&lt;&gt;1,DATOS_[[#This Row],[% anualiz]]&lt;&gt;1),"Sí","NO")</f>
        <v>NO</v>
      </c>
      <c r="BW544" s="137" t="str">
        <f aca="false">+IF(DATOS_[[#This Row],[% normaliz]]*DATOS_[[#This Row],[% anualiz]]=1,"NO","Sí")</f>
        <v>Sí</v>
      </c>
      <c r="BX544" s="138" t="e">
        <f aca="false">(DATOS_[[#This Row],[S.BASE]]*(1/DATOS_[[#This Row],[% normaliz]])*(1/DATOS_[[#This Row],[% anualiz]]))*IF(DATOS_[[#This Row],[Check Equiparado]]="Sí",1,0)</f>
        <v>#DIV/0!</v>
      </c>
      <c r="BY5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4" s="138" t="e">
        <f aca="false">+DATOS_[[#This Row],[SALARIO BASE Eq]]+DATOS_[[#This Row],[Tot COMPL.SAL Eq]]</f>
        <v>#DIV/0!</v>
      </c>
      <c r="CA544" s="138" t="e">
        <f aca="false" t="array" ref="CA544:CA5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4" s="138" t="e">
        <f aca="false">+DATOS_[[#This Row],[TOTAL SALARIO Eq]]+DATOS_[[#This Row],[Tot Extrasalarial Eq]]</f>
        <v>#DIV/0!</v>
      </c>
      <c r="CC544" s="139" t="n">
        <f aca="false">DATOS_[[#This Row],[S.BASE]]</f>
        <v>0</v>
      </c>
      <c r="CD544" s="139" t="n">
        <f aca="false">+SUM(DATOS_[[#This Row],[Conc.Sal.01]:[Conc.Sal.30]])</f>
        <v>0</v>
      </c>
      <c r="CE544" s="139" t="n">
        <f aca="false">+DATOS_[[#This Row],[SALARIO BASE Ef]]+DATOS_[[#This Row],[Tot COMPL.SAL Ef]]</f>
        <v>0</v>
      </c>
      <c r="CF544" s="139" t="n">
        <f aca="false">+SUM(DATOS_[[#This Row],[C.Extra.01]:[C.Extra.05]])</f>
        <v>0</v>
      </c>
      <c r="CG544" s="139" t="n">
        <f aca="false">+DATOS_[[#This Row],[TOTAL SALARIO Ef]]+DATOS_[[#This Row],[Tot Extrasalarial Ef]]</f>
        <v>0</v>
      </c>
      <c r="CH544" s="140" t="n">
        <f aca="false">MIN(IF(DATOS_[[#This Row],[Fecha Fin Contrato]]="",$D$4,DATOS_[[#This Row],[Fecha Fin Contrato]]),$D$4)-MAX(DATOS_[[#This Row],[Fecha de Contratación]],$D$3)+1</f>
        <v>1</v>
      </c>
      <c r="CI544" s="141" t="str">
        <f aca="false">IF(COUNTIFS(DATOS_[id],DATOS_[[#This Row],[id]])&gt;1,DATOS_[[#This Row],[id]],"")</f>
        <v/>
      </c>
      <c r="CJ544" s="141" t="n">
        <f aca="false">(Inicio!$G$10-DATOS_[[#This Row],[Fecha Nacimiento]])/365.25</f>
        <v>0</v>
      </c>
      <c r="CK544" s="141" t="n">
        <f aca="false">(Inicio!$G$10-DATOS_[[#This Row],[Fecha de Antigüedad]])/365.25</f>
        <v>0</v>
      </c>
      <c r="CL544" s="141" t="e">
        <f aca="false">+VLOOKUP(DATOS_[[#This Row],[Clave de Contrato]],TblTiposContrato13[],3,0)</f>
        <v>#N/A</v>
      </c>
      <c r="CM544" s="141" t="e">
        <f aca="false">+VLOOKUP(DATOS_[[#This Row],[Clave de Contrato]],TblTiposContrato13[],4,0)</f>
        <v>#N/A</v>
      </c>
      <c r="CN544" s="141" t="str">
        <f aca="false">VLOOKUP(DATOS_[[#This Row],[Edad]],CONTRATOS!TblRngEdad,2,1)</f>
        <v>20  o menos</v>
      </c>
      <c r="CO544" s="141" t="str">
        <f aca="false">VLOOKUP(DATOS_[[#This Row],[Antigüedad]],TblRngAntg14[],2,1)</f>
        <v>0 a 1 años</v>
      </c>
    </row>
    <row r="545" customFormat="false" ht="13.8" hidden="false" customHeight="false" outlineLevel="0" collapsed="false">
      <c r="D545" s="128"/>
      <c r="E545" s="129"/>
      <c r="F545" s="129"/>
      <c r="G545" s="129"/>
      <c r="H545" s="130"/>
      <c r="I545" s="131"/>
      <c r="J545" s="128"/>
      <c r="K545" s="132"/>
      <c r="L545" s="132"/>
      <c r="M545" s="133"/>
      <c r="N545" s="133"/>
      <c r="O545" s="133"/>
      <c r="P545" s="129"/>
      <c r="Z545" s="74"/>
      <c r="AA545" s="75"/>
      <c r="AB545" s="75"/>
      <c r="AC545" s="129"/>
      <c r="AD545" s="134"/>
      <c r="AE545" s="134"/>
      <c r="AF545" s="134"/>
      <c r="AG545" s="134"/>
      <c r="AH545" s="134"/>
      <c r="AI545" s="134"/>
      <c r="AJ545" s="134"/>
      <c r="AK545" s="134"/>
      <c r="AL545" s="134"/>
      <c r="AM545" s="134"/>
      <c r="AN545" s="134"/>
      <c r="AO545" s="134"/>
      <c r="AP545" s="134"/>
      <c r="AQ545" s="134"/>
      <c r="AR545" s="134"/>
      <c r="AS545" s="134"/>
      <c r="AT545" s="134"/>
      <c r="AU545" s="134"/>
      <c r="AV545" s="134"/>
      <c r="AW545" s="134"/>
      <c r="AX545" s="134"/>
      <c r="AY545" s="134"/>
      <c r="AZ545" s="134"/>
      <c r="BA545" s="134"/>
      <c r="BB545" s="134"/>
      <c r="BC545" s="134"/>
      <c r="BD545" s="134"/>
      <c r="BE545" s="134"/>
      <c r="BF545" s="134"/>
      <c r="BG545" s="134"/>
      <c r="BH545" s="134"/>
      <c r="BI545" s="134"/>
      <c r="BJ545" s="134"/>
      <c r="BK545" s="134"/>
      <c r="BL545" s="134"/>
      <c r="BM545" s="135"/>
      <c r="BN545" s="136" t="n">
        <f aca="false">+MAX($D$3,DATOS_[[#This Row],[Fecha Inicio Sit. Contract.]])</f>
        <v>0</v>
      </c>
      <c r="BO545" s="136" t="n">
        <f aca="false">+MIN($D$4,DATOS_[[#This Row],[Fecha Fin Sit. Contract.]])</f>
        <v>0</v>
      </c>
      <c r="BP545" s="137" t="n">
        <f aca="false">+DATOS_[[#This Row],[% de jornada]]*IF(DATOS_[[#This Row],[% jornada reducida]]="",1,DATOS_[[#This Row],[% jornada reducida]])</f>
        <v>0</v>
      </c>
      <c r="BQ545" s="137" t="n">
        <f aca="false">+(DATOS_[[#This Row],[F.fin.cal]]-DATOS_[[#This Row],[F.ini.cal]]+1)/($D$4-$D$3+1)</f>
        <v>1</v>
      </c>
      <c r="BR545" s="137" t="str">
        <f aca="false">IF(OR(AND(DATOS_[[#This Row],[Fecha Fin Contrato]]&lt;$D$3,DATOS_[[#This Row],[Fecha Fin Contrato]]&lt;&gt;""),DATOS_[[#This Row],[Fecha de Contratación]]&gt;$D$4),"Fuera","Dentro")</f>
        <v>Dentro</v>
      </c>
      <c r="BS545" s="137" t="str">
        <f aca="false" t="array" ref="BS545:BS545">IF(MAX(IF(DATOS_[id]=DATOS_[[#This Row],[id]],DATOS_[F.fin.cal]))=DATOS_[[#This Row],[F.fin.cal]],"Sí","NO")</f>
        <v>Sí</v>
      </c>
      <c r="BT545" s="137" t="str">
        <f aca="false">IF(AND(DATOS_[[#This Row],[% normaliz]]&lt;&gt;1,DATOS_[[#This Row],[% anualiz]]=1),"Sí","NO")</f>
        <v>Sí</v>
      </c>
      <c r="BU545" s="137" t="str">
        <f aca="false">IF(AND(DATOS_[[#This Row],[% normaliz]]=1,DATOS_[[#This Row],[% anualiz]]&lt;&gt;1),"Sí","NO")</f>
        <v>NO</v>
      </c>
      <c r="BV545" s="137" t="str">
        <f aca="false">IF(AND(DATOS_[[#This Row],[% normaliz]]&lt;&gt;1,DATOS_[[#This Row],[% anualiz]]&lt;&gt;1),"Sí","NO")</f>
        <v>NO</v>
      </c>
      <c r="BW545" s="137" t="str">
        <f aca="false">+IF(DATOS_[[#This Row],[% normaliz]]*DATOS_[[#This Row],[% anualiz]]=1,"NO","Sí")</f>
        <v>Sí</v>
      </c>
      <c r="BX545" s="138" t="e">
        <f aca="false">(DATOS_[[#This Row],[S.BASE]]*(1/DATOS_[[#This Row],[% normaliz]])*(1/DATOS_[[#This Row],[% anualiz]]))*IF(DATOS_[[#This Row],[Check Equiparado]]="Sí",1,0)</f>
        <v>#DIV/0!</v>
      </c>
      <c r="BY5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5" s="138" t="e">
        <f aca="false">+DATOS_[[#This Row],[SALARIO BASE Eq]]+DATOS_[[#This Row],[Tot COMPL.SAL Eq]]</f>
        <v>#DIV/0!</v>
      </c>
      <c r="CA545" s="138" t="e">
        <f aca="false" t="array" ref="CA545:CA5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5" s="138" t="e">
        <f aca="false">+DATOS_[[#This Row],[TOTAL SALARIO Eq]]+DATOS_[[#This Row],[Tot Extrasalarial Eq]]</f>
        <v>#DIV/0!</v>
      </c>
      <c r="CC545" s="139" t="n">
        <f aca="false">DATOS_[[#This Row],[S.BASE]]</f>
        <v>0</v>
      </c>
      <c r="CD545" s="139" t="n">
        <f aca="false">+SUM(DATOS_[[#This Row],[Conc.Sal.01]:[Conc.Sal.30]])</f>
        <v>0</v>
      </c>
      <c r="CE545" s="139" t="n">
        <f aca="false">+DATOS_[[#This Row],[SALARIO BASE Ef]]+DATOS_[[#This Row],[Tot COMPL.SAL Ef]]</f>
        <v>0</v>
      </c>
      <c r="CF545" s="139" t="n">
        <f aca="false">+SUM(DATOS_[[#This Row],[C.Extra.01]:[C.Extra.05]])</f>
        <v>0</v>
      </c>
      <c r="CG545" s="139" t="n">
        <f aca="false">+DATOS_[[#This Row],[TOTAL SALARIO Ef]]+DATOS_[[#This Row],[Tot Extrasalarial Ef]]</f>
        <v>0</v>
      </c>
      <c r="CH545" s="140" t="n">
        <f aca="false">MIN(IF(DATOS_[[#This Row],[Fecha Fin Contrato]]="",$D$4,DATOS_[[#This Row],[Fecha Fin Contrato]]),$D$4)-MAX(DATOS_[[#This Row],[Fecha de Contratación]],$D$3)+1</f>
        <v>1</v>
      </c>
      <c r="CI545" s="141" t="str">
        <f aca="false">IF(COUNTIFS(DATOS_[id],DATOS_[[#This Row],[id]])&gt;1,DATOS_[[#This Row],[id]],"")</f>
        <v/>
      </c>
      <c r="CJ545" s="141" t="n">
        <f aca="false">(Inicio!$G$10-DATOS_[[#This Row],[Fecha Nacimiento]])/365.25</f>
        <v>0</v>
      </c>
      <c r="CK545" s="141" t="n">
        <f aca="false">(Inicio!$G$10-DATOS_[[#This Row],[Fecha de Antigüedad]])/365.25</f>
        <v>0</v>
      </c>
      <c r="CL545" s="141" t="e">
        <f aca="false">+VLOOKUP(DATOS_[[#This Row],[Clave de Contrato]],TblTiposContrato13[],3,0)</f>
        <v>#N/A</v>
      </c>
      <c r="CM545" s="141" t="e">
        <f aca="false">+VLOOKUP(DATOS_[[#This Row],[Clave de Contrato]],TblTiposContrato13[],4,0)</f>
        <v>#N/A</v>
      </c>
      <c r="CN545" s="141" t="str">
        <f aca="false">VLOOKUP(DATOS_[[#This Row],[Edad]],CONTRATOS!TblRngEdad,2,1)</f>
        <v>20  o menos</v>
      </c>
      <c r="CO545" s="141" t="str">
        <f aca="false">VLOOKUP(DATOS_[[#This Row],[Antigüedad]],TblRngAntg14[],2,1)</f>
        <v>0 a 1 años</v>
      </c>
    </row>
    <row r="546" customFormat="false" ht="13.8" hidden="false" customHeight="false" outlineLevel="0" collapsed="false">
      <c r="D546" s="128"/>
      <c r="E546" s="129"/>
      <c r="F546" s="129"/>
      <c r="G546" s="129"/>
      <c r="H546" s="130"/>
      <c r="I546" s="131"/>
      <c r="J546" s="128"/>
      <c r="K546" s="132"/>
      <c r="L546" s="132"/>
      <c r="M546" s="133"/>
      <c r="N546" s="133"/>
      <c r="O546" s="133"/>
      <c r="P546" s="129"/>
      <c r="Z546" s="74"/>
      <c r="AA546" s="75"/>
      <c r="AB546" s="75"/>
      <c r="AC546" s="129"/>
      <c r="AD546" s="134"/>
      <c r="AE546" s="134"/>
      <c r="AF546" s="134"/>
      <c r="AG546" s="134"/>
      <c r="AH546" s="134"/>
      <c r="AI546" s="134"/>
      <c r="AJ546" s="134"/>
      <c r="AK546" s="134"/>
      <c r="AL546" s="134"/>
      <c r="AM546" s="134"/>
      <c r="AN546" s="134"/>
      <c r="AO546" s="134"/>
      <c r="AP546" s="134"/>
      <c r="AQ546" s="134"/>
      <c r="AR546" s="134"/>
      <c r="AS546" s="134"/>
      <c r="AT546" s="134"/>
      <c r="AU546" s="134"/>
      <c r="AV546" s="134"/>
      <c r="AW546" s="134"/>
      <c r="AX546" s="134"/>
      <c r="AY546" s="134"/>
      <c r="AZ546" s="134"/>
      <c r="BA546" s="134"/>
      <c r="BB546" s="134"/>
      <c r="BC546" s="134"/>
      <c r="BD546" s="134"/>
      <c r="BE546" s="134"/>
      <c r="BF546" s="134"/>
      <c r="BG546" s="134"/>
      <c r="BH546" s="134"/>
      <c r="BI546" s="134"/>
      <c r="BJ546" s="134"/>
      <c r="BK546" s="134"/>
      <c r="BL546" s="134"/>
      <c r="BM546" s="135"/>
      <c r="BN546" s="136" t="n">
        <f aca="false">+MAX($D$3,DATOS_[[#This Row],[Fecha Inicio Sit. Contract.]])</f>
        <v>0</v>
      </c>
      <c r="BO546" s="136" t="n">
        <f aca="false">+MIN($D$4,DATOS_[[#This Row],[Fecha Fin Sit. Contract.]])</f>
        <v>0</v>
      </c>
      <c r="BP546" s="137" t="n">
        <f aca="false">+DATOS_[[#This Row],[% de jornada]]*IF(DATOS_[[#This Row],[% jornada reducida]]="",1,DATOS_[[#This Row],[% jornada reducida]])</f>
        <v>0</v>
      </c>
      <c r="BQ546" s="137" t="n">
        <f aca="false">+(DATOS_[[#This Row],[F.fin.cal]]-DATOS_[[#This Row],[F.ini.cal]]+1)/($D$4-$D$3+1)</f>
        <v>1</v>
      </c>
      <c r="BR546" s="137" t="str">
        <f aca="false">IF(OR(AND(DATOS_[[#This Row],[Fecha Fin Contrato]]&lt;$D$3,DATOS_[[#This Row],[Fecha Fin Contrato]]&lt;&gt;""),DATOS_[[#This Row],[Fecha de Contratación]]&gt;$D$4),"Fuera","Dentro")</f>
        <v>Dentro</v>
      </c>
      <c r="BS546" s="137" t="str">
        <f aca="false" t="array" ref="BS546:BS546">IF(MAX(IF(DATOS_[id]=DATOS_[[#This Row],[id]],DATOS_[F.fin.cal]))=DATOS_[[#This Row],[F.fin.cal]],"Sí","NO")</f>
        <v>Sí</v>
      </c>
      <c r="BT546" s="137" t="str">
        <f aca="false">IF(AND(DATOS_[[#This Row],[% normaliz]]&lt;&gt;1,DATOS_[[#This Row],[% anualiz]]=1),"Sí","NO")</f>
        <v>Sí</v>
      </c>
      <c r="BU546" s="137" t="str">
        <f aca="false">IF(AND(DATOS_[[#This Row],[% normaliz]]=1,DATOS_[[#This Row],[% anualiz]]&lt;&gt;1),"Sí","NO")</f>
        <v>NO</v>
      </c>
      <c r="BV546" s="137" t="str">
        <f aca="false">IF(AND(DATOS_[[#This Row],[% normaliz]]&lt;&gt;1,DATOS_[[#This Row],[% anualiz]]&lt;&gt;1),"Sí","NO")</f>
        <v>NO</v>
      </c>
      <c r="BW546" s="137" t="str">
        <f aca="false">+IF(DATOS_[[#This Row],[% normaliz]]*DATOS_[[#This Row],[% anualiz]]=1,"NO","Sí")</f>
        <v>Sí</v>
      </c>
      <c r="BX546" s="138" t="e">
        <f aca="false">(DATOS_[[#This Row],[S.BASE]]*(1/DATOS_[[#This Row],[% normaliz]])*(1/DATOS_[[#This Row],[% anualiz]]))*IF(DATOS_[[#This Row],[Check Equiparado]]="Sí",1,0)</f>
        <v>#DIV/0!</v>
      </c>
      <c r="BY5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6" s="138" t="e">
        <f aca="false">+DATOS_[[#This Row],[SALARIO BASE Eq]]+DATOS_[[#This Row],[Tot COMPL.SAL Eq]]</f>
        <v>#DIV/0!</v>
      </c>
      <c r="CA546" s="138" t="e">
        <f aca="false" t="array" ref="CA546:CA5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6" s="138" t="e">
        <f aca="false">+DATOS_[[#This Row],[TOTAL SALARIO Eq]]+DATOS_[[#This Row],[Tot Extrasalarial Eq]]</f>
        <v>#DIV/0!</v>
      </c>
      <c r="CC546" s="139" t="n">
        <f aca="false">DATOS_[[#This Row],[S.BASE]]</f>
        <v>0</v>
      </c>
      <c r="CD546" s="139" t="n">
        <f aca="false">+SUM(DATOS_[[#This Row],[Conc.Sal.01]:[Conc.Sal.30]])</f>
        <v>0</v>
      </c>
      <c r="CE546" s="139" t="n">
        <f aca="false">+DATOS_[[#This Row],[SALARIO BASE Ef]]+DATOS_[[#This Row],[Tot COMPL.SAL Ef]]</f>
        <v>0</v>
      </c>
      <c r="CF546" s="139" t="n">
        <f aca="false">+SUM(DATOS_[[#This Row],[C.Extra.01]:[C.Extra.05]])</f>
        <v>0</v>
      </c>
      <c r="CG546" s="139" t="n">
        <f aca="false">+DATOS_[[#This Row],[TOTAL SALARIO Ef]]+DATOS_[[#This Row],[Tot Extrasalarial Ef]]</f>
        <v>0</v>
      </c>
      <c r="CH546" s="140" t="n">
        <f aca="false">MIN(IF(DATOS_[[#This Row],[Fecha Fin Contrato]]="",$D$4,DATOS_[[#This Row],[Fecha Fin Contrato]]),$D$4)-MAX(DATOS_[[#This Row],[Fecha de Contratación]],$D$3)+1</f>
        <v>1</v>
      </c>
      <c r="CI546" s="141" t="str">
        <f aca="false">IF(COUNTIFS(DATOS_[id],DATOS_[[#This Row],[id]])&gt;1,DATOS_[[#This Row],[id]],"")</f>
        <v/>
      </c>
      <c r="CJ546" s="141" t="n">
        <f aca="false">(Inicio!$G$10-DATOS_[[#This Row],[Fecha Nacimiento]])/365.25</f>
        <v>0</v>
      </c>
      <c r="CK546" s="141" t="n">
        <f aca="false">(Inicio!$G$10-DATOS_[[#This Row],[Fecha de Antigüedad]])/365.25</f>
        <v>0</v>
      </c>
      <c r="CL546" s="141" t="e">
        <f aca="false">+VLOOKUP(DATOS_[[#This Row],[Clave de Contrato]],TblTiposContrato13[],3,0)</f>
        <v>#N/A</v>
      </c>
      <c r="CM546" s="141" t="e">
        <f aca="false">+VLOOKUP(DATOS_[[#This Row],[Clave de Contrato]],TblTiposContrato13[],4,0)</f>
        <v>#N/A</v>
      </c>
      <c r="CN546" s="141" t="str">
        <f aca="false">VLOOKUP(DATOS_[[#This Row],[Edad]],CONTRATOS!TblRngEdad,2,1)</f>
        <v>20  o menos</v>
      </c>
      <c r="CO546" s="141" t="str">
        <f aca="false">VLOOKUP(DATOS_[[#This Row],[Antigüedad]],TblRngAntg14[],2,1)</f>
        <v>0 a 1 años</v>
      </c>
    </row>
    <row r="547" customFormat="false" ht="13.8" hidden="false" customHeight="false" outlineLevel="0" collapsed="false">
      <c r="D547" s="128"/>
      <c r="E547" s="129"/>
      <c r="F547" s="129"/>
      <c r="G547" s="129"/>
      <c r="H547" s="130"/>
      <c r="I547" s="131"/>
      <c r="J547" s="128"/>
      <c r="K547" s="132"/>
      <c r="L547" s="132"/>
      <c r="M547" s="133"/>
      <c r="N547" s="133"/>
      <c r="O547" s="133"/>
      <c r="P547" s="129"/>
      <c r="Z547" s="74"/>
      <c r="AA547" s="75"/>
      <c r="AB547" s="75"/>
      <c r="AC547" s="129"/>
      <c r="AD547" s="134"/>
      <c r="AE547" s="134"/>
      <c r="AF547" s="134"/>
      <c r="AG547" s="134"/>
      <c r="AH547" s="134"/>
      <c r="AI547" s="134"/>
      <c r="AJ547" s="134"/>
      <c r="AK547" s="134"/>
      <c r="AL547" s="134"/>
      <c r="AM547" s="134"/>
      <c r="AN547" s="134"/>
      <c r="AO547" s="134"/>
      <c r="AP547" s="134"/>
      <c r="AQ547" s="134"/>
      <c r="AR547" s="134"/>
      <c r="AS547" s="134"/>
      <c r="AT547" s="134"/>
      <c r="AU547" s="134"/>
      <c r="AV547" s="134"/>
      <c r="AW547" s="134"/>
      <c r="AX547" s="134"/>
      <c r="AY547" s="134"/>
      <c r="AZ547" s="134"/>
      <c r="BA547" s="134"/>
      <c r="BB547" s="134"/>
      <c r="BC547" s="134"/>
      <c r="BD547" s="134"/>
      <c r="BE547" s="134"/>
      <c r="BF547" s="134"/>
      <c r="BG547" s="134"/>
      <c r="BH547" s="134"/>
      <c r="BI547" s="134"/>
      <c r="BJ547" s="134"/>
      <c r="BK547" s="134"/>
      <c r="BL547" s="134"/>
      <c r="BM547" s="135"/>
      <c r="BN547" s="136" t="n">
        <f aca="false">+MAX($D$3,DATOS_[[#This Row],[Fecha Inicio Sit. Contract.]])</f>
        <v>0</v>
      </c>
      <c r="BO547" s="136" t="n">
        <f aca="false">+MIN($D$4,DATOS_[[#This Row],[Fecha Fin Sit. Contract.]])</f>
        <v>0</v>
      </c>
      <c r="BP547" s="137" t="n">
        <f aca="false">+DATOS_[[#This Row],[% de jornada]]*IF(DATOS_[[#This Row],[% jornada reducida]]="",1,DATOS_[[#This Row],[% jornada reducida]])</f>
        <v>0</v>
      </c>
      <c r="BQ547" s="137" t="n">
        <f aca="false">+(DATOS_[[#This Row],[F.fin.cal]]-DATOS_[[#This Row],[F.ini.cal]]+1)/($D$4-$D$3+1)</f>
        <v>1</v>
      </c>
      <c r="BR547" s="137" t="str">
        <f aca="false">IF(OR(AND(DATOS_[[#This Row],[Fecha Fin Contrato]]&lt;$D$3,DATOS_[[#This Row],[Fecha Fin Contrato]]&lt;&gt;""),DATOS_[[#This Row],[Fecha de Contratación]]&gt;$D$4),"Fuera","Dentro")</f>
        <v>Dentro</v>
      </c>
      <c r="BS547" s="137" t="str">
        <f aca="false" t="array" ref="BS547:BS547">IF(MAX(IF(DATOS_[id]=DATOS_[[#This Row],[id]],DATOS_[F.fin.cal]))=DATOS_[[#This Row],[F.fin.cal]],"Sí","NO")</f>
        <v>Sí</v>
      </c>
      <c r="BT547" s="137" t="str">
        <f aca="false">IF(AND(DATOS_[[#This Row],[% normaliz]]&lt;&gt;1,DATOS_[[#This Row],[% anualiz]]=1),"Sí","NO")</f>
        <v>Sí</v>
      </c>
      <c r="BU547" s="137" t="str">
        <f aca="false">IF(AND(DATOS_[[#This Row],[% normaliz]]=1,DATOS_[[#This Row],[% anualiz]]&lt;&gt;1),"Sí","NO")</f>
        <v>NO</v>
      </c>
      <c r="BV547" s="137" t="str">
        <f aca="false">IF(AND(DATOS_[[#This Row],[% normaliz]]&lt;&gt;1,DATOS_[[#This Row],[% anualiz]]&lt;&gt;1),"Sí","NO")</f>
        <v>NO</v>
      </c>
      <c r="BW547" s="137" t="str">
        <f aca="false">+IF(DATOS_[[#This Row],[% normaliz]]*DATOS_[[#This Row],[% anualiz]]=1,"NO","Sí")</f>
        <v>Sí</v>
      </c>
      <c r="BX547" s="138" t="e">
        <f aca="false">(DATOS_[[#This Row],[S.BASE]]*(1/DATOS_[[#This Row],[% normaliz]])*(1/DATOS_[[#This Row],[% anualiz]]))*IF(DATOS_[[#This Row],[Check Equiparado]]="Sí",1,0)</f>
        <v>#DIV/0!</v>
      </c>
      <c r="BY5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7" s="138" t="e">
        <f aca="false">+DATOS_[[#This Row],[SALARIO BASE Eq]]+DATOS_[[#This Row],[Tot COMPL.SAL Eq]]</f>
        <v>#DIV/0!</v>
      </c>
      <c r="CA547" s="138" t="e">
        <f aca="false" t="array" ref="CA547:CA5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7" s="138" t="e">
        <f aca="false">+DATOS_[[#This Row],[TOTAL SALARIO Eq]]+DATOS_[[#This Row],[Tot Extrasalarial Eq]]</f>
        <v>#DIV/0!</v>
      </c>
      <c r="CC547" s="139" t="n">
        <f aca="false">DATOS_[[#This Row],[S.BASE]]</f>
        <v>0</v>
      </c>
      <c r="CD547" s="139" t="n">
        <f aca="false">+SUM(DATOS_[[#This Row],[Conc.Sal.01]:[Conc.Sal.30]])</f>
        <v>0</v>
      </c>
      <c r="CE547" s="139" t="n">
        <f aca="false">+DATOS_[[#This Row],[SALARIO BASE Ef]]+DATOS_[[#This Row],[Tot COMPL.SAL Ef]]</f>
        <v>0</v>
      </c>
      <c r="CF547" s="139" t="n">
        <f aca="false">+SUM(DATOS_[[#This Row],[C.Extra.01]:[C.Extra.05]])</f>
        <v>0</v>
      </c>
      <c r="CG547" s="139" t="n">
        <f aca="false">+DATOS_[[#This Row],[TOTAL SALARIO Ef]]+DATOS_[[#This Row],[Tot Extrasalarial Ef]]</f>
        <v>0</v>
      </c>
      <c r="CH547" s="140" t="n">
        <f aca="false">MIN(IF(DATOS_[[#This Row],[Fecha Fin Contrato]]="",$D$4,DATOS_[[#This Row],[Fecha Fin Contrato]]),$D$4)-MAX(DATOS_[[#This Row],[Fecha de Contratación]],$D$3)+1</f>
        <v>1</v>
      </c>
      <c r="CI547" s="141" t="str">
        <f aca="false">IF(COUNTIFS(DATOS_[id],DATOS_[[#This Row],[id]])&gt;1,DATOS_[[#This Row],[id]],"")</f>
        <v/>
      </c>
      <c r="CJ547" s="141" t="n">
        <f aca="false">(Inicio!$G$10-DATOS_[[#This Row],[Fecha Nacimiento]])/365.25</f>
        <v>0</v>
      </c>
      <c r="CK547" s="141" t="n">
        <f aca="false">(Inicio!$G$10-DATOS_[[#This Row],[Fecha de Antigüedad]])/365.25</f>
        <v>0</v>
      </c>
      <c r="CL547" s="141" t="e">
        <f aca="false">+VLOOKUP(DATOS_[[#This Row],[Clave de Contrato]],TblTiposContrato13[],3,0)</f>
        <v>#N/A</v>
      </c>
      <c r="CM547" s="141" t="e">
        <f aca="false">+VLOOKUP(DATOS_[[#This Row],[Clave de Contrato]],TblTiposContrato13[],4,0)</f>
        <v>#N/A</v>
      </c>
      <c r="CN547" s="141" t="str">
        <f aca="false">VLOOKUP(DATOS_[[#This Row],[Edad]],CONTRATOS!TblRngEdad,2,1)</f>
        <v>20  o menos</v>
      </c>
      <c r="CO547" s="141" t="str">
        <f aca="false">VLOOKUP(DATOS_[[#This Row],[Antigüedad]],TblRngAntg14[],2,1)</f>
        <v>0 a 1 años</v>
      </c>
    </row>
    <row r="548" customFormat="false" ht="13.8" hidden="false" customHeight="false" outlineLevel="0" collapsed="false">
      <c r="D548" s="128"/>
      <c r="E548" s="129"/>
      <c r="F548" s="129"/>
      <c r="G548" s="129"/>
      <c r="H548" s="130"/>
      <c r="I548" s="131"/>
      <c r="J548" s="128"/>
      <c r="K548" s="132"/>
      <c r="L548" s="132"/>
      <c r="M548" s="133"/>
      <c r="N548" s="133"/>
      <c r="O548" s="133"/>
      <c r="P548" s="129"/>
      <c r="Z548" s="74"/>
      <c r="AA548" s="75"/>
      <c r="AB548" s="75"/>
      <c r="AC548" s="129"/>
      <c r="AD548" s="134"/>
      <c r="AE548" s="134"/>
      <c r="AF548" s="134"/>
      <c r="AG548" s="134"/>
      <c r="AH548" s="134"/>
      <c r="AI548" s="134"/>
      <c r="AJ548" s="134"/>
      <c r="AK548" s="134"/>
      <c r="AL548" s="134"/>
      <c r="AM548" s="134"/>
      <c r="AN548" s="134"/>
      <c r="AO548" s="134"/>
      <c r="AP548" s="134"/>
      <c r="AQ548" s="134"/>
      <c r="AR548" s="134"/>
      <c r="AS548" s="134"/>
      <c r="AT548" s="134"/>
      <c r="AU548" s="134"/>
      <c r="AV548" s="134"/>
      <c r="AW548" s="134"/>
      <c r="AX548" s="134"/>
      <c r="AY548" s="134"/>
      <c r="AZ548" s="134"/>
      <c r="BA548" s="134"/>
      <c r="BB548" s="134"/>
      <c r="BC548" s="134"/>
      <c r="BD548" s="134"/>
      <c r="BE548" s="134"/>
      <c r="BF548" s="134"/>
      <c r="BG548" s="134"/>
      <c r="BH548" s="134"/>
      <c r="BI548" s="134"/>
      <c r="BJ548" s="134"/>
      <c r="BK548" s="134"/>
      <c r="BL548" s="134"/>
      <c r="BM548" s="135"/>
      <c r="BN548" s="136" t="n">
        <f aca="false">+MAX($D$3,DATOS_[[#This Row],[Fecha Inicio Sit. Contract.]])</f>
        <v>0</v>
      </c>
      <c r="BO548" s="136" t="n">
        <f aca="false">+MIN($D$4,DATOS_[[#This Row],[Fecha Fin Sit. Contract.]])</f>
        <v>0</v>
      </c>
      <c r="BP548" s="137" t="n">
        <f aca="false">+DATOS_[[#This Row],[% de jornada]]*IF(DATOS_[[#This Row],[% jornada reducida]]="",1,DATOS_[[#This Row],[% jornada reducida]])</f>
        <v>0</v>
      </c>
      <c r="BQ548" s="137" t="n">
        <f aca="false">+(DATOS_[[#This Row],[F.fin.cal]]-DATOS_[[#This Row],[F.ini.cal]]+1)/($D$4-$D$3+1)</f>
        <v>1</v>
      </c>
      <c r="BR548" s="137" t="str">
        <f aca="false">IF(OR(AND(DATOS_[[#This Row],[Fecha Fin Contrato]]&lt;$D$3,DATOS_[[#This Row],[Fecha Fin Contrato]]&lt;&gt;""),DATOS_[[#This Row],[Fecha de Contratación]]&gt;$D$4),"Fuera","Dentro")</f>
        <v>Dentro</v>
      </c>
      <c r="BS548" s="137" t="str">
        <f aca="false" t="array" ref="BS548:BS548">IF(MAX(IF(DATOS_[id]=DATOS_[[#This Row],[id]],DATOS_[F.fin.cal]))=DATOS_[[#This Row],[F.fin.cal]],"Sí","NO")</f>
        <v>Sí</v>
      </c>
      <c r="BT548" s="137" t="str">
        <f aca="false">IF(AND(DATOS_[[#This Row],[% normaliz]]&lt;&gt;1,DATOS_[[#This Row],[% anualiz]]=1),"Sí","NO")</f>
        <v>Sí</v>
      </c>
      <c r="BU548" s="137" t="str">
        <f aca="false">IF(AND(DATOS_[[#This Row],[% normaliz]]=1,DATOS_[[#This Row],[% anualiz]]&lt;&gt;1),"Sí","NO")</f>
        <v>NO</v>
      </c>
      <c r="BV548" s="137" t="str">
        <f aca="false">IF(AND(DATOS_[[#This Row],[% normaliz]]&lt;&gt;1,DATOS_[[#This Row],[% anualiz]]&lt;&gt;1),"Sí","NO")</f>
        <v>NO</v>
      </c>
      <c r="BW548" s="137" t="str">
        <f aca="false">+IF(DATOS_[[#This Row],[% normaliz]]*DATOS_[[#This Row],[% anualiz]]=1,"NO","Sí")</f>
        <v>Sí</v>
      </c>
      <c r="BX548" s="138" t="e">
        <f aca="false">(DATOS_[[#This Row],[S.BASE]]*(1/DATOS_[[#This Row],[% normaliz]])*(1/DATOS_[[#This Row],[% anualiz]]))*IF(DATOS_[[#This Row],[Check Equiparado]]="Sí",1,0)</f>
        <v>#DIV/0!</v>
      </c>
      <c r="BY5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8" s="138" t="e">
        <f aca="false">+DATOS_[[#This Row],[SALARIO BASE Eq]]+DATOS_[[#This Row],[Tot COMPL.SAL Eq]]</f>
        <v>#DIV/0!</v>
      </c>
      <c r="CA548" s="138" t="e">
        <f aca="false" t="array" ref="CA548:CA5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8" s="138" t="e">
        <f aca="false">+DATOS_[[#This Row],[TOTAL SALARIO Eq]]+DATOS_[[#This Row],[Tot Extrasalarial Eq]]</f>
        <v>#DIV/0!</v>
      </c>
      <c r="CC548" s="139" t="n">
        <f aca="false">DATOS_[[#This Row],[S.BASE]]</f>
        <v>0</v>
      </c>
      <c r="CD548" s="139" t="n">
        <f aca="false">+SUM(DATOS_[[#This Row],[Conc.Sal.01]:[Conc.Sal.30]])</f>
        <v>0</v>
      </c>
      <c r="CE548" s="139" t="n">
        <f aca="false">+DATOS_[[#This Row],[SALARIO BASE Ef]]+DATOS_[[#This Row],[Tot COMPL.SAL Ef]]</f>
        <v>0</v>
      </c>
      <c r="CF548" s="139" t="n">
        <f aca="false">+SUM(DATOS_[[#This Row],[C.Extra.01]:[C.Extra.05]])</f>
        <v>0</v>
      </c>
      <c r="CG548" s="139" t="n">
        <f aca="false">+DATOS_[[#This Row],[TOTAL SALARIO Ef]]+DATOS_[[#This Row],[Tot Extrasalarial Ef]]</f>
        <v>0</v>
      </c>
      <c r="CH548" s="140" t="n">
        <f aca="false">MIN(IF(DATOS_[[#This Row],[Fecha Fin Contrato]]="",$D$4,DATOS_[[#This Row],[Fecha Fin Contrato]]),$D$4)-MAX(DATOS_[[#This Row],[Fecha de Contratación]],$D$3)+1</f>
        <v>1</v>
      </c>
      <c r="CI548" s="141" t="str">
        <f aca="false">IF(COUNTIFS(DATOS_[id],DATOS_[[#This Row],[id]])&gt;1,DATOS_[[#This Row],[id]],"")</f>
        <v/>
      </c>
      <c r="CJ548" s="141" t="n">
        <f aca="false">(Inicio!$G$10-DATOS_[[#This Row],[Fecha Nacimiento]])/365.25</f>
        <v>0</v>
      </c>
      <c r="CK548" s="141" t="n">
        <f aca="false">(Inicio!$G$10-DATOS_[[#This Row],[Fecha de Antigüedad]])/365.25</f>
        <v>0</v>
      </c>
      <c r="CL548" s="141" t="e">
        <f aca="false">+VLOOKUP(DATOS_[[#This Row],[Clave de Contrato]],TblTiposContrato13[],3,0)</f>
        <v>#N/A</v>
      </c>
      <c r="CM548" s="141" t="e">
        <f aca="false">+VLOOKUP(DATOS_[[#This Row],[Clave de Contrato]],TblTiposContrato13[],4,0)</f>
        <v>#N/A</v>
      </c>
      <c r="CN548" s="141" t="str">
        <f aca="false">VLOOKUP(DATOS_[[#This Row],[Edad]],CONTRATOS!TblRngEdad,2,1)</f>
        <v>20  o menos</v>
      </c>
      <c r="CO548" s="141" t="str">
        <f aca="false">VLOOKUP(DATOS_[[#This Row],[Antigüedad]],TblRngAntg14[],2,1)</f>
        <v>0 a 1 años</v>
      </c>
    </row>
    <row r="549" customFormat="false" ht="13.8" hidden="false" customHeight="false" outlineLevel="0" collapsed="false">
      <c r="D549" s="128"/>
      <c r="E549" s="129"/>
      <c r="F549" s="129"/>
      <c r="G549" s="129"/>
      <c r="H549" s="130"/>
      <c r="I549" s="131"/>
      <c r="J549" s="128"/>
      <c r="K549" s="132"/>
      <c r="L549" s="132"/>
      <c r="M549" s="133"/>
      <c r="N549" s="133"/>
      <c r="O549" s="133"/>
      <c r="P549" s="129"/>
      <c r="Z549" s="74"/>
      <c r="AA549" s="75"/>
      <c r="AB549" s="75"/>
      <c r="AC549" s="129"/>
      <c r="AD549" s="134"/>
      <c r="AE549" s="134"/>
      <c r="AF549" s="134"/>
      <c r="AG549" s="134"/>
      <c r="AH549" s="134"/>
      <c r="AI549" s="134"/>
      <c r="AJ549" s="134"/>
      <c r="AK549" s="134"/>
      <c r="AL549" s="134"/>
      <c r="AM549" s="134"/>
      <c r="AN549" s="134"/>
      <c r="AO549" s="134"/>
      <c r="AP549" s="134"/>
      <c r="AQ549" s="134"/>
      <c r="AR549" s="134"/>
      <c r="AS549" s="134"/>
      <c r="AT549" s="134"/>
      <c r="AU549" s="134"/>
      <c r="AV549" s="134"/>
      <c r="AW549" s="134"/>
      <c r="AX549" s="134"/>
      <c r="AY549" s="134"/>
      <c r="AZ549" s="134"/>
      <c r="BA549" s="134"/>
      <c r="BB549" s="134"/>
      <c r="BC549" s="134"/>
      <c r="BD549" s="134"/>
      <c r="BE549" s="134"/>
      <c r="BF549" s="134"/>
      <c r="BG549" s="134"/>
      <c r="BH549" s="134"/>
      <c r="BI549" s="134"/>
      <c r="BJ549" s="134"/>
      <c r="BK549" s="134"/>
      <c r="BL549" s="134"/>
      <c r="BM549" s="135"/>
      <c r="BN549" s="136" t="n">
        <f aca="false">+MAX($D$3,DATOS_[[#This Row],[Fecha Inicio Sit. Contract.]])</f>
        <v>0</v>
      </c>
      <c r="BO549" s="136" t="n">
        <f aca="false">+MIN($D$4,DATOS_[[#This Row],[Fecha Fin Sit. Contract.]])</f>
        <v>0</v>
      </c>
      <c r="BP549" s="137" t="n">
        <f aca="false">+DATOS_[[#This Row],[% de jornada]]*IF(DATOS_[[#This Row],[% jornada reducida]]="",1,DATOS_[[#This Row],[% jornada reducida]])</f>
        <v>0</v>
      </c>
      <c r="BQ549" s="137" t="n">
        <f aca="false">+(DATOS_[[#This Row],[F.fin.cal]]-DATOS_[[#This Row],[F.ini.cal]]+1)/($D$4-$D$3+1)</f>
        <v>1</v>
      </c>
      <c r="BR549" s="137" t="str">
        <f aca="false">IF(OR(AND(DATOS_[[#This Row],[Fecha Fin Contrato]]&lt;$D$3,DATOS_[[#This Row],[Fecha Fin Contrato]]&lt;&gt;""),DATOS_[[#This Row],[Fecha de Contratación]]&gt;$D$4),"Fuera","Dentro")</f>
        <v>Dentro</v>
      </c>
      <c r="BS549" s="137" t="str">
        <f aca="false" t="array" ref="BS549:BS549">IF(MAX(IF(DATOS_[id]=DATOS_[[#This Row],[id]],DATOS_[F.fin.cal]))=DATOS_[[#This Row],[F.fin.cal]],"Sí","NO")</f>
        <v>Sí</v>
      </c>
      <c r="BT549" s="137" t="str">
        <f aca="false">IF(AND(DATOS_[[#This Row],[% normaliz]]&lt;&gt;1,DATOS_[[#This Row],[% anualiz]]=1),"Sí","NO")</f>
        <v>Sí</v>
      </c>
      <c r="BU549" s="137" t="str">
        <f aca="false">IF(AND(DATOS_[[#This Row],[% normaliz]]=1,DATOS_[[#This Row],[% anualiz]]&lt;&gt;1),"Sí","NO")</f>
        <v>NO</v>
      </c>
      <c r="BV549" s="137" t="str">
        <f aca="false">IF(AND(DATOS_[[#This Row],[% normaliz]]&lt;&gt;1,DATOS_[[#This Row],[% anualiz]]&lt;&gt;1),"Sí","NO")</f>
        <v>NO</v>
      </c>
      <c r="BW549" s="137" t="str">
        <f aca="false">+IF(DATOS_[[#This Row],[% normaliz]]*DATOS_[[#This Row],[% anualiz]]=1,"NO","Sí")</f>
        <v>Sí</v>
      </c>
      <c r="BX549" s="138" t="e">
        <f aca="false">(DATOS_[[#This Row],[S.BASE]]*(1/DATOS_[[#This Row],[% normaliz]])*(1/DATOS_[[#This Row],[% anualiz]]))*IF(DATOS_[[#This Row],[Check Equiparado]]="Sí",1,0)</f>
        <v>#DIV/0!</v>
      </c>
      <c r="BY5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9" s="138" t="e">
        <f aca="false">+DATOS_[[#This Row],[SALARIO BASE Eq]]+DATOS_[[#This Row],[Tot COMPL.SAL Eq]]</f>
        <v>#DIV/0!</v>
      </c>
      <c r="CA549" s="138" t="e">
        <f aca="false" t="array" ref="CA549:CA5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9" s="138" t="e">
        <f aca="false">+DATOS_[[#This Row],[TOTAL SALARIO Eq]]+DATOS_[[#This Row],[Tot Extrasalarial Eq]]</f>
        <v>#DIV/0!</v>
      </c>
      <c r="CC549" s="139" t="n">
        <f aca="false">DATOS_[[#This Row],[S.BASE]]</f>
        <v>0</v>
      </c>
      <c r="CD549" s="139" t="n">
        <f aca="false">+SUM(DATOS_[[#This Row],[Conc.Sal.01]:[Conc.Sal.30]])</f>
        <v>0</v>
      </c>
      <c r="CE549" s="139" t="n">
        <f aca="false">+DATOS_[[#This Row],[SALARIO BASE Ef]]+DATOS_[[#This Row],[Tot COMPL.SAL Ef]]</f>
        <v>0</v>
      </c>
      <c r="CF549" s="139" t="n">
        <f aca="false">+SUM(DATOS_[[#This Row],[C.Extra.01]:[C.Extra.05]])</f>
        <v>0</v>
      </c>
      <c r="CG549" s="139" t="n">
        <f aca="false">+DATOS_[[#This Row],[TOTAL SALARIO Ef]]+DATOS_[[#This Row],[Tot Extrasalarial Ef]]</f>
        <v>0</v>
      </c>
      <c r="CH549" s="140" t="n">
        <f aca="false">MIN(IF(DATOS_[[#This Row],[Fecha Fin Contrato]]="",$D$4,DATOS_[[#This Row],[Fecha Fin Contrato]]),$D$4)-MAX(DATOS_[[#This Row],[Fecha de Contratación]],$D$3)+1</f>
        <v>1</v>
      </c>
      <c r="CI549" s="141" t="str">
        <f aca="false">IF(COUNTIFS(DATOS_[id],DATOS_[[#This Row],[id]])&gt;1,DATOS_[[#This Row],[id]],"")</f>
        <v/>
      </c>
      <c r="CJ549" s="141" t="n">
        <f aca="false">(Inicio!$G$10-DATOS_[[#This Row],[Fecha Nacimiento]])/365.25</f>
        <v>0</v>
      </c>
      <c r="CK549" s="141" t="n">
        <f aca="false">(Inicio!$G$10-DATOS_[[#This Row],[Fecha de Antigüedad]])/365.25</f>
        <v>0</v>
      </c>
      <c r="CL549" s="141" t="e">
        <f aca="false">+VLOOKUP(DATOS_[[#This Row],[Clave de Contrato]],TblTiposContrato13[],3,0)</f>
        <v>#N/A</v>
      </c>
      <c r="CM549" s="141" t="e">
        <f aca="false">+VLOOKUP(DATOS_[[#This Row],[Clave de Contrato]],TblTiposContrato13[],4,0)</f>
        <v>#N/A</v>
      </c>
      <c r="CN549" s="141" t="str">
        <f aca="false">VLOOKUP(DATOS_[[#This Row],[Edad]],CONTRATOS!TblRngEdad,2,1)</f>
        <v>20  o menos</v>
      </c>
      <c r="CO549" s="141" t="str">
        <f aca="false">VLOOKUP(DATOS_[[#This Row],[Antigüedad]],TblRngAntg14[],2,1)</f>
        <v>0 a 1 años</v>
      </c>
    </row>
    <row r="550" customFormat="false" ht="13.8" hidden="false" customHeight="false" outlineLevel="0" collapsed="false">
      <c r="D550" s="128"/>
      <c r="E550" s="129"/>
      <c r="F550" s="129"/>
      <c r="G550" s="129"/>
      <c r="H550" s="130"/>
      <c r="I550" s="131"/>
      <c r="J550" s="128"/>
      <c r="K550" s="132"/>
      <c r="L550" s="132"/>
      <c r="M550" s="133"/>
      <c r="N550" s="133"/>
      <c r="O550" s="133"/>
      <c r="P550" s="129"/>
      <c r="Z550" s="74"/>
      <c r="AA550" s="75"/>
      <c r="AB550" s="75"/>
      <c r="AC550" s="129"/>
      <c r="AD550" s="134"/>
      <c r="AE550" s="134"/>
      <c r="AF550" s="134"/>
      <c r="AG550" s="134"/>
      <c r="AH550" s="134"/>
      <c r="AI550" s="134"/>
      <c r="AJ550" s="134"/>
      <c r="AK550" s="134"/>
      <c r="AL550" s="134"/>
      <c r="AM550" s="134"/>
      <c r="AN550" s="134"/>
      <c r="AO550" s="134"/>
      <c r="AP550" s="134"/>
      <c r="AQ550" s="134"/>
      <c r="AR550" s="134"/>
      <c r="AS550" s="134"/>
      <c r="AT550" s="134"/>
      <c r="AU550" s="134"/>
      <c r="AV550" s="134"/>
      <c r="AW550" s="134"/>
      <c r="AX550" s="134"/>
      <c r="AY550" s="134"/>
      <c r="AZ550" s="134"/>
      <c r="BA550" s="134"/>
      <c r="BB550" s="134"/>
      <c r="BC550" s="134"/>
      <c r="BD550" s="134"/>
      <c r="BE550" s="134"/>
      <c r="BF550" s="134"/>
      <c r="BG550" s="134"/>
      <c r="BH550" s="134"/>
      <c r="BI550" s="134"/>
      <c r="BJ550" s="134"/>
      <c r="BK550" s="134"/>
      <c r="BL550" s="134"/>
      <c r="BM550" s="135"/>
      <c r="BN550" s="136" t="n">
        <f aca="false">+MAX($D$3,DATOS_[[#This Row],[Fecha Inicio Sit. Contract.]])</f>
        <v>0</v>
      </c>
      <c r="BO550" s="136" t="n">
        <f aca="false">+MIN($D$4,DATOS_[[#This Row],[Fecha Fin Sit. Contract.]])</f>
        <v>0</v>
      </c>
      <c r="BP550" s="137" t="n">
        <f aca="false">+DATOS_[[#This Row],[% de jornada]]*IF(DATOS_[[#This Row],[% jornada reducida]]="",1,DATOS_[[#This Row],[% jornada reducida]])</f>
        <v>0</v>
      </c>
      <c r="BQ550" s="137" t="n">
        <f aca="false">+(DATOS_[[#This Row],[F.fin.cal]]-DATOS_[[#This Row],[F.ini.cal]]+1)/($D$4-$D$3+1)</f>
        <v>1</v>
      </c>
      <c r="BR550" s="137" t="str">
        <f aca="false">IF(OR(AND(DATOS_[[#This Row],[Fecha Fin Contrato]]&lt;$D$3,DATOS_[[#This Row],[Fecha Fin Contrato]]&lt;&gt;""),DATOS_[[#This Row],[Fecha de Contratación]]&gt;$D$4),"Fuera","Dentro")</f>
        <v>Dentro</v>
      </c>
      <c r="BS550" s="137" t="str">
        <f aca="false" t="array" ref="BS550:BS550">IF(MAX(IF(DATOS_[id]=DATOS_[[#This Row],[id]],DATOS_[F.fin.cal]))=DATOS_[[#This Row],[F.fin.cal]],"Sí","NO")</f>
        <v>Sí</v>
      </c>
      <c r="BT550" s="137" t="str">
        <f aca="false">IF(AND(DATOS_[[#This Row],[% normaliz]]&lt;&gt;1,DATOS_[[#This Row],[% anualiz]]=1),"Sí","NO")</f>
        <v>Sí</v>
      </c>
      <c r="BU550" s="137" t="str">
        <f aca="false">IF(AND(DATOS_[[#This Row],[% normaliz]]=1,DATOS_[[#This Row],[% anualiz]]&lt;&gt;1),"Sí","NO")</f>
        <v>NO</v>
      </c>
      <c r="BV550" s="137" t="str">
        <f aca="false">IF(AND(DATOS_[[#This Row],[% normaliz]]&lt;&gt;1,DATOS_[[#This Row],[% anualiz]]&lt;&gt;1),"Sí","NO")</f>
        <v>NO</v>
      </c>
      <c r="BW550" s="137" t="str">
        <f aca="false">+IF(DATOS_[[#This Row],[% normaliz]]*DATOS_[[#This Row],[% anualiz]]=1,"NO","Sí")</f>
        <v>Sí</v>
      </c>
      <c r="BX550" s="138" t="e">
        <f aca="false">(DATOS_[[#This Row],[S.BASE]]*(1/DATOS_[[#This Row],[% normaliz]])*(1/DATOS_[[#This Row],[% anualiz]]))*IF(DATOS_[[#This Row],[Check Equiparado]]="Sí",1,0)</f>
        <v>#DIV/0!</v>
      </c>
      <c r="BY5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0" s="138" t="e">
        <f aca="false">+DATOS_[[#This Row],[SALARIO BASE Eq]]+DATOS_[[#This Row],[Tot COMPL.SAL Eq]]</f>
        <v>#DIV/0!</v>
      </c>
      <c r="CA550" s="138" t="e">
        <f aca="false" t="array" ref="CA550:CA5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0" s="138" t="e">
        <f aca="false">+DATOS_[[#This Row],[TOTAL SALARIO Eq]]+DATOS_[[#This Row],[Tot Extrasalarial Eq]]</f>
        <v>#DIV/0!</v>
      </c>
      <c r="CC550" s="139" t="n">
        <f aca="false">DATOS_[[#This Row],[S.BASE]]</f>
        <v>0</v>
      </c>
      <c r="CD550" s="139" t="n">
        <f aca="false">+SUM(DATOS_[[#This Row],[Conc.Sal.01]:[Conc.Sal.30]])</f>
        <v>0</v>
      </c>
      <c r="CE550" s="139" t="n">
        <f aca="false">+DATOS_[[#This Row],[SALARIO BASE Ef]]+DATOS_[[#This Row],[Tot COMPL.SAL Ef]]</f>
        <v>0</v>
      </c>
      <c r="CF550" s="139" t="n">
        <f aca="false">+SUM(DATOS_[[#This Row],[C.Extra.01]:[C.Extra.05]])</f>
        <v>0</v>
      </c>
      <c r="CG550" s="139" t="n">
        <f aca="false">+DATOS_[[#This Row],[TOTAL SALARIO Ef]]+DATOS_[[#This Row],[Tot Extrasalarial Ef]]</f>
        <v>0</v>
      </c>
      <c r="CH550" s="140" t="n">
        <f aca="false">MIN(IF(DATOS_[[#This Row],[Fecha Fin Contrato]]="",$D$4,DATOS_[[#This Row],[Fecha Fin Contrato]]),$D$4)-MAX(DATOS_[[#This Row],[Fecha de Contratación]],$D$3)+1</f>
        <v>1</v>
      </c>
      <c r="CI550" s="141" t="str">
        <f aca="false">IF(COUNTIFS(DATOS_[id],DATOS_[[#This Row],[id]])&gt;1,DATOS_[[#This Row],[id]],"")</f>
        <v/>
      </c>
      <c r="CJ550" s="141" t="n">
        <f aca="false">(Inicio!$G$10-DATOS_[[#This Row],[Fecha Nacimiento]])/365.25</f>
        <v>0</v>
      </c>
      <c r="CK550" s="141" t="n">
        <f aca="false">(Inicio!$G$10-DATOS_[[#This Row],[Fecha de Antigüedad]])/365.25</f>
        <v>0</v>
      </c>
      <c r="CL550" s="141" t="e">
        <f aca="false">+VLOOKUP(DATOS_[[#This Row],[Clave de Contrato]],TblTiposContrato13[],3,0)</f>
        <v>#N/A</v>
      </c>
      <c r="CM550" s="141" t="e">
        <f aca="false">+VLOOKUP(DATOS_[[#This Row],[Clave de Contrato]],TblTiposContrato13[],4,0)</f>
        <v>#N/A</v>
      </c>
      <c r="CN550" s="141" t="str">
        <f aca="false">VLOOKUP(DATOS_[[#This Row],[Edad]],CONTRATOS!TblRngEdad,2,1)</f>
        <v>20  o menos</v>
      </c>
      <c r="CO550" s="141" t="str">
        <f aca="false">VLOOKUP(DATOS_[[#This Row],[Antigüedad]],TblRngAntg14[],2,1)</f>
        <v>0 a 1 años</v>
      </c>
    </row>
    <row r="551" customFormat="false" ht="13.8" hidden="false" customHeight="false" outlineLevel="0" collapsed="false">
      <c r="D551" s="128"/>
      <c r="E551" s="129"/>
      <c r="F551" s="129"/>
      <c r="G551" s="129"/>
      <c r="H551" s="130"/>
      <c r="I551" s="131"/>
      <c r="J551" s="128"/>
      <c r="K551" s="132"/>
      <c r="L551" s="132"/>
      <c r="M551" s="133"/>
      <c r="N551" s="133"/>
      <c r="O551" s="133"/>
      <c r="P551" s="129"/>
      <c r="Z551" s="74"/>
      <c r="AA551" s="75"/>
      <c r="AB551" s="75"/>
      <c r="AC551" s="129"/>
      <c r="AD551" s="134"/>
      <c r="AE551" s="134"/>
      <c r="AF551" s="134"/>
      <c r="AG551" s="134"/>
      <c r="AH551" s="134"/>
      <c r="AI551" s="134"/>
      <c r="AJ551" s="134"/>
      <c r="AK551" s="134"/>
      <c r="AL551" s="134"/>
      <c r="AM551" s="134"/>
      <c r="AN551" s="134"/>
      <c r="AO551" s="134"/>
      <c r="AP551" s="134"/>
      <c r="AQ551" s="134"/>
      <c r="AR551" s="134"/>
      <c r="AS551" s="134"/>
      <c r="AT551" s="134"/>
      <c r="AU551" s="134"/>
      <c r="AV551" s="134"/>
      <c r="AW551" s="134"/>
      <c r="AX551" s="134"/>
      <c r="AY551" s="134"/>
      <c r="AZ551" s="134"/>
      <c r="BA551" s="134"/>
      <c r="BB551" s="134"/>
      <c r="BC551" s="134"/>
      <c r="BD551" s="134"/>
      <c r="BE551" s="134"/>
      <c r="BF551" s="134"/>
      <c r="BG551" s="134"/>
      <c r="BH551" s="134"/>
      <c r="BI551" s="134"/>
      <c r="BJ551" s="134"/>
      <c r="BK551" s="134"/>
      <c r="BL551" s="134"/>
      <c r="BM551" s="135"/>
      <c r="BN551" s="136" t="n">
        <f aca="false">+MAX($D$3,DATOS_[[#This Row],[Fecha Inicio Sit. Contract.]])</f>
        <v>0</v>
      </c>
      <c r="BO551" s="136" t="n">
        <f aca="false">+MIN($D$4,DATOS_[[#This Row],[Fecha Fin Sit. Contract.]])</f>
        <v>0</v>
      </c>
      <c r="BP551" s="137" t="n">
        <f aca="false">+DATOS_[[#This Row],[% de jornada]]*IF(DATOS_[[#This Row],[% jornada reducida]]="",1,DATOS_[[#This Row],[% jornada reducida]])</f>
        <v>0</v>
      </c>
      <c r="BQ551" s="137" t="n">
        <f aca="false">+(DATOS_[[#This Row],[F.fin.cal]]-DATOS_[[#This Row],[F.ini.cal]]+1)/($D$4-$D$3+1)</f>
        <v>1</v>
      </c>
      <c r="BR551" s="137" t="str">
        <f aca="false">IF(OR(AND(DATOS_[[#This Row],[Fecha Fin Contrato]]&lt;$D$3,DATOS_[[#This Row],[Fecha Fin Contrato]]&lt;&gt;""),DATOS_[[#This Row],[Fecha de Contratación]]&gt;$D$4),"Fuera","Dentro")</f>
        <v>Dentro</v>
      </c>
      <c r="BS551" s="137" t="str">
        <f aca="false" t="array" ref="BS551:BS551">IF(MAX(IF(DATOS_[id]=DATOS_[[#This Row],[id]],DATOS_[F.fin.cal]))=DATOS_[[#This Row],[F.fin.cal]],"Sí","NO")</f>
        <v>Sí</v>
      </c>
      <c r="BT551" s="137" t="str">
        <f aca="false">IF(AND(DATOS_[[#This Row],[% normaliz]]&lt;&gt;1,DATOS_[[#This Row],[% anualiz]]=1),"Sí","NO")</f>
        <v>Sí</v>
      </c>
      <c r="BU551" s="137" t="str">
        <f aca="false">IF(AND(DATOS_[[#This Row],[% normaliz]]=1,DATOS_[[#This Row],[% anualiz]]&lt;&gt;1),"Sí","NO")</f>
        <v>NO</v>
      </c>
      <c r="BV551" s="137" t="str">
        <f aca="false">IF(AND(DATOS_[[#This Row],[% normaliz]]&lt;&gt;1,DATOS_[[#This Row],[% anualiz]]&lt;&gt;1),"Sí","NO")</f>
        <v>NO</v>
      </c>
      <c r="BW551" s="137" t="str">
        <f aca="false">+IF(DATOS_[[#This Row],[% normaliz]]*DATOS_[[#This Row],[% anualiz]]=1,"NO","Sí")</f>
        <v>Sí</v>
      </c>
      <c r="BX551" s="138" t="e">
        <f aca="false">(DATOS_[[#This Row],[S.BASE]]*(1/DATOS_[[#This Row],[% normaliz]])*(1/DATOS_[[#This Row],[% anualiz]]))*IF(DATOS_[[#This Row],[Check Equiparado]]="Sí",1,0)</f>
        <v>#DIV/0!</v>
      </c>
      <c r="BY5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1" s="138" t="e">
        <f aca="false">+DATOS_[[#This Row],[SALARIO BASE Eq]]+DATOS_[[#This Row],[Tot COMPL.SAL Eq]]</f>
        <v>#DIV/0!</v>
      </c>
      <c r="CA551" s="138" t="e">
        <f aca="false" t="array" ref="CA551:CA5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1" s="138" t="e">
        <f aca="false">+DATOS_[[#This Row],[TOTAL SALARIO Eq]]+DATOS_[[#This Row],[Tot Extrasalarial Eq]]</f>
        <v>#DIV/0!</v>
      </c>
      <c r="CC551" s="139" t="n">
        <f aca="false">DATOS_[[#This Row],[S.BASE]]</f>
        <v>0</v>
      </c>
      <c r="CD551" s="139" t="n">
        <f aca="false">+SUM(DATOS_[[#This Row],[Conc.Sal.01]:[Conc.Sal.30]])</f>
        <v>0</v>
      </c>
      <c r="CE551" s="139" t="n">
        <f aca="false">+DATOS_[[#This Row],[SALARIO BASE Ef]]+DATOS_[[#This Row],[Tot COMPL.SAL Ef]]</f>
        <v>0</v>
      </c>
      <c r="CF551" s="139" t="n">
        <f aca="false">+SUM(DATOS_[[#This Row],[C.Extra.01]:[C.Extra.05]])</f>
        <v>0</v>
      </c>
      <c r="CG551" s="139" t="n">
        <f aca="false">+DATOS_[[#This Row],[TOTAL SALARIO Ef]]+DATOS_[[#This Row],[Tot Extrasalarial Ef]]</f>
        <v>0</v>
      </c>
      <c r="CH551" s="140" t="n">
        <f aca="false">MIN(IF(DATOS_[[#This Row],[Fecha Fin Contrato]]="",$D$4,DATOS_[[#This Row],[Fecha Fin Contrato]]),$D$4)-MAX(DATOS_[[#This Row],[Fecha de Contratación]],$D$3)+1</f>
        <v>1</v>
      </c>
      <c r="CI551" s="141" t="str">
        <f aca="false">IF(COUNTIFS(DATOS_[id],DATOS_[[#This Row],[id]])&gt;1,DATOS_[[#This Row],[id]],"")</f>
        <v/>
      </c>
      <c r="CJ551" s="141" t="n">
        <f aca="false">(Inicio!$G$10-DATOS_[[#This Row],[Fecha Nacimiento]])/365.25</f>
        <v>0</v>
      </c>
      <c r="CK551" s="141" t="n">
        <f aca="false">(Inicio!$G$10-DATOS_[[#This Row],[Fecha de Antigüedad]])/365.25</f>
        <v>0</v>
      </c>
      <c r="CL551" s="141" t="e">
        <f aca="false">+VLOOKUP(DATOS_[[#This Row],[Clave de Contrato]],TblTiposContrato13[],3,0)</f>
        <v>#N/A</v>
      </c>
      <c r="CM551" s="141" t="e">
        <f aca="false">+VLOOKUP(DATOS_[[#This Row],[Clave de Contrato]],TblTiposContrato13[],4,0)</f>
        <v>#N/A</v>
      </c>
      <c r="CN551" s="141" t="str">
        <f aca="false">VLOOKUP(DATOS_[[#This Row],[Edad]],CONTRATOS!TblRngEdad,2,1)</f>
        <v>20  o menos</v>
      </c>
      <c r="CO551" s="141" t="str">
        <f aca="false">VLOOKUP(DATOS_[[#This Row],[Antigüedad]],TblRngAntg14[],2,1)</f>
        <v>0 a 1 años</v>
      </c>
    </row>
    <row r="552" customFormat="false" ht="13.8" hidden="false" customHeight="false" outlineLevel="0" collapsed="false">
      <c r="D552" s="128"/>
      <c r="E552" s="129"/>
      <c r="F552" s="129"/>
      <c r="G552" s="129"/>
      <c r="H552" s="130"/>
      <c r="I552" s="131"/>
      <c r="J552" s="128"/>
      <c r="K552" s="132"/>
      <c r="L552" s="132"/>
      <c r="M552" s="133"/>
      <c r="N552" s="133"/>
      <c r="O552" s="133"/>
      <c r="P552" s="129"/>
      <c r="Z552" s="74"/>
      <c r="AA552" s="75"/>
      <c r="AB552" s="75"/>
      <c r="AC552" s="129"/>
      <c r="AD552" s="134"/>
      <c r="AE552" s="134"/>
      <c r="AF552" s="134"/>
      <c r="AG552" s="134"/>
      <c r="AH552" s="134"/>
      <c r="AI552" s="134"/>
      <c r="AJ552" s="134"/>
      <c r="AK552" s="134"/>
      <c r="AL552" s="134"/>
      <c r="AM552" s="134"/>
      <c r="AN552" s="134"/>
      <c r="AO552" s="134"/>
      <c r="AP552" s="134"/>
      <c r="AQ552" s="134"/>
      <c r="AR552" s="134"/>
      <c r="AS552" s="134"/>
      <c r="AT552" s="134"/>
      <c r="AU552" s="134"/>
      <c r="AV552" s="134"/>
      <c r="AW552" s="134"/>
      <c r="AX552" s="134"/>
      <c r="AY552" s="134"/>
      <c r="AZ552" s="134"/>
      <c r="BA552" s="134"/>
      <c r="BB552" s="134"/>
      <c r="BC552" s="134"/>
      <c r="BD552" s="134"/>
      <c r="BE552" s="134"/>
      <c r="BF552" s="134"/>
      <c r="BG552" s="134"/>
      <c r="BH552" s="134"/>
      <c r="BI552" s="134"/>
      <c r="BJ552" s="134"/>
      <c r="BK552" s="134"/>
      <c r="BL552" s="134"/>
      <c r="BM552" s="135"/>
      <c r="BN552" s="136" t="n">
        <f aca="false">+MAX($D$3,DATOS_[[#This Row],[Fecha Inicio Sit. Contract.]])</f>
        <v>0</v>
      </c>
      <c r="BO552" s="136" t="n">
        <f aca="false">+MIN($D$4,DATOS_[[#This Row],[Fecha Fin Sit. Contract.]])</f>
        <v>0</v>
      </c>
      <c r="BP552" s="137" t="n">
        <f aca="false">+DATOS_[[#This Row],[% de jornada]]*IF(DATOS_[[#This Row],[% jornada reducida]]="",1,DATOS_[[#This Row],[% jornada reducida]])</f>
        <v>0</v>
      </c>
      <c r="BQ552" s="137" t="n">
        <f aca="false">+(DATOS_[[#This Row],[F.fin.cal]]-DATOS_[[#This Row],[F.ini.cal]]+1)/($D$4-$D$3+1)</f>
        <v>1</v>
      </c>
      <c r="BR552" s="137" t="str">
        <f aca="false">IF(OR(AND(DATOS_[[#This Row],[Fecha Fin Contrato]]&lt;$D$3,DATOS_[[#This Row],[Fecha Fin Contrato]]&lt;&gt;""),DATOS_[[#This Row],[Fecha de Contratación]]&gt;$D$4),"Fuera","Dentro")</f>
        <v>Dentro</v>
      </c>
      <c r="BS552" s="137" t="str">
        <f aca="false" t="array" ref="BS552:BS552">IF(MAX(IF(DATOS_[id]=DATOS_[[#This Row],[id]],DATOS_[F.fin.cal]))=DATOS_[[#This Row],[F.fin.cal]],"Sí","NO")</f>
        <v>Sí</v>
      </c>
      <c r="BT552" s="137" t="str">
        <f aca="false">IF(AND(DATOS_[[#This Row],[% normaliz]]&lt;&gt;1,DATOS_[[#This Row],[% anualiz]]=1),"Sí","NO")</f>
        <v>Sí</v>
      </c>
      <c r="BU552" s="137" t="str">
        <f aca="false">IF(AND(DATOS_[[#This Row],[% normaliz]]=1,DATOS_[[#This Row],[% anualiz]]&lt;&gt;1),"Sí","NO")</f>
        <v>NO</v>
      </c>
      <c r="BV552" s="137" t="str">
        <f aca="false">IF(AND(DATOS_[[#This Row],[% normaliz]]&lt;&gt;1,DATOS_[[#This Row],[% anualiz]]&lt;&gt;1),"Sí","NO")</f>
        <v>NO</v>
      </c>
      <c r="BW552" s="137" t="str">
        <f aca="false">+IF(DATOS_[[#This Row],[% normaliz]]*DATOS_[[#This Row],[% anualiz]]=1,"NO","Sí")</f>
        <v>Sí</v>
      </c>
      <c r="BX552" s="138" t="e">
        <f aca="false">(DATOS_[[#This Row],[S.BASE]]*(1/DATOS_[[#This Row],[% normaliz]])*(1/DATOS_[[#This Row],[% anualiz]]))*IF(DATOS_[[#This Row],[Check Equiparado]]="Sí",1,0)</f>
        <v>#DIV/0!</v>
      </c>
      <c r="BY5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2" s="138" t="e">
        <f aca="false">+DATOS_[[#This Row],[SALARIO BASE Eq]]+DATOS_[[#This Row],[Tot COMPL.SAL Eq]]</f>
        <v>#DIV/0!</v>
      </c>
      <c r="CA552" s="138" t="e">
        <f aca="false" t="array" ref="CA552:CA5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2" s="138" t="e">
        <f aca="false">+DATOS_[[#This Row],[TOTAL SALARIO Eq]]+DATOS_[[#This Row],[Tot Extrasalarial Eq]]</f>
        <v>#DIV/0!</v>
      </c>
      <c r="CC552" s="139" t="n">
        <f aca="false">DATOS_[[#This Row],[S.BASE]]</f>
        <v>0</v>
      </c>
      <c r="CD552" s="139" t="n">
        <f aca="false">+SUM(DATOS_[[#This Row],[Conc.Sal.01]:[Conc.Sal.30]])</f>
        <v>0</v>
      </c>
      <c r="CE552" s="139" t="n">
        <f aca="false">+DATOS_[[#This Row],[SALARIO BASE Ef]]+DATOS_[[#This Row],[Tot COMPL.SAL Ef]]</f>
        <v>0</v>
      </c>
      <c r="CF552" s="139" t="n">
        <f aca="false">+SUM(DATOS_[[#This Row],[C.Extra.01]:[C.Extra.05]])</f>
        <v>0</v>
      </c>
      <c r="CG552" s="139" t="n">
        <f aca="false">+DATOS_[[#This Row],[TOTAL SALARIO Ef]]+DATOS_[[#This Row],[Tot Extrasalarial Ef]]</f>
        <v>0</v>
      </c>
      <c r="CH552" s="140" t="n">
        <f aca="false">MIN(IF(DATOS_[[#This Row],[Fecha Fin Contrato]]="",$D$4,DATOS_[[#This Row],[Fecha Fin Contrato]]),$D$4)-MAX(DATOS_[[#This Row],[Fecha de Contratación]],$D$3)+1</f>
        <v>1</v>
      </c>
      <c r="CI552" s="141" t="str">
        <f aca="false">IF(COUNTIFS(DATOS_[id],DATOS_[[#This Row],[id]])&gt;1,DATOS_[[#This Row],[id]],"")</f>
        <v/>
      </c>
      <c r="CJ552" s="141" t="n">
        <f aca="false">(Inicio!$G$10-DATOS_[[#This Row],[Fecha Nacimiento]])/365.25</f>
        <v>0</v>
      </c>
      <c r="CK552" s="141" t="n">
        <f aca="false">(Inicio!$G$10-DATOS_[[#This Row],[Fecha de Antigüedad]])/365.25</f>
        <v>0</v>
      </c>
      <c r="CL552" s="141" t="e">
        <f aca="false">+VLOOKUP(DATOS_[[#This Row],[Clave de Contrato]],TblTiposContrato13[],3,0)</f>
        <v>#N/A</v>
      </c>
      <c r="CM552" s="141" t="e">
        <f aca="false">+VLOOKUP(DATOS_[[#This Row],[Clave de Contrato]],TblTiposContrato13[],4,0)</f>
        <v>#N/A</v>
      </c>
      <c r="CN552" s="141" t="str">
        <f aca="false">VLOOKUP(DATOS_[[#This Row],[Edad]],CONTRATOS!TblRngEdad,2,1)</f>
        <v>20  o menos</v>
      </c>
      <c r="CO552" s="141" t="str">
        <f aca="false">VLOOKUP(DATOS_[[#This Row],[Antigüedad]],TblRngAntg14[],2,1)</f>
        <v>0 a 1 años</v>
      </c>
    </row>
    <row r="553" customFormat="false" ht="13.8" hidden="false" customHeight="false" outlineLevel="0" collapsed="false">
      <c r="D553" s="128"/>
      <c r="E553" s="129"/>
      <c r="F553" s="129"/>
      <c r="G553" s="129"/>
      <c r="H553" s="130"/>
      <c r="I553" s="131"/>
      <c r="J553" s="128"/>
      <c r="K553" s="132"/>
      <c r="L553" s="132"/>
      <c r="M553" s="133"/>
      <c r="N553" s="133"/>
      <c r="O553" s="133"/>
      <c r="P553" s="129"/>
      <c r="Z553" s="74"/>
      <c r="AA553" s="75"/>
      <c r="AB553" s="75"/>
      <c r="AC553" s="129"/>
      <c r="AD553" s="134"/>
      <c r="AE553" s="134"/>
      <c r="AF553" s="134"/>
      <c r="AG553" s="134"/>
      <c r="AH553" s="134"/>
      <c r="AI553" s="134"/>
      <c r="AJ553" s="134"/>
      <c r="AK553" s="134"/>
      <c r="AL553" s="134"/>
      <c r="AM553" s="134"/>
      <c r="AN553" s="134"/>
      <c r="AO553" s="134"/>
      <c r="AP553" s="134"/>
      <c r="AQ553" s="134"/>
      <c r="AR553" s="134"/>
      <c r="AS553" s="134"/>
      <c r="AT553" s="134"/>
      <c r="AU553" s="134"/>
      <c r="AV553" s="134"/>
      <c r="AW553" s="134"/>
      <c r="AX553" s="134"/>
      <c r="AY553" s="134"/>
      <c r="AZ553" s="134"/>
      <c r="BA553" s="134"/>
      <c r="BB553" s="134"/>
      <c r="BC553" s="134"/>
      <c r="BD553" s="134"/>
      <c r="BE553" s="134"/>
      <c r="BF553" s="134"/>
      <c r="BG553" s="134"/>
      <c r="BH553" s="134"/>
      <c r="BI553" s="134"/>
      <c r="BJ553" s="134"/>
      <c r="BK553" s="134"/>
      <c r="BL553" s="134"/>
      <c r="BM553" s="135"/>
      <c r="BN553" s="136" t="n">
        <f aca="false">+MAX($D$3,DATOS_[[#This Row],[Fecha Inicio Sit. Contract.]])</f>
        <v>0</v>
      </c>
      <c r="BO553" s="136" t="n">
        <f aca="false">+MIN($D$4,DATOS_[[#This Row],[Fecha Fin Sit. Contract.]])</f>
        <v>0</v>
      </c>
      <c r="BP553" s="137" t="n">
        <f aca="false">+DATOS_[[#This Row],[% de jornada]]*IF(DATOS_[[#This Row],[% jornada reducida]]="",1,DATOS_[[#This Row],[% jornada reducida]])</f>
        <v>0</v>
      </c>
      <c r="BQ553" s="137" t="n">
        <f aca="false">+(DATOS_[[#This Row],[F.fin.cal]]-DATOS_[[#This Row],[F.ini.cal]]+1)/($D$4-$D$3+1)</f>
        <v>1</v>
      </c>
      <c r="BR553" s="137" t="str">
        <f aca="false">IF(OR(AND(DATOS_[[#This Row],[Fecha Fin Contrato]]&lt;$D$3,DATOS_[[#This Row],[Fecha Fin Contrato]]&lt;&gt;""),DATOS_[[#This Row],[Fecha de Contratación]]&gt;$D$4),"Fuera","Dentro")</f>
        <v>Dentro</v>
      </c>
      <c r="BS553" s="137" t="str">
        <f aca="false" t="array" ref="BS553:BS553">IF(MAX(IF(DATOS_[id]=DATOS_[[#This Row],[id]],DATOS_[F.fin.cal]))=DATOS_[[#This Row],[F.fin.cal]],"Sí","NO")</f>
        <v>Sí</v>
      </c>
      <c r="BT553" s="137" t="str">
        <f aca="false">IF(AND(DATOS_[[#This Row],[% normaliz]]&lt;&gt;1,DATOS_[[#This Row],[% anualiz]]=1),"Sí","NO")</f>
        <v>Sí</v>
      </c>
      <c r="BU553" s="137" t="str">
        <f aca="false">IF(AND(DATOS_[[#This Row],[% normaliz]]=1,DATOS_[[#This Row],[% anualiz]]&lt;&gt;1),"Sí","NO")</f>
        <v>NO</v>
      </c>
      <c r="BV553" s="137" t="str">
        <f aca="false">IF(AND(DATOS_[[#This Row],[% normaliz]]&lt;&gt;1,DATOS_[[#This Row],[% anualiz]]&lt;&gt;1),"Sí","NO")</f>
        <v>NO</v>
      </c>
      <c r="BW553" s="137" t="str">
        <f aca="false">+IF(DATOS_[[#This Row],[% normaliz]]*DATOS_[[#This Row],[% anualiz]]=1,"NO","Sí")</f>
        <v>Sí</v>
      </c>
      <c r="BX553" s="138" t="e">
        <f aca="false">(DATOS_[[#This Row],[S.BASE]]*(1/DATOS_[[#This Row],[% normaliz]])*(1/DATOS_[[#This Row],[% anualiz]]))*IF(DATOS_[[#This Row],[Check Equiparado]]="Sí",1,0)</f>
        <v>#DIV/0!</v>
      </c>
      <c r="BY5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3" s="138" t="e">
        <f aca="false">+DATOS_[[#This Row],[SALARIO BASE Eq]]+DATOS_[[#This Row],[Tot COMPL.SAL Eq]]</f>
        <v>#DIV/0!</v>
      </c>
      <c r="CA553" s="138" t="e">
        <f aca="false" t="array" ref="CA553:CA5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3" s="138" t="e">
        <f aca="false">+DATOS_[[#This Row],[TOTAL SALARIO Eq]]+DATOS_[[#This Row],[Tot Extrasalarial Eq]]</f>
        <v>#DIV/0!</v>
      </c>
      <c r="CC553" s="139" t="n">
        <f aca="false">DATOS_[[#This Row],[S.BASE]]</f>
        <v>0</v>
      </c>
      <c r="CD553" s="139" t="n">
        <f aca="false">+SUM(DATOS_[[#This Row],[Conc.Sal.01]:[Conc.Sal.30]])</f>
        <v>0</v>
      </c>
      <c r="CE553" s="139" t="n">
        <f aca="false">+DATOS_[[#This Row],[SALARIO BASE Ef]]+DATOS_[[#This Row],[Tot COMPL.SAL Ef]]</f>
        <v>0</v>
      </c>
      <c r="CF553" s="139" t="n">
        <f aca="false">+SUM(DATOS_[[#This Row],[C.Extra.01]:[C.Extra.05]])</f>
        <v>0</v>
      </c>
      <c r="CG553" s="139" t="n">
        <f aca="false">+DATOS_[[#This Row],[TOTAL SALARIO Ef]]+DATOS_[[#This Row],[Tot Extrasalarial Ef]]</f>
        <v>0</v>
      </c>
      <c r="CH553" s="140" t="n">
        <f aca="false">MIN(IF(DATOS_[[#This Row],[Fecha Fin Contrato]]="",$D$4,DATOS_[[#This Row],[Fecha Fin Contrato]]),$D$4)-MAX(DATOS_[[#This Row],[Fecha de Contratación]],$D$3)+1</f>
        <v>1</v>
      </c>
      <c r="CI553" s="141" t="str">
        <f aca="false">IF(COUNTIFS(DATOS_[id],DATOS_[[#This Row],[id]])&gt;1,DATOS_[[#This Row],[id]],"")</f>
        <v/>
      </c>
      <c r="CJ553" s="141" t="n">
        <f aca="false">(Inicio!$G$10-DATOS_[[#This Row],[Fecha Nacimiento]])/365.25</f>
        <v>0</v>
      </c>
      <c r="CK553" s="141" t="n">
        <f aca="false">(Inicio!$G$10-DATOS_[[#This Row],[Fecha de Antigüedad]])/365.25</f>
        <v>0</v>
      </c>
      <c r="CL553" s="141" t="e">
        <f aca="false">+VLOOKUP(DATOS_[[#This Row],[Clave de Contrato]],TblTiposContrato13[],3,0)</f>
        <v>#N/A</v>
      </c>
      <c r="CM553" s="141" t="e">
        <f aca="false">+VLOOKUP(DATOS_[[#This Row],[Clave de Contrato]],TblTiposContrato13[],4,0)</f>
        <v>#N/A</v>
      </c>
      <c r="CN553" s="141" t="str">
        <f aca="false">VLOOKUP(DATOS_[[#This Row],[Edad]],CONTRATOS!TblRngEdad,2,1)</f>
        <v>20  o menos</v>
      </c>
      <c r="CO553" s="141" t="str">
        <f aca="false">VLOOKUP(DATOS_[[#This Row],[Antigüedad]],TblRngAntg14[],2,1)</f>
        <v>0 a 1 años</v>
      </c>
    </row>
    <row r="554" customFormat="false" ht="13.8" hidden="false" customHeight="false" outlineLevel="0" collapsed="false">
      <c r="D554" s="128"/>
      <c r="E554" s="129"/>
      <c r="F554" s="129"/>
      <c r="G554" s="129"/>
      <c r="H554" s="130"/>
      <c r="I554" s="131"/>
      <c r="J554" s="128"/>
      <c r="K554" s="132"/>
      <c r="L554" s="132"/>
      <c r="M554" s="133"/>
      <c r="N554" s="133"/>
      <c r="O554" s="133"/>
      <c r="P554" s="129"/>
      <c r="Z554" s="74"/>
      <c r="AA554" s="75"/>
      <c r="AB554" s="75"/>
      <c r="AC554" s="129"/>
      <c r="AD554" s="134"/>
      <c r="AE554" s="134"/>
      <c r="AF554" s="134"/>
      <c r="AG554" s="134"/>
      <c r="AH554" s="134"/>
      <c r="AI554" s="134"/>
      <c r="AJ554" s="134"/>
      <c r="AK554" s="134"/>
      <c r="AL554" s="134"/>
      <c r="AM554" s="134"/>
      <c r="AN554" s="134"/>
      <c r="AO554" s="134"/>
      <c r="AP554" s="134"/>
      <c r="AQ554" s="134"/>
      <c r="AR554" s="134"/>
      <c r="AS554" s="134"/>
      <c r="AT554" s="134"/>
      <c r="AU554" s="134"/>
      <c r="AV554" s="134"/>
      <c r="AW554" s="134"/>
      <c r="AX554" s="134"/>
      <c r="AY554" s="134"/>
      <c r="AZ554" s="134"/>
      <c r="BA554" s="134"/>
      <c r="BB554" s="134"/>
      <c r="BC554" s="134"/>
      <c r="BD554" s="134"/>
      <c r="BE554" s="134"/>
      <c r="BF554" s="134"/>
      <c r="BG554" s="134"/>
      <c r="BH554" s="134"/>
      <c r="BI554" s="134"/>
      <c r="BJ554" s="134"/>
      <c r="BK554" s="134"/>
      <c r="BL554" s="134"/>
      <c r="BM554" s="135"/>
      <c r="BN554" s="136" t="n">
        <f aca="false">+MAX($D$3,DATOS_[[#This Row],[Fecha Inicio Sit. Contract.]])</f>
        <v>0</v>
      </c>
      <c r="BO554" s="136" t="n">
        <f aca="false">+MIN($D$4,DATOS_[[#This Row],[Fecha Fin Sit. Contract.]])</f>
        <v>0</v>
      </c>
      <c r="BP554" s="137" t="n">
        <f aca="false">+DATOS_[[#This Row],[% de jornada]]*IF(DATOS_[[#This Row],[% jornada reducida]]="",1,DATOS_[[#This Row],[% jornada reducida]])</f>
        <v>0</v>
      </c>
      <c r="BQ554" s="137" t="n">
        <f aca="false">+(DATOS_[[#This Row],[F.fin.cal]]-DATOS_[[#This Row],[F.ini.cal]]+1)/($D$4-$D$3+1)</f>
        <v>1</v>
      </c>
      <c r="BR554" s="137" t="str">
        <f aca="false">IF(OR(AND(DATOS_[[#This Row],[Fecha Fin Contrato]]&lt;$D$3,DATOS_[[#This Row],[Fecha Fin Contrato]]&lt;&gt;""),DATOS_[[#This Row],[Fecha de Contratación]]&gt;$D$4),"Fuera","Dentro")</f>
        <v>Dentro</v>
      </c>
      <c r="BS554" s="137" t="str">
        <f aca="false" t="array" ref="BS554:BS554">IF(MAX(IF(DATOS_[id]=DATOS_[[#This Row],[id]],DATOS_[F.fin.cal]))=DATOS_[[#This Row],[F.fin.cal]],"Sí","NO")</f>
        <v>Sí</v>
      </c>
      <c r="BT554" s="137" t="str">
        <f aca="false">IF(AND(DATOS_[[#This Row],[% normaliz]]&lt;&gt;1,DATOS_[[#This Row],[% anualiz]]=1),"Sí","NO")</f>
        <v>Sí</v>
      </c>
      <c r="BU554" s="137" t="str">
        <f aca="false">IF(AND(DATOS_[[#This Row],[% normaliz]]=1,DATOS_[[#This Row],[% anualiz]]&lt;&gt;1),"Sí","NO")</f>
        <v>NO</v>
      </c>
      <c r="BV554" s="137" t="str">
        <f aca="false">IF(AND(DATOS_[[#This Row],[% normaliz]]&lt;&gt;1,DATOS_[[#This Row],[% anualiz]]&lt;&gt;1),"Sí","NO")</f>
        <v>NO</v>
      </c>
      <c r="BW554" s="137" t="str">
        <f aca="false">+IF(DATOS_[[#This Row],[% normaliz]]*DATOS_[[#This Row],[% anualiz]]=1,"NO","Sí")</f>
        <v>Sí</v>
      </c>
      <c r="BX554" s="138" t="e">
        <f aca="false">(DATOS_[[#This Row],[S.BASE]]*(1/DATOS_[[#This Row],[% normaliz]])*(1/DATOS_[[#This Row],[% anualiz]]))*IF(DATOS_[[#This Row],[Check Equiparado]]="Sí",1,0)</f>
        <v>#DIV/0!</v>
      </c>
      <c r="BY5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4" s="138" t="e">
        <f aca="false">+DATOS_[[#This Row],[SALARIO BASE Eq]]+DATOS_[[#This Row],[Tot COMPL.SAL Eq]]</f>
        <v>#DIV/0!</v>
      </c>
      <c r="CA554" s="138" t="e">
        <f aca="false" t="array" ref="CA554:CA5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4" s="138" t="e">
        <f aca="false">+DATOS_[[#This Row],[TOTAL SALARIO Eq]]+DATOS_[[#This Row],[Tot Extrasalarial Eq]]</f>
        <v>#DIV/0!</v>
      </c>
      <c r="CC554" s="139" t="n">
        <f aca="false">DATOS_[[#This Row],[S.BASE]]</f>
        <v>0</v>
      </c>
      <c r="CD554" s="139" t="n">
        <f aca="false">+SUM(DATOS_[[#This Row],[Conc.Sal.01]:[Conc.Sal.30]])</f>
        <v>0</v>
      </c>
      <c r="CE554" s="139" t="n">
        <f aca="false">+DATOS_[[#This Row],[SALARIO BASE Ef]]+DATOS_[[#This Row],[Tot COMPL.SAL Ef]]</f>
        <v>0</v>
      </c>
      <c r="CF554" s="139" t="n">
        <f aca="false">+SUM(DATOS_[[#This Row],[C.Extra.01]:[C.Extra.05]])</f>
        <v>0</v>
      </c>
      <c r="CG554" s="139" t="n">
        <f aca="false">+DATOS_[[#This Row],[TOTAL SALARIO Ef]]+DATOS_[[#This Row],[Tot Extrasalarial Ef]]</f>
        <v>0</v>
      </c>
      <c r="CH554" s="140" t="n">
        <f aca="false">MIN(IF(DATOS_[[#This Row],[Fecha Fin Contrato]]="",$D$4,DATOS_[[#This Row],[Fecha Fin Contrato]]),$D$4)-MAX(DATOS_[[#This Row],[Fecha de Contratación]],$D$3)+1</f>
        <v>1</v>
      </c>
      <c r="CI554" s="141" t="str">
        <f aca="false">IF(COUNTIFS(DATOS_[id],DATOS_[[#This Row],[id]])&gt;1,DATOS_[[#This Row],[id]],"")</f>
        <v/>
      </c>
      <c r="CJ554" s="141" t="n">
        <f aca="false">(Inicio!$G$10-DATOS_[[#This Row],[Fecha Nacimiento]])/365.25</f>
        <v>0</v>
      </c>
      <c r="CK554" s="141" t="n">
        <f aca="false">(Inicio!$G$10-DATOS_[[#This Row],[Fecha de Antigüedad]])/365.25</f>
        <v>0</v>
      </c>
      <c r="CL554" s="141" t="e">
        <f aca="false">+VLOOKUP(DATOS_[[#This Row],[Clave de Contrato]],TblTiposContrato13[],3,0)</f>
        <v>#N/A</v>
      </c>
      <c r="CM554" s="141" t="e">
        <f aca="false">+VLOOKUP(DATOS_[[#This Row],[Clave de Contrato]],TblTiposContrato13[],4,0)</f>
        <v>#N/A</v>
      </c>
      <c r="CN554" s="141" t="str">
        <f aca="false">VLOOKUP(DATOS_[[#This Row],[Edad]],CONTRATOS!TblRngEdad,2,1)</f>
        <v>20  o menos</v>
      </c>
      <c r="CO554" s="141" t="str">
        <f aca="false">VLOOKUP(DATOS_[[#This Row],[Antigüedad]],TblRngAntg14[],2,1)</f>
        <v>0 a 1 años</v>
      </c>
    </row>
    <row r="555" customFormat="false" ht="13.8" hidden="false" customHeight="false" outlineLevel="0" collapsed="false">
      <c r="D555" s="128"/>
      <c r="E555" s="129"/>
      <c r="F555" s="129"/>
      <c r="G555" s="129"/>
      <c r="H555" s="130"/>
      <c r="I555" s="131"/>
      <c r="J555" s="128"/>
      <c r="K555" s="132"/>
      <c r="L555" s="132"/>
      <c r="M555" s="133"/>
      <c r="N555" s="133"/>
      <c r="O555" s="133"/>
      <c r="P555" s="129"/>
      <c r="Z555" s="74"/>
      <c r="AA555" s="75"/>
      <c r="AB555" s="75"/>
      <c r="AC555" s="129"/>
      <c r="AD555" s="134"/>
      <c r="AE555" s="134"/>
      <c r="AF555" s="134"/>
      <c r="AG555" s="134"/>
      <c r="AH555" s="134"/>
      <c r="AI555" s="134"/>
      <c r="AJ555" s="134"/>
      <c r="AK555" s="134"/>
      <c r="AL555" s="134"/>
      <c r="AM555" s="134"/>
      <c r="AN555" s="134"/>
      <c r="AO555" s="134"/>
      <c r="AP555" s="134"/>
      <c r="AQ555" s="134"/>
      <c r="AR555" s="134"/>
      <c r="AS555" s="134"/>
      <c r="AT555" s="134"/>
      <c r="AU555" s="134"/>
      <c r="AV555" s="134"/>
      <c r="AW555" s="134"/>
      <c r="AX555" s="134"/>
      <c r="AY555" s="134"/>
      <c r="AZ555" s="134"/>
      <c r="BA555" s="134"/>
      <c r="BB555" s="134"/>
      <c r="BC555" s="134"/>
      <c r="BD555" s="134"/>
      <c r="BE555" s="134"/>
      <c r="BF555" s="134"/>
      <c r="BG555" s="134"/>
      <c r="BH555" s="134"/>
      <c r="BI555" s="134"/>
      <c r="BJ555" s="134"/>
      <c r="BK555" s="134"/>
      <c r="BL555" s="134"/>
      <c r="BM555" s="135"/>
      <c r="BN555" s="136" t="n">
        <f aca="false">+MAX($D$3,DATOS_[[#This Row],[Fecha Inicio Sit. Contract.]])</f>
        <v>0</v>
      </c>
      <c r="BO555" s="136" t="n">
        <f aca="false">+MIN($D$4,DATOS_[[#This Row],[Fecha Fin Sit. Contract.]])</f>
        <v>0</v>
      </c>
      <c r="BP555" s="137" t="n">
        <f aca="false">+DATOS_[[#This Row],[% de jornada]]*IF(DATOS_[[#This Row],[% jornada reducida]]="",1,DATOS_[[#This Row],[% jornada reducida]])</f>
        <v>0</v>
      </c>
      <c r="BQ555" s="137" t="n">
        <f aca="false">+(DATOS_[[#This Row],[F.fin.cal]]-DATOS_[[#This Row],[F.ini.cal]]+1)/($D$4-$D$3+1)</f>
        <v>1</v>
      </c>
      <c r="BR555" s="137" t="str">
        <f aca="false">IF(OR(AND(DATOS_[[#This Row],[Fecha Fin Contrato]]&lt;$D$3,DATOS_[[#This Row],[Fecha Fin Contrato]]&lt;&gt;""),DATOS_[[#This Row],[Fecha de Contratación]]&gt;$D$4),"Fuera","Dentro")</f>
        <v>Dentro</v>
      </c>
      <c r="BS555" s="137" t="str">
        <f aca="false" t="array" ref="BS555:BS555">IF(MAX(IF(DATOS_[id]=DATOS_[[#This Row],[id]],DATOS_[F.fin.cal]))=DATOS_[[#This Row],[F.fin.cal]],"Sí","NO")</f>
        <v>Sí</v>
      </c>
      <c r="BT555" s="137" t="str">
        <f aca="false">IF(AND(DATOS_[[#This Row],[% normaliz]]&lt;&gt;1,DATOS_[[#This Row],[% anualiz]]=1),"Sí","NO")</f>
        <v>Sí</v>
      </c>
      <c r="BU555" s="137" t="str">
        <f aca="false">IF(AND(DATOS_[[#This Row],[% normaliz]]=1,DATOS_[[#This Row],[% anualiz]]&lt;&gt;1),"Sí","NO")</f>
        <v>NO</v>
      </c>
      <c r="BV555" s="137" t="str">
        <f aca="false">IF(AND(DATOS_[[#This Row],[% normaliz]]&lt;&gt;1,DATOS_[[#This Row],[% anualiz]]&lt;&gt;1),"Sí","NO")</f>
        <v>NO</v>
      </c>
      <c r="BW555" s="137" t="str">
        <f aca="false">+IF(DATOS_[[#This Row],[% normaliz]]*DATOS_[[#This Row],[% anualiz]]=1,"NO","Sí")</f>
        <v>Sí</v>
      </c>
      <c r="BX555" s="138" t="e">
        <f aca="false">(DATOS_[[#This Row],[S.BASE]]*(1/DATOS_[[#This Row],[% normaliz]])*(1/DATOS_[[#This Row],[% anualiz]]))*IF(DATOS_[[#This Row],[Check Equiparado]]="Sí",1,0)</f>
        <v>#DIV/0!</v>
      </c>
      <c r="BY5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5" s="138" t="e">
        <f aca="false">+DATOS_[[#This Row],[SALARIO BASE Eq]]+DATOS_[[#This Row],[Tot COMPL.SAL Eq]]</f>
        <v>#DIV/0!</v>
      </c>
      <c r="CA555" s="138" t="e">
        <f aca="false" t="array" ref="CA555:CA5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5" s="138" t="e">
        <f aca="false">+DATOS_[[#This Row],[TOTAL SALARIO Eq]]+DATOS_[[#This Row],[Tot Extrasalarial Eq]]</f>
        <v>#DIV/0!</v>
      </c>
      <c r="CC555" s="139" t="n">
        <f aca="false">DATOS_[[#This Row],[S.BASE]]</f>
        <v>0</v>
      </c>
      <c r="CD555" s="139" t="n">
        <f aca="false">+SUM(DATOS_[[#This Row],[Conc.Sal.01]:[Conc.Sal.30]])</f>
        <v>0</v>
      </c>
      <c r="CE555" s="139" t="n">
        <f aca="false">+DATOS_[[#This Row],[SALARIO BASE Ef]]+DATOS_[[#This Row],[Tot COMPL.SAL Ef]]</f>
        <v>0</v>
      </c>
      <c r="CF555" s="139" t="n">
        <f aca="false">+SUM(DATOS_[[#This Row],[C.Extra.01]:[C.Extra.05]])</f>
        <v>0</v>
      </c>
      <c r="CG555" s="139" t="n">
        <f aca="false">+DATOS_[[#This Row],[TOTAL SALARIO Ef]]+DATOS_[[#This Row],[Tot Extrasalarial Ef]]</f>
        <v>0</v>
      </c>
      <c r="CH555" s="140" t="n">
        <f aca="false">MIN(IF(DATOS_[[#This Row],[Fecha Fin Contrato]]="",$D$4,DATOS_[[#This Row],[Fecha Fin Contrato]]),$D$4)-MAX(DATOS_[[#This Row],[Fecha de Contratación]],$D$3)+1</f>
        <v>1</v>
      </c>
      <c r="CI555" s="141" t="str">
        <f aca="false">IF(COUNTIFS(DATOS_[id],DATOS_[[#This Row],[id]])&gt;1,DATOS_[[#This Row],[id]],"")</f>
        <v/>
      </c>
      <c r="CJ555" s="141" t="n">
        <f aca="false">(Inicio!$G$10-DATOS_[[#This Row],[Fecha Nacimiento]])/365.25</f>
        <v>0</v>
      </c>
      <c r="CK555" s="141" t="n">
        <f aca="false">(Inicio!$G$10-DATOS_[[#This Row],[Fecha de Antigüedad]])/365.25</f>
        <v>0</v>
      </c>
      <c r="CL555" s="141" t="e">
        <f aca="false">+VLOOKUP(DATOS_[[#This Row],[Clave de Contrato]],TblTiposContrato13[],3,0)</f>
        <v>#N/A</v>
      </c>
      <c r="CM555" s="141" t="e">
        <f aca="false">+VLOOKUP(DATOS_[[#This Row],[Clave de Contrato]],TblTiposContrato13[],4,0)</f>
        <v>#N/A</v>
      </c>
      <c r="CN555" s="141" t="str">
        <f aca="false">VLOOKUP(DATOS_[[#This Row],[Edad]],CONTRATOS!TblRngEdad,2,1)</f>
        <v>20  o menos</v>
      </c>
      <c r="CO555" s="141" t="str">
        <f aca="false">VLOOKUP(DATOS_[[#This Row],[Antigüedad]],TblRngAntg14[],2,1)</f>
        <v>0 a 1 años</v>
      </c>
    </row>
    <row r="556" customFormat="false" ht="13.8" hidden="false" customHeight="false" outlineLevel="0" collapsed="false">
      <c r="D556" s="128"/>
      <c r="E556" s="129"/>
      <c r="F556" s="129"/>
      <c r="G556" s="129"/>
      <c r="H556" s="130"/>
      <c r="I556" s="131"/>
      <c r="J556" s="128"/>
      <c r="K556" s="132"/>
      <c r="L556" s="132"/>
      <c r="M556" s="133"/>
      <c r="N556" s="133"/>
      <c r="O556" s="133"/>
      <c r="P556" s="129"/>
      <c r="Z556" s="74"/>
      <c r="AA556" s="75"/>
      <c r="AB556" s="75"/>
      <c r="AC556" s="129"/>
      <c r="AD556" s="134"/>
      <c r="AE556" s="134"/>
      <c r="AF556" s="134"/>
      <c r="AG556" s="134"/>
      <c r="AH556" s="134"/>
      <c r="AI556" s="134"/>
      <c r="AJ556" s="134"/>
      <c r="AK556" s="134"/>
      <c r="AL556" s="134"/>
      <c r="AM556" s="134"/>
      <c r="AN556" s="134"/>
      <c r="AO556" s="134"/>
      <c r="AP556" s="134"/>
      <c r="AQ556" s="134"/>
      <c r="AR556" s="134"/>
      <c r="AS556" s="134"/>
      <c r="AT556" s="134"/>
      <c r="AU556" s="134"/>
      <c r="AV556" s="134"/>
      <c r="AW556" s="134"/>
      <c r="AX556" s="134"/>
      <c r="AY556" s="134"/>
      <c r="AZ556" s="134"/>
      <c r="BA556" s="134"/>
      <c r="BB556" s="134"/>
      <c r="BC556" s="134"/>
      <c r="BD556" s="134"/>
      <c r="BE556" s="134"/>
      <c r="BF556" s="134"/>
      <c r="BG556" s="134"/>
      <c r="BH556" s="134"/>
      <c r="BI556" s="134"/>
      <c r="BJ556" s="134"/>
      <c r="BK556" s="134"/>
      <c r="BL556" s="134"/>
      <c r="BM556" s="135"/>
      <c r="BN556" s="136" t="n">
        <f aca="false">+MAX($D$3,DATOS_[[#This Row],[Fecha Inicio Sit. Contract.]])</f>
        <v>0</v>
      </c>
      <c r="BO556" s="136" t="n">
        <f aca="false">+MIN($D$4,DATOS_[[#This Row],[Fecha Fin Sit. Contract.]])</f>
        <v>0</v>
      </c>
      <c r="BP556" s="137" t="n">
        <f aca="false">+DATOS_[[#This Row],[% de jornada]]*IF(DATOS_[[#This Row],[% jornada reducida]]="",1,DATOS_[[#This Row],[% jornada reducida]])</f>
        <v>0</v>
      </c>
      <c r="BQ556" s="137" t="n">
        <f aca="false">+(DATOS_[[#This Row],[F.fin.cal]]-DATOS_[[#This Row],[F.ini.cal]]+1)/($D$4-$D$3+1)</f>
        <v>1</v>
      </c>
      <c r="BR556" s="137" t="str">
        <f aca="false">IF(OR(AND(DATOS_[[#This Row],[Fecha Fin Contrato]]&lt;$D$3,DATOS_[[#This Row],[Fecha Fin Contrato]]&lt;&gt;""),DATOS_[[#This Row],[Fecha de Contratación]]&gt;$D$4),"Fuera","Dentro")</f>
        <v>Dentro</v>
      </c>
      <c r="BS556" s="137" t="str">
        <f aca="false" t="array" ref="BS556:BS556">IF(MAX(IF(DATOS_[id]=DATOS_[[#This Row],[id]],DATOS_[F.fin.cal]))=DATOS_[[#This Row],[F.fin.cal]],"Sí","NO")</f>
        <v>Sí</v>
      </c>
      <c r="BT556" s="137" t="str">
        <f aca="false">IF(AND(DATOS_[[#This Row],[% normaliz]]&lt;&gt;1,DATOS_[[#This Row],[% anualiz]]=1),"Sí","NO")</f>
        <v>Sí</v>
      </c>
      <c r="BU556" s="137" t="str">
        <f aca="false">IF(AND(DATOS_[[#This Row],[% normaliz]]=1,DATOS_[[#This Row],[% anualiz]]&lt;&gt;1),"Sí","NO")</f>
        <v>NO</v>
      </c>
      <c r="BV556" s="137" t="str">
        <f aca="false">IF(AND(DATOS_[[#This Row],[% normaliz]]&lt;&gt;1,DATOS_[[#This Row],[% anualiz]]&lt;&gt;1),"Sí","NO")</f>
        <v>NO</v>
      </c>
      <c r="BW556" s="137" t="str">
        <f aca="false">+IF(DATOS_[[#This Row],[% normaliz]]*DATOS_[[#This Row],[% anualiz]]=1,"NO","Sí")</f>
        <v>Sí</v>
      </c>
      <c r="BX556" s="138" t="e">
        <f aca="false">(DATOS_[[#This Row],[S.BASE]]*(1/DATOS_[[#This Row],[% normaliz]])*(1/DATOS_[[#This Row],[% anualiz]]))*IF(DATOS_[[#This Row],[Check Equiparado]]="Sí",1,0)</f>
        <v>#DIV/0!</v>
      </c>
      <c r="BY5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6" s="138" t="e">
        <f aca="false">+DATOS_[[#This Row],[SALARIO BASE Eq]]+DATOS_[[#This Row],[Tot COMPL.SAL Eq]]</f>
        <v>#DIV/0!</v>
      </c>
      <c r="CA556" s="138" t="e">
        <f aca="false" t="array" ref="CA556:CA5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6" s="138" t="e">
        <f aca="false">+DATOS_[[#This Row],[TOTAL SALARIO Eq]]+DATOS_[[#This Row],[Tot Extrasalarial Eq]]</f>
        <v>#DIV/0!</v>
      </c>
      <c r="CC556" s="139" t="n">
        <f aca="false">DATOS_[[#This Row],[S.BASE]]</f>
        <v>0</v>
      </c>
      <c r="CD556" s="139" t="n">
        <f aca="false">+SUM(DATOS_[[#This Row],[Conc.Sal.01]:[Conc.Sal.30]])</f>
        <v>0</v>
      </c>
      <c r="CE556" s="139" t="n">
        <f aca="false">+DATOS_[[#This Row],[SALARIO BASE Ef]]+DATOS_[[#This Row],[Tot COMPL.SAL Ef]]</f>
        <v>0</v>
      </c>
      <c r="CF556" s="139" t="n">
        <f aca="false">+SUM(DATOS_[[#This Row],[C.Extra.01]:[C.Extra.05]])</f>
        <v>0</v>
      </c>
      <c r="CG556" s="139" t="n">
        <f aca="false">+DATOS_[[#This Row],[TOTAL SALARIO Ef]]+DATOS_[[#This Row],[Tot Extrasalarial Ef]]</f>
        <v>0</v>
      </c>
      <c r="CH556" s="140" t="n">
        <f aca="false">MIN(IF(DATOS_[[#This Row],[Fecha Fin Contrato]]="",$D$4,DATOS_[[#This Row],[Fecha Fin Contrato]]),$D$4)-MAX(DATOS_[[#This Row],[Fecha de Contratación]],$D$3)+1</f>
        <v>1</v>
      </c>
      <c r="CI556" s="141" t="str">
        <f aca="false">IF(COUNTIFS(DATOS_[id],DATOS_[[#This Row],[id]])&gt;1,DATOS_[[#This Row],[id]],"")</f>
        <v/>
      </c>
      <c r="CJ556" s="141" t="n">
        <f aca="false">(Inicio!$G$10-DATOS_[[#This Row],[Fecha Nacimiento]])/365.25</f>
        <v>0</v>
      </c>
      <c r="CK556" s="141" t="n">
        <f aca="false">(Inicio!$G$10-DATOS_[[#This Row],[Fecha de Antigüedad]])/365.25</f>
        <v>0</v>
      </c>
      <c r="CL556" s="141" t="e">
        <f aca="false">+VLOOKUP(DATOS_[[#This Row],[Clave de Contrato]],TblTiposContrato13[],3,0)</f>
        <v>#N/A</v>
      </c>
      <c r="CM556" s="141" t="e">
        <f aca="false">+VLOOKUP(DATOS_[[#This Row],[Clave de Contrato]],TblTiposContrato13[],4,0)</f>
        <v>#N/A</v>
      </c>
      <c r="CN556" s="141" t="str">
        <f aca="false">VLOOKUP(DATOS_[[#This Row],[Edad]],CONTRATOS!TblRngEdad,2,1)</f>
        <v>20  o menos</v>
      </c>
      <c r="CO556" s="141" t="str">
        <f aca="false">VLOOKUP(DATOS_[[#This Row],[Antigüedad]],TblRngAntg14[],2,1)</f>
        <v>0 a 1 años</v>
      </c>
    </row>
    <row r="557" customFormat="false" ht="13.8" hidden="false" customHeight="false" outlineLevel="0" collapsed="false">
      <c r="D557" s="128"/>
      <c r="E557" s="129"/>
      <c r="F557" s="129"/>
      <c r="G557" s="129"/>
      <c r="H557" s="130"/>
      <c r="I557" s="131"/>
      <c r="J557" s="128"/>
      <c r="K557" s="132"/>
      <c r="L557" s="132"/>
      <c r="M557" s="133"/>
      <c r="N557" s="133"/>
      <c r="O557" s="133"/>
      <c r="P557" s="129"/>
      <c r="Z557" s="74"/>
      <c r="AA557" s="75"/>
      <c r="AB557" s="75"/>
      <c r="AC557" s="129"/>
      <c r="AD557" s="134"/>
      <c r="AE557" s="134"/>
      <c r="AF557" s="134"/>
      <c r="AG557" s="134"/>
      <c r="AH557" s="134"/>
      <c r="AI557" s="134"/>
      <c r="AJ557" s="134"/>
      <c r="AK557" s="134"/>
      <c r="AL557" s="134"/>
      <c r="AM557" s="134"/>
      <c r="AN557" s="134"/>
      <c r="AO557" s="134"/>
      <c r="AP557" s="134"/>
      <c r="AQ557" s="134"/>
      <c r="AR557" s="134"/>
      <c r="AS557" s="134"/>
      <c r="AT557" s="134"/>
      <c r="AU557" s="134"/>
      <c r="AV557" s="134"/>
      <c r="AW557" s="134"/>
      <c r="AX557" s="134"/>
      <c r="AY557" s="134"/>
      <c r="AZ557" s="134"/>
      <c r="BA557" s="134"/>
      <c r="BB557" s="134"/>
      <c r="BC557" s="134"/>
      <c r="BD557" s="134"/>
      <c r="BE557" s="134"/>
      <c r="BF557" s="134"/>
      <c r="BG557" s="134"/>
      <c r="BH557" s="134"/>
      <c r="BI557" s="134"/>
      <c r="BJ557" s="134"/>
      <c r="BK557" s="134"/>
      <c r="BL557" s="134"/>
      <c r="BM557" s="135"/>
      <c r="BN557" s="136" t="n">
        <f aca="false">+MAX($D$3,DATOS_[[#This Row],[Fecha Inicio Sit. Contract.]])</f>
        <v>0</v>
      </c>
      <c r="BO557" s="136" t="n">
        <f aca="false">+MIN($D$4,DATOS_[[#This Row],[Fecha Fin Sit. Contract.]])</f>
        <v>0</v>
      </c>
      <c r="BP557" s="137" t="n">
        <f aca="false">+DATOS_[[#This Row],[% de jornada]]*IF(DATOS_[[#This Row],[% jornada reducida]]="",1,DATOS_[[#This Row],[% jornada reducida]])</f>
        <v>0</v>
      </c>
      <c r="BQ557" s="137" t="n">
        <f aca="false">+(DATOS_[[#This Row],[F.fin.cal]]-DATOS_[[#This Row],[F.ini.cal]]+1)/($D$4-$D$3+1)</f>
        <v>1</v>
      </c>
      <c r="BR557" s="137" t="str">
        <f aca="false">IF(OR(AND(DATOS_[[#This Row],[Fecha Fin Contrato]]&lt;$D$3,DATOS_[[#This Row],[Fecha Fin Contrato]]&lt;&gt;""),DATOS_[[#This Row],[Fecha de Contratación]]&gt;$D$4),"Fuera","Dentro")</f>
        <v>Dentro</v>
      </c>
      <c r="BS557" s="137" t="str">
        <f aca="false" t="array" ref="BS557:BS557">IF(MAX(IF(DATOS_[id]=DATOS_[[#This Row],[id]],DATOS_[F.fin.cal]))=DATOS_[[#This Row],[F.fin.cal]],"Sí","NO")</f>
        <v>Sí</v>
      </c>
      <c r="BT557" s="137" t="str">
        <f aca="false">IF(AND(DATOS_[[#This Row],[% normaliz]]&lt;&gt;1,DATOS_[[#This Row],[% anualiz]]=1),"Sí","NO")</f>
        <v>Sí</v>
      </c>
      <c r="BU557" s="137" t="str">
        <f aca="false">IF(AND(DATOS_[[#This Row],[% normaliz]]=1,DATOS_[[#This Row],[% anualiz]]&lt;&gt;1),"Sí","NO")</f>
        <v>NO</v>
      </c>
      <c r="BV557" s="137" t="str">
        <f aca="false">IF(AND(DATOS_[[#This Row],[% normaliz]]&lt;&gt;1,DATOS_[[#This Row],[% anualiz]]&lt;&gt;1),"Sí","NO")</f>
        <v>NO</v>
      </c>
      <c r="BW557" s="137" t="str">
        <f aca="false">+IF(DATOS_[[#This Row],[% normaliz]]*DATOS_[[#This Row],[% anualiz]]=1,"NO","Sí")</f>
        <v>Sí</v>
      </c>
      <c r="BX557" s="138" t="e">
        <f aca="false">(DATOS_[[#This Row],[S.BASE]]*(1/DATOS_[[#This Row],[% normaliz]])*(1/DATOS_[[#This Row],[% anualiz]]))*IF(DATOS_[[#This Row],[Check Equiparado]]="Sí",1,0)</f>
        <v>#DIV/0!</v>
      </c>
      <c r="BY5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7" s="138" t="e">
        <f aca="false">+DATOS_[[#This Row],[SALARIO BASE Eq]]+DATOS_[[#This Row],[Tot COMPL.SAL Eq]]</f>
        <v>#DIV/0!</v>
      </c>
      <c r="CA557" s="138" t="e">
        <f aca="false" t="array" ref="CA557:CA5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7" s="138" t="e">
        <f aca="false">+DATOS_[[#This Row],[TOTAL SALARIO Eq]]+DATOS_[[#This Row],[Tot Extrasalarial Eq]]</f>
        <v>#DIV/0!</v>
      </c>
      <c r="CC557" s="139" t="n">
        <f aca="false">DATOS_[[#This Row],[S.BASE]]</f>
        <v>0</v>
      </c>
      <c r="CD557" s="139" t="n">
        <f aca="false">+SUM(DATOS_[[#This Row],[Conc.Sal.01]:[Conc.Sal.30]])</f>
        <v>0</v>
      </c>
      <c r="CE557" s="139" t="n">
        <f aca="false">+DATOS_[[#This Row],[SALARIO BASE Ef]]+DATOS_[[#This Row],[Tot COMPL.SAL Ef]]</f>
        <v>0</v>
      </c>
      <c r="CF557" s="139" t="n">
        <f aca="false">+SUM(DATOS_[[#This Row],[C.Extra.01]:[C.Extra.05]])</f>
        <v>0</v>
      </c>
      <c r="CG557" s="139" t="n">
        <f aca="false">+DATOS_[[#This Row],[TOTAL SALARIO Ef]]+DATOS_[[#This Row],[Tot Extrasalarial Ef]]</f>
        <v>0</v>
      </c>
      <c r="CH557" s="140" t="n">
        <f aca="false">MIN(IF(DATOS_[[#This Row],[Fecha Fin Contrato]]="",$D$4,DATOS_[[#This Row],[Fecha Fin Contrato]]),$D$4)-MAX(DATOS_[[#This Row],[Fecha de Contratación]],$D$3)+1</f>
        <v>1</v>
      </c>
      <c r="CI557" s="141" t="str">
        <f aca="false">IF(COUNTIFS(DATOS_[id],DATOS_[[#This Row],[id]])&gt;1,DATOS_[[#This Row],[id]],"")</f>
        <v/>
      </c>
      <c r="CJ557" s="141" t="n">
        <f aca="false">(Inicio!$G$10-DATOS_[[#This Row],[Fecha Nacimiento]])/365.25</f>
        <v>0</v>
      </c>
      <c r="CK557" s="141" t="n">
        <f aca="false">(Inicio!$G$10-DATOS_[[#This Row],[Fecha de Antigüedad]])/365.25</f>
        <v>0</v>
      </c>
      <c r="CL557" s="141" t="e">
        <f aca="false">+VLOOKUP(DATOS_[[#This Row],[Clave de Contrato]],TblTiposContrato13[],3,0)</f>
        <v>#N/A</v>
      </c>
      <c r="CM557" s="141" t="e">
        <f aca="false">+VLOOKUP(DATOS_[[#This Row],[Clave de Contrato]],TblTiposContrato13[],4,0)</f>
        <v>#N/A</v>
      </c>
      <c r="CN557" s="141" t="str">
        <f aca="false">VLOOKUP(DATOS_[[#This Row],[Edad]],CONTRATOS!TblRngEdad,2,1)</f>
        <v>20  o menos</v>
      </c>
      <c r="CO557" s="141" t="str">
        <f aca="false">VLOOKUP(DATOS_[[#This Row],[Antigüedad]],TblRngAntg14[],2,1)</f>
        <v>0 a 1 años</v>
      </c>
    </row>
    <row r="558" customFormat="false" ht="13.8" hidden="false" customHeight="false" outlineLevel="0" collapsed="false">
      <c r="D558" s="128"/>
      <c r="E558" s="129"/>
      <c r="F558" s="129"/>
      <c r="G558" s="129"/>
      <c r="H558" s="130"/>
      <c r="I558" s="131"/>
      <c r="J558" s="128"/>
      <c r="K558" s="132"/>
      <c r="L558" s="132"/>
      <c r="M558" s="133"/>
      <c r="N558" s="133"/>
      <c r="O558" s="133"/>
      <c r="P558" s="129"/>
      <c r="Z558" s="74"/>
      <c r="AA558" s="75"/>
      <c r="AB558" s="75"/>
      <c r="AC558" s="129"/>
      <c r="AD558" s="134"/>
      <c r="AE558" s="134"/>
      <c r="AF558" s="134"/>
      <c r="AG558" s="134"/>
      <c r="AH558" s="134"/>
      <c r="AI558" s="134"/>
      <c r="AJ558" s="134"/>
      <c r="AK558" s="134"/>
      <c r="AL558" s="134"/>
      <c r="AM558" s="134"/>
      <c r="AN558" s="134"/>
      <c r="AO558" s="134"/>
      <c r="AP558" s="134"/>
      <c r="AQ558" s="134"/>
      <c r="AR558" s="134"/>
      <c r="AS558" s="134"/>
      <c r="AT558" s="134"/>
      <c r="AU558" s="134"/>
      <c r="AV558" s="134"/>
      <c r="AW558" s="134"/>
      <c r="AX558" s="134"/>
      <c r="AY558" s="134"/>
      <c r="AZ558" s="134"/>
      <c r="BA558" s="134"/>
      <c r="BB558" s="134"/>
      <c r="BC558" s="134"/>
      <c r="BD558" s="134"/>
      <c r="BE558" s="134"/>
      <c r="BF558" s="134"/>
      <c r="BG558" s="134"/>
      <c r="BH558" s="134"/>
      <c r="BI558" s="134"/>
      <c r="BJ558" s="134"/>
      <c r="BK558" s="134"/>
      <c r="BL558" s="134"/>
      <c r="BM558" s="135"/>
      <c r="BN558" s="136" t="n">
        <f aca="false">+MAX($D$3,DATOS_[[#This Row],[Fecha Inicio Sit. Contract.]])</f>
        <v>0</v>
      </c>
      <c r="BO558" s="136" t="n">
        <f aca="false">+MIN($D$4,DATOS_[[#This Row],[Fecha Fin Sit. Contract.]])</f>
        <v>0</v>
      </c>
      <c r="BP558" s="137" t="n">
        <f aca="false">+DATOS_[[#This Row],[% de jornada]]*IF(DATOS_[[#This Row],[% jornada reducida]]="",1,DATOS_[[#This Row],[% jornada reducida]])</f>
        <v>0</v>
      </c>
      <c r="BQ558" s="137" t="n">
        <f aca="false">+(DATOS_[[#This Row],[F.fin.cal]]-DATOS_[[#This Row],[F.ini.cal]]+1)/($D$4-$D$3+1)</f>
        <v>1</v>
      </c>
      <c r="BR558" s="137" t="str">
        <f aca="false">IF(OR(AND(DATOS_[[#This Row],[Fecha Fin Contrato]]&lt;$D$3,DATOS_[[#This Row],[Fecha Fin Contrato]]&lt;&gt;""),DATOS_[[#This Row],[Fecha de Contratación]]&gt;$D$4),"Fuera","Dentro")</f>
        <v>Dentro</v>
      </c>
      <c r="BS558" s="137" t="str">
        <f aca="false" t="array" ref="BS558:BS558">IF(MAX(IF(DATOS_[id]=DATOS_[[#This Row],[id]],DATOS_[F.fin.cal]))=DATOS_[[#This Row],[F.fin.cal]],"Sí","NO")</f>
        <v>Sí</v>
      </c>
      <c r="BT558" s="137" t="str">
        <f aca="false">IF(AND(DATOS_[[#This Row],[% normaliz]]&lt;&gt;1,DATOS_[[#This Row],[% anualiz]]=1),"Sí","NO")</f>
        <v>Sí</v>
      </c>
      <c r="BU558" s="137" t="str">
        <f aca="false">IF(AND(DATOS_[[#This Row],[% normaliz]]=1,DATOS_[[#This Row],[% anualiz]]&lt;&gt;1),"Sí","NO")</f>
        <v>NO</v>
      </c>
      <c r="BV558" s="137" t="str">
        <f aca="false">IF(AND(DATOS_[[#This Row],[% normaliz]]&lt;&gt;1,DATOS_[[#This Row],[% anualiz]]&lt;&gt;1),"Sí","NO")</f>
        <v>NO</v>
      </c>
      <c r="BW558" s="137" t="str">
        <f aca="false">+IF(DATOS_[[#This Row],[% normaliz]]*DATOS_[[#This Row],[% anualiz]]=1,"NO","Sí")</f>
        <v>Sí</v>
      </c>
      <c r="BX558" s="138" t="e">
        <f aca="false">(DATOS_[[#This Row],[S.BASE]]*(1/DATOS_[[#This Row],[% normaliz]])*(1/DATOS_[[#This Row],[% anualiz]]))*IF(DATOS_[[#This Row],[Check Equiparado]]="Sí",1,0)</f>
        <v>#DIV/0!</v>
      </c>
      <c r="BY5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8" s="138" t="e">
        <f aca="false">+DATOS_[[#This Row],[SALARIO BASE Eq]]+DATOS_[[#This Row],[Tot COMPL.SAL Eq]]</f>
        <v>#DIV/0!</v>
      </c>
      <c r="CA558" s="138" t="e">
        <f aca="false" t="array" ref="CA558:CA5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8" s="138" t="e">
        <f aca="false">+DATOS_[[#This Row],[TOTAL SALARIO Eq]]+DATOS_[[#This Row],[Tot Extrasalarial Eq]]</f>
        <v>#DIV/0!</v>
      </c>
      <c r="CC558" s="139" t="n">
        <f aca="false">DATOS_[[#This Row],[S.BASE]]</f>
        <v>0</v>
      </c>
      <c r="CD558" s="139" t="n">
        <f aca="false">+SUM(DATOS_[[#This Row],[Conc.Sal.01]:[Conc.Sal.30]])</f>
        <v>0</v>
      </c>
      <c r="CE558" s="139" t="n">
        <f aca="false">+DATOS_[[#This Row],[SALARIO BASE Ef]]+DATOS_[[#This Row],[Tot COMPL.SAL Ef]]</f>
        <v>0</v>
      </c>
      <c r="CF558" s="139" t="n">
        <f aca="false">+SUM(DATOS_[[#This Row],[C.Extra.01]:[C.Extra.05]])</f>
        <v>0</v>
      </c>
      <c r="CG558" s="139" t="n">
        <f aca="false">+DATOS_[[#This Row],[TOTAL SALARIO Ef]]+DATOS_[[#This Row],[Tot Extrasalarial Ef]]</f>
        <v>0</v>
      </c>
      <c r="CH558" s="140" t="n">
        <f aca="false">MIN(IF(DATOS_[[#This Row],[Fecha Fin Contrato]]="",$D$4,DATOS_[[#This Row],[Fecha Fin Contrato]]),$D$4)-MAX(DATOS_[[#This Row],[Fecha de Contratación]],$D$3)+1</f>
        <v>1</v>
      </c>
      <c r="CI558" s="141" t="str">
        <f aca="false">IF(COUNTIFS(DATOS_[id],DATOS_[[#This Row],[id]])&gt;1,DATOS_[[#This Row],[id]],"")</f>
        <v/>
      </c>
      <c r="CJ558" s="141" t="n">
        <f aca="false">(Inicio!$G$10-DATOS_[[#This Row],[Fecha Nacimiento]])/365.25</f>
        <v>0</v>
      </c>
      <c r="CK558" s="141" t="n">
        <f aca="false">(Inicio!$G$10-DATOS_[[#This Row],[Fecha de Antigüedad]])/365.25</f>
        <v>0</v>
      </c>
      <c r="CL558" s="141" t="e">
        <f aca="false">+VLOOKUP(DATOS_[[#This Row],[Clave de Contrato]],TblTiposContrato13[],3,0)</f>
        <v>#N/A</v>
      </c>
      <c r="CM558" s="141" t="e">
        <f aca="false">+VLOOKUP(DATOS_[[#This Row],[Clave de Contrato]],TblTiposContrato13[],4,0)</f>
        <v>#N/A</v>
      </c>
      <c r="CN558" s="141" t="str">
        <f aca="false">VLOOKUP(DATOS_[[#This Row],[Edad]],CONTRATOS!TblRngEdad,2,1)</f>
        <v>20  o menos</v>
      </c>
      <c r="CO558" s="141" t="str">
        <f aca="false">VLOOKUP(DATOS_[[#This Row],[Antigüedad]],TblRngAntg14[],2,1)</f>
        <v>0 a 1 años</v>
      </c>
    </row>
    <row r="559" customFormat="false" ht="13.8" hidden="false" customHeight="false" outlineLevel="0" collapsed="false">
      <c r="D559" s="128"/>
      <c r="E559" s="129"/>
      <c r="F559" s="129"/>
      <c r="G559" s="129"/>
      <c r="H559" s="130"/>
      <c r="I559" s="131"/>
      <c r="J559" s="128"/>
      <c r="K559" s="132"/>
      <c r="L559" s="132"/>
      <c r="M559" s="133"/>
      <c r="N559" s="133"/>
      <c r="O559" s="133"/>
      <c r="P559" s="129"/>
      <c r="Z559" s="74"/>
      <c r="AA559" s="75"/>
      <c r="AB559" s="75"/>
      <c r="AC559" s="129"/>
      <c r="AD559" s="134"/>
      <c r="AE559" s="134"/>
      <c r="AF559" s="134"/>
      <c r="AG559" s="134"/>
      <c r="AH559" s="134"/>
      <c r="AI559" s="134"/>
      <c r="AJ559" s="134"/>
      <c r="AK559" s="134"/>
      <c r="AL559" s="134"/>
      <c r="AM559" s="134"/>
      <c r="AN559" s="134"/>
      <c r="AO559" s="134"/>
      <c r="AP559" s="134"/>
      <c r="AQ559" s="134"/>
      <c r="AR559" s="134"/>
      <c r="AS559" s="134"/>
      <c r="AT559" s="134"/>
      <c r="AU559" s="134"/>
      <c r="AV559" s="134"/>
      <c r="AW559" s="134"/>
      <c r="AX559" s="134"/>
      <c r="AY559" s="134"/>
      <c r="AZ559" s="134"/>
      <c r="BA559" s="134"/>
      <c r="BB559" s="134"/>
      <c r="BC559" s="134"/>
      <c r="BD559" s="134"/>
      <c r="BE559" s="134"/>
      <c r="BF559" s="134"/>
      <c r="BG559" s="134"/>
      <c r="BH559" s="134"/>
      <c r="BI559" s="134"/>
      <c r="BJ559" s="134"/>
      <c r="BK559" s="134"/>
      <c r="BL559" s="134"/>
      <c r="BM559" s="135"/>
      <c r="BN559" s="136" t="n">
        <f aca="false">+MAX($D$3,DATOS_[[#This Row],[Fecha Inicio Sit. Contract.]])</f>
        <v>0</v>
      </c>
      <c r="BO559" s="136" t="n">
        <f aca="false">+MIN($D$4,DATOS_[[#This Row],[Fecha Fin Sit. Contract.]])</f>
        <v>0</v>
      </c>
      <c r="BP559" s="137" t="n">
        <f aca="false">+DATOS_[[#This Row],[% de jornada]]*IF(DATOS_[[#This Row],[% jornada reducida]]="",1,DATOS_[[#This Row],[% jornada reducida]])</f>
        <v>0</v>
      </c>
      <c r="BQ559" s="137" t="n">
        <f aca="false">+(DATOS_[[#This Row],[F.fin.cal]]-DATOS_[[#This Row],[F.ini.cal]]+1)/($D$4-$D$3+1)</f>
        <v>1</v>
      </c>
      <c r="BR559" s="137" t="str">
        <f aca="false">IF(OR(AND(DATOS_[[#This Row],[Fecha Fin Contrato]]&lt;$D$3,DATOS_[[#This Row],[Fecha Fin Contrato]]&lt;&gt;""),DATOS_[[#This Row],[Fecha de Contratación]]&gt;$D$4),"Fuera","Dentro")</f>
        <v>Dentro</v>
      </c>
      <c r="BS559" s="137" t="str">
        <f aca="false" t="array" ref="BS559:BS559">IF(MAX(IF(DATOS_[id]=DATOS_[[#This Row],[id]],DATOS_[F.fin.cal]))=DATOS_[[#This Row],[F.fin.cal]],"Sí","NO")</f>
        <v>Sí</v>
      </c>
      <c r="BT559" s="137" t="str">
        <f aca="false">IF(AND(DATOS_[[#This Row],[% normaliz]]&lt;&gt;1,DATOS_[[#This Row],[% anualiz]]=1),"Sí","NO")</f>
        <v>Sí</v>
      </c>
      <c r="BU559" s="137" t="str">
        <f aca="false">IF(AND(DATOS_[[#This Row],[% normaliz]]=1,DATOS_[[#This Row],[% anualiz]]&lt;&gt;1),"Sí","NO")</f>
        <v>NO</v>
      </c>
      <c r="BV559" s="137" t="str">
        <f aca="false">IF(AND(DATOS_[[#This Row],[% normaliz]]&lt;&gt;1,DATOS_[[#This Row],[% anualiz]]&lt;&gt;1),"Sí","NO")</f>
        <v>NO</v>
      </c>
      <c r="BW559" s="137" t="str">
        <f aca="false">+IF(DATOS_[[#This Row],[% normaliz]]*DATOS_[[#This Row],[% anualiz]]=1,"NO","Sí")</f>
        <v>Sí</v>
      </c>
      <c r="BX559" s="138" t="e">
        <f aca="false">(DATOS_[[#This Row],[S.BASE]]*(1/DATOS_[[#This Row],[% normaliz]])*(1/DATOS_[[#This Row],[% anualiz]]))*IF(DATOS_[[#This Row],[Check Equiparado]]="Sí",1,0)</f>
        <v>#DIV/0!</v>
      </c>
      <c r="BY5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9" s="138" t="e">
        <f aca="false">+DATOS_[[#This Row],[SALARIO BASE Eq]]+DATOS_[[#This Row],[Tot COMPL.SAL Eq]]</f>
        <v>#DIV/0!</v>
      </c>
      <c r="CA559" s="138" t="e">
        <f aca="false" t="array" ref="CA559:CA5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9" s="138" t="e">
        <f aca="false">+DATOS_[[#This Row],[TOTAL SALARIO Eq]]+DATOS_[[#This Row],[Tot Extrasalarial Eq]]</f>
        <v>#DIV/0!</v>
      </c>
      <c r="CC559" s="139" t="n">
        <f aca="false">DATOS_[[#This Row],[S.BASE]]</f>
        <v>0</v>
      </c>
      <c r="CD559" s="139" t="n">
        <f aca="false">+SUM(DATOS_[[#This Row],[Conc.Sal.01]:[Conc.Sal.30]])</f>
        <v>0</v>
      </c>
      <c r="CE559" s="139" t="n">
        <f aca="false">+DATOS_[[#This Row],[SALARIO BASE Ef]]+DATOS_[[#This Row],[Tot COMPL.SAL Ef]]</f>
        <v>0</v>
      </c>
      <c r="CF559" s="139" t="n">
        <f aca="false">+SUM(DATOS_[[#This Row],[C.Extra.01]:[C.Extra.05]])</f>
        <v>0</v>
      </c>
      <c r="CG559" s="139" t="n">
        <f aca="false">+DATOS_[[#This Row],[TOTAL SALARIO Ef]]+DATOS_[[#This Row],[Tot Extrasalarial Ef]]</f>
        <v>0</v>
      </c>
      <c r="CH559" s="140" t="n">
        <f aca="false">MIN(IF(DATOS_[[#This Row],[Fecha Fin Contrato]]="",$D$4,DATOS_[[#This Row],[Fecha Fin Contrato]]),$D$4)-MAX(DATOS_[[#This Row],[Fecha de Contratación]],$D$3)+1</f>
        <v>1</v>
      </c>
      <c r="CI559" s="141" t="str">
        <f aca="false">IF(COUNTIFS(DATOS_[id],DATOS_[[#This Row],[id]])&gt;1,DATOS_[[#This Row],[id]],"")</f>
        <v/>
      </c>
      <c r="CJ559" s="141" t="n">
        <f aca="false">(Inicio!$G$10-DATOS_[[#This Row],[Fecha Nacimiento]])/365.25</f>
        <v>0</v>
      </c>
      <c r="CK559" s="141" t="n">
        <f aca="false">(Inicio!$G$10-DATOS_[[#This Row],[Fecha de Antigüedad]])/365.25</f>
        <v>0</v>
      </c>
      <c r="CL559" s="141" t="e">
        <f aca="false">+VLOOKUP(DATOS_[[#This Row],[Clave de Contrato]],TblTiposContrato13[],3,0)</f>
        <v>#N/A</v>
      </c>
      <c r="CM559" s="141" t="e">
        <f aca="false">+VLOOKUP(DATOS_[[#This Row],[Clave de Contrato]],TblTiposContrato13[],4,0)</f>
        <v>#N/A</v>
      </c>
      <c r="CN559" s="141" t="str">
        <f aca="false">VLOOKUP(DATOS_[[#This Row],[Edad]],CONTRATOS!TblRngEdad,2,1)</f>
        <v>20  o menos</v>
      </c>
      <c r="CO559" s="141" t="str">
        <f aca="false">VLOOKUP(DATOS_[[#This Row],[Antigüedad]],TblRngAntg14[],2,1)</f>
        <v>0 a 1 años</v>
      </c>
    </row>
    <row r="560" customFormat="false" ht="13.8" hidden="false" customHeight="false" outlineLevel="0" collapsed="false">
      <c r="D560" s="128"/>
      <c r="E560" s="129"/>
      <c r="F560" s="129"/>
      <c r="G560" s="129"/>
      <c r="H560" s="130"/>
      <c r="I560" s="131"/>
      <c r="J560" s="128"/>
      <c r="K560" s="132"/>
      <c r="L560" s="132"/>
      <c r="M560" s="133"/>
      <c r="N560" s="133"/>
      <c r="O560" s="133"/>
      <c r="P560" s="129"/>
      <c r="Z560" s="74"/>
      <c r="AA560" s="75"/>
      <c r="AB560" s="75"/>
      <c r="AC560" s="129"/>
      <c r="AD560" s="134"/>
      <c r="AE560" s="134"/>
      <c r="AF560" s="134"/>
      <c r="AG560" s="134"/>
      <c r="AH560" s="134"/>
      <c r="AI560" s="134"/>
      <c r="AJ560" s="134"/>
      <c r="AK560" s="134"/>
      <c r="AL560" s="134"/>
      <c r="AM560" s="134"/>
      <c r="AN560" s="134"/>
      <c r="AO560" s="134"/>
      <c r="AP560" s="134"/>
      <c r="AQ560" s="134"/>
      <c r="AR560" s="134"/>
      <c r="AS560" s="134"/>
      <c r="AT560" s="134"/>
      <c r="AU560" s="134"/>
      <c r="AV560" s="134"/>
      <c r="AW560" s="134"/>
      <c r="AX560" s="134"/>
      <c r="AY560" s="134"/>
      <c r="AZ560" s="134"/>
      <c r="BA560" s="134"/>
      <c r="BB560" s="134"/>
      <c r="BC560" s="134"/>
      <c r="BD560" s="134"/>
      <c r="BE560" s="134"/>
      <c r="BF560" s="134"/>
      <c r="BG560" s="134"/>
      <c r="BH560" s="134"/>
      <c r="BI560" s="134"/>
      <c r="BJ560" s="134"/>
      <c r="BK560" s="134"/>
      <c r="BL560" s="134"/>
      <c r="BM560" s="135"/>
      <c r="BN560" s="136" t="n">
        <f aca="false">+MAX($D$3,DATOS_[[#This Row],[Fecha Inicio Sit. Contract.]])</f>
        <v>0</v>
      </c>
      <c r="BO560" s="136" t="n">
        <f aca="false">+MIN($D$4,DATOS_[[#This Row],[Fecha Fin Sit. Contract.]])</f>
        <v>0</v>
      </c>
      <c r="BP560" s="137" t="n">
        <f aca="false">+DATOS_[[#This Row],[% de jornada]]*IF(DATOS_[[#This Row],[% jornada reducida]]="",1,DATOS_[[#This Row],[% jornada reducida]])</f>
        <v>0</v>
      </c>
      <c r="BQ560" s="137" t="n">
        <f aca="false">+(DATOS_[[#This Row],[F.fin.cal]]-DATOS_[[#This Row],[F.ini.cal]]+1)/($D$4-$D$3+1)</f>
        <v>1</v>
      </c>
      <c r="BR560" s="137" t="str">
        <f aca="false">IF(OR(AND(DATOS_[[#This Row],[Fecha Fin Contrato]]&lt;$D$3,DATOS_[[#This Row],[Fecha Fin Contrato]]&lt;&gt;""),DATOS_[[#This Row],[Fecha de Contratación]]&gt;$D$4),"Fuera","Dentro")</f>
        <v>Dentro</v>
      </c>
      <c r="BS560" s="137" t="str">
        <f aca="false" t="array" ref="BS560:BS560">IF(MAX(IF(DATOS_[id]=DATOS_[[#This Row],[id]],DATOS_[F.fin.cal]))=DATOS_[[#This Row],[F.fin.cal]],"Sí","NO")</f>
        <v>Sí</v>
      </c>
      <c r="BT560" s="137" t="str">
        <f aca="false">IF(AND(DATOS_[[#This Row],[% normaliz]]&lt;&gt;1,DATOS_[[#This Row],[% anualiz]]=1),"Sí","NO")</f>
        <v>Sí</v>
      </c>
      <c r="BU560" s="137" t="str">
        <f aca="false">IF(AND(DATOS_[[#This Row],[% normaliz]]=1,DATOS_[[#This Row],[% anualiz]]&lt;&gt;1),"Sí","NO")</f>
        <v>NO</v>
      </c>
      <c r="BV560" s="137" t="str">
        <f aca="false">IF(AND(DATOS_[[#This Row],[% normaliz]]&lt;&gt;1,DATOS_[[#This Row],[% anualiz]]&lt;&gt;1),"Sí","NO")</f>
        <v>NO</v>
      </c>
      <c r="BW560" s="137" t="str">
        <f aca="false">+IF(DATOS_[[#This Row],[% normaliz]]*DATOS_[[#This Row],[% anualiz]]=1,"NO","Sí")</f>
        <v>Sí</v>
      </c>
      <c r="BX560" s="138" t="e">
        <f aca="false">(DATOS_[[#This Row],[S.BASE]]*(1/DATOS_[[#This Row],[% normaliz]])*(1/DATOS_[[#This Row],[% anualiz]]))*IF(DATOS_[[#This Row],[Check Equiparado]]="Sí",1,0)</f>
        <v>#DIV/0!</v>
      </c>
      <c r="BY5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0" s="138" t="e">
        <f aca="false">+DATOS_[[#This Row],[SALARIO BASE Eq]]+DATOS_[[#This Row],[Tot COMPL.SAL Eq]]</f>
        <v>#DIV/0!</v>
      </c>
      <c r="CA560" s="138" t="e">
        <f aca="false" t="array" ref="CA560:CA5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0" s="138" t="e">
        <f aca="false">+DATOS_[[#This Row],[TOTAL SALARIO Eq]]+DATOS_[[#This Row],[Tot Extrasalarial Eq]]</f>
        <v>#DIV/0!</v>
      </c>
      <c r="CC560" s="139" t="n">
        <f aca="false">DATOS_[[#This Row],[S.BASE]]</f>
        <v>0</v>
      </c>
      <c r="CD560" s="139" t="n">
        <f aca="false">+SUM(DATOS_[[#This Row],[Conc.Sal.01]:[Conc.Sal.30]])</f>
        <v>0</v>
      </c>
      <c r="CE560" s="139" t="n">
        <f aca="false">+DATOS_[[#This Row],[SALARIO BASE Ef]]+DATOS_[[#This Row],[Tot COMPL.SAL Ef]]</f>
        <v>0</v>
      </c>
      <c r="CF560" s="139" t="n">
        <f aca="false">+SUM(DATOS_[[#This Row],[C.Extra.01]:[C.Extra.05]])</f>
        <v>0</v>
      </c>
      <c r="CG560" s="139" t="n">
        <f aca="false">+DATOS_[[#This Row],[TOTAL SALARIO Ef]]+DATOS_[[#This Row],[Tot Extrasalarial Ef]]</f>
        <v>0</v>
      </c>
      <c r="CH560" s="140" t="n">
        <f aca="false">MIN(IF(DATOS_[[#This Row],[Fecha Fin Contrato]]="",$D$4,DATOS_[[#This Row],[Fecha Fin Contrato]]),$D$4)-MAX(DATOS_[[#This Row],[Fecha de Contratación]],$D$3)+1</f>
        <v>1</v>
      </c>
      <c r="CI560" s="141" t="str">
        <f aca="false">IF(COUNTIFS(DATOS_[id],DATOS_[[#This Row],[id]])&gt;1,DATOS_[[#This Row],[id]],"")</f>
        <v/>
      </c>
      <c r="CJ560" s="141" t="n">
        <f aca="false">(Inicio!$G$10-DATOS_[[#This Row],[Fecha Nacimiento]])/365.25</f>
        <v>0</v>
      </c>
      <c r="CK560" s="141" t="n">
        <f aca="false">(Inicio!$G$10-DATOS_[[#This Row],[Fecha de Antigüedad]])/365.25</f>
        <v>0</v>
      </c>
      <c r="CL560" s="141" t="e">
        <f aca="false">+VLOOKUP(DATOS_[[#This Row],[Clave de Contrato]],TblTiposContrato13[],3,0)</f>
        <v>#N/A</v>
      </c>
      <c r="CM560" s="141" t="e">
        <f aca="false">+VLOOKUP(DATOS_[[#This Row],[Clave de Contrato]],TblTiposContrato13[],4,0)</f>
        <v>#N/A</v>
      </c>
      <c r="CN560" s="141" t="str">
        <f aca="false">VLOOKUP(DATOS_[[#This Row],[Edad]],CONTRATOS!TblRngEdad,2,1)</f>
        <v>20  o menos</v>
      </c>
      <c r="CO560" s="141" t="str">
        <f aca="false">VLOOKUP(DATOS_[[#This Row],[Antigüedad]],TblRngAntg14[],2,1)</f>
        <v>0 a 1 años</v>
      </c>
    </row>
    <row r="561" customFormat="false" ht="13.8" hidden="false" customHeight="false" outlineLevel="0" collapsed="false">
      <c r="D561" s="128"/>
      <c r="E561" s="129"/>
      <c r="F561" s="129"/>
      <c r="G561" s="129"/>
      <c r="H561" s="130"/>
      <c r="I561" s="131"/>
      <c r="J561" s="128"/>
      <c r="K561" s="132"/>
      <c r="L561" s="132"/>
      <c r="M561" s="133"/>
      <c r="N561" s="133"/>
      <c r="O561" s="133"/>
      <c r="P561" s="129"/>
      <c r="Z561" s="74"/>
      <c r="AA561" s="75"/>
      <c r="AB561" s="75"/>
      <c r="AC561" s="129"/>
      <c r="AD561" s="134"/>
      <c r="AE561" s="134"/>
      <c r="AF561" s="134"/>
      <c r="AG561" s="134"/>
      <c r="AH561" s="134"/>
      <c r="AI561" s="134"/>
      <c r="AJ561" s="134"/>
      <c r="AK561" s="134"/>
      <c r="AL561" s="134"/>
      <c r="AM561" s="134"/>
      <c r="AN561" s="134"/>
      <c r="AO561" s="134"/>
      <c r="AP561" s="134"/>
      <c r="AQ561" s="134"/>
      <c r="AR561" s="134"/>
      <c r="AS561" s="134"/>
      <c r="AT561" s="134"/>
      <c r="AU561" s="134"/>
      <c r="AV561" s="134"/>
      <c r="AW561" s="134"/>
      <c r="AX561" s="134"/>
      <c r="AY561" s="134"/>
      <c r="AZ561" s="134"/>
      <c r="BA561" s="134"/>
      <c r="BB561" s="134"/>
      <c r="BC561" s="134"/>
      <c r="BD561" s="134"/>
      <c r="BE561" s="134"/>
      <c r="BF561" s="134"/>
      <c r="BG561" s="134"/>
      <c r="BH561" s="134"/>
      <c r="BI561" s="134"/>
      <c r="BJ561" s="134"/>
      <c r="BK561" s="134"/>
      <c r="BL561" s="134"/>
      <c r="BM561" s="135"/>
      <c r="BN561" s="136" t="n">
        <f aca="false">+MAX($D$3,DATOS_[[#This Row],[Fecha Inicio Sit. Contract.]])</f>
        <v>0</v>
      </c>
      <c r="BO561" s="136" t="n">
        <f aca="false">+MIN($D$4,DATOS_[[#This Row],[Fecha Fin Sit. Contract.]])</f>
        <v>0</v>
      </c>
      <c r="BP561" s="137" t="n">
        <f aca="false">+DATOS_[[#This Row],[% de jornada]]*IF(DATOS_[[#This Row],[% jornada reducida]]="",1,DATOS_[[#This Row],[% jornada reducida]])</f>
        <v>0</v>
      </c>
      <c r="BQ561" s="137" t="n">
        <f aca="false">+(DATOS_[[#This Row],[F.fin.cal]]-DATOS_[[#This Row],[F.ini.cal]]+1)/($D$4-$D$3+1)</f>
        <v>1</v>
      </c>
      <c r="BR561" s="137" t="str">
        <f aca="false">IF(OR(AND(DATOS_[[#This Row],[Fecha Fin Contrato]]&lt;$D$3,DATOS_[[#This Row],[Fecha Fin Contrato]]&lt;&gt;""),DATOS_[[#This Row],[Fecha de Contratación]]&gt;$D$4),"Fuera","Dentro")</f>
        <v>Dentro</v>
      </c>
      <c r="BS561" s="137" t="str">
        <f aca="false" t="array" ref="BS561:BS561">IF(MAX(IF(DATOS_[id]=DATOS_[[#This Row],[id]],DATOS_[F.fin.cal]))=DATOS_[[#This Row],[F.fin.cal]],"Sí","NO")</f>
        <v>Sí</v>
      </c>
      <c r="BT561" s="137" t="str">
        <f aca="false">IF(AND(DATOS_[[#This Row],[% normaliz]]&lt;&gt;1,DATOS_[[#This Row],[% anualiz]]=1),"Sí","NO")</f>
        <v>Sí</v>
      </c>
      <c r="BU561" s="137" t="str">
        <f aca="false">IF(AND(DATOS_[[#This Row],[% normaliz]]=1,DATOS_[[#This Row],[% anualiz]]&lt;&gt;1),"Sí","NO")</f>
        <v>NO</v>
      </c>
      <c r="BV561" s="137" t="str">
        <f aca="false">IF(AND(DATOS_[[#This Row],[% normaliz]]&lt;&gt;1,DATOS_[[#This Row],[% anualiz]]&lt;&gt;1),"Sí","NO")</f>
        <v>NO</v>
      </c>
      <c r="BW561" s="137" t="str">
        <f aca="false">+IF(DATOS_[[#This Row],[% normaliz]]*DATOS_[[#This Row],[% anualiz]]=1,"NO","Sí")</f>
        <v>Sí</v>
      </c>
      <c r="BX561" s="138" t="e">
        <f aca="false">(DATOS_[[#This Row],[S.BASE]]*(1/DATOS_[[#This Row],[% normaliz]])*(1/DATOS_[[#This Row],[% anualiz]]))*IF(DATOS_[[#This Row],[Check Equiparado]]="Sí",1,0)</f>
        <v>#DIV/0!</v>
      </c>
      <c r="BY5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1" s="138" t="e">
        <f aca="false">+DATOS_[[#This Row],[SALARIO BASE Eq]]+DATOS_[[#This Row],[Tot COMPL.SAL Eq]]</f>
        <v>#DIV/0!</v>
      </c>
      <c r="CA561" s="138" t="e">
        <f aca="false" t="array" ref="CA561:CA5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1" s="138" t="e">
        <f aca="false">+DATOS_[[#This Row],[TOTAL SALARIO Eq]]+DATOS_[[#This Row],[Tot Extrasalarial Eq]]</f>
        <v>#DIV/0!</v>
      </c>
      <c r="CC561" s="139" t="n">
        <f aca="false">DATOS_[[#This Row],[S.BASE]]</f>
        <v>0</v>
      </c>
      <c r="CD561" s="139" t="n">
        <f aca="false">+SUM(DATOS_[[#This Row],[Conc.Sal.01]:[Conc.Sal.30]])</f>
        <v>0</v>
      </c>
      <c r="CE561" s="139" t="n">
        <f aca="false">+DATOS_[[#This Row],[SALARIO BASE Ef]]+DATOS_[[#This Row],[Tot COMPL.SAL Ef]]</f>
        <v>0</v>
      </c>
      <c r="CF561" s="139" t="n">
        <f aca="false">+SUM(DATOS_[[#This Row],[C.Extra.01]:[C.Extra.05]])</f>
        <v>0</v>
      </c>
      <c r="CG561" s="139" t="n">
        <f aca="false">+DATOS_[[#This Row],[TOTAL SALARIO Ef]]+DATOS_[[#This Row],[Tot Extrasalarial Ef]]</f>
        <v>0</v>
      </c>
      <c r="CH561" s="140" t="n">
        <f aca="false">MIN(IF(DATOS_[[#This Row],[Fecha Fin Contrato]]="",$D$4,DATOS_[[#This Row],[Fecha Fin Contrato]]),$D$4)-MAX(DATOS_[[#This Row],[Fecha de Contratación]],$D$3)+1</f>
        <v>1</v>
      </c>
      <c r="CI561" s="141" t="str">
        <f aca="false">IF(COUNTIFS(DATOS_[id],DATOS_[[#This Row],[id]])&gt;1,DATOS_[[#This Row],[id]],"")</f>
        <v/>
      </c>
      <c r="CJ561" s="141" t="n">
        <f aca="false">(Inicio!$G$10-DATOS_[[#This Row],[Fecha Nacimiento]])/365.25</f>
        <v>0</v>
      </c>
      <c r="CK561" s="141" t="n">
        <f aca="false">(Inicio!$G$10-DATOS_[[#This Row],[Fecha de Antigüedad]])/365.25</f>
        <v>0</v>
      </c>
      <c r="CL561" s="141" t="e">
        <f aca="false">+VLOOKUP(DATOS_[[#This Row],[Clave de Contrato]],TblTiposContrato13[],3,0)</f>
        <v>#N/A</v>
      </c>
      <c r="CM561" s="141" t="e">
        <f aca="false">+VLOOKUP(DATOS_[[#This Row],[Clave de Contrato]],TblTiposContrato13[],4,0)</f>
        <v>#N/A</v>
      </c>
      <c r="CN561" s="141" t="str">
        <f aca="false">VLOOKUP(DATOS_[[#This Row],[Edad]],CONTRATOS!TblRngEdad,2,1)</f>
        <v>20  o menos</v>
      </c>
      <c r="CO561" s="141" t="str">
        <f aca="false">VLOOKUP(DATOS_[[#This Row],[Antigüedad]],TblRngAntg14[],2,1)</f>
        <v>0 a 1 años</v>
      </c>
    </row>
    <row r="562" customFormat="false" ht="13.8" hidden="false" customHeight="false" outlineLevel="0" collapsed="false">
      <c r="D562" s="128"/>
      <c r="E562" s="129"/>
      <c r="F562" s="129"/>
      <c r="G562" s="129"/>
      <c r="H562" s="130"/>
      <c r="I562" s="131"/>
      <c r="J562" s="128"/>
      <c r="K562" s="132"/>
      <c r="L562" s="132"/>
      <c r="M562" s="133"/>
      <c r="N562" s="133"/>
      <c r="O562" s="133"/>
      <c r="P562" s="129"/>
      <c r="Z562" s="74"/>
      <c r="AA562" s="75"/>
      <c r="AB562" s="75"/>
      <c r="AC562" s="129"/>
      <c r="AD562" s="134"/>
      <c r="AE562" s="134"/>
      <c r="AF562" s="134"/>
      <c r="AG562" s="134"/>
      <c r="AH562" s="134"/>
      <c r="AI562" s="134"/>
      <c r="AJ562" s="134"/>
      <c r="AK562" s="134"/>
      <c r="AL562" s="134"/>
      <c r="AM562" s="134"/>
      <c r="AN562" s="134"/>
      <c r="AO562" s="134"/>
      <c r="AP562" s="134"/>
      <c r="AQ562" s="134"/>
      <c r="AR562" s="134"/>
      <c r="AS562" s="134"/>
      <c r="AT562" s="134"/>
      <c r="AU562" s="134"/>
      <c r="AV562" s="134"/>
      <c r="AW562" s="134"/>
      <c r="AX562" s="134"/>
      <c r="AY562" s="134"/>
      <c r="AZ562" s="134"/>
      <c r="BA562" s="134"/>
      <c r="BB562" s="134"/>
      <c r="BC562" s="134"/>
      <c r="BD562" s="134"/>
      <c r="BE562" s="134"/>
      <c r="BF562" s="134"/>
      <c r="BG562" s="134"/>
      <c r="BH562" s="134"/>
      <c r="BI562" s="134"/>
      <c r="BJ562" s="134"/>
      <c r="BK562" s="134"/>
      <c r="BL562" s="134"/>
      <c r="BM562" s="135"/>
      <c r="BN562" s="136" t="n">
        <f aca="false">+MAX($D$3,DATOS_[[#This Row],[Fecha Inicio Sit. Contract.]])</f>
        <v>0</v>
      </c>
      <c r="BO562" s="136" t="n">
        <f aca="false">+MIN($D$4,DATOS_[[#This Row],[Fecha Fin Sit. Contract.]])</f>
        <v>0</v>
      </c>
      <c r="BP562" s="137" t="n">
        <f aca="false">+DATOS_[[#This Row],[% de jornada]]*IF(DATOS_[[#This Row],[% jornada reducida]]="",1,DATOS_[[#This Row],[% jornada reducida]])</f>
        <v>0</v>
      </c>
      <c r="BQ562" s="137" t="n">
        <f aca="false">+(DATOS_[[#This Row],[F.fin.cal]]-DATOS_[[#This Row],[F.ini.cal]]+1)/($D$4-$D$3+1)</f>
        <v>1</v>
      </c>
      <c r="BR562" s="137" t="str">
        <f aca="false">IF(OR(AND(DATOS_[[#This Row],[Fecha Fin Contrato]]&lt;$D$3,DATOS_[[#This Row],[Fecha Fin Contrato]]&lt;&gt;""),DATOS_[[#This Row],[Fecha de Contratación]]&gt;$D$4),"Fuera","Dentro")</f>
        <v>Dentro</v>
      </c>
      <c r="BS562" s="137" t="str">
        <f aca="false" t="array" ref="BS562:BS562">IF(MAX(IF(DATOS_[id]=DATOS_[[#This Row],[id]],DATOS_[F.fin.cal]))=DATOS_[[#This Row],[F.fin.cal]],"Sí","NO")</f>
        <v>Sí</v>
      </c>
      <c r="BT562" s="137" t="str">
        <f aca="false">IF(AND(DATOS_[[#This Row],[% normaliz]]&lt;&gt;1,DATOS_[[#This Row],[% anualiz]]=1),"Sí","NO")</f>
        <v>Sí</v>
      </c>
      <c r="BU562" s="137" t="str">
        <f aca="false">IF(AND(DATOS_[[#This Row],[% normaliz]]=1,DATOS_[[#This Row],[% anualiz]]&lt;&gt;1),"Sí","NO")</f>
        <v>NO</v>
      </c>
      <c r="BV562" s="137" t="str">
        <f aca="false">IF(AND(DATOS_[[#This Row],[% normaliz]]&lt;&gt;1,DATOS_[[#This Row],[% anualiz]]&lt;&gt;1),"Sí","NO")</f>
        <v>NO</v>
      </c>
      <c r="BW562" s="137" t="str">
        <f aca="false">+IF(DATOS_[[#This Row],[% normaliz]]*DATOS_[[#This Row],[% anualiz]]=1,"NO","Sí")</f>
        <v>Sí</v>
      </c>
      <c r="BX562" s="138" t="e">
        <f aca="false">(DATOS_[[#This Row],[S.BASE]]*(1/DATOS_[[#This Row],[% normaliz]])*(1/DATOS_[[#This Row],[% anualiz]]))*IF(DATOS_[[#This Row],[Check Equiparado]]="Sí",1,0)</f>
        <v>#DIV/0!</v>
      </c>
      <c r="BY5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2" s="138" t="e">
        <f aca="false">+DATOS_[[#This Row],[SALARIO BASE Eq]]+DATOS_[[#This Row],[Tot COMPL.SAL Eq]]</f>
        <v>#DIV/0!</v>
      </c>
      <c r="CA562" s="138" t="e">
        <f aca="false" t="array" ref="CA562:CA5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2" s="138" t="e">
        <f aca="false">+DATOS_[[#This Row],[TOTAL SALARIO Eq]]+DATOS_[[#This Row],[Tot Extrasalarial Eq]]</f>
        <v>#DIV/0!</v>
      </c>
      <c r="CC562" s="139" t="n">
        <f aca="false">DATOS_[[#This Row],[S.BASE]]</f>
        <v>0</v>
      </c>
      <c r="CD562" s="139" t="n">
        <f aca="false">+SUM(DATOS_[[#This Row],[Conc.Sal.01]:[Conc.Sal.30]])</f>
        <v>0</v>
      </c>
      <c r="CE562" s="139" t="n">
        <f aca="false">+DATOS_[[#This Row],[SALARIO BASE Ef]]+DATOS_[[#This Row],[Tot COMPL.SAL Ef]]</f>
        <v>0</v>
      </c>
      <c r="CF562" s="139" t="n">
        <f aca="false">+SUM(DATOS_[[#This Row],[C.Extra.01]:[C.Extra.05]])</f>
        <v>0</v>
      </c>
      <c r="CG562" s="139" t="n">
        <f aca="false">+DATOS_[[#This Row],[TOTAL SALARIO Ef]]+DATOS_[[#This Row],[Tot Extrasalarial Ef]]</f>
        <v>0</v>
      </c>
      <c r="CH562" s="140" t="n">
        <f aca="false">MIN(IF(DATOS_[[#This Row],[Fecha Fin Contrato]]="",$D$4,DATOS_[[#This Row],[Fecha Fin Contrato]]),$D$4)-MAX(DATOS_[[#This Row],[Fecha de Contratación]],$D$3)+1</f>
        <v>1</v>
      </c>
      <c r="CI562" s="141" t="str">
        <f aca="false">IF(COUNTIFS(DATOS_[id],DATOS_[[#This Row],[id]])&gt;1,DATOS_[[#This Row],[id]],"")</f>
        <v/>
      </c>
      <c r="CJ562" s="141" t="n">
        <f aca="false">(Inicio!$G$10-DATOS_[[#This Row],[Fecha Nacimiento]])/365.25</f>
        <v>0</v>
      </c>
      <c r="CK562" s="141" t="n">
        <f aca="false">(Inicio!$G$10-DATOS_[[#This Row],[Fecha de Antigüedad]])/365.25</f>
        <v>0</v>
      </c>
      <c r="CL562" s="141" t="e">
        <f aca="false">+VLOOKUP(DATOS_[[#This Row],[Clave de Contrato]],TblTiposContrato13[],3,0)</f>
        <v>#N/A</v>
      </c>
      <c r="CM562" s="141" t="e">
        <f aca="false">+VLOOKUP(DATOS_[[#This Row],[Clave de Contrato]],TblTiposContrato13[],4,0)</f>
        <v>#N/A</v>
      </c>
      <c r="CN562" s="141" t="str">
        <f aca="false">VLOOKUP(DATOS_[[#This Row],[Edad]],CONTRATOS!TblRngEdad,2,1)</f>
        <v>20  o menos</v>
      </c>
      <c r="CO562" s="141" t="str">
        <f aca="false">VLOOKUP(DATOS_[[#This Row],[Antigüedad]],TblRngAntg14[],2,1)</f>
        <v>0 a 1 años</v>
      </c>
    </row>
    <row r="563" customFormat="false" ht="13.8" hidden="false" customHeight="false" outlineLevel="0" collapsed="false">
      <c r="D563" s="128"/>
      <c r="E563" s="129"/>
      <c r="F563" s="129"/>
      <c r="G563" s="129"/>
      <c r="H563" s="130"/>
      <c r="I563" s="131"/>
      <c r="J563" s="128"/>
      <c r="K563" s="132"/>
      <c r="L563" s="132"/>
      <c r="M563" s="133"/>
      <c r="N563" s="133"/>
      <c r="O563" s="133"/>
      <c r="P563" s="129"/>
      <c r="Z563" s="74"/>
      <c r="AA563" s="75"/>
      <c r="AB563" s="75"/>
      <c r="AC563" s="129"/>
      <c r="AD563" s="134"/>
      <c r="AE563" s="134"/>
      <c r="AF563" s="134"/>
      <c r="AG563" s="134"/>
      <c r="AH563" s="134"/>
      <c r="AI563" s="134"/>
      <c r="AJ563" s="134"/>
      <c r="AK563" s="134"/>
      <c r="AL563" s="134"/>
      <c r="AM563" s="134"/>
      <c r="AN563" s="134"/>
      <c r="AO563" s="134"/>
      <c r="AP563" s="134"/>
      <c r="AQ563" s="134"/>
      <c r="AR563" s="134"/>
      <c r="AS563" s="134"/>
      <c r="AT563" s="134"/>
      <c r="AU563" s="134"/>
      <c r="AV563" s="134"/>
      <c r="AW563" s="134"/>
      <c r="AX563" s="134"/>
      <c r="AY563" s="134"/>
      <c r="AZ563" s="134"/>
      <c r="BA563" s="134"/>
      <c r="BB563" s="134"/>
      <c r="BC563" s="134"/>
      <c r="BD563" s="134"/>
      <c r="BE563" s="134"/>
      <c r="BF563" s="134"/>
      <c r="BG563" s="134"/>
      <c r="BH563" s="134"/>
      <c r="BI563" s="134"/>
      <c r="BJ563" s="134"/>
      <c r="BK563" s="134"/>
      <c r="BL563" s="134"/>
      <c r="BM563" s="135"/>
      <c r="BN563" s="136" t="n">
        <f aca="false">+MAX($D$3,DATOS_[[#This Row],[Fecha Inicio Sit. Contract.]])</f>
        <v>0</v>
      </c>
      <c r="BO563" s="136" t="n">
        <f aca="false">+MIN($D$4,DATOS_[[#This Row],[Fecha Fin Sit. Contract.]])</f>
        <v>0</v>
      </c>
      <c r="BP563" s="137" t="n">
        <f aca="false">+DATOS_[[#This Row],[% de jornada]]*IF(DATOS_[[#This Row],[% jornada reducida]]="",1,DATOS_[[#This Row],[% jornada reducida]])</f>
        <v>0</v>
      </c>
      <c r="BQ563" s="137" t="n">
        <f aca="false">+(DATOS_[[#This Row],[F.fin.cal]]-DATOS_[[#This Row],[F.ini.cal]]+1)/($D$4-$D$3+1)</f>
        <v>1</v>
      </c>
      <c r="BR563" s="137" t="str">
        <f aca="false">IF(OR(AND(DATOS_[[#This Row],[Fecha Fin Contrato]]&lt;$D$3,DATOS_[[#This Row],[Fecha Fin Contrato]]&lt;&gt;""),DATOS_[[#This Row],[Fecha de Contratación]]&gt;$D$4),"Fuera","Dentro")</f>
        <v>Dentro</v>
      </c>
      <c r="BS563" s="137" t="str">
        <f aca="false" t="array" ref="BS563:BS563">IF(MAX(IF(DATOS_[id]=DATOS_[[#This Row],[id]],DATOS_[F.fin.cal]))=DATOS_[[#This Row],[F.fin.cal]],"Sí","NO")</f>
        <v>Sí</v>
      </c>
      <c r="BT563" s="137" t="str">
        <f aca="false">IF(AND(DATOS_[[#This Row],[% normaliz]]&lt;&gt;1,DATOS_[[#This Row],[% anualiz]]=1),"Sí","NO")</f>
        <v>Sí</v>
      </c>
      <c r="BU563" s="137" t="str">
        <f aca="false">IF(AND(DATOS_[[#This Row],[% normaliz]]=1,DATOS_[[#This Row],[% anualiz]]&lt;&gt;1),"Sí","NO")</f>
        <v>NO</v>
      </c>
      <c r="BV563" s="137" t="str">
        <f aca="false">IF(AND(DATOS_[[#This Row],[% normaliz]]&lt;&gt;1,DATOS_[[#This Row],[% anualiz]]&lt;&gt;1),"Sí","NO")</f>
        <v>NO</v>
      </c>
      <c r="BW563" s="137" t="str">
        <f aca="false">+IF(DATOS_[[#This Row],[% normaliz]]*DATOS_[[#This Row],[% anualiz]]=1,"NO","Sí")</f>
        <v>Sí</v>
      </c>
      <c r="BX563" s="138" t="e">
        <f aca="false">(DATOS_[[#This Row],[S.BASE]]*(1/DATOS_[[#This Row],[% normaliz]])*(1/DATOS_[[#This Row],[% anualiz]]))*IF(DATOS_[[#This Row],[Check Equiparado]]="Sí",1,0)</f>
        <v>#DIV/0!</v>
      </c>
      <c r="BY5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3" s="138" t="e">
        <f aca="false">+DATOS_[[#This Row],[SALARIO BASE Eq]]+DATOS_[[#This Row],[Tot COMPL.SAL Eq]]</f>
        <v>#DIV/0!</v>
      </c>
      <c r="CA563" s="138" t="e">
        <f aca="false" t="array" ref="CA563:CA5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3" s="138" t="e">
        <f aca="false">+DATOS_[[#This Row],[TOTAL SALARIO Eq]]+DATOS_[[#This Row],[Tot Extrasalarial Eq]]</f>
        <v>#DIV/0!</v>
      </c>
      <c r="CC563" s="139" t="n">
        <f aca="false">DATOS_[[#This Row],[S.BASE]]</f>
        <v>0</v>
      </c>
      <c r="CD563" s="139" t="n">
        <f aca="false">+SUM(DATOS_[[#This Row],[Conc.Sal.01]:[Conc.Sal.30]])</f>
        <v>0</v>
      </c>
      <c r="CE563" s="139" t="n">
        <f aca="false">+DATOS_[[#This Row],[SALARIO BASE Ef]]+DATOS_[[#This Row],[Tot COMPL.SAL Ef]]</f>
        <v>0</v>
      </c>
      <c r="CF563" s="139" t="n">
        <f aca="false">+SUM(DATOS_[[#This Row],[C.Extra.01]:[C.Extra.05]])</f>
        <v>0</v>
      </c>
      <c r="CG563" s="139" t="n">
        <f aca="false">+DATOS_[[#This Row],[TOTAL SALARIO Ef]]+DATOS_[[#This Row],[Tot Extrasalarial Ef]]</f>
        <v>0</v>
      </c>
      <c r="CH563" s="140" t="n">
        <f aca="false">MIN(IF(DATOS_[[#This Row],[Fecha Fin Contrato]]="",$D$4,DATOS_[[#This Row],[Fecha Fin Contrato]]),$D$4)-MAX(DATOS_[[#This Row],[Fecha de Contratación]],$D$3)+1</f>
        <v>1</v>
      </c>
      <c r="CI563" s="141" t="str">
        <f aca="false">IF(COUNTIFS(DATOS_[id],DATOS_[[#This Row],[id]])&gt;1,DATOS_[[#This Row],[id]],"")</f>
        <v/>
      </c>
      <c r="CJ563" s="141" t="n">
        <f aca="false">(Inicio!$G$10-DATOS_[[#This Row],[Fecha Nacimiento]])/365.25</f>
        <v>0</v>
      </c>
      <c r="CK563" s="141" t="n">
        <f aca="false">(Inicio!$G$10-DATOS_[[#This Row],[Fecha de Antigüedad]])/365.25</f>
        <v>0</v>
      </c>
      <c r="CL563" s="141" t="e">
        <f aca="false">+VLOOKUP(DATOS_[[#This Row],[Clave de Contrato]],TblTiposContrato13[],3,0)</f>
        <v>#N/A</v>
      </c>
      <c r="CM563" s="141" t="e">
        <f aca="false">+VLOOKUP(DATOS_[[#This Row],[Clave de Contrato]],TblTiposContrato13[],4,0)</f>
        <v>#N/A</v>
      </c>
      <c r="CN563" s="141" t="str">
        <f aca="false">VLOOKUP(DATOS_[[#This Row],[Edad]],CONTRATOS!TblRngEdad,2,1)</f>
        <v>20  o menos</v>
      </c>
      <c r="CO563" s="141" t="str">
        <f aca="false">VLOOKUP(DATOS_[[#This Row],[Antigüedad]],TblRngAntg14[],2,1)</f>
        <v>0 a 1 años</v>
      </c>
    </row>
    <row r="564" customFormat="false" ht="13.8" hidden="false" customHeight="false" outlineLevel="0" collapsed="false">
      <c r="D564" s="128"/>
      <c r="E564" s="129"/>
      <c r="F564" s="129"/>
      <c r="G564" s="129"/>
      <c r="H564" s="130"/>
      <c r="I564" s="131"/>
      <c r="J564" s="128"/>
      <c r="K564" s="132"/>
      <c r="L564" s="132"/>
      <c r="M564" s="133"/>
      <c r="N564" s="133"/>
      <c r="O564" s="133"/>
      <c r="P564" s="129"/>
      <c r="Z564" s="74"/>
      <c r="AA564" s="75"/>
      <c r="AB564" s="75"/>
      <c r="AC564" s="129"/>
      <c r="AD564" s="134"/>
      <c r="AE564" s="134"/>
      <c r="AF564" s="134"/>
      <c r="AG564" s="134"/>
      <c r="AH564" s="134"/>
      <c r="AI564" s="134"/>
      <c r="AJ564" s="134"/>
      <c r="AK564" s="134"/>
      <c r="AL564" s="134"/>
      <c r="AM564" s="134"/>
      <c r="AN564" s="134"/>
      <c r="AO564" s="134"/>
      <c r="AP564" s="134"/>
      <c r="AQ564" s="134"/>
      <c r="AR564" s="134"/>
      <c r="AS564" s="134"/>
      <c r="AT564" s="134"/>
      <c r="AU564" s="134"/>
      <c r="AV564" s="134"/>
      <c r="AW564" s="134"/>
      <c r="AX564" s="134"/>
      <c r="AY564" s="134"/>
      <c r="AZ564" s="134"/>
      <c r="BA564" s="134"/>
      <c r="BB564" s="134"/>
      <c r="BC564" s="134"/>
      <c r="BD564" s="134"/>
      <c r="BE564" s="134"/>
      <c r="BF564" s="134"/>
      <c r="BG564" s="134"/>
      <c r="BH564" s="134"/>
      <c r="BI564" s="134"/>
      <c r="BJ564" s="134"/>
      <c r="BK564" s="134"/>
      <c r="BL564" s="134"/>
      <c r="BM564" s="135"/>
      <c r="BN564" s="136" t="n">
        <f aca="false">+MAX($D$3,DATOS_[[#This Row],[Fecha Inicio Sit. Contract.]])</f>
        <v>0</v>
      </c>
      <c r="BO564" s="136" t="n">
        <f aca="false">+MIN($D$4,DATOS_[[#This Row],[Fecha Fin Sit. Contract.]])</f>
        <v>0</v>
      </c>
      <c r="BP564" s="137" t="n">
        <f aca="false">+DATOS_[[#This Row],[% de jornada]]*IF(DATOS_[[#This Row],[% jornada reducida]]="",1,DATOS_[[#This Row],[% jornada reducida]])</f>
        <v>0</v>
      </c>
      <c r="BQ564" s="137" t="n">
        <f aca="false">+(DATOS_[[#This Row],[F.fin.cal]]-DATOS_[[#This Row],[F.ini.cal]]+1)/($D$4-$D$3+1)</f>
        <v>1</v>
      </c>
      <c r="BR564" s="137" t="str">
        <f aca="false">IF(OR(AND(DATOS_[[#This Row],[Fecha Fin Contrato]]&lt;$D$3,DATOS_[[#This Row],[Fecha Fin Contrato]]&lt;&gt;""),DATOS_[[#This Row],[Fecha de Contratación]]&gt;$D$4),"Fuera","Dentro")</f>
        <v>Dentro</v>
      </c>
      <c r="BS564" s="137" t="str">
        <f aca="false" t="array" ref="BS564:BS564">IF(MAX(IF(DATOS_[id]=DATOS_[[#This Row],[id]],DATOS_[F.fin.cal]))=DATOS_[[#This Row],[F.fin.cal]],"Sí","NO")</f>
        <v>Sí</v>
      </c>
      <c r="BT564" s="137" t="str">
        <f aca="false">IF(AND(DATOS_[[#This Row],[% normaliz]]&lt;&gt;1,DATOS_[[#This Row],[% anualiz]]=1),"Sí","NO")</f>
        <v>Sí</v>
      </c>
      <c r="BU564" s="137" t="str">
        <f aca="false">IF(AND(DATOS_[[#This Row],[% normaliz]]=1,DATOS_[[#This Row],[% anualiz]]&lt;&gt;1),"Sí","NO")</f>
        <v>NO</v>
      </c>
      <c r="BV564" s="137" t="str">
        <f aca="false">IF(AND(DATOS_[[#This Row],[% normaliz]]&lt;&gt;1,DATOS_[[#This Row],[% anualiz]]&lt;&gt;1),"Sí","NO")</f>
        <v>NO</v>
      </c>
      <c r="BW564" s="137" t="str">
        <f aca="false">+IF(DATOS_[[#This Row],[% normaliz]]*DATOS_[[#This Row],[% anualiz]]=1,"NO","Sí")</f>
        <v>Sí</v>
      </c>
      <c r="BX564" s="138" t="e">
        <f aca="false">(DATOS_[[#This Row],[S.BASE]]*(1/DATOS_[[#This Row],[% normaliz]])*(1/DATOS_[[#This Row],[% anualiz]]))*IF(DATOS_[[#This Row],[Check Equiparado]]="Sí",1,0)</f>
        <v>#DIV/0!</v>
      </c>
      <c r="BY5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4" s="138" t="e">
        <f aca="false">+DATOS_[[#This Row],[SALARIO BASE Eq]]+DATOS_[[#This Row],[Tot COMPL.SAL Eq]]</f>
        <v>#DIV/0!</v>
      </c>
      <c r="CA564" s="138" t="e">
        <f aca="false" t="array" ref="CA564:CA5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4" s="138" t="e">
        <f aca="false">+DATOS_[[#This Row],[TOTAL SALARIO Eq]]+DATOS_[[#This Row],[Tot Extrasalarial Eq]]</f>
        <v>#DIV/0!</v>
      </c>
      <c r="CC564" s="139" t="n">
        <f aca="false">DATOS_[[#This Row],[S.BASE]]</f>
        <v>0</v>
      </c>
      <c r="CD564" s="139" t="n">
        <f aca="false">+SUM(DATOS_[[#This Row],[Conc.Sal.01]:[Conc.Sal.30]])</f>
        <v>0</v>
      </c>
      <c r="CE564" s="139" t="n">
        <f aca="false">+DATOS_[[#This Row],[SALARIO BASE Ef]]+DATOS_[[#This Row],[Tot COMPL.SAL Ef]]</f>
        <v>0</v>
      </c>
      <c r="CF564" s="139" t="n">
        <f aca="false">+SUM(DATOS_[[#This Row],[C.Extra.01]:[C.Extra.05]])</f>
        <v>0</v>
      </c>
      <c r="CG564" s="139" t="n">
        <f aca="false">+DATOS_[[#This Row],[TOTAL SALARIO Ef]]+DATOS_[[#This Row],[Tot Extrasalarial Ef]]</f>
        <v>0</v>
      </c>
      <c r="CH564" s="140" t="n">
        <f aca="false">MIN(IF(DATOS_[[#This Row],[Fecha Fin Contrato]]="",$D$4,DATOS_[[#This Row],[Fecha Fin Contrato]]),$D$4)-MAX(DATOS_[[#This Row],[Fecha de Contratación]],$D$3)+1</f>
        <v>1</v>
      </c>
      <c r="CI564" s="141" t="str">
        <f aca="false">IF(COUNTIFS(DATOS_[id],DATOS_[[#This Row],[id]])&gt;1,DATOS_[[#This Row],[id]],"")</f>
        <v/>
      </c>
      <c r="CJ564" s="141" t="n">
        <f aca="false">(Inicio!$G$10-DATOS_[[#This Row],[Fecha Nacimiento]])/365.25</f>
        <v>0</v>
      </c>
      <c r="CK564" s="141" t="n">
        <f aca="false">(Inicio!$G$10-DATOS_[[#This Row],[Fecha de Antigüedad]])/365.25</f>
        <v>0</v>
      </c>
      <c r="CL564" s="141" t="e">
        <f aca="false">+VLOOKUP(DATOS_[[#This Row],[Clave de Contrato]],TblTiposContrato13[],3,0)</f>
        <v>#N/A</v>
      </c>
      <c r="CM564" s="141" t="e">
        <f aca="false">+VLOOKUP(DATOS_[[#This Row],[Clave de Contrato]],TblTiposContrato13[],4,0)</f>
        <v>#N/A</v>
      </c>
      <c r="CN564" s="141" t="str">
        <f aca="false">VLOOKUP(DATOS_[[#This Row],[Edad]],CONTRATOS!TblRngEdad,2,1)</f>
        <v>20  o menos</v>
      </c>
      <c r="CO564" s="141" t="str">
        <f aca="false">VLOOKUP(DATOS_[[#This Row],[Antigüedad]],TblRngAntg14[],2,1)</f>
        <v>0 a 1 años</v>
      </c>
    </row>
    <row r="565" customFormat="false" ht="13.8" hidden="false" customHeight="false" outlineLevel="0" collapsed="false">
      <c r="D565" s="128"/>
      <c r="E565" s="129"/>
      <c r="F565" s="129"/>
      <c r="G565" s="129"/>
      <c r="H565" s="130"/>
      <c r="I565" s="131"/>
      <c r="J565" s="128"/>
      <c r="K565" s="132"/>
      <c r="L565" s="132"/>
      <c r="M565" s="133"/>
      <c r="N565" s="133"/>
      <c r="O565" s="133"/>
      <c r="P565" s="129"/>
      <c r="Z565" s="74"/>
      <c r="AA565" s="75"/>
      <c r="AB565" s="75"/>
      <c r="AC565" s="129"/>
      <c r="AD565" s="134"/>
      <c r="AE565" s="134"/>
      <c r="AF565" s="134"/>
      <c r="AG565" s="134"/>
      <c r="AH565" s="134"/>
      <c r="AI565" s="134"/>
      <c r="AJ565" s="134"/>
      <c r="AK565" s="134"/>
      <c r="AL565" s="134"/>
      <c r="AM565" s="134"/>
      <c r="AN565" s="134"/>
      <c r="AO565" s="134"/>
      <c r="AP565" s="134"/>
      <c r="AQ565" s="134"/>
      <c r="AR565" s="134"/>
      <c r="AS565" s="134"/>
      <c r="AT565" s="134"/>
      <c r="AU565" s="134"/>
      <c r="AV565" s="134"/>
      <c r="AW565" s="134"/>
      <c r="AX565" s="134"/>
      <c r="AY565" s="134"/>
      <c r="AZ565" s="134"/>
      <c r="BA565" s="134"/>
      <c r="BB565" s="134"/>
      <c r="BC565" s="134"/>
      <c r="BD565" s="134"/>
      <c r="BE565" s="134"/>
      <c r="BF565" s="134"/>
      <c r="BG565" s="134"/>
      <c r="BH565" s="134"/>
      <c r="BI565" s="134"/>
      <c r="BJ565" s="134"/>
      <c r="BK565" s="134"/>
      <c r="BL565" s="134"/>
      <c r="BM565" s="135"/>
      <c r="BN565" s="136" t="n">
        <f aca="false">+MAX($D$3,DATOS_[[#This Row],[Fecha Inicio Sit. Contract.]])</f>
        <v>0</v>
      </c>
      <c r="BO565" s="136" t="n">
        <f aca="false">+MIN($D$4,DATOS_[[#This Row],[Fecha Fin Sit. Contract.]])</f>
        <v>0</v>
      </c>
      <c r="BP565" s="137" t="n">
        <f aca="false">+DATOS_[[#This Row],[% de jornada]]*IF(DATOS_[[#This Row],[% jornada reducida]]="",1,DATOS_[[#This Row],[% jornada reducida]])</f>
        <v>0</v>
      </c>
      <c r="BQ565" s="137" t="n">
        <f aca="false">+(DATOS_[[#This Row],[F.fin.cal]]-DATOS_[[#This Row],[F.ini.cal]]+1)/($D$4-$D$3+1)</f>
        <v>1</v>
      </c>
      <c r="BR565" s="137" t="str">
        <f aca="false">IF(OR(AND(DATOS_[[#This Row],[Fecha Fin Contrato]]&lt;$D$3,DATOS_[[#This Row],[Fecha Fin Contrato]]&lt;&gt;""),DATOS_[[#This Row],[Fecha de Contratación]]&gt;$D$4),"Fuera","Dentro")</f>
        <v>Dentro</v>
      </c>
      <c r="BS565" s="137" t="str">
        <f aca="false" t="array" ref="BS565:BS565">IF(MAX(IF(DATOS_[id]=DATOS_[[#This Row],[id]],DATOS_[F.fin.cal]))=DATOS_[[#This Row],[F.fin.cal]],"Sí","NO")</f>
        <v>Sí</v>
      </c>
      <c r="BT565" s="137" t="str">
        <f aca="false">IF(AND(DATOS_[[#This Row],[% normaliz]]&lt;&gt;1,DATOS_[[#This Row],[% anualiz]]=1),"Sí","NO")</f>
        <v>Sí</v>
      </c>
      <c r="BU565" s="137" t="str">
        <f aca="false">IF(AND(DATOS_[[#This Row],[% normaliz]]=1,DATOS_[[#This Row],[% anualiz]]&lt;&gt;1),"Sí","NO")</f>
        <v>NO</v>
      </c>
      <c r="BV565" s="137" t="str">
        <f aca="false">IF(AND(DATOS_[[#This Row],[% normaliz]]&lt;&gt;1,DATOS_[[#This Row],[% anualiz]]&lt;&gt;1),"Sí","NO")</f>
        <v>NO</v>
      </c>
      <c r="BW565" s="137" t="str">
        <f aca="false">+IF(DATOS_[[#This Row],[% normaliz]]*DATOS_[[#This Row],[% anualiz]]=1,"NO","Sí")</f>
        <v>Sí</v>
      </c>
      <c r="BX565" s="138" t="e">
        <f aca="false">(DATOS_[[#This Row],[S.BASE]]*(1/DATOS_[[#This Row],[% normaliz]])*(1/DATOS_[[#This Row],[% anualiz]]))*IF(DATOS_[[#This Row],[Check Equiparado]]="Sí",1,0)</f>
        <v>#DIV/0!</v>
      </c>
      <c r="BY5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5" s="138" t="e">
        <f aca="false">+DATOS_[[#This Row],[SALARIO BASE Eq]]+DATOS_[[#This Row],[Tot COMPL.SAL Eq]]</f>
        <v>#DIV/0!</v>
      </c>
      <c r="CA565" s="138" t="e">
        <f aca="false" t="array" ref="CA565:CA5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5" s="138" t="e">
        <f aca="false">+DATOS_[[#This Row],[TOTAL SALARIO Eq]]+DATOS_[[#This Row],[Tot Extrasalarial Eq]]</f>
        <v>#DIV/0!</v>
      </c>
      <c r="CC565" s="139" t="n">
        <f aca="false">DATOS_[[#This Row],[S.BASE]]</f>
        <v>0</v>
      </c>
      <c r="CD565" s="139" t="n">
        <f aca="false">+SUM(DATOS_[[#This Row],[Conc.Sal.01]:[Conc.Sal.30]])</f>
        <v>0</v>
      </c>
      <c r="CE565" s="139" t="n">
        <f aca="false">+DATOS_[[#This Row],[SALARIO BASE Ef]]+DATOS_[[#This Row],[Tot COMPL.SAL Ef]]</f>
        <v>0</v>
      </c>
      <c r="CF565" s="139" t="n">
        <f aca="false">+SUM(DATOS_[[#This Row],[C.Extra.01]:[C.Extra.05]])</f>
        <v>0</v>
      </c>
      <c r="CG565" s="139" t="n">
        <f aca="false">+DATOS_[[#This Row],[TOTAL SALARIO Ef]]+DATOS_[[#This Row],[Tot Extrasalarial Ef]]</f>
        <v>0</v>
      </c>
      <c r="CH565" s="140" t="n">
        <f aca="false">MIN(IF(DATOS_[[#This Row],[Fecha Fin Contrato]]="",$D$4,DATOS_[[#This Row],[Fecha Fin Contrato]]),$D$4)-MAX(DATOS_[[#This Row],[Fecha de Contratación]],$D$3)+1</f>
        <v>1</v>
      </c>
      <c r="CI565" s="141" t="str">
        <f aca="false">IF(COUNTIFS(DATOS_[id],DATOS_[[#This Row],[id]])&gt;1,DATOS_[[#This Row],[id]],"")</f>
        <v/>
      </c>
      <c r="CJ565" s="141" t="n">
        <f aca="false">(Inicio!$G$10-DATOS_[[#This Row],[Fecha Nacimiento]])/365.25</f>
        <v>0</v>
      </c>
      <c r="CK565" s="141" t="n">
        <f aca="false">(Inicio!$G$10-DATOS_[[#This Row],[Fecha de Antigüedad]])/365.25</f>
        <v>0</v>
      </c>
      <c r="CL565" s="141" t="e">
        <f aca="false">+VLOOKUP(DATOS_[[#This Row],[Clave de Contrato]],TblTiposContrato13[],3,0)</f>
        <v>#N/A</v>
      </c>
      <c r="CM565" s="141" t="e">
        <f aca="false">+VLOOKUP(DATOS_[[#This Row],[Clave de Contrato]],TblTiposContrato13[],4,0)</f>
        <v>#N/A</v>
      </c>
      <c r="CN565" s="141" t="str">
        <f aca="false">VLOOKUP(DATOS_[[#This Row],[Edad]],CONTRATOS!TblRngEdad,2,1)</f>
        <v>20  o menos</v>
      </c>
      <c r="CO565" s="141" t="str">
        <f aca="false">VLOOKUP(DATOS_[[#This Row],[Antigüedad]],TblRngAntg14[],2,1)</f>
        <v>0 a 1 años</v>
      </c>
    </row>
    <row r="566" customFormat="false" ht="13.8" hidden="false" customHeight="false" outlineLevel="0" collapsed="false">
      <c r="D566" s="128"/>
      <c r="E566" s="129"/>
      <c r="F566" s="129"/>
      <c r="G566" s="129"/>
      <c r="H566" s="130"/>
      <c r="I566" s="131"/>
      <c r="J566" s="128"/>
      <c r="K566" s="132"/>
      <c r="L566" s="132"/>
      <c r="M566" s="133"/>
      <c r="N566" s="133"/>
      <c r="O566" s="133"/>
      <c r="P566" s="129"/>
      <c r="Z566" s="74"/>
      <c r="AA566" s="75"/>
      <c r="AB566" s="75"/>
      <c r="AC566" s="129"/>
      <c r="AD566" s="134"/>
      <c r="AE566" s="134"/>
      <c r="AF566" s="134"/>
      <c r="AG566" s="134"/>
      <c r="AH566" s="134"/>
      <c r="AI566" s="134"/>
      <c r="AJ566" s="134"/>
      <c r="AK566" s="134"/>
      <c r="AL566" s="134"/>
      <c r="AM566" s="134"/>
      <c r="AN566" s="134"/>
      <c r="AO566" s="134"/>
      <c r="AP566" s="134"/>
      <c r="AQ566" s="134"/>
      <c r="AR566" s="134"/>
      <c r="AS566" s="134"/>
      <c r="AT566" s="134"/>
      <c r="AU566" s="134"/>
      <c r="AV566" s="134"/>
      <c r="AW566" s="134"/>
      <c r="AX566" s="134"/>
      <c r="AY566" s="134"/>
      <c r="AZ566" s="134"/>
      <c r="BA566" s="134"/>
      <c r="BB566" s="134"/>
      <c r="BC566" s="134"/>
      <c r="BD566" s="134"/>
      <c r="BE566" s="134"/>
      <c r="BF566" s="134"/>
      <c r="BG566" s="134"/>
      <c r="BH566" s="134"/>
      <c r="BI566" s="134"/>
      <c r="BJ566" s="134"/>
      <c r="BK566" s="134"/>
      <c r="BL566" s="134"/>
      <c r="BM566" s="135"/>
      <c r="BN566" s="136" t="n">
        <f aca="false">+MAX($D$3,DATOS_[[#This Row],[Fecha Inicio Sit. Contract.]])</f>
        <v>0</v>
      </c>
      <c r="BO566" s="136" t="n">
        <f aca="false">+MIN($D$4,DATOS_[[#This Row],[Fecha Fin Sit. Contract.]])</f>
        <v>0</v>
      </c>
      <c r="BP566" s="137" t="n">
        <f aca="false">+DATOS_[[#This Row],[% de jornada]]*IF(DATOS_[[#This Row],[% jornada reducida]]="",1,DATOS_[[#This Row],[% jornada reducida]])</f>
        <v>0</v>
      </c>
      <c r="BQ566" s="137" t="n">
        <f aca="false">+(DATOS_[[#This Row],[F.fin.cal]]-DATOS_[[#This Row],[F.ini.cal]]+1)/($D$4-$D$3+1)</f>
        <v>1</v>
      </c>
      <c r="BR566" s="137" t="str">
        <f aca="false">IF(OR(AND(DATOS_[[#This Row],[Fecha Fin Contrato]]&lt;$D$3,DATOS_[[#This Row],[Fecha Fin Contrato]]&lt;&gt;""),DATOS_[[#This Row],[Fecha de Contratación]]&gt;$D$4),"Fuera","Dentro")</f>
        <v>Dentro</v>
      </c>
      <c r="BS566" s="137" t="str">
        <f aca="false" t="array" ref="BS566:BS566">IF(MAX(IF(DATOS_[id]=DATOS_[[#This Row],[id]],DATOS_[F.fin.cal]))=DATOS_[[#This Row],[F.fin.cal]],"Sí","NO")</f>
        <v>Sí</v>
      </c>
      <c r="BT566" s="137" t="str">
        <f aca="false">IF(AND(DATOS_[[#This Row],[% normaliz]]&lt;&gt;1,DATOS_[[#This Row],[% anualiz]]=1),"Sí","NO")</f>
        <v>Sí</v>
      </c>
      <c r="BU566" s="137" t="str">
        <f aca="false">IF(AND(DATOS_[[#This Row],[% normaliz]]=1,DATOS_[[#This Row],[% anualiz]]&lt;&gt;1),"Sí","NO")</f>
        <v>NO</v>
      </c>
      <c r="BV566" s="137" t="str">
        <f aca="false">IF(AND(DATOS_[[#This Row],[% normaliz]]&lt;&gt;1,DATOS_[[#This Row],[% anualiz]]&lt;&gt;1),"Sí","NO")</f>
        <v>NO</v>
      </c>
      <c r="BW566" s="137" t="str">
        <f aca="false">+IF(DATOS_[[#This Row],[% normaliz]]*DATOS_[[#This Row],[% anualiz]]=1,"NO","Sí")</f>
        <v>Sí</v>
      </c>
      <c r="BX566" s="138" t="e">
        <f aca="false">(DATOS_[[#This Row],[S.BASE]]*(1/DATOS_[[#This Row],[% normaliz]])*(1/DATOS_[[#This Row],[% anualiz]]))*IF(DATOS_[[#This Row],[Check Equiparado]]="Sí",1,0)</f>
        <v>#DIV/0!</v>
      </c>
      <c r="BY5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6" s="138" t="e">
        <f aca="false">+DATOS_[[#This Row],[SALARIO BASE Eq]]+DATOS_[[#This Row],[Tot COMPL.SAL Eq]]</f>
        <v>#DIV/0!</v>
      </c>
      <c r="CA566" s="138" t="e">
        <f aca="false" t="array" ref="CA566:CA5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6" s="138" t="e">
        <f aca="false">+DATOS_[[#This Row],[TOTAL SALARIO Eq]]+DATOS_[[#This Row],[Tot Extrasalarial Eq]]</f>
        <v>#DIV/0!</v>
      </c>
      <c r="CC566" s="139" t="n">
        <f aca="false">DATOS_[[#This Row],[S.BASE]]</f>
        <v>0</v>
      </c>
      <c r="CD566" s="139" t="n">
        <f aca="false">+SUM(DATOS_[[#This Row],[Conc.Sal.01]:[Conc.Sal.30]])</f>
        <v>0</v>
      </c>
      <c r="CE566" s="139" t="n">
        <f aca="false">+DATOS_[[#This Row],[SALARIO BASE Ef]]+DATOS_[[#This Row],[Tot COMPL.SAL Ef]]</f>
        <v>0</v>
      </c>
      <c r="CF566" s="139" t="n">
        <f aca="false">+SUM(DATOS_[[#This Row],[C.Extra.01]:[C.Extra.05]])</f>
        <v>0</v>
      </c>
      <c r="CG566" s="139" t="n">
        <f aca="false">+DATOS_[[#This Row],[TOTAL SALARIO Ef]]+DATOS_[[#This Row],[Tot Extrasalarial Ef]]</f>
        <v>0</v>
      </c>
      <c r="CH566" s="140" t="n">
        <f aca="false">MIN(IF(DATOS_[[#This Row],[Fecha Fin Contrato]]="",$D$4,DATOS_[[#This Row],[Fecha Fin Contrato]]),$D$4)-MAX(DATOS_[[#This Row],[Fecha de Contratación]],$D$3)+1</f>
        <v>1</v>
      </c>
      <c r="CI566" s="141" t="str">
        <f aca="false">IF(COUNTIFS(DATOS_[id],DATOS_[[#This Row],[id]])&gt;1,DATOS_[[#This Row],[id]],"")</f>
        <v/>
      </c>
      <c r="CJ566" s="141" t="n">
        <f aca="false">(Inicio!$G$10-DATOS_[[#This Row],[Fecha Nacimiento]])/365.25</f>
        <v>0</v>
      </c>
      <c r="CK566" s="141" t="n">
        <f aca="false">(Inicio!$G$10-DATOS_[[#This Row],[Fecha de Antigüedad]])/365.25</f>
        <v>0</v>
      </c>
      <c r="CL566" s="141" t="e">
        <f aca="false">+VLOOKUP(DATOS_[[#This Row],[Clave de Contrato]],TblTiposContrato13[],3,0)</f>
        <v>#N/A</v>
      </c>
      <c r="CM566" s="141" t="e">
        <f aca="false">+VLOOKUP(DATOS_[[#This Row],[Clave de Contrato]],TblTiposContrato13[],4,0)</f>
        <v>#N/A</v>
      </c>
      <c r="CN566" s="141" t="str">
        <f aca="false">VLOOKUP(DATOS_[[#This Row],[Edad]],CONTRATOS!TblRngEdad,2,1)</f>
        <v>20  o menos</v>
      </c>
      <c r="CO566" s="141" t="str">
        <f aca="false">VLOOKUP(DATOS_[[#This Row],[Antigüedad]],TblRngAntg14[],2,1)</f>
        <v>0 a 1 años</v>
      </c>
    </row>
    <row r="567" customFormat="false" ht="13.8" hidden="false" customHeight="false" outlineLevel="0" collapsed="false">
      <c r="D567" s="128"/>
      <c r="E567" s="129"/>
      <c r="F567" s="129"/>
      <c r="G567" s="129"/>
      <c r="H567" s="130"/>
      <c r="I567" s="131"/>
      <c r="J567" s="128"/>
      <c r="K567" s="132"/>
      <c r="L567" s="132"/>
      <c r="M567" s="133"/>
      <c r="N567" s="133"/>
      <c r="O567" s="133"/>
      <c r="P567" s="129"/>
      <c r="Z567" s="74"/>
      <c r="AA567" s="75"/>
      <c r="AB567" s="75"/>
      <c r="AC567" s="129"/>
      <c r="AD567" s="134"/>
      <c r="AE567" s="134"/>
      <c r="AF567" s="134"/>
      <c r="AG567" s="134"/>
      <c r="AH567" s="134"/>
      <c r="AI567" s="134"/>
      <c r="AJ567" s="134"/>
      <c r="AK567" s="134"/>
      <c r="AL567" s="134"/>
      <c r="AM567" s="134"/>
      <c r="AN567" s="134"/>
      <c r="AO567" s="134"/>
      <c r="AP567" s="134"/>
      <c r="AQ567" s="134"/>
      <c r="AR567" s="134"/>
      <c r="AS567" s="134"/>
      <c r="AT567" s="134"/>
      <c r="AU567" s="134"/>
      <c r="AV567" s="134"/>
      <c r="AW567" s="134"/>
      <c r="AX567" s="134"/>
      <c r="AY567" s="134"/>
      <c r="AZ567" s="134"/>
      <c r="BA567" s="134"/>
      <c r="BB567" s="134"/>
      <c r="BC567" s="134"/>
      <c r="BD567" s="134"/>
      <c r="BE567" s="134"/>
      <c r="BF567" s="134"/>
      <c r="BG567" s="134"/>
      <c r="BH567" s="134"/>
      <c r="BI567" s="134"/>
      <c r="BJ567" s="134"/>
      <c r="BK567" s="134"/>
      <c r="BL567" s="134"/>
      <c r="BM567" s="135"/>
      <c r="BN567" s="136" t="n">
        <f aca="false">+MAX($D$3,DATOS_[[#This Row],[Fecha Inicio Sit. Contract.]])</f>
        <v>0</v>
      </c>
      <c r="BO567" s="136" t="n">
        <f aca="false">+MIN($D$4,DATOS_[[#This Row],[Fecha Fin Sit. Contract.]])</f>
        <v>0</v>
      </c>
      <c r="BP567" s="137" t="n">
        <f aca="false">+DATOS_[[#This Row],[% de jornada]]*IF(DATOS_[[#This Row],[% jornada reducida]]="",1,DATOS_[[#This Row],[% jornada reducida]])</f>
        <v>0</v>
      </c>
      <c r="BQ567" s="137" t="n">
        <f aca="false">+(DATOS_[[#This Row],[F.fin.cal]]-DATOS_[[#This Row],[F.ini.cal]]+1)/($D$4-$D$3+1)</f>
        <v>1</v>
      </c>
      <c r="BR567" s="137" t="str">
        <f aca="false">IF(OR(AND(DATOS_[[#This Row],[Fecha Fin Contrato]]&lt;$D$3,DATOS_[[#This Row],[Fecha Fin Contrato]]&lt;&gt;""),DATOS_[[#This Row],[Fecha de Contratación]]&gt;$D$4),"Fuera","Dentro")</f>
        <v>Dentro</v>
      </c>
      <c r="BS567" s="137" t="str">
        <f aca="false" t="array" ref="BS567:BS567">IF(MAX(IF(DATOS_[id]=DATOS_[[#This Row],[id]],DATOS_[F.fin.cal]))=DATOS_[[#This Row],[F.fin.cal]],"Sí","NO")</f>
        <v>Sí</v>
      </c>
      <c r="BT567" s="137" t="str">
        <f aca="false">IF(AND(DATOS_[[#This Row],[% normaliz]]&lt;&gt;1,DATOS_[[#This Row],[% anualiz]]=1),"Sí","NO")</f>
        <v>Sí</v>
      </c>
      <c r="BU567" s="137" t="str">
        <f aca="false">IF(AND(DATOS_[[#This Row],[% normaliz]]=1,DATOS_[[#This Row],[% anualiz]]&lt;&gt;1),"Sí","NO")</f>
        <v>NO</v>
      </c>
      <c r="BV567" s="137" t="str">
        <f aca="false">IF(AND(DATOS_[[#This Row],[% normaliz]]&lt;&gt;1,DATOS_[[#This Row],[% anualiz]]&lt;&gt;1),"Sí","NO")</f>
        <v>NO</v>
      </c>
      <c r="BW567" s="137" t="str">
        <f aca="false">+IF(DATOS_[[#This Row],[% normaliz]]*DATOS_[[#This Row],[% anualiz]]=1,"NO","Sí")</f>
        <v>Sí</v>
      </c>
      <c r="BX567" s="138" t="e">
        <f aca="false">(DATOS_[[#This Row],[S.BASE]]*(1/DATOS_[[#This Row],[% normaliz]])*(1/DATOS_[[#This Row],[% anualiz]]))*IF(DATOS_[[#This Row],[Check Equiparado]]="Sí",1,0)</f>
        <v>#DIV/0!</v>
      </c>
      <c r="BY5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7" s="138" t="e">
        <f aca="false">+DATOS_[[#This Row],[SALARIO BASE Eq]]+DATOS_[[#This Row],[Tot COMPL.SAL Eq]]</f>
        <v>#DIV/0!</v>
      </c>
      <c r="CA567" s="138" t="e">
        <f aca="false" t="array" ref="CA567:CA5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7" s="138" t="e">
        <f aca="false">+DATOS_[[#This Row],[TOTAL SALARIO Eq]]+DATOS_[[#This Row],[Tot Extrasalarial Eq]]</f>
        <v>#DIV/0!</v>
      </c>
      <c r="CC567" s="139" t="n">
        <f aca="false">DATOS_[[#This Row],[S.BASE]]</f>
        <v>0</v>
      </c>
      <c r="CD567" s="139" t="n">
        <f aca="false">+SUM(DATOS_[[#This Row],[Conc.Sal.01]:[Conc.Sal.30]])</f>
        <v>0</v>
      </c>
      <c r="CE567" s="139" t="n">
        <f aca="false">+DATOS_[[#This Row],[SALARIO BASE Ef]]+DATOS_[[#This Row],[Tot COMPL.SAL Ef]]</f>
        <v>0</v>
      </c>
      <c r="CF567" s="139" t="n">
        <f aca="false">+SUM(DATOS_[[#This Row],[C.Extra.01]:[C.Extra.05]])</f>
        <v>0</v>
      </c>
      <c r="CG567" s="139" t="n">
        <f aca="false">+DATOS_[[#This Row],[TOTAL SALARIO Ef]]+DATOS_[[#This Row],[Tot Extrasalarial Ef]]</f>
        <v>0</v>
      </c>
      <c r="CH567" s="140" t="n">
        <f aca="false">MIN(IF(DATOS_[[#This Row],[Fecha Fin Contrato]]="",$D$4,DATOS_[[#This Row],[Fecha Fin Contrato]]),$D$4)-MAX(DATOS_[[#This Row],[Fecha de Contratación]],$D$3)+1</f>
        <v>1</v>
      </c>
      <c r="CI567" s="141" t="str">
        <f aca="false">IF(COUNTIFS(DATOS_[id],DATOS_[[#This Row],[id]])&gt;1,DATOS_[[#This Row],[id]],"")</f>
        <v/>
      </c>
      <c r="CJ567" s="141" t="n">
        <f aca="false">(Inicio!$G$10-DATOS_[[#This Row],[Fecha Nacimiento]])/365.25</f>
        <v>0</v>
      </c>
      <c r="CK567" s="141" t="n">
        <f aca="false">(Inicio!$G$10-DATOS_[[#This Row],[Fecha de Antigüedad]])/365.25</f>
        <v>0</v>
      </c>
      <c r="CL567" s="141" t="e">
        <f aca="false">+VLOOKUP(DATOS_[[#This Row],[Clave de Contrato]],TblTiposContrato13[],3,0)</f>
        <v>#N/A</v>
      </c>
      <c r="CM567" s="141" t="e">
        <f aca="false">+VLOOKUP(DATOS_[[#This Row],[Clave de Contrato]],TblTiposContrato13[],4,0)</f>
        <v>#N/A</v>
      </c>
      <c r="CN567" s="141" t="str">
        <f aca="false">VLOOKUP(DATOS_[[#This Row],[Edad]],CONTRATOS!TblRngEdad,2,1)</f>
        <v>20  o menos</v>
      </c>
      <c r="CO567" s="141" t="str">
        <f aca="false">VLOOKUP(DATOS_[[#This Row],[Antigüedad]],TblRngAntg14[],2,1)</f>
        <v>0 a 1 años</v>
      </c>
    </row>
    <row r="568" customFormat="false" ht="13.8" hidden="false" customHeight="false" outlineLevel="0" collapsed="false">
      <c r="D568" s="128"/>
      <c r="E568" s="129"/>
      <c r="F568" s="129"/>
      <c r="G568" s="129"/>
      <c r="H568" s="130"/>
      <c r="I568" s="131"/>
      <c r="J568" s="128"/>
      <c r="K568" s="132"/>
      <c r="L568" s="132"/>
      <c r="M568" s="133"/>
      <c r="N568" s="133"/>
      <c r="O568" s="133"/>
      <c r="P568" s="129"/>
      <c r="Z568" s="74"/>
      <c r="AA568" s="75"/>
      <c r="AB568" s="75"/>
      <c r="AC568" s="129"/>
      <c r="AD568" s="134"/>
      <c r="AE568" s="134"/>
      <c r="AF568" s="134"/>
      <c r="AG568" s="134"/>
      <c r="AH568" s="134"/>
      <c r="AI568" s="134"/>
      <c r="AJ568" s="134"/>
      <c r="AK568" s="134"/>
      <c r="AL568" s="134"/>
      <c r="AM568" s="134"/>
      <c r="AN568" s="134"/>
      <c r="AO568" s="134"/>
      <c r="AP568" s="134"/>
      <c r="AQ568" s="134"/>
      <c r="AR568" s="134"/>
      <c r="AS568" s="134"/>
      <c r="AT568" s="134"/>
      <c r="AU568" s="134"/>
      <c r="AV568" s="134"/>
      <c r="AW568" s="134"/>
      <c r="AX568" s="134"/>
      <c r="AY568" s="134"/>
      <c r="AZ568" s="134"/>
      <c r="BA568" s="134"/>
      <c r="BB568" s="134"/>
      <c r="BC568" s="134"/>
      <c r="BD568" s="134"/>
      <c r="BE568" s="134"/>
      <c r="BF568" s="134"/>
      <c r="BG568" s="134"/>
      <c r="BH568" s="134"/>
      <c r="BI568" s="134"/>
      <c r="BJ568" s="134"/>
      <c r="BK568" s="134"/>
      <c r="BL568" s="134"/>
      <c r="BM568" s="135"/>
      <c r="BN568" s="136" t="n">
        <f aca="false">+MAX($D$3,DATOS_[[#This Row],[Fecha Inicio Sit. Contract.]])</f>
        <v>0</v>
      </c>
      <c r="BO568" s="136" t="n">
        <f aca="false">+MIN($D$4,DATOS_[[#This Row],[Fecha Fin Sit. Contract.]])</f>
        <v>0</v>
      </c>
      <c r="BP568" s="137" t="n">
        <f aca="false">+DATOS_[[#This Row],[% de jornada]]*IF(DATOS_[[#This Row],[% jornada reducida]]="",1,DATOS_[[#This Row],[% jornada reducida]])</f>
        <v>0</v>
      </c>
      <c r="BQ568" s="137" t="n">
        <f aca="false">+(DATOS_[[#This Row],[F.fin.cal]]-DATOS_[[#This Row],[F.ini.cal]]+1)/($D$4-$D$3+1)</f>
        <v>1</v>
      </c>
      <c r="BR568" s="137" t="str">
        <f aca="false">IF(OR(AND(DATOS_[[#This Row],[Fecha Fin Contrato]]&lt;$D$3,DATOS_[[#This Row],[Fecha Fin Contrato]]&lt;&gt;""),DATOS_[[#This Row],[Fecha de Contratación]]&gt;$D$4),"Fuera","Dentro")</f>
        <v>Dentro</v>
      </c>
      <c r="BS568" s="137" t="str">
        <f aca="false" t="array" ref="BS568:BS568">IF(MAX(IF(DATOS_[id]=DATOS_[[#This Row],[id]],DATOS_[F.fin.cal]))=DATOS_[[#This Row],[F.fin.cal]],"Sí","NO")</f>
        <v>Sí</v>
      </c>
      <c r="BT568" s="137" t="str">
        <f aca="false">IF(AND(DATOS_[[#This Row],[% normaliz]]&lt;&gt;1,DATOS_[[#This Row],[% anualiz]]=1),"Sí","NO")</f>
        <v>Sí</v>
      </c>
      <c r="BU568" s="137" t="str">
        <f aca="false">IF(AND(DATOS_[[#This Row],[% normaliz]]=1,DATOS_[[#This Row],[% anualiz]]&lt;&gt;1),"Sí","NO")</f>
        <v>NO</v>
      </c>
      <c r="BV568" s="137" t="str">
        <f aca="false">IF(AND(DATOS_[[#This Row],[% normaliz]]&lt;&gt;1,DATOS_[[#This Row],[% anualiz]]&lt;&gt;1),"Sí","NO")</f>
        <v>NO</v>
      </c>
      <c r="BW568" s="137" t="str">
        <f aca="false">+IF(DATOS_[[#This Row],[% normaliz]]*DATOS_[[#This Row],[% anualiz]]=1,"NO","Sí")</f>
        <v>Sí</v>
      </c>
      <c r="BX568" s="138" t="e">
        <f aca="false">(DATOS_[[#This Row],[S.BASE]]*(1/DATOS_[[#This Row],[% normaliz]])*(1/DATOS_[[#This Row],[% anualiz]]))*IF(DATOS_[[#This Row],[Check Equiparado]]="Sí",1,0)</f>
        <v>#DIV/0!</v>
      </c>
      <c r="BY5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8" s="138" t="e">
        <f aca="false">+DATOS_[[#This Row],[SALARIO BASE Eq]]+DATOS_[[#This Row],[Tot COMPL.SAL Eq]]</f>
        <v>#DIV/0!</v>
      </c>
      <c r="CA568" s="138" t="e">
        <f aca="false" t="array" ref="CA568:CA5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8" s="138" t="e">
        <f aca="false">+DATOS_[[#This Row],[TOTAL SALARIO Eq]]+DATOS_[[#This Row],[Tot Extrasalarial Eq]]</f>
        <v>#DIV/0!</v>
      </c>
      <c r="CC568" s="139" t="n">
        <f aca="false">DATOS_[[#This Row],[S.BASE]]</f>
        <v>0</v>
      </c>
      <c r="CD568" s="139" t="n">
        <f aca="false">+SUM(DATOS_[[#This Row],[Conc.Sal.01]:[Conc.Sal.30]])</f>
        <v>0</v>
      </c>
      <c r="CE568" s="139" t="n">
        <f aca="false">+DATOS_[[#This Row],[SALARIO BASE Ef]]+DATOS_[[#This Row],[Tot COMPL.SAL Ef]]</f>
        <v>0</v>
      </c>
      <c r="CF568" s="139" t="n">
        <f aca="false">+SUM(DATOS_[[#This Row],[C.Extra.01]:[C.Extra.05]])</f>
        <v>0</v>
      </c>
      <c r="CG568" s="139" t="n">
        <f aca="false">+DATOS_[[#This Row],[TOTAL SALARIO Ef]]+DATOS_[[#This Row],[Tot Extrasalarial Ef]]</f>
        <v>0</v>
      </c>
      <c r="CH568" s="140" t="n">
        <f aca="false">MIN(IF(DATOS_[[#This Row],[Fecha Fin Contrato]]="",$D$4,DATOS_[[#This Row],[Fecha Fin Contrato]]),$D$4)-MAX(DATOS_[[#This Row],[Fecha de Contratación]],$D$3)+1</f>
        <v>1</v>
      </c>
      <c r="CI568" s="141" t="str">
        <f aca="false">IF(COUNTIFS(DATOS_[id],DATOS_[[#This Row],[id]])&gt;1,DATOS_[[#This Row],[id]],"")</f>
        <v/>
      </c>
      <c r="CJ568" s="141" t="n">
        <f aca="false">(Inicio!$G$10-DATOS_[[#This Row],[Fecha Nacimiento]])/365.25</f>
        <v>0</v>
      </c>
      <c r="CK568" s="141" t="n">
        <f aca="false">(Inicio!$G$10-DATOS_[[#This Row],[Fecha de Antigüedad]])/365.25</f>
        <v>0</v>
      </c>
      <c r="CL568" s="141" t="e">
        <f aca="false">+VLOOKUP(DATOS_[[#This Row],[Clave de Contrato]],TblTiposContrato13[],3,0)</f>
        <v>#N/A</v>
      </c>
      <c r="CM568" s="141" t="e">
        <f aca="false">+VLOOKUP(DATOS_[[#This Row],[Clave de Contrato]],TblTiposContrato13[],4,0)</f>
        <v>#N/A</v>
      </c>
      <c r="CN568" s="141" t="str">
        <f aca="false">VLOOKUP(DATOS_[[#This Row],[Edad]],CONTRATOS!TblRngEdad,2,1)</f>
        <v>20  o menos</v>
      </c>
      <c r="CO568" s="141" t="str">
        <f aca="false">VLOOKUP(DATOS_[[#This Row],[Antigüedad]],TblRngAntg14[],2,1)</f>
        <v>0 a 1 años</v>
      </c>
    </row>
    <row r="569" customFormat="false" ht="13.8" hidden="false" customHeight="false" outlineLevel="0" collapsed="false">
      <c r="D569" s="128"/>
      <c r="E569" s="129"/>
      <c r="F569" s="129"/>
      <c r="G569" s="129"/>
      <c r="H569" s="130"/>
      <c r="I569" s="131"/>
      <c r="J569" s="128"/>
      <c r="K569" s="132"/>
      <c r="L569" s="132"/>
      <c r="M569" s="133"/>
      <c r="N569" s="133"/>
      <c r="O569" s="133"/>
      <c r="P569" s="129"/>
      <c r="Z569" s="74"/>
      <c r="AA569" s="75"/>
      <c r="AB569" s="75"/>
      <c r="AC569" s="129"/>
      <c r="AD569" s="134"/>
      <c r="AE569" s="134"/>
      <c r="AF569" s="134"/>
      <c r="AG569" s="134"/>
      <c r="AH569" s="134"/>
      <c r="AI569" s="134"/>
      <c r="AJ569" s="134"/>
      <c r="AK569" s="134"/>
      <c r="AL569" s="134"/>
      <c r="AM569" s="134"/>
      <c r="AN569" s="134"/>
      <c r="AO569" s="134"/>
      <c r="AP569" s="134"/>
      <c r="AQ569" s="134"/>
      <c r="AR569" s="134"/>
      <c r="AS569" s="134"/>
      <c r="AT569" s="134"/>
      <c r="AU569" s="134"/>
      <c r="AV569" s="134"/>
      <c r="AW569" s="134"/>
      <c r="AX569" s="134"/>
      <c r="AY569" s="134"/>
      <c r="AZ569" s="134"/>
      <c r="BA569" s="134"/>
      <c r="BB569" s="134"/>
      <c r="BC569" s="134"/>
      <c r="BD569" s="134"/>
      <c r="BE569" s="134"/>
      <c r="BF569" s="134"/>
      <c r="BG569" s="134"/>
      <c r="BH569" s="134"/>
      <c r="BI569" s="134"/>
      <c r="BJ569" s="134"/>
      <c r="BK569" s="134"/>
      <c r="BL569" s="134"/>
      <c r="BM569" s="135"/>
      <c r="BN569" s="136" t="n">
        <f aca="false">+MAX($D$3,DATOS_[[#This Row],[Fecha Inicio Sit. Contract.]])</f>
        <v>0</v>
      </c>
      <c r="BO569" s="136" t="n">
        <f aca="false">+MIN($D$4,DATOS_[[#This Row],[Fecha Fin Sit. Contract.]])</f>
        <v>0</v>
      </c>
      <c r="BP569" s="137" t="n">
        <f aca="false">+DATOS_[[#This Row],[% de jornada]]*IF(DATOS_[[#This Row],[% jornada reducida]]="",1,DATOS_[[#This Row],[% jornada reducida]])</f>
        <v>0</v>
      </c>
      <c r="BQ569" s="137" t="n">
        <f aca="false">+(DATOS_[[#This Row],[F.fin.cal]]-DATOS_[[#This Row],[F.ini.cal]]+1)/($D$4-$D$3+1)</f>
        <v>1</v>
      </c>
      <c r="BR569" s="137" t="str">
        <f aca="false">IF(OR(AND(DATOS_[[#This Row],[Fecha Fin Contrato]]&lt;$D$3,DATOS_[[#This Row],[Fecha Fin Contrato]]&lt;&gt;""),DATOS_[[#This Row],[Fecha de Contratación]]&gt;$D$4),"Fuera","Dentro")</f>
        <v>Dentro</v>
      </c>
      <c r="BS569" s="137" t="str">
        <f aca="false" t="array" ref="BS569:BS569">IF(MAX(IF(DATOS_[id]=DATOS_[[#This Row],[id]],DATOS_[F.fin.cal]))=DATOS_[[#This Row],[F.fin.cal]],"Sí","NO")</f>
        <v>Sí</v>
      </c>
      <c r="BT569" s="137" t="str">
        <f aca="false">IF(AND(DATOS_[[#This Row],[% normaliz]]&lt;&gt;1,DATOS_[[#This Row],[% anualiz]]=1),"Sí","NO")</f>
        <v>Sí</v>
      </c>
      <c r="BU569" s="137" t="str">
        <f aca="false">IF(AND(DATOS_[[#This Row],[% normaliz]]=1,DATOS_[[#This Row],[% anualiz]]&lt;&gt;1),"Sí","NO")</f>
        <v>NO</v>
      </c>
      <c r="BV569" s="137" t="str">
        <f aca="false">IF(AND(DATOS_[[#This Row],[% normaliz]]&lt;&gt;1,DATOS_[[#This Row],[% anualiz]]&lt;&gt;1),"Sí","NO")</f>
        <v>NO</v>
      </c>
      <c r="BW569" s="137" t="str">
        <f aca="false">+IF(DATOS_[[#This Row],[% normaliz]]*DATOS_[[#This Row],[% anualiz]]=1,"NO","Sí")</f>
        <v>Sí</v>
      </c>
      <c r="BX569" s="138" t="e">
        <f aca="false">(DATOS_[[#This Row],[S.BASE]]*(1/DATOS_[[#This Row],[% normaliz]])*(1/DATOS_[[#This Row],[% anualiz]]))*IF(DATOS_[[#This Row],[Check Equiparado]]="Sí",1,0)</f>
        <v>#DIV/0!</v>
      </c>
      <c r="BY5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9" s="138" t="e">
        <f aca="false">+DATOS_[[#This Row],[SALARIO BASE Eq]]+DATOS_[[#This Row],[Tot COMPL.SAL Eq]]</f>
        <v>#DIV/0!</v>
      </c>
      <c r="CA569" s="138" t="e">
        <f aca="false" t="array" ref="CA569:CA5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9" s="138" t="e">
        <f aca="false">+DATOS_[[#This Row],[TOTAL SALARIO Eq]]+DATOS_[[#This Row],[Tot Extrasalarial Eq]]</f>
        <v>#DIV/0!</v>
      </c>
      <c r="CC569" s="139" t="n">
        <f aca="false">DATOS_[[#This Row],[S.BASE]]</f>
        <v>0</v>
      </c>
      <c r="CD569" s="139" t="n">
        <f aca="false">+SUM(DATOS_[[#This Row],[Conc.Sal.01]:[Conc.Sal.30]])</f>
        <v>0</v>
      </c>
      <c r="CE569" s="139" t="n">
        <f aca="false">+DATOS_[[#This Row],[SALARIO BASE Ef]]+DATOS_[[#This Row],[Tot COMPL.SAL Ef]]</f>
        <v>0</v>
      </c>
      <c r="CF569" s="139" t="n">
        <f aca="false">+SUM(DATOS_[[#This Row],[C.Extra.01]:[C.Extra.05]])</f>
        <v>0</v>
      </c>
      <c r="CG569" s="139" t="n">
        <f aca="false">+DATOS_[[#This Row],[TOTAL SALARIO Ef]]+DATOS_[[#This Row],[Tot Extrasalarial Ef]]</f>
        <v>0</v>
      </c>
      <c r="CH569" s="140" t="n">
        <f aca="false">MIN(IF(DATOS_[[#This Row],[Fecha Fin Contrato]]="",$D$4,DATOS_[[#This Row],[Fecha Fin Contrato]]),$D$4)-MAX(DATOS_[[#This Row],[Fecha de Contratación]],$D$3)+1</f>
        <v>1</v>
      </c>
      <c r="CI569" s="141" t="str">
        <f aca="false">IF(COUNTIFS(DATOS_[id],DATOS_[[#This Row],[id]])&gt;1,DATOS_[[#This Row],[id]],"")</f>
        <v/>
      </c>
      <c r="CJ569" s="141" t="n">
        <f aca="false">(Inicio!$G$10-DATOS_[[#This Row],[Fecha Nacimiento]])/365.25</f>
        <v>0</v>
      </c>
      <c r="CK569" s="141" t="n">
        <f aca="false">(Inicio!$G$10-DATOS_[[#This Row],[Fecha de Antigüedad]])/365.25</f>
        <v>0</v>
      </c>
      <c r="CL569" s="141" t="e">
        <f aca="false">+VLOOKUP(DATOS_[[#This Row],[Clave de Contrato]],TblTiposContrato13[],3,0)</f>
        <v>#N/A</v>
      </c>
      <c r="CM569" s="141" t="e">
        <f aca="false">+VLOOKUP(DATOS_[[#This Row],[Clave de Contrato]],TblTiposContrato13[],4,0)</f>
        <v>#N/A</v>
      </c>
      <c r="CN569" s="141" t="str">
        <f aca="false">VLOOKUP(DATOS_[[#This Row],[Edad]],CONTRATOS!TblRngEdad,2,1)</f>
        <v>20  o menos</v>
      </c>
      <c r="CO569" s="141" t="str">
        <f aca="false">VLOOKUP(DATOS_[[#This Row],[Antigüedad]],TblRngAntg14[],2,1)</f>
        <v>0 a 1 años</v>
      </c>
    </row>
    <row r="570" customFormat="false" ht="13.8" hidden="false" customHeight="false" outlineLevel="0" collapsed="false">
      <c r="D570" s="128"/>
      <c r="E570" s="129"/>
      <c r="F570" s="129"/>
      <c r="G570" s="129"/>
      <c r="H570" s="130"/>
      <c r="I570" s="131"/>
      <c r="J570" s="128"/>
      <c r="K570" s="132"/>
      <c r="L570" s="132"/>
      <c r="M570" s="133"/>
      <c r="N570" s="133"/>
      <c r="O570" s="133"/>
      <c r="P570" s="129"/>
      <c r="Z570" s="74"/>
      <c r="AA570" s="75"/>
      <c r="AB570" s="75"/>
      <c r="AC570" s="129"/>
      <c r="AD570" s="134"/>
      <c r="AE570" s="134"/>
      <c r="AF570" s="134"/>
      <c r="AG570" s="134"/>
      <c r="AH570" s="134"/>
      <c r="AI570" s="134"/>
      <c r="AJ570" s="134"/>
      <c r="AK570" s="134"/>
      <c r="AL570" s="134"/>
      <c r="AM570" s="134"/>
      <c r="AN570" s="134"/>
      <c r="AO570" s="134"/>
      <c r="AP570" s="134"/>
      <c r="AQ570" s="134"/>
      <c r="AR570" s="134"/>
      <c r="AS570" s="134"/>
      <c r="AT570" s="134"/>
      <c r="AU570" s="134"/>
      <c r="AV570" s="134"/>
      <c r="AW570" s="134"/>
      <c r="AX570" s="134"/>
      <c r="AY570" s="134"/>
      <c r="AZ570" s="134"/>
      <c r="BA570" s="134"/>
      <c r="BB570" s="134"/>
      <c r="BC570" s="134"/>
      <c r="BD570" s="134"/>
      <c r="BE570" s="134"/>
      <c r="BF570" s="134"/>
      <c r="BG570" s="134"/>
      <c r="BH570" s="134"/>
      <c r="BI570" s="134"/>
      <c r="BJ570" s="134"/>
      <c r="BK570" s="134"/>
      <c r="BL570" s="134"/>
      <c r="BM570" s="135"/>
      <c r="BN570" s="136" t="n">
        <f aca="false">+MAX($D$3,DATOS_[[#This Row],[Fecha Inicio Sit. Contract.]])</f>
        <v>0</v>
      </c>
      <c r="BO570" s="136" t="n">
        <f aca="false">+MIN($D$4,DATOS_[[#This Row],[Fecha Fin Sit. Contract.]])</f>
        <v>0</v>
      </c>
      <c r="BP570" s="137" t="n">
        <f aca="false">+DATOS_[[#This Row],[% de jornada]]*IF(DATOS_[[#This Row],[% jornada reducida]]="",1,DATOS_[[#This Row],[% jornada reducida]])</f>
        <v>0</v>
      </c>
      <c r="BQ570" s="137" t="n">
        <f aca="false">+(DATOS_[[#This Row],[F.fin.cal]]-DATOS_[[#This Row],[F.ini.cal]]+1)/($D$4-$D$3+1)</f>
        <v>1</v>
      </c>
      <c r="BR570" s="137" t="str">
        <f aca="false">IF(OR(AND(DATOS_[[#This Row],[Fecha Fin Contrato]]&lt;$D$3,DATOS_[[#This Row],[Fecha Fin Contrato]]&lt;&gt;""),DATOS_[[#This Row],[Fecha de Contratación]]&gt;$D$4),"Fuera","Dentro")</f>
        <v>Dentro</v>
      </c>
      <c r="BS570" s="137" t="str">
        <f aca="false" t="array" ref="BS570:BS570">IF(MAX(IF(DATOS_[id]=DATOS_[[#This Row],[id]],DATOS_[F.fin.cal]))=DATOS_[[#This Row],[F.fin.cal]],"Sí","NO")</f>
        <v>Sí</v>
      </c>
      <c r="BT570" s="137" t="str">
        <f aca="false">IF(AND(DATOS_[[#This Row],[% normaliz]]&lt;&gt;1,DATOS_[[#This Row],[% anualiz]]=1),"Sí","NO")</f>
        <v>Sí</v>
      </c>
      <c r="BU570" s="137" t="str">
        <f aca="false">IF(AND(DATOS_[[#This Row],[% normaliz]]=1,DATOS_[[#This Row],[% anualiz]]&lt;&gt;1),"Sí","NO")</f>
        <v>NO</v>
      </c>
      <c r="BV570" s="137" t="str">
        <f aca="false">IF(AND(DATOS_[[#This Row],[% normaliz]]&lt;&gt;1,DATOS_[[#This Row],[% anualiz]]&lt;&gt;1),"Sí","NO")</f>
        <v>NO</v>
      </c>
      <c r="BW570" s="137" t="str">
        <f aca="false">+IF(DATOS_[[#This Row],[% normaliz]]*DATOS_[[#This Row],[% anualiz]]=1,"NO","Sí")</f>
        <v>Sí</v>
      </c>
      <c r="BX570" s="138" t="e">
        <f aca="false">(DATOS_[[#This Row],[S.BASE]]*(1/DATOS_[[#This Row],[% normaliz]])*(1/DATOS_[[#This Row],[% anualiz]]))*IF(DATOS_[[#This Row],[Check Equiparado]]="Sí",1,0)</f>
        <v>#DIV/0!</v>
      </c>
      <c r="BY5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0" s="138" t="e">
        <f aca="false">+DATOS_[[#This Row],[SALARIO BASE Eq]]+DATOS_[[#This Row],[Tot COMPL.SAL Eq]]</f>
        <v>#DIV/0!</v>
      </c>
      <c r="CA570" s="138" t="e">
        <f aca="false" t="array" ref="CA570:CA5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0" s="138" t="e">
        <f aca="false">+DATOS_[[#This Row],[TOTAL SALARIO Eq]]+DATOS_[[#This Row],[Tot Extrasalarial Eq]]</f>
        <v>#DIV/0!</v>
      </c>
      <c r="CC570" s="139" t="n">
        <f aca="false">DATOS_[[#This Row],[S.BASE]]</f>
        <v>0</v>
      </c>
      <c r="CD570" s="139" t="n">
        <f aca="false">+SUM(DATOS_[[#This Row],[Conc.Sal.01]:[Conc.Sal.30]])</f>
        <v>0</v>
      </c>
      <c r="CE570" s="139" t="n">
        <f aca="false">+DATOS_[[#This Row],[SALARIO BASE Ef]]+DATOS_[[#This Row],[Tot COMPL.SAL Ef]]</f>
        <v>0</v>
      </c>
      <c r="CF570" s="139" t="n">
        <f aca="false">+SUM(DATOS_[[#This Row],[C.Extra.01]:[C.Extra.05]])</f>
        <v>0</v>
      </c>
      <c r="CG570" s="139" t="n">
        <f aca="false">+DATOS_[[#This Row],[TOTAL SALARIO Ef]]+DATOS_[[#This Row],[Tot Extrasalarial Ef]]</f>
        <v>0</v>
      </c>
      <c r="CH570" s="140" t="n">
        <f aca="false">MIN(IF(DATOS_[[#This Row],[Fecha Fin Contrato]]="",$D$4,DATOS_[[#This Row],[Fecha Fin Contrato]]),$D$4)-MAX(DATOS_[[#This Row],[Fecha de Contratación]],$D$3)+1</f>
        <v>1</v>
      </c>
      <c r="CI570" s="141" t="str">
        <f aca="false">IF(COUNTIFS(DATOS_[id],DATOS_[[#This Row],[id]])&gt;1,DATOS_[[#This Row],[id]],"")</f>
        <v/>
      </c>
      <c r="CJ570" s="141" t="n">
        <f aca="false">(Inicio!$G$10-DATOS_[[#This Row],[Fecha Nacimiento]])/365.25</f>
        <v>0</v>
      </c>
      <c r="CK570" s="141" t="n">
        <f aca="false">(Inicio!$G$10-DATOS_[[#This Row],[Fecha de Antigüedad]])/365.25</f>
        <v>0</v>
      </c>
      <c r="CL570" s="141" t="e">
        <f aca="false">+VLOOKUP(DATOS_[[#This Row],[Clave de Contrato]],TblTiposContrato13[],3,0)</f>
        <v>#N/A</v>
      </c>
      <c r="CM570" s="141" t="e">
        <f aca="false">+VLOOKUP(DATOS_[[#This Row],[Clave de Contrato]],TblTiposContrato13[],4,0)</f>
        <v>#N/A</v>
      </c>
      <c r="CN570" s="141" t="str">
        <f aca="false">VLOOKUP(DATOS_[[#This Row],[Edad]],CONTRATOS!TblRngEdad,2,1)</f>
        <v>20  o menos</v>
      </c>
      <c r="CO570" s="141" t="str">
        <f aca="false">VLOOKUP(DATOS_[[#This Row],[Antigüedad]],TblRngAntg14[],2,1)</f>
        <v>0 a 1 años</v>
      </c>
    </row>
    <row r="571" customFormat="false" ht="13.8" hidden="false" customHeight="false" outlineLevel="0" collapsed="false">
      <c r="D571" s="128"/>
      <c r="E571" s="129"/>
      <c r="F571" s="129"/>
      <c r="G571" s="129"/>
      <c r="H571" s="130"/>
      <c r="I571" s="131"/>
      <c r="J571" s="128"/>
      <c r="K571" s="132"/>
      <c r="L571" s="132"/>
      <c r="M571" s="133"/>
      <c r="N571" s="133"/>
      <c r="O571" s="133"/>
      <c r="P571" s="129"/>
      <c r="Z571" s="74"/>
      <c r="AA571" s="75"/>
      <c r="AB571" s="75"/>
      <c r="AC571" s="129"/>
      <c r="AD571" s="134"/>
      <c r="AE571" s="134"/>
      <c r="AF571" s="134"/>
      <c r="AG571" s="134"/>
      <c r="AH571" s="134"/>
      <c r="AI571" s="134"/>
      <c r="AJ571" s="134"/>
      <c r="AK571" s="134"/>
      <c r="AL571" s="134"/>
      <c r="AM571" s="134"/>
      <c r="AN571" s="134"/>
      <c r="AO571" s="134"/>
      <c r="AP571" s="134"/>
      <c r="AQ571" s="134"/>
      <c r="AR571" s="134"/>
      <c r="AS571" s="134"/>
      <c r="AT571" s="134"/>
      <c r="AU571" s="134"/>
      <c r="AV571" s="134"/>
      <c r="AW571" s="134"/>
      <c r="AX571" s="134"/>
      <c r="AY571" s="134"/>
      <c r="AZ571" s="134"/>
      <c r="BA571" s="134"/>
      <c r="BB571" s="134"/>
      <c r="BC571" s="134"/>
      <c r="BD571" s="134"/>
      <c r="BE571" s="134"/>
      <c r="BF571" s="134"/>
      <c r="BG571" s="134"/>
      <c r="BH571" s="134"/>
      <c r="BI571" s="134"/>
      <c r="BJ571" s="134"/>
      <c r="BK571" s="134"/>
      <c r="BL571" s="134"/>
      <c r="BM571" s="135"/>
      <c r="BN571" s="136" t="n">
        <f aca="false">+MAX($D$3,DATOS_[[#This Row],[Fecha Inicio Sit. Contract.]])</f>
        <v>0</v>
      </c>
      <c r="BO571" s="136" t="n">
        <f aca="false">+MIN($D$4,DATOS_[[#This Row],[Fecha Fin Sit. Contract.]])</f>
        <v>0</v>
      </c>
      <c r="BP571" s="137" t="n">
        <f aca="false">+DATOS_[[#This Row],[% de jornada]]*IF(DATOS_[[#This Row],[% jornada reducida]]="",1,DATOS_[[#This Row],[% jornada reducida]])</f>
        <v>0</v>
      </c>
      <c r="BQ571" s="137" t="n">
        <f aca="false">+(DATOS_[[#This Row],[F.fin.cal]]-DATOS_[[#This Row],[F.ini.cal]]+1)/($D$4-$D$3+1)</f>
        <v>1</v>
      </c>
      <c r="BR571" s="137" t="str">
        <f aca="false">IF(OR(AND(DATOS_[[#This Row],[Fecha Fin Contrato]]&lt;$D$3,DATOS_[[#This Row],[Fecha Fin Contrato]]&lt;&gt;""),DATOS_[[#This Row],[Fecha de Contratación]]&gt;$D$4),"Fuera","Dentro")</f>
        <v>Dentro</v>
      </c>
      <c r="BS571" s="137" t="str">
        <f aca="false" t="array" ref="BS571:BS571">IF(MAX(IF(DATOS_[id]=DATOS_[[#This Row],[id]],DATOS_[F.fin.cal]))=DATOS_[[#This Row],[F.fin.cal]],"Sí","NO")</f>
        <v>Sí</v>
      </c>
      <c r="BT571" s="137" t="str">
        <f aca="false">IF(AND(DATOS_[[#This Row],[% normaliz]]&lt;&gt;1,DATOS_[[#This Row],[% anualiz]]=1),"Sí","NO")</f>
        <v>Sí</v>
      </c>
      <c r="BU571" s="137" t="str">
        <f aca="false">IF(AND(DATOS_[[#This Row],[% normaliz]]=1,DATOS_[[#This Row],[% anualiz]]&lt;&gt;1),"Sí","NO")</f>
        <v>NO</v>
      </c>
      <c r="BV571" s="137" t="str">
        <f aca="false">IF(AND(DATOS_[[#This Row],[% normaliz]]&lt;&gt;1,DATOS_[[#This Row],[% anualiz]]&lt;&gt;1),"Sí","NO")</f>
        <v>NO</v>
      </c>
      <c r="BW571" s="137" t="str">
        <f aca="false">+IF(DATOS_[[#This Row],[% normaliz]]*DATOS_[[#This Row],[% anualiz]]=1,"NO","Sí")</f>
        <v>Sí</v>
      </c>
      <c r="BX571" s="138" t="e">
        <f aca="false">(DATOS_[[#This Row],[S.BASE]]*(1/DATOS_[[#This Row],[% normaliz]])*(1/DATOS_[[#This Row],[% anualiz]]))*IF(DATOS_[[#This Row],[Check Equiparado]]="Sí",1,0)</f>
        <v>#DIV/0!</v>
      </c>
      <c r="BY5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1" s="138" t="e">
        <f aca="false">+DATOS_[[#This Row],[SALARIO BASE Eq]]+DATOS_[[#This Row],[Tot COMPL.SAL Eq]]</f>
        <v>#DIV/0!</v>
      </c>
      <c r="CA571" s="138" t="e">
        <f aca="false" t="array" ref="CA571:CA5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1" s="138" t="e">
        <f aca="false">+DATOS_[[#This Row],[TOTAL SALARIO Eq]]+DATOS_[[#This Row],[Tot Extrasalarial Eq]]</f>
        <v>#DIV/0!</v>
      </c>
      <c r="CC571" s="139" t="n">
        <f aca="false">DATOS_[[#This Row],[S.BASE]]</f>
        <v>0</v>
      </c>
      <c r="CD571" s="139" t="n">
        <f aca="false">+SUM(DATOS_[[#This Row],[Conc.Sal.01]:[Conc.Sal.30]])</f>
        <v>0</v>
      </c>
      <c r="CE571" s="139" t="n">
        <f aca="false">+DATOS_[[#This Row],[SALARIO BASE Ef]]+DATOS_[[#This Row],[Tot COMPL.SAL Ef]]</f>
        <v>0</v>
      </c>
      <c r="CF571" s="139" t="n">
        <f aca="false">+SUM(DATOS_[[#This Row],[C.Extra.01]:[C.Extra.05]])</f>
        <v>0</v>
      </c>
      <c r="CG571" s="139" t="n">
        <f aca="false">+DATOS_[[#This Row],[TOTAL SALARIO Ef]]+DATOS_[[#This Row],[Tot Extrasalarial Ef]]</f>
        <v>0</v>
      </c>
      <c r="CH571" s="140" t="n">
        <f aca="false">MIN(IF(DATOS_[[#This Row],[Fecha Fin Contrato]]="",$D$4,DATOS_[[#This Row],[Fecha Fin Contrato]]),$D$4)-MAX(DATOS_[[#This Row],[Fecha de Contratación]],$D$3)+1</f>
        <v>1</v>
      </c>
      <c r="CI571" s="141" t="str">
        <f aca="false">IF(COUNTIFS(DATOS_[id],DATOS_[[#This Row],[id]])&gt;1,DATOS_[[#This Row],[id]],"")</f>
        <v/>
      </c>
      <c r="CJ571" s="141" t="n">
        <f aca="false">(Inicio!$G$10-DATOS_[[#This Row],[Fecha Nacimiento]])/365.25</f>
        <v>0</v>
      </c>
      <c r="CK571" s="141" t="n">
        <f aca="false">(Inicio!$G$10-DATOS_[[#This Row],[Fecha de Antigüedad]])/365.25</f>
        <v>0</v>
      </c>
      <c r="CL571" s="141" t="e">
        <f aca="false">+VLOOKUP(DATOS_[[#This Row],[Clave de Contrato]],TblTiposContrato13[],3,0)</f>
        <v>#N/A</v>
      </c>
      <c r="CM571" s="141" t="e">
        <f aca="false">+VLOOKUP(DATOS_[[#This Row],[Clave de Contrato]],TblTiposContrato13[],4,0)</f>
        <v>#N/A</v>
      </c>
      <c r="CN571" s="141" t="str">
        <f aca="false">VLOOKUP(DATOS_[[#This Row],[Edad]],CONTRATOS!TblRngEdad,2,1)</f>
        <v>20  o menos</v>
      </c>
      <c r="CO571" s="141" t="str">
        <f aca="false">VLOOKUP(DATOS_[[#This Row],[Antigüedad]],TblRngAntg14[],2,1)</f>
        <v>0 a 1 años</v>
      </c>
    </row>
    <row r="572" customFormat="false" ht="13.8" hidden="false" customHeight="false" outlineLevel="0" collapsed="false">
      <c r="D572" s="128"/>
      <c r="E572" s="129"/>
      <c r="F572" s="129"/>
      <c r="G572" s="129"/>
      <c r="H572" s="130"/>
      <c r="I572" s="131"/>
      <c r="J572" s="128"/>
      <c r="K572" s="132"/>
      <c r="L572" s="132"/>
      <c r="M572" s="133"/>
      <c r="N572" s="133"/>
      <c r="O572" s="133"/>
      <c r="P572" s="129"/>
      <c r="Z572" s="74"/>
      <c r="AA572" s="75"/>
      <c r="AB572" s="75"/>
      <c r="AC572" s="129"/>
      <c r="AD572" s="134"/>
      <c r="AE572" s="134"/>
      <c r="AF572" s="134"/>
      <c r="AG572" s="134"/>
      <c r="AH572" s="134"/>
      <c r="AI572" s="134"/>
      <c r="AJ572" s="134"/>
      <c r="AK572" s="134"/>
      <c r="AL572" s="134"/>
      <c r="AM572" s="134"/>
      <c r="AN572" s="134"/>
      <c r="AO572" s="134"/>
      <c r="AP572" s="134"/>
      <c r="AQ572" s="134"/>
      <c r="AR572" s="134"/>
      <c r="AS572" s="134"/>
      <c r="AT572" s="134"/>
      <c r="AU572" s="134"/>
      <c r="AV572" s="134"/>
      <c r="AW572" s="134"/>
      <c r="AX572" s="134"/>
      <c r="AY572" s="134"/>
      <c r="AZ572" s="134"/>
      <c r="BA572" s="134"/>
      <c r="BB572" s="134"/>
      <c r="BC572" s="134"/>
      <c r="BD572" s="134"/>
      <c r="BE572" s="134"/>
      <c r="BF572" s="134"/>
      <c r="BG572" s="134"/>
      <c r="BH572" s="134"/>
      <c r="BI572" s="134"/>
      <c r="BJ572" s="134"/>
      <c r="BK572" s="134"/>
      <c r="BL572" s="134"/>
      <c r="BM572" s="135"/>
      <c r="BN572" s="136" t="n">
        <f aca="false">+MAX($D$3,DATOS_[[#This Row],[Fecha Inicio Sit. Contract.]])</f>
        <v>0</v>
      </c>
      <c r="BO572" s="136" t="n">
        <f aca="false">+MIN($D$4,DATOS_[[#This Row],[Fecha Fin Sit. Contract.]])</f>
        <v>0</v>
      </c>
      <c r="BP572" s="137" t="n">
        <f aca="false">+DATOS_[[#This Row],[% de jornada]]*IF(DATOS_[[#This Row],[% jornada reducida]]="",1,DATOS_[[#This Row],[% jornada reducida]])</f>
        <v>0</v>
      </c>
      <c r="BQ572" s="137" t="n">
        <f aca="false">+(DATOS_[[#This Row],[F.fin.cal]]-DATOS_[[#This Row],[F.ini.cal]]+1)/($D$4-$D$3+1)</f>
        <v>1</v>
      </c>
      <c r="BR572" s="137" t="str">
        <f aca="false">IF(OR(AND(DATOS_[[#This Row],[Fecha Fin Contrato]]&lt;$D$3,DATOS_[[#This Row],[Fecha Fin Contrato]]&lt;&gt;""),DATOS_[[#This Row],[Fecha de Contratación]]&gt;$D$4),"Fuera","Dentro")</f>
        <v>Dentro</v>
      </c>
      <c r="BS572" s="137" t="str">
        <f aca="false" t="array" ref="BS572:BS572">IF(MAX(IF(DATOS_[id]=DATOS_[[#This Row],[id]],DATOS_[F.fin.cal]))=DATOS_[[#This Row],[F.fin.cal]],"Sí","NO")</f>
        <v>Sí</v>
      </c>
      <c r="BT572" s="137" t="str">
        <f aca="false">IF(AND(DATOS_[[#This Row],[% normaliz]]&lt;&gt;1,DATOS_[[#This Row],[% anualiz]]=1),"Sí","NO")</f>
        <v>Sí</v>
      </c>
      <c r="BU572" s="137" t="str">
        <f aca="false">IF(AND(DATOS_[[#This Row],[% normaliz]]=1,DATOS_[[#This Row],[% anualiz]]&lt;&gt;1),"Sí","NO")</f>
        <v>NO</v>
      </c>
      <c r="BV572" s="137" t="str">
        <f aca="false">IF(AND(DATOS_[[#This Row],[% normaliz]]&lt;&gt;1,DATOS_[[#This Row],[% anualiz]]&lt;&gt;1),"Sí","NO")</f>
        <v>NO</v>
      </c>
      <c r="BW572" s="137" t="str">
        <f aca="false">+IF(DATOS_[[#This Row],[% normaliz]]*DATOS_[[#This Row],[% anualiz]]=1,"NO","Sí")</f>
        <v>Sí</v>
      </c>
      <c r="BX572" s="138" t="e">
        <f aca="false">(DATOS_[[#This Row],[S.BASE]]*(1/DATOS_[[#This Row],[% normaliz]])*(1/DATOS_[[#This Row],[% anualiz]]))*IF(DATOS_[[#This Row],[Check Equiparado]]="Sí",1,0)</f>
        <v>#DIV/0!</v>
      </c>
      <c r="BY5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2" s="138" t="e">
        <f aca="false">+DATOS_[[#This Row],[SALARIO BASE Eq]]+DATOS_[[#This Row],[Tot COMPL.SAL Eq]]</f>
        <v>#DIV/0!</v>
      </c>
      <c r="CA572" s="138" t="e">
        <f aca="false" t="array" ref="CA572:CA5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2" s="138" t="e">
        <f aca="false">+DATOS_[[#This Row],[TOTAL SALARIO Eq]]+DATOS_[[#This Row],[Tot Extrasalarial Eq]]</f>
        <v>#DIV/0!</v>
      </c>
      <c r="CC572" s="139" t="n">
        <f aca="false">DATOS_[[#This Row],[S.BASE]]</f>
        <v>0</v>
      </c>
      <c r="CD572" s="139" t="n">
        <f aca="false">+SUM(DATOS_[[#This Row],[Conc.Sal.01]:[Conc.Sal.30]])</f>
        <v>0</v>
      </c>
      <c r="CE572" s="139" t="n">
        <f aca="false">+DATOS_[[#This Row],[SALARIO BASE Ef]]+DATOS_[[#This Row],[Tot COMPL.SAL Ef]]</f>
        <v>0</v>
      </c>
      <c r="CF572" s="139" t="n">
        <f aca="false">+SUM(DATOS_[[#This Row],[C.Extra.01]:[C.Extra.05]])</f>
        <v>0</v>
      </c>
      <c r="CG572" s="139" t="n">
        <f aca="false">+DATOS_[[#This Row],[TOTAL SALARIO Ef]]+DATOS_[[#This Row],[Tot Extrasalarial Ef]]</f>
        <v>0</v>
      </c>
      <c r="CH572" s="140" t="n">
        <f aca="false">MIN(IF(DATOS_[[#This Row],[Fecha Fin Contrato]]="",$D$4,DATOS_[[#This Row],[Fecha Fin Contrato]]),$D$4)-MAX(DATOS_[[#This Row],[Fecha de Contratación]],$D$3)+1</f>
        <v>1</v>
      </c>
      <c r="CI572" s="141" t="str">
        <f aca="false">IF(COUNTIFS(DATOS_[id],DATOS_[[#This Row],[id]])&gt;1,DATOS_[[#This Row],[id]],"")</f>
        <v/>
      </c>
      <c r="CJ572" s="141" t="n">
        <f aca="false">(Inicio!$G$10-DATOS_[[#This Row],[Fecha Nacimiento]])/365.25</f>
        <v>0</v>
      </c>
      <c r="CK572" s="141" t="n">
        <f aca="false">(Inicio!$G$10-DATOS_[[#This Row],[Fecha de Antigüedad]])/365.25</f>
        <v>0</v>
      </c>
      <c r="CL572" s="141" t="e">
        <f aca="false">+VLOOKUP(DATOS_[[#This Row],[Clave de Contrato]],TblTiposContrato13[],3,0)</f>
        <v>#N/A</v>
      </c>
      <c r="CM572" s="141" t="e">
        <f aca="false">+VLOOKUP(DATOS_[[#This Row],[Clave de Contrato]],TblTiposContrato13[],4,0)</f>
        <v>#N/A</v>
      </c>
      <c r="CN572" s="141" t="str">
        <f aca="false">VLOOKUP(DATOS_[[#This Row],[Edad]],CONTRATOS!TblRngEdad,2,1)</f>
        <v>20  o menos</v>
      </c>
      <c r="CO572" s="141" t="str">
        <f aca="false">VLOOKUP(DATOS_[[#This Row],[Antigüedad]],TblRngAntg14[],2,1)</f>
        <v>0 a 1 años</v>
      </c>
    </row>
    <row r="573" customFormat="false" ht="13.8" hidden="false" customHeight="false" outlineLevel="0" collapsed="false">
      <c r="D573" s="128"/>
      <c r="E573" s="129"/>
      <c r="F573" s="129"/>
      <c r="G573" s="129"/>
      <c r="H573" s="130"/>
      <c r="I573" s="131"/>
      <c r="J573" s="128"/>
      <c r="K573" s="132"/>
      <c r="L573" s="132"/>
      <c r="M573" s="133"/>
      <c r="N573" s="133"/>
      <c r="O573" s="133"/>
      <c r="P573" s="129"/>
      <c r="Z573" s="74"/>
      <c r="AA573" s="75"/>
      <c r="AB573" s="75"/>
      <c r="AC573" s="129"/>
      <c r="AD573" s="134"/>
      <c r="AE573" s="134"/>
      <c r="AF573" s="134"/>
      <c r="AG573" s="134"/>
      <c r="AH573" s="134"/>
      <c r="AI573" s="134"/>
      <c r="AJ573" s="134"/>
      <c r="AK573" s="134"/>
      <c r="AL573" s="134"/>
      <c r="AM573" s="134"/>
      <c r="AN573" s="134"/>
      <c r="AO573" s="134"/>
      <c r="AP573" s="134"/>
      <c r="AQ573" s="134"/>
      <c r="AR573" s="134"/>
      <c r="AS573" s="134"/>
      <c r="AT573" s="134"/>
      <c r="AU573" s="134"/>
      <c r="AV573" s="134"/>
      <c r="AW573" s="134"/>
      <c r="AX573" s="134"/>
      <c r="AY573" s="134"/>
      <c r="AZ573" s="134"/>
      <c r="BA573" s="134"/>
      <c r="BB573" s="134"/>
      <c r="BC573" s="134"/>
      <c r="BD573" s="134"/>
      <c r="BE573" s="134"/>
      <c r="BF573" s="134"/>
      <c r="BG573" s="134"/>
      <c r="BH573" s="134"/>
      <c r="BI573" s="134"/>
      <c r="BJ573" s="134"/>
      <c r="BK573" s="134"/>
      <c r="BL573" s="134"/>
      <c r="BM573" s="135"/>
      <c r="BN573" s="136" t="n">
        <f aca="false">+MAX($D$3,DATOS_[[#This Row],[Fecha Inicio Sit. Contract.]])</f>
        <v>0</v>
      </c>
      <c r="BO573" s="136" t="n">
        <f aca="false">+MIN($D$4,DATOS_[[#This Row],[Fecha Fin Sit. Contract.]])</f>
        <v>0</v>
      </c>
      <c r="BP573" s="137" t="n">
        <f aca="false">+DATOS_[[#This Row],[% de jornada]]*IF(DATOS_[[#This Row],[% jornada reducida]]="",1,DATOS_[[#This Row],[% jornada reducida]])</f>
        <v>0</v>
      </c>
      <c r="BQ573" s="137" t="n">
        <f aca="false">+(DATOS_[[#This Row],[F.fin.cal]]-DATOS_[[#This Row],[F.ini.cal]]+1)/($D$4-$D$3+1)</f>
        <v>1</v>
      </c>
      <c r="BR573" s="137" t="str">
        <f aca="false">IF(OR(AND(DATOS_[[#This Row],[Fecha Fin Contrato]]&lt;$D$3,DATOS_[[#This Row],[Fecha Fin Contrato]]&lt;&gt;""),DATOS_[[#This Row],[Fecha de Contratación]]&gt;$D$4),"Fuera","Dentro")</f>
        <v>Dentro</v>
      </c>
      <c r="BS573" s="137" t="str">
        <f aca="false" t="array" ref="BS573:BS573">IF(MAX(IF(DATOS_[id]=DATOS_[[#This Row],[id]],DATOS_[F.fin.cal]))=DATOS_[[#This Row],[F.fin.cal]],"Sí","NO")</f>
        <v>Sí</v>
      </c>
      <c r="BT573" s="137" t="str">
        <f aca="false">IF(AND(DATOS_[[#This Row],[% normaliz]]&lt;&gt;1,DATOS_[[#This Row],[% anualiz]]=1),"Sí","NO")</f>
        <v>Sí</v>
      </c>
      <c r="BU573" s="137" t="str">
        <f aca="false">IF(AND(DATOS_[[#This Row],[% normaliz]]=1,DATOS_[[#This Row],[% anualiz]]&lt;&gt;1),"Sí","NO")</f>
        <v>NO</v>
      </c>
      <c r="BV573" s="137" t="str">
        <f aca="false">IF(AND(DATOS_[[#This Row],[% normaliz]]&lt;&gt;1,DATOS_[[#This Row],[% anualiz]]&lt;&gt;1),"Sí","NO")</f>
        <v>NO</v>
      </c>
      <c r="BW573" s="137" t="str">
        <f aca="false">+IF(DATOS_[[#This Row],[% normaliz]]*DATOS_[[#This Row],[% anualiz]]=1,"NO","Sí")</f>
        <v>Sí</v>
      </c>
      <c r="BX573" s="138" t="e">
        <f aca="false">(DATOS_[[#This Row],[S.BASE]]*(1/DATOS_[[#This Row],[% normaliz]])*(1/DATOS_[[#This Row],[% anualiz]]))*IF(DATOS_[[#This Row],[Check Equiparado]]="Sí",1,0)</f>
        <v>#DIV/0!</v>
      </c>
      <c r="BY5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3" s="138" t="e">
        <f aca="false">+DATOS_[[#This Row],[SALARIO BASE Eq]]+DATOS_[[#This Row],[Tot COMPL.SAL Eq]]</f>
        <v>#DIV/0!</v>
      </c>
      <c r="CA573" s="138" t="e">
        <f aca="false" t="array" ref="CA573:CA5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3" s="138" t="e">
        <f aca="false">+DATOS_[[#This Row],[TOTAL SALARIO Eq]]+DATOS_[[#This Row],[Tot Extrasalarial Eq]]</f>
        <v>#DIV/0!</v>
      </c>
      <c r="CC573" s="139" t="n">
        <f aca="false">DATOS_[[#This Row],[S.BASE]]</f>
        <v>0</v>
      </c>
      <c r="CD573" s="139" t="n">
        <f aca="false">+SUM(DATOS_[[#This Row],[Conc.Sal.01]:[Conc.Sal.30]])</f>
        <v>0</v>
      </c>
      <c r="CE573" s="139" t="n">
        <f aca="false">+DATOS_[[#This Row],[SALARIO BASE Ef]]+DATOS_[[#This Row],[Tot COMPL.SAL Ef]]</f>
        <v>0</v>
      </c>
      <c r="CF573" s="139" t="n">
        <f aca="false">+SUM(DATOS_[[#This Row],[C.Extra.01]:[C.Extra.05]])</f>
        <v>0</v>
      </c>
      <c r="CG573" s="139" t="n">
        <f aca="false">+DATOS_[[#This Row],[TOTAL SALARIO Ef]]+DATOS_[[#This Row],[Tot Extrasalarial Ef]]</f>
        <v>0</v>
      </c>
      <c r="CH573" s="140" t="n">
        <f aca="false">MIN(IF(DATOS_[[#This Row],[Fecha Fin Contrato]]="",$D$4,DATOS_[[#This Row],[Fecha Fin Contrato]]),$D$4)-MAX(DATOS_[[#This Row],[Fecha de Contratación]],$D$3)+1</f>
        <v>1</v>
      </c>
      <c r="CI573" s="141" t="str">
        <f aca="false">IF(COUNTIFS(DATOS_[id],DATOS_[[#This Row],[id]])&gt;1,DATOS_[[#This Row],[id]],"")</f>
        <v/>
      </c>
      <c r="CJ573" s="141" t="n">
        <f aca="false">(Inicio!$G$10-DATOS_[[#This Row],[Fecha Nacimiento]])/365.25</f>
        <v>0</v>
      </c>
      <c r="CK573" s="141" t="n">
        <f aca="false">(Inicio!$G$10-DATOS_[[#This Row],[Fecha de Antigüedad]])/365.25</f>
        <v>0</v>
      </c>
      <c r="CL573" s="141" t="e">
        <f aca="false">+VLOOKUP(DATOS_[[#This Row],[Clave de Contrato]],TblTiposContrato13[],3,0)</f>
        <v>#N/A</v>
      </c>
      <c r="CM573" s="141" t="e">
        <f aca="false">+VLOOKUP(DATOS_[[#This Row],[Clave de Contrato]],TblTiposContrato13[],4,0)</f>
        <v>#N/A</v>
      </c>
      <c r="CN573" s="141" t="str">
        <f aca="false">VLOOKUP(DATOS_[[#This Row],[Edad]],CONTRATOS!TblRngEdad,2,1)</f>
        <v>20  o menos</v>
      </c>
      <c r="CO573" s="141" t="str">
        <f aca="false">VLOOKUP(DATOS_[[#This Row],[Antigüedad]],TblRngAntg14[],2,1)</f>
        <v>0 a 1 años</v>
      </c>
    </row>
    <row r="574" customFormat="false" ht="13.8" hidden="false" customHeight="false" outlineLevel="0" collapsed="false">
      <c r="D574" s="128"/>
      <c r="E574" s="129"/>
      <c r="F574" s="129"/>
      <c r="G574" s="129"/>
      <c r="H574" s="130"/>
      <c r="I574" s="131"/>
      <c r="J574" s="128"/>
      <c r="K574" s="132"/>
      <c r="L574" s="132"/>
      <c r="M574" s="133"/>
      <c r="N574" s="133"/>
      <c r="O574" s="133"/>
      <c r="P574" s="129"/>
      <c r="Z574" s="74"/>
      <c r="AA574" s="75"/>
      <c r="AB574" s="75"/>
      <c r="AC574" s="129"/>
      <c r="AD574" s="134"/>
      <c r="AE574" s="134"/>
      <c r="AF574" s="134"/>
      <c r="AG574" s="134"/>
      <c r="AH574" s="134"/>
      <c r="AI574" s="134"/>
      <c r="AJ574" s="134"/>
      <c r="AK574" s="134"/>
      <c r="AL574" s="134"/>
      <c r="AM574" s="134"/>
      <c r="AN574" s="134"/>
      <c r="AO574" s="134"/>
      <c r="AP574" s="134"/>
      <c r="AQ574" s="134"/>
      <c r="AR574" s="134"/>
      <c r="AS574" s="134"/>
      <c r="AT574" s="134"/>
      <c r="AU574" s="134"/>
      <c r="AV574" s="134"/>
      <c r="AW574" s="134"/>
      <c r="AX574" s="134"/>
      <c r="AY574" s="134"/>
      <c r="AZ574" s="134"/>
      <c r="BA574" s="134"/>
      <c r="BB574" s="134"/>
      <c r="BC574" s="134"/>
      <c r="BD574" s="134"/>
      <c r="BE574" s="134"/>
      <c r="BF574" s="134"/>
      <c r="BG574" s="134"/>
      <c r="BH574" s="134"/>
      <c r="BI574" s="134"/>
      <c r="BJ574" s="134"/>
      <c r="BK574" s="134"/>
      <c r="BL574" s="134"/>
      <c r="BM574" s="135"/>
      <c r="BN574" s="136" t="n">
        <f aca="false">+MAX($D$3,DATOS_[[#This Row],[Fecha Inicio Sit. Contract.]])</f>
        <v>0</v>
      </c>
      <c r="BO574" s="136" t="n">
        <f aca="false">+MIN($D$4,DATOS_[[#This Row],[Fecha Fin Sit. Contract.]])</f>
        <v>0</v>
      </c>
      <c r="BP574" s="137" t="n">
        <f aca="false">+DATOS_[[#This Row],[% de jornada]]*IF(DATOS_[[#This Row],[% jornada reducida]]="",1,DATOS_[[#This Row],[% jornada reducida]])</f>
        <v>0</v>
      </c>
      <c r="BQ574" s="137" t="n">
        <f aca="false">+(DATOS_[[#This Row],[F.fin.cal]]-DATOS_[[#This Row],[F.ini.cal]]+1)/($D$4-$D$3+1)</f>
        <v>1</v>
      </c>
      <c r="BR574" s="137" t="str">
        <f aca="false">IF(OR(AND(DATOS_[[#This Row],[Fecha Fin Contrato]]&lt;$D$3,DATOS_[[#This Row],[Fecha Fin Contrato]]&lt;&gt;""),DATOS_[[#This Row],[Fecha de Contratación]]&gt;$D$4),"Fuera","Dentro")</f>
        <v>Dentro</v>
      </c>
      <c r="BS574" s="137" t="str">
        <f aca="false" t="array" ref="BS574:BS574">IF(MAX(IF(DATOS_[id]=DATOS_[[#This Row],[id]],DATOS_[F.fin.cal]))=DATOS_[[#This Row],[F.fin.cal]],"Sí","NO")</f>
        <v>Sí</v>
      </c>
      <c r="BT574" s="137" t="str">
        <f aca="false">IF(AND(DATOS_[[#This Row],[% normaliz]]&lt;&gt;1,DATOS_[[#This Row],[% anualiz]]=1),"Sí","NO")</f>
        <v>Sí</v>
      </c>
      <c r="BU574" s="137" t="str">
        <f aca="false">IF(AND(DATOS_[[#This Row],[% normaliz]]=1,DATOS_[[#This Row],[% anualiz]]&lt;&gt;1),"Sí","NO")</f>
        <v>NO</v>
      </c>
      <c r="BV574" s="137" t="str">
        <f aca="false">IF(AND(DATOS_[[#This Row],[% normaliz]]&lt;&gt;1,DATOS_[[#This Row],[% anualiz]]&lt;&gt;1),"Sí","NO")</f>
        <v>NO</v>
      </c>
      <c r="BW574" s="137" t="str">
        <f aca="false">+IF(DATOS_[[#This Row],[% normaliz]]*DATOS_[[#This Row],[% anualiz]]=1,"NO","Sí")</f>
        <v>Sí</v>
      </c>
      <c r="BX574" s="138" t="e">
        <f aca="false">(DATOS_[[#This Row],[S.BASE]]*(1/DATOS_[[#This Row],[% normaliz]])*(1/DATOS_[[#This Row],[% anualiz]]))*IF(DATOS_[[#This Row],[Check Equiparado]]="Sí",1,0)</f>
        <v>#DIV/0!</v>
      </c>
      <c r="BY5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4" s="138" t="e">
        <f aca="false">+DATOS_[[#This Row],[SALARIO BASE Eq]]+DATOS_[[#This Row],[Tot COMPL.SAL Eq]]</f>
        <v>#DIV/0!</v>
      </c>
      <c r="CA574" s="138" t="e">
        <f aca="false" t="array" ref="CA574:CA5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4" s="138" t="e">
        <f aca="false">+DATOS_[[#This Row],[TOTAL SALARIO Eq]]+DATOS_[[#This Row],[Tot Extrasalarial Eq]]</f>
        <v>#DIV/0!</v>
      </c>
      <c r="CC574" s="139" t="n">
        <f aca="false">DATOS_[[#This Row],[S.BASE]]</f>
        <v>0</v>
      </c>
      <c r="CD574" s="139" t="n">
        <f aca="false">+SUM(DATOS_[[#This Row],[Conc.Sal.01]:[Conc.Sal.30]])</f>
        <v>0</v>
      </c>
      <c r="CE574" s="139" t="n">
        <f aca="false">+DATOS_[[#This Row],[SALARIO BASE Ef]]+DATOS_[[#This Row],[Tot COMPL.SAL Ef]]</f>
        <v>0</v>
      </c>
      <c r="CF574" s="139" t="n">
        <f aca="false">+SUM(DATOS_[[#This Row],[C.Extra.01]:[C.Extra.05]])</f>
        <v>0</v>
      </c>
      <c r="CG574" s="139" t="n">
        <f aca="false">+DATOS_[[#This Row],[TOTAL SALARIO Ef]]+DATOS_[[#This Row],[Tot Extrasalarial Ef]]</f>
        <v>0</v>
      </c>
      <c r="CH574" s="140" t="n">
        <f aca="false">MIN(IF(DATOS_[[#This Row],[Fecha Fin Contrato]]="",$D$4,DATOS_[[#This Row],[Fecha Fin Contrato]]),$D$4)-MAX(DATOS_[[#This Row],[Fecha de Contratación]],$D$3)+1</f>
        <v>1</v>
      </c>
      <c r="CI574" s="141" t="str">
        <f aca="false">IF(COUNTIFS(DATOS_[id],DATOS_[[#This Row],[id]])&gt;1,DATOS_[[#This Row],[id]],"")</f>
        <v/>
      </c>
      <c r="CJ574" s="141" t="n">
        <f aca="false">(Inicio!$G$10-DATOS_[[#This Row],[Fecha Nacimiento]])/365.25</f>
        <v>0</v>
      </c>
      <c r="CK574" s="141" t="n">
        <f aca="false">(Inicio!$G$10-DATOS_[[#This Row],[Fecha de Antigüedad]])/365.25</f>
        <v>0</v>
      </c>
      <c r="CL574" s="141" t="e">
        <f aca="false">+VLOOKUP(DATOS_[[#This Row],[Clave de Contrato]],TblTiposContrato13[],3,0)</f>
        <v>#N/A</v>
      </c>
      <c r="CM574" s="141" t="e">
        <f aca="false">+VLOOKUP(DATOS_[[#This Row],[Clave de Contrato]],TblTiposContrato13[],4,0)</f>
        <v>#N/A</v>
      </c>
      <c r="CN574" s="141" t="str">
        <f aca="false">VLOOKUP(DATOS_[[#This Row],[Edad]],CONTRATOS!TblRngEdad,2,1)</f>
        <v>20  o menos</v>
      </c>
      <c r="CO574" s="141" t="str">
        <f aca="false">VLOOKUP(DATOS_[[#This Row],[Antigüedad]],TblRngAntg14[],2,1)</f>
        <v>0 a 1 años</v>
      </c>
    </row>
    <row r="575" customFormat="false" ht="13.8" hidden="false" customHeight="false" outlineLevel="0" collapsed="false">
      <c r="D575" s="128"/>
      <c r="E575" s="129"/>
      <c r="F575" s="129"/>
      <c r="G575" s="129"/>
      <c r="H575" s="130"/>
      <c r="I575" s="131"/>
      <c r="J575" s="128"/>
      <c r="K575" s="132"/>
      <c r="L575" s="132"/>
      <c r="M575" s="133"/>
      <c r="N575" s="133"/>
      <c r="O575" s="133"/>
      <c r="P575" s="129"/>
      <c r="Z575" s="74"/>
      <c r="AA575" s="75"/>
      <c r="AB575" s="75"/>
      <c r="AC575" s="129"/>
      <c r="AD575" s="134"/>
      <c r="AE575" s="134"/>
      <c r="AF575" s="134"/>
      <c r="AG575" s="134"/>
      <c r="AH575" s="134"/>
      <c r="AI575" s="134"/>
      <c r="AJ575" s="134"/>
      <c r="AK575" s="134"/>
      <c r="AL575" s="134"/>
      <c r="AM575" s="134"/>
      <c r="AN575" s="134"/>
      <c r="AO575" s="134"/>
      <c r="AP575" s="134"/>
      <c r="AQ575" s="134"/>
      <c r="AR575" s="134"/>
      <c r="AS575" s="134"/>
      <c r="AT575" s="134"/>
      <c r="AU575" s="134"/>
      <c r="AV575" s="134"/>
      <c r="AW575" s="134"/>
      <c r="AX575" s="134"/>
      <c r="AY575" s="134"/>
      <c r="AZ575" s="134"/>
      <c r="BA575" s="134"/>
      <c r="BB575" s="134"/>
      <c r="BC575" s="134"/>
      <c r="BD575" s="134"/>
      <c r="BE575" s="134"/>
      <c r="BF575" s="134"/>
      <c r="BG575" s="134"/>
      <c r="BH575" s="134"/>
      <c r="BI575" s="134"/>
      <c r="BJ575" s="134"/>
      <c r="BK575" s="134"/>
      <c r="BL575" s="134"/>
      <c r="BM575" s="135"/>
      <c r="BN575" s="136" t="n">
        <f aca="false">+MAX($D$3,DATOS_[[#This Row],[Fecha Inicio Sit. Contract.]])</f>
        <v>0</v>
      </c>
      <c r="BO575" s="136" t="n">
        <f aca="false">+MIN($D$4,DATOS_[[#This Row],[Fecha Fin Sit. Contract.]])</f>
        <v>0</v>
      </c>
      <c r="BP575" s="137" t="n">
        <f aca="false">+DATOS_[[#This Row],[% de jornada]]*IF(DATOS_[[#This Row],[% jornada reducida]]="",1,DATOS_[[#This Row],[% jornada reducida]])</f>
        <v>0</v>
      </c>
      <c r="BQ575" s="137" t="n">
        <f aca="false">+(DATOS_[[#This Row],[F.fin.cal]]-DATOS_[[#This Row],[F.ini.cal]]+1)/($D$4-$D$3+1)</f>
        <v>1</v>
      </c>
      <c r="BR575" s="137" t="str">
        <f aca="false">IF(OR(AND(DATOS_[[#This Row],[Fecha Fin Contrato]]&lt;$D$3,DATOS_[[#This Row],[Fecha Fin Contrato]]&lt;&gt;""),DATOS_[[#This Row],[Fecha de Contratación]]&gt;$D$4),"Fuera","Dentro")</f>
        <v>Dentro</v>
      </c>
      <c r="BS575" s="137" t="str">
        <f aca="false" t="array" ref="BS575:BS575">IF(MAX(IF(DATOS_[id]=DATOS_[[#This Row],[id]],DATOS_[F.fin.cal]))=DATOS_[[#This Row],[F.fin.cal]],"Sí","NO")</f>
        <v>Sí</v>
      </c>
      <c r="BT575" s="137" t="str">
        <f aca="false">IF(AND(DATOS_[[#This Row],[% normaliz]]&lt;&gt;1,DATOS_[[#This Row],[% anualiz]]=1),"Sí","NO")</f>
        <v>Sí</v>
      </c>
      <c r="BU575" s="137" t="str">
        <f aca="false">IF(AND(DATOS_[[#This Row],[% normaliz]]=1,DATOS_[[#This Row],[% anualiz]]&lt;&gt;1),"Sí","NO")</f>
        <v>NO</v>
      </c>
      <c r="BV575" s="137" t="str">
        <f aca="false">IF(AND(DATOS_[[#This Row],[% normaliz]]&lt;&gt;1,DATOS_[[#This Row],[% anualiz]]&lt;&gt;1),"Sí","NO")</f>
        <v>NO</v>
      </c>
      <c r="BW575" s="137" t="str">
        <f aca="false">+IF(DATOS_[[#This Row],[% normaliz]]*DATOS_[[#This Row],[% anualiz]]=1,"NO","Sí")</f>
        <v>Sí</v>
      </c>
      <c r="BX575" s="138" t="e">
        <f aca="false">(DATOS_[[#This Row],[S.BASE]]*(1/DATOS_[[#This Row],[% normaliz]])*(1/DATOS_[[#This Row],[% anualiz]]))*IF(DATOS_[[#This Row],[Check Equiparado]]="Sí",1,0)</f>
        <v>#DIV/0!</v>
      </c>
      <c r="BY5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5" s="138" t="e">
        <f aca="false">+DATOS_[[#This Row],[SALARIO BASE Eq]]+DATOS_[[#This Row],[Tot COMPL.SAL Eq]]</f>
        <v>#DIV/0!</v>
      </c>
      <c r="CA575" s="138" t="e">
        <f aca="false" t="array" ref="CA575:CA5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5" s="138" t="e">
        <f aca="false">+DATOS_[[#This Row],[TOTAL SALARIO Eq]]+DATOS_[[#This Row],[Tot Extrasalarial Eq]]</f>
        <v>#DIV/0!</v>
      </c>
      <c r="CC575" s="139" t="n">
        <f aca="false">DATOS_[[#This Row],[S.BASE]]</f>
        <v>0</v>
      </c>
      <c r="CD575" s="139" t="n">
        <f aca="false">+SUM(DATOS_[[#This Row],[Conc.Sal.01]:[Conc.Sal.30]])</f>
        <v>0</v>
      </c>
      <c r="CE575" s="139" t="n">
        <f aca="false">+DATOS_[[#This Row],[SALARIO BASE Ef]]+DATOS_[[#This Row],[Tot COMPL.SAL Ef]]</f>
        <v>0</v>
      </c>
      <c r="CF575" s="139" t="n">
        <f aca="false">+SUM(DATOS_[[#This Row],[C.Extra.01]:[C.Extra.05]])</f>
        <v>0</v>
      </c>
      <c r="CG575" s="139" t="n">
        <f aca="false">+DATOS_[[#This Row],[TOTAL SALARIO Ef]]+DATOS_[[#This Row],[Tot Extrasalarial Ef]]</f>
        <v>0</v>
      </c>
      <c r="CH575" s="140" t="n">
        <f aca="false">MIN(IF(DATOS_[[#This Row],[Fecha Fin Contrato]]="",$D$4,DATOS_[[#This Row],[Fecha Fin Contrato]]),$D$4)-MAX(DATOS_[[#This Row],[Fecha de Contratación]],$D$3)+1</f>
        <v>1</v>
      </c>
      <c r="CI575" s="141" t="str">
        <f aca="false">IF(COUNTIFS(DATOS_[id],DATOS_[[#This Row],[id]])&gt;1,DATOS_[[#This Row],[id]],"")</f>
        <v/>
      </c>
      <c r="CJ575" s="141" t="n">
        <f aca="false">(Inicio!$G$10-DATOS_[[#This Row],[Fecha Nacimiento]])/365.25</f>
        <v>0</v>
      </c>
      <c r="CK575" s="141" t="n">
        <f aca="false">(Inicio!$G$10-DATOS_[[#This Row],[Fecha de Antigüedad]])/365.25</f>
        <v>0</v>
      </c>
      <c r="CL575" s="141" t="e">
        <f aca="false">+VLOOKUP(DATOS_[[#This Row],[Clave de Contrato]],TblTiposContrato13[],3,0)</f>
        <v>#N/A</v>
      </c>
      <c r="CM575" s="141" t="e">
        <f aca="false">+VLOOKUP(DATOS_[[#This Row],[Clave de Contrato]],TblTiposContrato13[],4,0)</f>
        <v>#N/A</v>
      </c>
      <c r="CN575" s="141" t="str">
        <f aca="false">VLOOKUP(DATOS_[[#This Row],[Edad]],CONTRATOS!TblRngEdad,2,1)</f>
        <v>20  o menos</v>
      </c>
      <c r="CO575" s="141" t="str">
        <f aca="false">VLOOKUP(DATOS_[[#This Row],[Antigüedad]],TblRngAntg14[],2,1)</f>
        <v>0 a 1 años</v>
      </c>
    </row>
    <row r="576" customFormat="false" ht="13.8" hidden="false" customHeight="false" outlineLevel="0" collapsed="false">
      <c r="D576" s="128"/>
      <c r="E576" s="129"/>
      <c r="F576" s="129"/>
      <c r="G576" s="129"/>
      <c r="H576" s="130"/>
      <c r="I576" s="131"/>
      <c r="J576" s="128"/>
      <c r="K576" s="132"/>
      <c r="L576" s="132"/>
      <c r="M576" s="133"/>
      <c r="N576" s="133"/>
      <c r="O576" s="133"/>
      <c r="P576" s="129"/>
      <c r="Z576" s="74"/>
      <c r="AA576" s="75"/>
      <c r="AB576" s="75"/>
      <c r="AC576" s="129"/>
      <c r="AD576" s="134"/>
      <c r="AE576" s="134"/>
      <c r="AF576" s="134"/>
      <c r="AG576" s="134"/>
      <c r="AH576" s="134"/>
      <c r="AI576" s="134"/>
      <c r="AJ576" s="134"/>
      <c r="AK576" s="134"/>
      <c r="AL576" s="134"/>
      <c r="AM576" s="134"/>
      <c r="AN576" s="134"/>
      <c r="AO576" s="134"/>
      <c r="AP576" s="134"/>
      <c r="AQ576" s="134"/>
      <c r="AR576" s="134"/>
      <c r="AS576" s="134"/>
      <c r="AT576" s="134"/>
      <c r="AU576" s="134"/>
      <c r="AV576" s="134"/>
      <c r="AW576" s="134"/>
      <c r="AX576" s="134"/>
      <c r="AY576" s="134"/>
      <c r="AZ576" s="134"/>
      <c r="BA576" s="134"/>
      <c r="BB576" s="134"/>
      <c r="BC576" s="134"/>
      <c r="BD576" s="134"/>
      <c r="BE576" s="134"/>
      <c r="BF576" s="134"/>
      <c r="BG576" s="134"/>
      <c r="BH576" s="134"/>
      <c r="BI576" s="134"/>
      <c r="BJ576" s="134"/>
      <c r="BK576" s="134"/>
      <c r="BL576" s="134"/>
      <c r="BM576" s="135"/>
      <c r="BN576" s="136" t="n">
        <f aca="false">+MAX($D$3,DATOS_[[#This Row],[Fecha Inicio Sit. Contract.]])</f>
        <v>0</v>
      </c>
      <c r="BO576" s="136" t="n">
        <f aca="false">+MIN($D$4,DATOS_[[#This Row],[Fecha Fin Sit. Contract.]])</f>
        <v>0</v>
      </c>
      <c r="BP576" s="137" t="n">
        <f aca="false">+DATOS_[[#This Row],[% de jornada]]*IF(DATOS_[[#This Row],[% jornada reducida]]="",1,DATOS_[[#This Row],[% jornada reducida]])</f>
        <v>0</v>
      </c>
      <c r="BQ576" s="137" t="n">
        <f aca="false">+(DATOS_[[#This Row],[F.fin.cal]]-DATOS_[[#This Row],[F.ini.cal]]+1)/($D$4-$D$3+1)</f>
        <v>1</v>
      </c>
      <c r="BR576" s="137" t="str">
        <f aca="false">IF(OR(AND(DATOS_[[#This Row],[Fecha Fin Contrato]]&lt;$D$3,DATOS_[[#This Row],[Fecha Fin Contrato]]&lt;&gt;""),DATOS_[[#This Row],[Fecha de Contratación]]&gt;$D$4),"Fuera","Dentro")</f>
        <v>Dentro</v>
      </c>
      <c r="BS576" s="137" t="str">
        <f aca="false" t="array" ref="BS576:BS576">IF(MAX(IF(DATOS_[id]=DATOS_[[#This Row],[id]],DATOS_[F.fin.cal]))=DATOS_[[#This Row],[F.fin.cal]],"Sí","NO")</f>
        <v>Sí</v>
      </c>
      <c r="BT576" s="137" t="str">
        <f aca="false">IF(AND(DATOS_[[#This Row],[% normaliz]]&lt;&gt;1,DATOS_[[#This Row],[% anualiz]]=1),"Sí","NO")</f>
        <v>Sí</v>
      </c>
      <c r="BU576" s="137" t="str">
        <f aca="false">IF(AND(DATOS_[[#This Row],[% normaliz]]=1,DATOS_[[#This Row],[% anualiz]]&lt;&gt;1),"Sí","NO")</f>
        <v>NO</v>
      </c>
      <c r="BV576" s="137" t="str">
        <f aca="false">IF(AND(DATOS_[[#This Row],[% normaliz]]&lt;&gt;1,DATOS_[[#This Row],[% anualiz]]&lt;&gt;1),"Sí","NO")</f>
        <v>NO</v>
      </c>
      <c r="BW576" s="137" t="str">
        <f aca="false">+IF(DATOS_[[#This Row],[% normaliz]]*DATOS_[[#This Row],[% anualiz]]=1,"NO","Sí")</f>
        <v>Sí</v>
      </c>
      <c r="BX576" s="138" t="e">
        <f aca="false">(DATOS_[[#This Row],[S.BASE]]*(1/DATOS_[[#This Row],[% normaliz]])*(1/DATOS_[[#This Row],[% anualiz]]))*IF(DATOS_[[#This Row],[Check Equiparado]]="Sí",1,0)</f>
        <v>#DIV/0!</v>
      </c>
      <c r="BY5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6" s="138" t="e">
        <f aca="false">+DATOS_[[#This Row],[SALARIO BASE Eq]]+DATOS_[[#This Row],[Tot COMPL.SAL Eq]]</f>
        <v>#DIV/0!</v>
      </c>
      <c r="CA576" s="138" t="e">
        <f aca="false" t="array" ref="CA576:CA5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6" s="138" t="e">
        <f aca="false">+DATOS_[[#This Row],[TOTAL SALARIO Eq]]+DATOS_[[#This Row],[Tot Extrasalarial Eq]]</f>
        <v>#DIV/0!</v>
      </c>
      <c r="CC576" s="139" t="n">
        <f aca="false">DATOS_[[#This Row],[S.BASE]]</f>
        <v>0</v>
      </c>
      <c r="CD576" s="139" t="n">
        <f aca="false">+SUM(DATOS_[[#This Row],[Conc.Sal.01]:[Conc.Sal.30]])</f>
        <v>0</v>
      </c>
      <c r="CE576" s="139" t="n">
        <f aca="false">+DATOS_[[#This Row],[SALARIO BASE Ef]]+DATOS_[[#This Row],[Tot COMPL.SAL Ef]]</f>
        <v>0</v>
      </c>
      <c r="CF576" s="139" t="n">
        <f aca="false">+SUM(DATOS_[[#This Row],[C.Extra.01]:[C.Extra.05]])</f>
        <v>0</v>
      </c>
      <c r="CG576" s="139" t="n">
        <f aca="false">+DATOS_[[#This Row],[TOTAL SALARIO Ef]]+DATOS_[[#This Row],[Tot Extrasalarial Ef]]</f>
        <v>0</v>
      </c>
      <c r="CH576" s="140" t="n">
        <f aca="false">MIN(IF(DATOS_[[#This Row],[Fecha Fin Contrato]]="",$D$4,DATOS_[[#This Row],[Fecha Fin Contrato]]),$D$4)-MAX(DATOS_[[#This Row],[Fecha de Contratación]],$D$3)+1</f>
        <v>1</v>
      </c>
      <c r="CI576" s="141" t="str">
        <f aca="false">IF(COUNTIFS(DATOS_[id],DATOS_[[#This Row],[id]])&gt;1,DATOS_[[#This Row],[id]],"")</f>
        <v/>
      </c>
      <c r="CJ576" s="141" t="n">
        <f aca="false">(Inicio!$G$10-DATOS_[[#This Row],[Fecha Nacimiento]])/365.25</f>
        <v>0</v>
      </c>
      <c r="CK576" s="141" t="n">
        <f aca="false">(Inicio!$G$10-DATOS_[[#This Row],[Fecha de Antigüedad]])/365.25</f>
        <v>0</v>
      </c>
      <c r="CL576" s="141" t="e">
        <f aca="false">+VLOOKUP(DATOS_[[#This Row],[Clave de Contrato]],TblTiposContrato13[],3,0)</f>
        <v>#N/A</v>
      </c>
      <c r="CM576" s="141" t="e">
        <f aca="false">+VLOOKUP(DATOS_[[#This Row],[Clave de Contrato]],TblTiposContrato13[],4,0)</f>
        <v>#N/A</v>
      </c>
      <c r="CN576" s="141" t="str">
        <f aca="false">VLOOKUP(DATOS_[[#This Row],[Edad]],CONTRATOS!TblRngEdad,2,1)</f>
        <v>20  o menos</v>
      </c>
      <c r="CO576" s="141" t="str">
        <f aca="false">VLOOKUP(DATOS_[[#This Row],[Antigüedad]],TblRngAntg14[],2,1)</f>
        <v>0 a 1 años</v>
      </c>
    </row>
    <row r="577" customFormat="false" ht="13.8" hidden="false" customHeight="false" outlineLevel="0" collapsed="false">
      <c r="D577" s="128"/>
      <c r="E577" s="129"/>
      <c r="F577" s="129"/>
      <c r="G577" s="129"/>
      <c r="H577" s="130"/>
      <c r="I577" s="131"/>
      <c r="J577" s="128"/>
      <c r="K577" s="132"/>
      <c r="L577" s="132"/>
      <c r="M577" s="133"/>
      <c r="N577" s="133"/>
      <c r="O577" s="133"/>
      <c r="P577" s="129"/>
      <c r="Z577" s="74"/>
      <c r="AA577" s="75"/>
      <c r="AB577" s="75"/>
      <c r="AC577" s="129"/>
      <c r="AD577" s="134"/>
      <c r="AE577" s="134"/>
      <c r="AF577" s="134"/>
      <c r="AG577" s="134"/>
      <c r="AH577" s="134"/>
      <c r="AI577" s="134"/>
      <c r="AJ577" s="134"/>
      <c r="AK577" s="134"/>
      <c r="AL577" s="134"/>
      <c r="AM577" s="134"/>
      <c r="AN577" s="134"/>
      <c r="AO577" s="134"/>
      <c r="AP577" s="134"/>
      <c r="AQ577" s="134"/>
      <c r="AR577" s="134"/>
      <c r="AS577" s="134"/>
      <c r="AT577" s="134"/>
      <c r="AU577" s="134"/>
      <c r="AV577" s="134"/>
      <c r="AW577" s="134"/>
      <c r="AX577" s="134"/>
      <c r="AY577" s="134"/>
      <c r="AZ577" s="134"/>
      <c r="BA577" s="134"/>
      <c r="BB577" s="134"/>
      <c r="BC577" s="134"/>
      <c r="BD577" s="134"/>
      <c r="BE577" s="134"/>
      <c r="BF577" s="134"/>
      <c r="BG577" s="134"/>
      <c r="BH577" s="134"/>
      <c r="BI577" s="134"/>
      <c r="BJ577" s="134"/>
      <c r="BK577" s="134"/>
      <c r="BL577" s="134"/>
      <c r="BM577" s="135"/>
      <c r="BN577" s="136" t="n">
        <f aca="false">+MAX($D$3,DATOS_[[#This Row],[Fecha Inicio Sit. Contract.]])</f>
        <v>0</v>
      </c>
      <c r="BO577" s="136" t="n">
        <f aca="false">+MIN($D$4,DATOS_[[#This Row],[Fecha Fin Sit. Contract.]])</f>
        <v>0</v>
      </c>
      <c r="BP577" s="137" t="n">
        <f aca="false">+DATOS_[[#This Row],[% de jornada]]*IF(DATOS_[[#This Row],[% jornada reducida]]="",1,DATOS_[[#This Row],[% jornada reducida]])</f>
        <v>0</v>
      </c>
      <c r="BQ577" s="137" t="n">
        <f aca="false">+(DATOS_[[#This Row],[F.fin.cal]]-DATOS_[[#This Row],[F.ini.cal]]+1)/($D$4-$D$3+1)</f>
        <v>1</v>
      </c>
      <c r="BR577" s="137" t="str">
        <f aca="false">IF(OR(AND(DATOS_[[#This Row],[Fecha Fin Contrato]]&lt;$D$3,DATOS_[[#This Row],[Fecha Fin Contrato]]&lt;&gt;""),DATOS_[[#This Row],[Fecha de Contratación]]&gt;$D$4),"Fuera","Dentro")</f>
        <v>Dentro</v>
      </c>
      <c r="BS577" s="137" t="str">
        <f aca="false" t="array" ref="BS577:BS577">IF(MAX(IF(DATOS_[id]=DATOS_[[#This Row],[id]],DATOS_[F.fin.cal]))=DATOS_[[#This Row],[F.fin.cal]],"Sí","NO")</f>
        <v>Sí</v>
      </c>
      <c r="BT577" s="137" t="str">
        <f aca="false">IF(AND(DATOS_[[#This Row],[% normaliz]]&lt;&gt;1,DATOS_[[#This Row],[% anualiz]]=1),"Sí","NO")</f>
        <v>Sí</v>
      </c>
      <c r="BU577" s="137" t="str">
        <f aca="false">IF(AND(DATOS_[[#This Row],[% normaliz]]=1,DATOS_[[#This Row],[% anualiz]]&lt;&gt;1),"Sí","NO")</f>
        <v>NO</v>
      </c>
      <c r="BV577" s="137" t="str">
        <f aca="false">IF(AND(DATOS_[[#This Row],[% normaliz]]&lt;&gt;1,DATOS_[[#This Row],[% anualiz]]&lt;&gt;1),"Sí","NO")</f>
        <v>NO</v>
      </c>
      <c r="BW577" s="137" t="str">
        <f aca="false">+IF(DATOS_[[#This Row],[% normaliz]]*DATOS_[[#This Row],[% anualiz]]=1,"NO","Sí")</f>
        <v>Sí</v>
      </c>
      <c r="BX577" s="138" t="e">
        <f aca="false">(DATOS_[[#This Row],[S.BASE]]*(1/DATOS_[[#This Row],[% normaliz]])*(1/DATOS_[[#This Row],[% anualiz]]))*IF(DATOS_[[#This Row],[Check Equiparado]]="Sí",1,0)</f>
        <v>#DIV/0!</v>
      </c>
      <c r="BY5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7" s="138" t="e">
        <f aca="false">+DATOS_[[#This Row],[SALARIO BASE Eq]]+DATOS_[[#This Row],[Tot COMPL.SAL Eq]]</f>
        <v>#DIV/0!</v>
      </c>
      <c r="CA577" s="138" t="e">
        <f aca="false" t="array" ref="CA577:CA5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7" s="138" t="e">
        <f aca="false">+DATOS_[[#This Row],[TOTAL SALARIO Eq]]+DATOS_[[#This Row],[Tot Extrasalarial Eq]]</f>
        <v>#DIV/0!</v>
      </c>
      <c r="CC577" s="139" t="n">
        <f aca="false">DATOS_[[#This Row],[S.BASE]]</f>
        <v>0</v>
      </c>
      <c r="CD577" s="139" t="n">
        <f aca="false">+SUM(DATOS_[[#This Row],[Conc.Sal.01]:[Conc.Sal.30]])</f>
        <v>0</v>
      </c>
      <c r="CE577" s="139" t="n">
        <f aca="false">+DATOS_[[#This Row],[SALARIO BASE Ef]]+DATOS_[[#This Row],[Tot COMPL.SAL Ef]]</f>
        <v>0</v>
      </c>
      <c r="CF577" s="139" t="n">
        <f aca="false">+SUM(DATOS_[[#This Row],[C.Extra.01]:[C.Extra.05]])</f>
        <v>0</v>
      </c>
      <c r="CG577" s="139" t="n">
        <f aca="false">+DATOS_[[#This Row],[TOTAL SALARIO Ef]]+DATOS_[[#This Row],[Tot Extrasalarial Ef]]</f>
        <v>0</v>
      </c>
      <c r="CH577" s="140" t="n">
        <f aca="false">MIN(IF(DATOS_[[#This Row],[Fecha Fin Contrato]]="",$D$4,DATOS_[[#This Row],[Fecha Fin Contrato]]),$D$4)-MAX(DATOS_[[#This Row],[Fecha de Contratación]],$D$3)+1</f>
        <v>1</v>
      </c>
      <c r="CI577" s="141" t="str">
        <f aca="false">IF(COUNTIFS(DATOS_[id],DATOS_[[#This Row],[id]])&gt;1,DATOS_[[#This Row],[id]],"")</f>
        <v/>
      </c>
      <c r="CJ577" s="141" t="n">
        <f aca="false">(Inicio!$G$10-DATOS_[[#This Row],[Fecha Nacimiento]])/365.25</f>
        <v>0</v>
      </c>
      <c r="CK577" s="141" t="n">
        <f aca="false">(Inicio!$G$10-DATOS_[[#This Row],[Fecha de Antigüedad]])/365.25</f>
        <v>0</v>
      </c>
      <c r="CL577" s="141" t="e">
        <f aca="false">+VLOOKUP(DATOS_[[#This Row],[Clave de Contrato]],TblTiposContrato13[],3,0)</f>
        <v>#N/A</v>
      </c>
      <c r="CM577" s="141" t="e">
        <f aca="false">+VLOOKUP(DATOS_[[#This Row],[Clave de Contrato]],TblTiposContrato13[],4,0)</f>
        <v>#N/A</v>
      </c>
      <c r="CN577" s="141" t="str">
        <f aca="false">VLOOKUP(DATOS_[[#This Row],[Edad]],CONTRATOS!TblRngEdad,2,1)</f>
        <v>20  o menos</v>
      </c>
      <c r="CO577" s="141" t="str">
        <f aca="false">VLOOKUP(DATOS_[[#This Row],[Antigüedad]],TblRngAntg14[],2,1)</f>
        <v>0 a 1 años</v>
      </c>
    </row>
    <row r="578" customFormat="false" ht="13.8" hidden="false" customHeight="false" outlineLevel="0" collapsed="false">
      <c r="D578" s="128"/>
      <c r="E578" s="129"/>
      <c r="F578" s="129"/>
      <c r="G578" s="129"/>
      <c r="H578" s="130"/>
      <c r="I578" s="131"/>
      <c r="J578" s="128"/>
      <c r="K578" s="132"/>
      <c r="L578" s="132"/>
      <c r="M578" s="133"/>
      <c r="N578" s="133"/>
      <c r="O578" s="133"/>
      <c r="P578" s="129"/>
      <c r="Z578" s="74"/>
      <c r="AA578" s="75"/>
      <c r="AB578" s="75"/>
      <c r="AC578" s="129"/>
      <c r="AD578" s="134"/>
      <c r="AE578" s="134"/>
      <c r="AF578" s="134"/>
      <c r="AG578" s="134"/>
      <c r="AH578" s="134"/>
      <c r="AI578" s="134"/>
      <c r="AJ578" s="134"/>
      <c r="AK578" s="134"/>
      <c r="AL578" s="134"/>
      <c r="AM578" s="134"/>
      <c r="AN578" s="134"/>
      <c r="AO578" s="134"/>
      <c r="AP578" s="134"/>
      <c r="AQ578" s="134"/>
      <c r="AR578" s="134"/>
      <c r="AS578" s="134"/>
      <c r="AT578" s="134"/>
      <c r="AU578" s="134"/>
      <c r="AV578" s="134"/>
      <c r="AW578" s="134"/>
      <c r="AX578" s="134"/>
      <c r="AY578" s="134"/>
      <c r="AZ578" s="134"/>
      <c r="BA578" s="134"/>
      <c r="BB578" s="134"/>
      <c r="BC578" s="134"/>
      <c r="BD578" s="134"/>
      <c r="BE578" s="134"/>
      <c r="BF578" s="134"/>
      <c r="BG578" s="134"/>
      <c r="BH578" s="134"/>
      <c r="BI578" s="134"/>
      <c r="BJ578" s="134"/>
      <c r="BK578" s="134"/>
      <c r="BL578" s="134"/>
      <c r="BM578" s="135"/>
      <c r="BN578" s="136" t="n">
        <f aca="false">+MAX($D$3,DATOS_[[#This Row],[Fecha Inicio Sit. Contract.]])</f>
        <v>0</v>
      </c>
      <c r="BO578" s="136" t="n">
        <f aca="false">+MIN($D$4,DATOS_[[#This Row],[Fecha Fin Sit. Contract.]])</f>
        <v>0</v>
      </c>
      <c r="BP578" s="137" t="n">
        <f aca="false">+DATOS_[[#This Row],[% de jornada]]*IF(DATOS_[[#This Row],[% jornada reducida]]="",1,DATOS_[[#This Row],[% jornada reducida]])</f>
        <v>0</v>
      </c>
      <c r="BQ578" s="137" t="n">
        <f aca="false">+(DATOS_[[#This Row],[F.fin.cal]]-DATOS_[[#This Row],[F.ini.cal]]+1)/($D$4-$D$3+1)</f>
        <v>1</v>
      </c>
      <c r="BR578" s="137" t="str">
        <f aca="false">IF(OR(AND(DATOS_[[#This Row],[Fecha Fin Contrato]]&lt;$D$3,DATOS_[[#This Row],[Fecha Fin Contrato]]&lt;&gt;""),DATOS_[[#This Row],[Fecha de Contratación]]&gt;$D$4),"Fuera","Dentro")</f>
        <v>Dentro</v>
      </c>
      <c r="BS578" s="137" t="str">
        <f aca="false" t="array" ref="BS578:BS578">IF(MAX(IF(DATOS_[id]=DATOS_[[#This Row],[id]],DATOS_[F.fin.cal]))=DATOS_[[#This Row],[F.fin.cal]],"Sí","NO")</f>
        <v>Sí</v>
      </c>
      <c r="BT578" s="137" t="str">
        <f aca="false">IF(AND(DATOS_[[#This Row],[% normaliz]]&lt;&gt;1,DATOS_[[#This Row],[% anualiz]]=1),"Sí","NO")</f>
        <v>Sí</v>
      </c>
      <c r="BU578" s="137" t="str">
        <f aca="false">IF(AND(DATOS_[[#This Row],[% normaliz]]=1,DATOS_[[#This Row],[% anualiz]]&lt;&gt;1),"Sí","NO")</f>
        <v>NO</v>
      </c>
      <c r="BV578" s="137" t="str">
        <f aca="false">IF(AND(DATOS_[[#This Row],[% normaliz]]&lt;&gt;1,DATOS_[[#This Row],[% anualiz]]&lt;&gt;1),"Sí","NO")</f>
        <v>NO</v>
      </c>
      <c r="BW578" s="137" t="str">
        <f aca="false">+IF(DATOS_[[#This Row],[% normaliz]]*DATOS_[[#This Row],[% anualiz]]=1,"NO","Sí")</f>
        <v>Sí</v>
      </c>
      <c r="BX578" s="138" t="e">
        <f aca="false">(DATOS_[[#This Row],[S.BASE]]*(1/DATOS_[[#This Row],[% normaliz]])*(1/DATOS_[[#This Row],[% anualiz]]))*IF(DATOS_[[#This Row],[Check Equiparado]]="Sí",1,0)</f>
        <v>#DIV/0!</v>
      </c>
      <c r="BY5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8" s="138" t="e">
        <f aca="false">+DATOS_[[#This Row],[SALARIO BASE Eq]]+DATOS_[[#This Row],[Tot COMPL.SAL Eq]]</f>
        <v>#DIV/0!</v>
      </c>
      <c r="CA578" s="138" t="e">
        <f aca="false" t="array" ref="CA578:CA5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8" s="138" t="e">
        <f aca="false">+DATOS_[[#This Row],[TOTAL SALARIO Eq]]+DATOS_[[#This Row],[Tot Extrasalarial Eq]]</f>
        <v>#DIV/0!</v>
      </c>
      <c r="CC578" s="139" t="n">
        <f aca="false">DATOS_[[#This Row],[S.BASE]]</f>
        <v>0</v>
      </c>
      <c r="CD578" s="139" t="n">
        <f aca="false">+SUM(DATOS_[[#This Row],[Conc.Sal.01]:[Conc.Sal.30]])</f>
        <v>0</v>
      </c>
      <c r="CE578" s="139" t="n">
        <f aca="false">+DATOS_[[#This Row],[SALARIO BASE Ef]]+DATOS_[[#This Row],[Tot COMPL.SAL Ef]]</f>
        <v>0</v>
      </c>
      <c r="CF578" s="139" t="n">
        <f aca="false">+SUM(DATOS_[[#This Row],[C.Extra.01]:[C.Extra.05]])</f>
        <v>0</v>
      </c>
      <c r="CG578" s="139" t="n">
        <f aca="false">+DATOS_[[#This Row],[TOTAL SALARIO Ef]]+DATOS_[[#This Row],[Tot Extrasalarial Ef]]</f>
        <v>0</v>
      </c>
      <c r="CH578" s="140" t="n">
        <f aca="false">MIN(IF(DATOS_[[#This Row],[Fecha Fin Contrato]]="",$D$4,DATOS_[[#This Row],[Fecha Fin Contrato]]),$D$4)-MAX(DATOS_[[#This Row],[Fecha de Contratación]],$D$3)+1</f>
        <v>1</v>
      </c>
      <c r="CI578" s="141" t="str">
        <f aca="false">IF(COUNTIFS(DATOS_[id],DATOS_[[#This Row],[id]])&gt;1,DATOS_[[#This Row],[id]],"")</f>
        <v/>
      </c>
      <c r="CJ578" s="141" t="n">
        <f aca="false">(Inicio!$G$10-DATOS_[[#This Row],[Fecha Nacimiento]])/365.25</f>
        <v>0</v>
      </c>
      <c r="CK578" s="141" t="n">
        <f aca="false">(Inicio!$G$10-DATOS_[[#This Row],[Fecha de Antigüedad]])/365.25</f>
        <v>0</v>
      </c>
      <c r="CL578" s="141" t="e">
        <f aca="false">+VLOOKUP(DATOS_[[#This Row],[Clave de Contrato]],TblTiposContrato13[],3,0)</f>
        <v>#N/A</v>
      </c>
      <c r="CM578" s="141" t="e">
        <f aca="false">+VLOOKUP(DATOS_[[#This Row],[Clave de Contrato]],TblTiposContrato13[],4,0)</f>
        <v>#N/A</v>
      </c>
      <c r="CN578" s="141" t="str">
        <f aca="false">VLOOKUP(DATOS_[[#This Row],[Edad]],CONTRATOS!TblRngEdad,2,1)</f>
        <v>20  o menos</v>
      </c>
      <c r="CO578" s="141" t="str">
        <f aca="false">VLOOKUP(DATOS_[[#This Row],[Antigüedad]],TblRngAntg14[],2,1)</f>
        <v>0 a 1 años</v>
      </c>
    </row>
    <row r="579" customFormat="false" ht="13.8" hidden="false" customHeight="false" outlineLevel="0" collapsed="false">
      <c r="D579" s="128"/>
      <c r="E579" s="129"/>
      <c r="F579" s="129"/>
      <c r="G579" s="129"/>
      <c r="H579" s="130"/>
      <c r="I579" s="131"/>
      <c r="J579" s="128"/>
      <c r="K579" s="132"/>
      <c r="L579" s="132"/>
      <c r="M579" s="133"/>
      <c r="N579" s="133"/>
      <c r="O579" s="133"/>
      <c r="P579" s="129"/>
      <c r="Z579" s="74"/>
      <c r="AA579" s="75"/>
      <c r="AB579" s="75"/>
      <c r="AC579" s="129"/>
      <c r="AD579" s="134"/>
      <c r="AE579" s="134"/>
      <c r="AF579" s="134"/>
      <c r="AG579" s="134"/>
      <c r="AH579" s="134"/>
      <c r="AI579" s="134"/>
      <c r="AJ579" s="134"/>
      <c r="AK579" s="134"/>
      <c r="AL579" s="134"/>
      <c r="AM579" s="134"/>
      <c r="AN579" s="134"/>
      <c r="AO579" s="134"/>
      <c r="AP579" s="134"/>
      <c r="AQ579" s="134"/>
      <c r="AR579" s="134"/>
      <c r="AS579" s="134"/>
      <c r="AT579" s="134"/>
      <c r="AU579" s="134"/>
      <c r="AV579" s="134"/>
      <c r="AW579" s="134"/>
      <c r="AX579" s="134"/>
      <c r="AY579" s="134"/>
      <c r="AZ579" s="134"/>
      <c r="BA579" s="134"/>
      <c r="BB579" s="134"/>
      <c r="BC579" s="134"/>
      <c r="BD579" s="134"/>
      <c r="BE579" s="134"/>
      <c r="BF579" s="134"/>
      <c r="BG579" s="134"/>
      <c r="BH579" s="134"/>
      <c r="BI579" s="134"/>
      <c r="BJ579" s="134"/>
      <c r="BK579" s="134"/>
      <c r="BL579" s="134"/>
      <c r="BM579" s="135"/>
      <c r="BN579" s="136" t="n">
        <f aca="false">+MAX($D$3,DATOS_[[#This Row],[Fecha Inicio Sit. Contract.]])</f>
        <v>0</v>
      </c>
      <c r="BO579" s="136" t="n">
        <f aca="false">+MIN($D$4,DATOS_[[#This Row],[Fecha Fin Sit. Contract.]])</f>
        <v>0</v>
      </c>
      <c r="BP579" s="137" t="n">
        <f aca="false">+DATOS_[[#This Row],[% de jornada]]*IF(DATOS_[[#This Row],[% jornada reducida]]="",1,DATOS_[[#This Row],[% jornada reducida]])</f>
        <v>0</v>
      </c>
      <c r="BQ579" s="137" t="n">
        <f aca="false">+(DATOS_[[#This Row],[F.fin.cal]]-DATOS_[[#This Row],[F.ini.cal]]+1)/($D$4-$D$3+1)</f>
        <v>1</v>
      </c>
      <c r="BR579" s="137" t="str">
        <f aca="false">IF(OR(AND(DATOS_[[#This Row],[Fecha Fin Contrato]]&lt;$D$3,DATOS_[[#This Row],[Fecha Fin Contrato]]&lt;&gt;""),DATOS_[[#This Row],[Fecha de Contratación]]&gt;$D$4),"Fuera","Dentro")</f>
        <v>Dentro</v>
      </c>
      <c r="BS579" s="137" t="str">
        <f aca="false" t="array" ref="BS579:BS579">IF(MAX(IF(DATOS_[id]=DATOS_[[#This Row],[id]],DATOS_[F.fin.cal]))=DATOS_[[#This Row],[F.fin.cal]],"Sí","NO")</f>
        <v>Sí</v>
      </c>
      <c r="BT579" s="137" t="str">
        <f aca="false">IF(AND(DATOS_[[#This Row],[% normaliz]]&lt;&gt;1,DATOS_[[#This Row],[% anualiz]]=1),"Sí","NO")</f>
        <v>Sí</v>
      </c>
      <c r="BU579" s="137" t="str">
        <f aca="false">IF(AND(DATOS_[[#This Row],[% normaliz]]=1,DATOS_[[#This Row],[% anualiz]]&lt;&gt;1),"Sí","NO")</f>
        <v>NO</v>
      </c>
      <c r="BV579" s="137" t="str">
        <f aca="false">IF(AND(DATOS_[[#This Row],[% normaliz]]&lt;&gt;1,DATOS_[[#This Row],[% anualiz]]&lt;&gt;1),"Sí","NO")</f>
        <v>NO</v>
      </c>
      <c r="BW579" s="137" t="str">
        <f aca="false">+IF(DATOS_[[#This Row],[% normaliz]]*DATOS_[[#This Row],[% anualiz]]=1,"NO","Sí")</f>
        <v>Sí</v>
      </c>
      <c r="BX579" s="138" t="e">
        <f aca="false">(DATOS_[[#This Row],[S.BASE]]*(1/DATOS_[[#This Row],[% normaliz]])*(1/DATOS_[[#This Row],[% anualiz]]))*IF(DATOS_[[#This Row],[Check Equiparado]]="Sí",1,0)</f>
        <v>#DIV/0!</v>
      </c>
      <c r="BY5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9" s="138" t="e">
        <f aca="false">+DATOS_[[#This Row],[SALARIO BASE Eq]]+DATOS_[[#This Row],[Tot COMPL.SAL Eq]]</f>
        <v>#DIV/0!</v>
      </c>
      <c r="CA579" s="138" t="e">
        <f aca="false" t="array" ref="CA579:CA5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9" s="138" t="e">
        <f aca="false">+DATOS_[[#This Row],[TOTAL SALARIO Eq]]+DATOS_[[#This Row],[Tot Extrasalarial Eq]]</f>
        <v>#DIV/0!</v>
      </c>
      <c r="CC579" s="139" t="n">
        <f aca="false">DATOS_[[#This Row],[S.BASE]]</f>
        <v>0</v>
      </c>
      <c r="CD579" s="139" t="n">
        <f aca="false">+SUM(DATOS_[[#This Row],[Conc.Sal.01]:[Conc.Sal.30]])</f>
        <v>0</v>
      </c>
      <c r="CE579" s="139" t="n">
        <f aca="false">+DATOS_[[#This Row],[SALARIO BASE Ef]]+DATOS_[[#This Row],[Tot COMPL.SAL Ef]]</f>
        <v>0</v>
      </c>
      <c r="CF579" s="139" t="n">
        <f aca="false">+SUM(DATOS_[[#This Row],[C.Extra.01]:[C.Extra.05]])</f>
        <v>0</v>
      </c>
      <c r="CG579" s="139" t="n">
        <f aca="false">+DATOS_[[#This Row],[TOTAL SALARIO Ef]]+DATOS_[[#This Row],[Tot Extrasalarial Ef]]</f>
        <v>0</v>
      </c>
      <c r="CH579" s="140" t="n">
        <f aca="false">MIN(IF(DATOS_[[#This Row],[Fecha Fin Contrato]]="",$D$4,DATOS_[[#This Row],[Fecha Fin Contrato]]),$D$4)-MAX(DATOS_[[#This Row],[Fecha de Contratación]],$D$3)+1</f>
        <v>1</v>
      </c>
      <c r="CI579" s="141" t="str">
        <f aca="false">IF(COUNTIFS(DATOS_[id],DATOS_[[#This Row],[id]])&gt;1,DATOS_[[#This Row],[id]],"")</f>
        <v/>
      </c>
      <c r="CJ579" s="141" t="n">
        <f aca="false">(Inicio!$G$10-DATOS_[[#This Row],[Fecha Nacimiento]])/365.25</f>
        <v>0</v>
      </c>
      <c r="CK579" s="141" t="n">
        <f aca="false">(Inicio!$G$10-DATOS_[[#This Row],[Fecha de Antigüedad]])/365.25</f>
        <v>0</v>
      </c>
      <c r="CL579" s="141" t="e">
        <f aca="false">+VLOOKUP(DATOS_[[#This Row],[Clave de Contrato]],TblTiposContrato13[],3,0)</f>
        <v>#N/A</v>
      </c>
      <c r="CM579" s="141" t="e">
        <f aca="false">+VLOOKUP(DATOS_[[#This Row],[Clave de Contrato]],TblTiposContrato13[],4,0)</f>
        <v>#N/A</v>
      </c>
      <c r="CN579" s="141" t="str">
        <f aca="false">VLOOKUP(DATOS_[[#This Row],[Edad]],CONTRATOS!TblRngEdad,2,1)</f>
        <v>20  o menos</v>
      </c>
      <c r="CO579" s="141" t="str">
        <f aca="false">VLOOKUP(DATOS_[[#This Row],[Antigüedad]],TblRngAntg14[],2,1)</f>
        <v>0 a 1 años</v>
      </c>
    </row>
    <row r="580" customFormat="false" ht="13.8" hidden="false" customHeight="false" outlineLevel="0" collapsed="false">
      <c r="D580" s="128"/>
      <c r="E580" s="129"/>
      <c r="F580" s="129"/>
      <c r="G580" s="129"/>
      <c r="H580" s="130"/>
      <c r="I580" s="131"/>
      <c r="J580" s="128"/>
      <c r="K580" s="132"/>
      <c r="L580" s="132"/>
      <c r="M580" s="133"/>
      <c r="N580" s="133"/>
      <c r="O580" s="133"/>
      <c r="P580" s="129"/>
      <c r="Z580" s="74"/>
      <c r="AA580" s="75"/>
      <c r="AB580" s="75"/>
      <c r="AC580" s="129"/>
      <c r="AD580" s="134"/>
      <c r="AE580" s="134"/>
      <c r="AF580" s="134"/>
      <c r="AG580" s="134"/>
      <c r="AH580" s="134"/>
      <c r="AI580" s="134"/>
      <c r="AJ580" s="134"/>
      <c r="AK580" s="134"/>
      <c r="AL580" s="134"/>
      <c r="AM580" s="134"/>
      <c r="AN580" s="134"/>
      <c r="AO580" s="134"/>
      <c r="AP580" s="134"/>
      <c r="AQ580" s="134"/>
      <c r="AR580" s="134"/>
      <c r="AS580" s="134"/>
      <c r="AT580" s="134"/>
      <c r="AU580" s="134"/>
      <c r="AV580" s="134"/>
      <c r="AW580" s="134"/>
      <c r="AX580" s="134"/>
      <c r="AY580" s="134"/>
      <c r="AZ580" s="134"/>
      <c r="BA580" s="134"/>
      <c r="BB580" s="134"/>
      <c r="BC580" s="134"/>
      <c r="BD580" s="134"/>
      <c r="BE580" s="134"/>
      <c r="BF580" s="134"/>
      <c r="BG580" s="134"/>
      <c r="BH580" s="134"/>
      <c r="BI580" s="134"/>
      <c r="BJ580" s="134"/>
      <c r="BK580" s="134"/>
      <c r="BL580" s="134"/>
      <c r="BM580" s="135"/>
      <c r="BN580" s="136" t="n">
        <f aca="false">+MAX($D$3,DATOS_[[#This Row],[Fecha Inicio Sit. Contract.]])</f>
        <v>0</v>
      </c>
      <c r="BO580" s="136" t="n">
        <f aca="false">+MIN($D$4,DATOS_[[#This Row],[Fecha Fin Sit. Contract.]])</f>
        <v>0</v>
      </c>
      <c r="BP580" s="137" t="n">
        <f aca="false">+DATOS_[[#This Row],[% de jornada]]*IF(DATOS_[[#This Row],[% jornada reducida]]="",1,DATOS_[[#This Row],[% jornada reducida]])</f>
        <v>0</v>
      </c>
      <c r="BQ580" s="137" t="n">
        <f aca="false">+(DATOS_[[#This Row],[F.fin.cal]]-DATOS_[[#This Row],[F.ini.cal]]+1)/($D$4-$D$3+1)</f>
        <v>1</v>
      </c>
      <c r="BR580" s="137" t="str">
        <f aca="false">IF(OR(AND(DATOS_[[#This Row],[Fecha Fin Contrato]]&lt;$D$3,DATOS_[[#This Row],[Fecha Fin Contrato]]&lt;&gt;""),DATOS_[[#This Row],[Fecha de Contratación]]&gt;$D$4),"Fuera","Dentro")</f>
        <v>Dentro</v>
      </c>
      <c r="BS580" s="137" t="str">
        <f aca="false" t="array" ref="BS580:BS580">IF(MAX(IF(DATOS_[id]=DATOS_[[#This Row],[id]],DATOS_[F.fin.cal]))=DATOS_[[#This Row],[F.fin.cal]],"Sí","NO")</f>
        <v>Sí</v>
      </c>
      <c r="BT580" s="137" t="str">
        <f aca="false">IF(AND(DATOS_[[#This Row],[% normaliz]]&lt;&gt;1,DATOS_[[#This Row],[% anualiz]]=1),"Sí","NO")</f>
        <v>Sí</v>
      </c>
      <c r="BU580" s="137" t="str">
        <f aca="false">IF(AND(DATOS_[[#This Row],[% normaliz]]=1,DATOS_[[#This Row],[% anualiz]]&lt;&gt;1),"Sí","NO")</f>
        <v>NO</v>
      </c>
      <c r="BV580" s="137" t="str">
        <f aca="false">IF(AND(DATOS_[[#This Row],[% normaliz]]&lt;&gt;1,DATOS_[[#This Row],[% anualiz]]&lt;&gt;1),"Sí","NO")</f>
        <v>NO</v>
      </c>
      <c r="BW580" s="137" t="str">
        <f aca="false">+IF(DATOS_[[#This Row],[% normaliz]]*DATOS_[[#This Row],[% anualiz]]=1,"NO","Sí")</f>
        <v>Sí</v>
      </c>
      <c r="BX580" s="138" t="e">
        <f aca="false">(DATOS_[[#This Row],[S.BASE]]*(1/DATOS_[[#This Row],[% normaliz]])*(1/DATOS_[[#This Row],[% anualiz]]))*IF(DATOS_[[#This Row],[Check Equiparado]]="Sí",1,0)</f>
        <v>#DIV/0!</v>
      </c>
      <c r="BY5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0" s="138" t="e">
        <f aca="false">+DATOS_[[#This Row],[SALARIO BASE Eq]]+DATOS_[[#This Row],[Tot COMPL.SAL Eq]]</f>
        <v>#DIV/0!</v>
      </c>
      <c r="CA580" s="138" t="e">
        <f aca="false" t="array" ref="CA580:CA5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0" s="138" t="e">
        <f aca="false">+DATOS_[[#This Row],[TOTAL SALARIO Eq]]+DATOS_[[#This Row],[Tot Extrasalarial Eq]]</f>
        <v>#DIV/0!</v>
      </c>
      <c r="CC580" s="139" t="n">
        <f aca="false">DATOS_[[#This Row],[S.BASE]]</f>
        <v>0</v>
      </c>
      <c r="CD580" s="139" t="n">
        <f aca="false">+SUM(DATOS_[[#This Row],[Conc.Sal.01]:[Conc.Sal.30]])</f>
        <v>0</v>
      </c>
      <c r="CE580" s="139" t="n">
        <f aca="false">+DATOS_[[#This Row],[SALARIO BASE Ef]]+DATOS_[[#This Row],[Tot COMPL.SAL Ef]]</f>
        <v>0</v>
      </c>
      <c r="CF580" s="139" t="n">
        <f aca="false">+SUM(DATOS_[[#This Row],[C.Extra.01]:[C.Extra.05]])</f>
        <v>0</v>
      </c>
      <c r="CG580" s="139" t="n">
        <f aca="false">+DATOS_[[#This Row],[TOTAL SALARIO Ef]]+DATOS_[[#This Row],[Tot Extrasalarial Ef]]</f>
        <v>0</v>
      </c>
      <c r="CH580" s="140" t="n">
        <f aca="false">MIN(IF(DATOS_[[#This Row],[Fecha Fin Contrato]]="",$D$4,DATOS_[[#This Row],[Fecha Fin Contrato]]),$D$4)-MAX(DATOS_[[#This Row],[Fecha de Contratación]],$D$3)+1</f>
        <v>1</v>
      </c>
      <c r="CI580" s="141" t="str">
        <f aca="false">IF(COUNTIFS(DATOS_[id],DATOS_[[#This Row],[id]])&gt;1,DATOS_[[#This Row],[id]],"")</f>
        <v/>
      </c>
      <c r="CJ580" s="141" t="n">
        <f aca="false">(Inicio!$G$10-DATOS_[[#This Row],[Fecha Nacimiento]])/365.25</f>
        <v>0</v>
      </c>
      <c r="CK580" s="141" t="n">
        <f aca="false">(Inicio!$G$10-DATOS_[[#This Row],[Fecha de Antigüedad]])/365.25</f>
        <v>0</v>
      </c>
      <c r="CL580" s="141" t="e">
        <f aca="false">+VLOOKUP(DATOS_[[#This Row],[Clave de Contrato]],TblTiposContrato13[],3,0)</f>
        <v>#N/A</v>
      </c>
      <c r="CM580" s="141" t="e">
        <f aca="false">+VLOOKUP(DATOS_[[#This Row],[Clave de Contrato]],TblTiposContrato13[],4,0)</f>
        <v>#N/A</v>
      </c>
      <c r="CN580" s="141" t="str">
        <f aca="false">VLOOKUP(DATOS_[[#This Row],[Edad]],CONTRATOS!TblRngEdad,2,1)</f>
        <v>20  o menos</v>
      </c>
      <c r="CO580" s="141" t="str">
        <f aca="false">VLOOKUP(DATOS_[[#This Row],[Antigüedad]],TblRngAntg14[],2,1)</f>
        <v>0 a 1 años</v>
      </c>
    </row>
    <row r="581" customFormat="false" ht="13.8" hidden="false" customHeight="false" outlineLevel="0" collapsed="false">
      <c r="D581" s="128"/>
      <c r="E581" s="129"/>
      <c r="F581" s="129"/>
      <c r="G581" s="129"/>
      <c r="H581" s="130"/>
      <c r="I581" s="131"/>
      <c r="J581" s="128"/>
      <c r="K581" s="132"/>
      <c r="L581" s="132"/>
      <c r="M581" s="133"/>
      <c r="N581" s="133"/>
      <c r="O581" s="133"/>
      <c r="P581" s="129"/>
      <c r="Z581" s="74"/>
      <c r="AA581" s="75"/>
      <c r="AB581" s="75"/>
      <c r="AC581" s="129"/>
      <c r="AD581" s="134"/>
      <c r="AE581" s="134"/>
      <c r="AF581" s="134"/>
      <c r="AG581" s="134"/>
      <c r="AH581" s="134"/>
      <c r="AI581" s="134"/>
      <c r="AJ581" s="134"/>
      <c r="AK581" s="134"/>
      <c r="AL581" s="134"/>
      <c r="AM581" s="134"/>
      <c r="AN581" s="134"/>
      <c r="AO581" s="134"/>
      <c r="AP581" s="134"/>
      <c r="AQ581" s="134"/>
      <c r="AR581" s="134"/>
      <c r="AS581" s="134"/>
      <c r="AT581" s="134"/>
      <c r="AU581" s="134"/>
      <c r="AV581" s="134"/>
      <c r="AW581" s="134"/>
      <c r="AX581" s="134"/>
      <c r="AY581" s="134"/>
      <c r="AZ581" s="134"/>
      <c r="BA581" s="134"/>
      <c r="BB581" s="134"/>
      <c r="BC581" s="134"/>
      <c r="BD581" s="134"/>
      <c r="BE581" s="134"/>
      <c r="BF581" s="134"/>
      <c r="BG581" s="134"/>
      <c r="BH581" s="134"/>
      <c r="BI581" s="134"/>
      <c r="BJ581" s="134"/>
      <c r="BK581" s="134"/>
      <c r="BL581" s="134"/>
      <c r="BM581" s="135"/>
      <c r="BN581" s="136" t="n">
        <f aca="false">+MAX($D$3,DATOS_[[#This Row],[Fecha Inicio Sit. Contract.]])</f>
        <v>0</v>
      </c>
      <c r="BO581" s="136" t="n">
        <f aca="false">+MIN($D$4,DATOS_[[#This Row],[Fecha Fin Sit. Contract.]])</f>
        <v>0</v>
      </c>
      <c r="BP581" s="137" t="n">
        <f aca="false">+DATOS_[[#This Row],[% de jornada]]*IF(DATOS_[[#This Row],[% jornada reducida]]="",1,DATOS_[[#This Row],[% jornada reducida]])</f>
        <v>0</v>
      </c>
      <c r="BQ581" s="137" t="n">
        <f aca="false">+(DATOS_[[#This Row],[F.fin.cal]]-DATOS_[[#This Row],[F.ini.cal]]+1)/($D$4-$D$3+1)</f>
        <v>1</v>
      </c>
      <c r="BR581" s="137" t="str">
        <f aca="false">IF(OR(AND(DATOS_[[#This Row],[Fecha Fin Contrato]]&lt;$D$3,DATOS_[[#This Row],[Fecha Fin Contrato]]&lt;&gt;""),DATOS_[[#This Row],[Fecha de Contratación]]&gt;$D$4),"Fuera","Dentro")</f>
        <v>Dentro</v>
      </c>
      <c r="BS581" s="137" t="str">
        <f aca="false" t="array" ref="BS581:BS581">IF(MAX(IF(DATOS_[id]=DATOS_[[#This Row],[id]],DATOS_[F.fin.cal]))=DATOS_[[#This Row],[F.fin.cal]],"Sí","NO")</f>
        <v>Sí</v>
      </c>
      <c r="BT581" s="137" t="str">
        <f aca="false">IF(AND(DATOS_[[#This Row],[% normaliz]]&lt;&gt;1,DATOS_[[#This Row],[% anualiz]]=1),"Sí","NO")</f>
        <v>Sí</v>
      </c>
      <c r="BU581" s="137" t="str">
        <f aca="false">IF(AND(DATOS_[[#This Row],[% normaliz]]=1,DATOS_[[#This Row],[% anualiz]]&lt;&gt;1),"Sí","NO")</f>
        <v>NO</v>
      </c>
      <c r="BV581" s="137" t="str">
        <f aca="false">IF(AND(DATOS_[[#This Row],[% normaliz]]&lt;&gt;1,DATOS_[[#This Row],[% anualiz]]&lt;&gt;1),"Sí","NO")</f>
        <v>NO</v>
      </c>
      <c r="BW581" s="137" t="str">
        <f aca="false">+IF(DATOS_[[#This Row],[% normaliz]]*DATOS_[[#This Row],[% anualiz]]=1,"NO","Sí")</f>
        <v>Sí</v>
      </c>
      <c r="BX581" s="138" t="e">
        <f aca="false">(DATOS_[[#This Row],[S.BASE]]*(1/DATOS_[[#This Row],[% normaliz]])*(1/DATOS_[[#This Row],[% anualiz]]))*IF(DATOS_[[#This Row],[Check Equiparado]]="Sí",1,0)</f>
        <v>#DIV/0!</v>
      </c>
      <c r="BY5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1" s="138" t="e">
        <f aca="false">+DATOS_[[#This Row],[SALARIO BASE Eq]]+DATOS_[[#This Row],[Tot COMPL.SAL Eq]]</f>
        <v>#DIV/0!</v>
      </c>
      <c r="CA581" s="138" t="e">
        <f aca="false" t="array" ref="CA581:CA5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1" s="138" t="e">
        <f aca="false">+DATOS_[[#This Row],[TOTAL SALARIO Eq]]+DATOS_[[#This Row],[Tot Extrasalarial Eq]]</f>
        <v>#DIV/0!</v>
      </c>
      <c r="CC581" s="139" t="n">
        <f aca="false">DATOS_[[#This Row],[S.BASE]]</f>
        <v>0</v>
      </c>
      <c r="CD581" s="139" t="n">
        <f aca="false">+SUM(DATOS_[[#This Row],[Conc.Sal.01]:[Conc.Sal.30]])</f>
        <v>0</v>
      </c>
      <c r="CE581" s="139" t="n">
        <f aca="false">+DATOS_[[#This Row],[SALARIO BASE Ef]]+DATOS_[[#This Row],[Tot COMPL.SAL Ef]]</f>
        <v>0</v>
      </c>
      <c r="CF581" s="139" t="n">
        <f aca="false">+SUM(DATOS_[[#This Row],[C.Extra.01]:[C.Extra.05]])</f>
        <v>0</v>
      </c>
      <c r="CG581" s="139" t="n">
        <f aca="false">+DATOS_[[#This Row],[TOTAL SALARIO Ef]]+DATOS_[[#This Row],[Tot Extrasalarial Ef]]</f>
        <v>0</v>
      </c>
      <c r="CH581" s="140" t="n">
        <f aca="false">MIN(IF(DATOS_[[#This Row],[Fecha Fin Contrato]]="",$D$4,DATOS_[[#This Row],[Fecha Fin Contrato]]),$D$4)-MAX(DATOS_[[#This Row],[Fecha de Contratación]],$D$3)+1</f>
        <v>1</v>
      </c>
      <c r="CI581" s="141" t="str">
        <f aca="false">IF(COUNTIFS(DATOS_[id],DATOS_[[#This Row],[id]])&gt;1,DATOS_[[#This Row],[id]],"")</f>
        <v/>
      </c>
      <c r="CJ581" s="141" t="n">
        <f aca="false">(Inicio!$G$10-DATOS_[[#This Row],[Fecha Nacimiento]])/365.25</f>
        <v>0</v>
      </c>
      <c r="CK581" s="141" t="n">
        <f aca="false">(Inicio!$G$10-DATOS_[[#This Row],[Fecha de Antigüedad]])/365.25</f>
        <v>0</v>
      </c>
      <c r="CL581" s="141" t="e">
        <f aca="false">+VLOOKUP(DATOS_[[#This Row],[Clave de Contrato]],TblTiposContrato13[],3,0)</f>
        <v>#N/A</v>
      </c>
      <c r="CM581" s="141" t="e">
        <f aca="false">+VLOOKUP(DATOS_[[#This Row],[Clave de Contrato]],TblTiposContrato13[],4,0)</f>
        <v>#N/A</v>
      </c>
      <c r="CN581" s="141" t="str">
        <f aca="false">VLOOKUP(DATOS_[[#This Row],[Edad]],CONTRATOS!TblRngEdad,2,1)</f>
        <v>20  o menos</v>
      </c>
      <c r="CO581" s="141" t="str">
        <f aca="false">VLOOKUP(DATOS_[[#This Row],[Antigüedad]],TblRngAntg14[],2,1)</f>
        <v>0 a 1 años</v>
      </c>
    </row>
    <row r="582" customFormat="false" ht="13.8" hidden="false" customHeight="false" outlineLevel="0" collapsed="false">
      <c r="D582" s="128"/>
      <c r="E582" s="129"/>
      <c r="F582" s="129"/>
      <c r="G582" s="129"/>
      <c r="H582" s="130"/>
      <c r="I582" s="131"/>
      <c r="J582" s="128"/>
      <c r="K582" s="132"/>
      <c r="L582" s="132"/>
      <c r="M582" s="133"/>
      <c r="N582" s="133"/>
      <c r="O582" s="133"/>
      <c r="P582" s="129"/>
      <c r="Z582" s="74"/>
      <c r="AA582" s="75"/>
      <c r="AB582" s="75"/>
      <c r="AC582" s="129"/>
      <c r="AD582" s="134"/>
      <c r="AE582" s="134"/>
      <c r="AF582" s="134"/>
      <c r="AG582" s="134"/>
      <c r="AH582" s="134"/>
      <c r="AI582" s="134"/>
      <c r="AJ582" s="134"/>
      <c r="AK582" s="134"/>
      <c r="AL582" s="134"/>
      <c r="AM582" s="134"/>
      <c r="AN582" s="134"/>
      <c r="AO582" s="134"/>
      <c r="AP582" s="134"/>
      <c r="AQ582" s="134"/>
      <c r="AR582" s="134"/>
      <c r="AS582" s="134"/>
      <c r="AT582" s="134"/>
      <c r="AU582" s="134"/>
      <c r="AV582" s="134"/>
      <c r="AW582" s="134"/>
      <c r="AX582" s="134"/>
      <c r="AY582" s="134"/>
      <c r="AZ582" s="134"/>
      <c r="BA582" s="134"/>
      <c r="BB582" s="134"/>
      <c r="BC582" s="134"/>
      <c r="BD582" s="134"/>
      <c r="BE582" s="134"/>
      <c r="BF582" s="134"/>
      <c r="BG582" s="134"/>
      <c r="BH582" s="134"/>
      <c r="BI582" s="134"/>
      <c r="BJ582" s="134"/>
      <c r="BK582" s="134"/>
      <c r="BL582" s="134"/>
      <c r="BM582" s="135"/>
      <c r="BN582" s="136" t="n">
        <f aca="false">+MAX($D$3,DATOS_[[#This Row],[Fecha Inicio Sit. Contract.]])</f>
        <v>0</v>
      </c>
      <c r="BO582" s="136" t="n">
        <f aca="false">+MIN($D$4,DATOS_[[#This Row],[Fecha Fin Sit. Contract.]])</f>
        <v>0</v>
      </c>
      <c r="BP582" s="137" t="n">
        <f aca="false">+DATOS_[[#This Row],[% de jornada]]*IF(DATOS_[[#This Row],[% jornada reducida]]="",1,DATOS_[[#This Row],[% jornada reducida]])</f>
        <v>0</v>
      </c>
      <c r="BQ582" s="137" t="n">
        <f aca="false">+(DATOS_[[#This Row],[F.fin.cal]]-DATOS_[[#This Row],[F.ini.cal]]+1)/($D$4-$D$3+1)</f>
        <v>1</v>
      </c>
      <c r="BR582" s="137" t="str">
        <f aca="false">IF(OR(AND(DATOS_[[#This Row],[Fecha Fin Contrato]]&lt;$D$3,DATOS_[[#This Row],[Fecha Fin Contrato]]&lt;&gt;""),DATOS_[[#This Row],[Fecha de Contratación]]&gt;$D$4),"Fuera","Dentro")</f>
        <v>Dentro</v>
      </c>
      <c r="BS582" s="137" t="str">
        <f aca="false" t="array" ref="BS582:BS582">IF(MAX(IF(DATOS_[id]=DATOS_[[#This Row],[id]],DATOS_[F.fin.cal]))=DATOS_[[#This Row],[F.fin.cal]],"Sí","NO")</f>
        <v>Sí</v>
      </c>
      <c r="BT582" s="137" t="str">
        <f aca="false">IF(AND(DATOS_[[#This Row],[% normaliz]]&lt;&gt;1,DATOS_[[#This Row],[% anualiz]]=1),"Sí","NO")</f>
        <v>Sí</v>
      </c>
      <c r="BU582" s="137" t="str">
        <f aca="false">IF(AND(DATOS_[[#This Row],[% normaliz]]=1,DATOS_[[#This Row],[% anualiz]]&lt;&gt;1),"Sí","NO")</f>
        <v>NO</v>
      </c>
      <c r="BV582" s="137" t="str">
        <f aca="false">IF(AND(DATOS_[[#This Row],[% normaliz]]&lt;&gt;1,DATOS_[[#This Row],[% anualiz]]&lt;&gt;1),"Sí","NO")</f>
        <v>NO</v>
      </c>
      <c r="BW582" s="137" t="str">
        <f aca="false">+IF(DATOS_[[#This Row],[% normaliz]]*DATOS_[[#This Row],[% anualiz]]=1,"NO","Sí")</f>
        <v>Sí</v>
      </c>
      <c r="BX582" s="138" t="e">
        <f aca="false">(DATOS_[[#This Row],[S.BASE]]*(1/DATOS_[[#This Row],[% normaliz]])*(1/DATOS_[[#This Row],[% anualiz]]))*IF(DATOS_[[#This Row],[Check Equiparado]]="Sí",1,0)</f>
        <v>#DIV/0!</v>
      </c>
      <c r="BY5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2" s="138" t="e">
        <f aca="false">+DATOS_[[#This Row],[SALARIO BASE Eq]]+DATOS_[[#This Row],[Tot COMPL.SAL Eq]]</f>
        <v>#DIV/0!</v>
      </c>
      <c r="CA582" s="138" t="e">
        <f aca="false" t="array" ref="CA582:CA5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2" s="138" t="e">
        <f aca="false">+DATOS_[[#This Row],[TOTAL SALARIO Eq]]+DATOS_[[#This Row],[Tot Extrasalarial Eq]]</f>
        <v>#DIV/0!</v>
      </c>
      <c r="CC582" s="139" t="n">
        <f aca="false">DATOS_[[#This Row],[S.BASE]]</f>
        <v>0</v>
      </c>
      <c r="CD582" s="139" t="n">
        <f aca="false">+SUM(DATOS_[[#This Row],[Conc.Sal.01]:[Conc.Sal.30]])</f>
        <v>0</v>
      </c>
      <c r="CE582" s="139" t="n">
        <f aca="false">+DATOS_[[#This Row],[SALARIO BASE Ef]]+DATOS_[[#This Row],[Tot COMPL.SAL Ef]]</f>
        <v>0</v>
      </c>
      <c r="CF582" s="139" t="n">
        <f aca="false">+SUM(DATOS_[[#This Row],[C.Extra.01]:[C.Extra.05]])</f>
        <v>0</v>
      </c>
      <c r="CG582" s="139" t="n">
        <f aca="false">+DATOS_[[#This Row],[TOTAL SALARIO Ef]]+DATOS_[[#This Row],[Tot Extrasalarial Ef]]</f>
        <v>0</v>
      </c>
      <c r="CH582" s="140" t="n">
        <f aca="false">MIN(IF(DATOS_[[#This Row],[Fecha Fin Contrato]]="",$D$4,DATOS_[[#This Row],[Fecha Fin Contrato]]),$D$4)-MAX(DATOS_[[#This Row],[Fecha de Contratación]],$D$3)+1</f>
        <v>1</v>
      </c>
      <c r="CI582" s="141" t="str">
        <f aca="false">IF(COUNTIFS(DATOS_[id],DATOS_[[#This Row],[id]])&gt;1,DATOS_[[#This Row],[id]],"")</f>
        <v/>
      </c>
      <c r="CJ582" s="141" t="n">
        <f aca="false">(Inicio!$G$10-DATOS_[[#This Row],[Fecha Nacimiento]])/365.25</f>
        <v>0</v>
      </c>
      <c r="CK582" s="141" t="n">
        <f aca="false">(Inicio!$G$10-DATOS_[[#This Row],[Fecha de Antigüedad]])/365.25</f>
        <v>0</v>
      </c>
      <c r="CL582" s="141" t="e">
        <f aca="false">+VLOOKUP(DATOS_[[#This Row],[Clave de Contrato]],TblTiposContrato13[],3,0)</f>
        <v>#N/A</v>
      </c>
      <c r="CM582" s="141" t="e">
        <f aca="false">+VLOOKUP(DATOS_[[#This Row],[Clave de Contrato]],TblTiposContrato13[],4,0)</f>
        <v>#N/A</v>
      </c>
      <c r="CN582" s="141" t="str">
        <f aca="false">VLOOKUP(DATOS_[[#This Row],[Edad]],CONTRATOS!TblRngEdad,2,1)</f>
        <v>20  o menos</v>
      </c>
      <c r="CO582" s="141" t="str">
        <f aca="false">VLOOKUP(DATOS_[[#This Row],[Antigüedad]],TblRngAntg14[],2,1)</f>
        <v>0 a 1 años</v>
      </c>
    </row>
    <row r="583" customFormat="false" ht="13.8" hidden="false" customHeight="false" outlineLevel="0" collapsed="false">
      <c r="D583" s="128"/>
      <c r="E583" s="129"/>
      <c r="F583" s="129"/>
      <c r="G583" s="129"/>
      <c r="H583" s="130"/>
      <c r="I583" s="131"/>
      <c r="J583" s="128"/>
      <c r="K583" s="132"/>
      <c r="L583" s="132"/>
      <c r="M583" s="133"/>
      <c r="N583" s="133"/>
      <c r="O583" s="133"/>
      <c r="P583" s="129"/>
      <c r="Z583" s="74"/>
      <c r="AA583" s="75"/>
      <c r="AB583" s="75"/>
      <c r="AC583" s="129"/>
      <c r="AD583" s="134"/>
      <c r="AE583" s="134"/>
      <c r="AF583" s="134"/>
      <c r="AG583" s="134"/>
      <c r="AH583" s="134"/>
      <c r="AI583" s="134"/>
      <c r="AJ583" s="134"/>
      <c r="AK583" s="134"/>
      <c r="AL583" s="134"/>
      <c r="AM583" s="134"/>
      <c r="AN583" s="134"/>
      <c r="AO583" s="134"/>
      <c r="AP583" s="134"/>
      <c r="AQ583" s="134"/>
      <c r="AR583" s="134"/>
      <c r="AS583" s="134"/>
      <c r="AT583" s="134"/>
      <c r="AU583" s="134"/>
      <c r="AV583" s="134"/>
      <c r="AW583" s="134"/>
      <c r="AX583" s="134"/>
      <c r="AY583" s="134"/>
      <c r="AZ583" s="134"/>
      <c r="BA583" s="134"/>
      <c r="BB583" s="134"/>
      <c r="BC583" s="134"/>
      <c r="BD583" s="134"/>
      <c r="BE583" s="134"/>
      <c r="BF583" s="134"/>
      <c r="BG583" s="134"/>
      <c r="BH583" s="134"/>
      <c r="BI583" s="134"/>
      <c r="BJ583" s="134"/>
      <c r="BK583" s="134"/>
      <c r="BL583" s="134"/>
      <c r="BM583" s="135"/>
      <c r="BN583" s="136" t="n">
        <f aca="false">+MAX($D$3,DATOS_[[#This Row],[Fecha Inicio Sit. Contract.]])</f>
        <v>0</v>
      </c>
      <c r="BO583" s="136" t="n">
        <f aca="false">+MIN($D$4,DATOS_[[#This Row],[Fecha Fin Sit. Contract.]])</f>
        <v>0</v>
      </c>
      <c r="BP583" s="137" t="n">
        <f aca="false">+DATOS_[[#This Row],[% de jornada]]*IF(DATOS_[[#This Row],[% jornada reducida]]="",1,DATOS_[[#This Row],[% jornada reducida]])</f>
        <v>0</v>
      </c>
      <c r="BQ583" s="137" t="n">
        <f aca="false">+(DATOS_[[#This Row],[F.fin.cal]]-DATOS_[[#This Row],[F.ini.cal]]+1)/($D$4-$D$3+1)</f>
        <v>1</v>
      </c>
      <c r="BR583" s="137" t="str">
        <f aca="false">IF(OR(AND(DATOS_[[#This Row],[Fecha Fin Contrato]]&lt;$D$3,DATOS_[[#This Row],[Fecha Fin Contrato]]&lt;&gt;""),DATOS_[[#This Row],[Fecha de Contratación]]&gt;$D$4),"Fuera","Dentro")</f>
        <v>Dentro</v>
      </c>
      <c r="BS583" s="137" t="str">
        <f aca="false" t="array" ref="BS583:BS583">IF(MAX(IF(DATOS_[id]=DATOS_[[#This Row],[id]],DATOS_[F.fin.cal]))=DATOS_[[#This Row],[F.fin.cal]],"Sí","NO")</f>
        <v>Sí</v>
      </c>
      <c r="BT583" s="137" t="str">
        <f aca="false">IF(AND(DATOS_[[#This Row],[% normaliz]]&lt;&gt;1,DATOS_[[#This Row],[% anualiz]]=1),"Sí","NO")</f>
        <v>Sí</v>
      </c>
      <c r="BU583" s="137" t="str">
        <f aca="false">IF(AND(DATOS_[[#This Row],[% normaliz]]=1,DATOS_[[#This Row],[% anualiz]]&lt;&gt;1),"Sí","NO")</f>
        <v>NO</v>
      </c>
      <c r="BV583" s="137" t="str">
        <f aca="false">IF(AND(DATOS_[[#This Row],[% normaliz]]&lt;&gt;1,DATOS_[[#This Row],[% anualiz]]&lt;&gt;1),"Sí","NO")</f>
        <v>NO</v>
      </c>
      <c r="BW583" s="137" t="str">
        <f aca="false">+IF(DATOS_[[#This Row],[% normaliz]]*DATOS_[[#This Row],[% anualiz]]=1,"NO","Sí")</f>
        <v>Sí</v>
      </c>
      <c r="BX583" s="138" t="e">
        <f aca="false">(DATOS_[[#This Row],[S.BASE]]*(1/DATOS_[[#This Row],[% normaliz]])*(1/DATOS_[[#This Row],[% anualiz]]))*IF(DATOS_[[#This Row],[Check Equiparado]]="Sí",1,0)</f>
        <v>#DIV/0!</v>
      </c>
      <c r="BY5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3" s="138" t="e">
        <f aca="false">+DATOS_[[#This Row],[SALARIO BASE Eq]]+DATOS_[[#This Row],[Tot COMPL.SAL Eq]]</f>
        <v>#DIV/0!</v>
      </c>
      <c r="CA583" s="138" t="e">
        <f aca="false" t="array" ref="CA583:CA5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3" s="138" t="e">
        <f aca="false">+DATOS_[[#This Row],[TOTAL SALARIO Eq]]+DATOS_[[#This Row],[Tot Extrasalarial Eq]]</f>
        <v>#DIV/0!</v>
      </c>
      <c r="CC583" s="139" t="n">
        <f aca="false">DATOS_[[#This Row],[S.BASE]]</f>
        <v>0</v>
      </c>
      <c r="CD583" s="139" t="n">
        <f aca="false">+SUM(DATOS_[[#This Row],[Conc.Sal.01]:[Conc.Sal.30]])</f>
        <v>0</v>
      </c>
      <c r="CE583" s="139" t="n">
        <f aca="false">+DATOS_[[#This Row],[SALARIO BASE Ef]]+DATOS_[[#This Row],[Tot COMPL.SAL Ef]]</f>
        <v>0</v>
      </c>
      <c r="CF583" s="139" t="n">
        <f aca="false">+SUM(DATOS_[[#This Row],[C.Extra.01]:[C.Extra.05]])</f>
        <v>0</v>
      </c>
      <c r="CG583" s="139" t="n">
        <f aca="false">+DATOS_[[#This Row],[TOTAL SALARIO Ef]]+DATOS_[[#This Row],[Tot Extrasalarial Ef]]</f>
        <v>0</v>
      </c>
      <c r="CH583" s="140" t="n">
        <f aca="false">MIN(IF(DATOS_[[#This Row],[Fecha Fin Contrato]]="",$D$4,DATOS_[[#This Row],[Fecha Fin Contrato]]),$D$4)-MAX(DATOS_[[#This Row],[Fecha de Contratación]],$D$3)+1</f>
        <v>1</v>
      </c>
      <c r="CI583" s="141" t="str">
        <f aca="false">IF(COUNTIFS(DATOS_[id],DATOS_[[#This Row],[id]])&gt;1,DATOS_[[#This Row],[id]],"")</f>
        <v/>
      </c>
      <c r="CJ583" s="141" t="n">
        <f aca="false">(Inicio!$G$10-DATOS_[[#This Row],[Fecha Nacimiento]])/365.25</f>
        <v>0</v>
      </c>
      <c r="CK583" s="141" t="n">
        <f aca="false">(Inicio!$G$10-DATOS_[[#This Row],[Fecha de Antigüedad]])/365.25</f>
        <v>0</v>
      </c>
      <c r="CL583" s="141" t="e">
        <f aca="false">+VLOOKUP(DATOS_[[#This Row],[Clave de Contrato]],TblTiposContrato13[],3,0)</f>
        <v>#N/A</v>
      </c>
      <c r="CM583" s="141" t="e">
        <f aca="false">+VLOOKUP(DATOS_[[#This Row],[Clave de Contrato]],TblTiposContrato13[],4,0)</f>
        <v>#N/A</v>
      </c>
      <c r="CN583" s="141" t="str">
        <f aca="false">VLOOKUP(DATOS_[[#This Row],[Edad]],CONTRATOS!TblRngEdad,2,1)</f>
        <v>20  o menos</v>
      </c>
      <c r="CO583" s="141" t="str">
        <f aca="false">VLOOKUP(DATOS_[[#This Row],[Antigüedad]],TblRngAntg14[],2,1)</f>
        <v>0 a 1 años</v>
      </c>
    </row>
    <row r="584" customFormat="false" ht="13.8" hidden="false" customHeight="false" outlineLevel="0" collapsed="false">
      <c r="D584" s="128"/>
      <c r="E584" s="129"/>
      <c r="F584" s="129"/>
      <c r="G584" s="129"/>
      <c r="H584" s="130"/>
      <c r="I584" s="131"/>
      <c r="J584" s="128"/>
      <c r="K584" s="132"/>
      <c r="L584" s="132"/>
      <c r="M584" s="133"/>
      <c r="N584" s="133"/>
      <c r="O584" s="133"/>
      <c r="P584" s="129"/>
      <c r="Z584" s="74"/>
      <c r="AA584" s="75"/>
      <c r="AB584" s="75"/>
      <c r="AC584" s="129"/>
      <c r="AD584" s="134"/>
      <c r="AE584" s="134"/>
      <c r="AF584" s="134"/>
      <c r="AG584" s="134"/>
      <c r="AH584" s="134"/>
      <c r="AI584" s="134"/>
      <c r="AJ584" s="134"/>
      <c r="AK584" s="134"/>
      <c r="AL584" s="134"/>
      <c r="AM584" s="134"/>
      <c r="AN584" s="134"/>
      <c r="AO584" s="134"/>
      <c r="AP584" s="134"/>
      <c r="AQ584" s="134"/>
      <c r="AR584" s="134"/>
      <c r="AS584" s="134"/>
      <c r="AT584" s="134"/>
      <c r="AU584" s="134"/>
      <c r="AV584" s="134"/>
      <c r="AW584" s="134"/>
      <c r="AX584" s="134"/>
      <c r="AY584" s="134"/>
      <c r="AZ584" s="134"/>
      <c r="BA584" s="134"/>
      <c r="BB584" s="134"/>
      <c r="BC584" s="134"/>
      <c r="BD584" s="134"/>
      <c r="BE584" s="134"/>
      <c r="BF584" s="134"/>
      <c r="BG584" s="134"/>
      <c r="BH584" s="134"/>
      <c r="BI584" s="134"/>
      <c r="BJ584" s="134"/>
      <c r="BK584" s="134"/>
      <c r="BL584" s="134"/>
      <c r="BM584" s="135"/>
      <c r="BN584" s="136" t="n">
        <f aca="false">+MAX($D$3,DATOS_[[#This Row],[Fecha Inicio Sit. Contract.]])</f>
        <v>0</v>
      </c>
      <c r="BO584" s="136" t="n">
        <f aca="false">+MIN($D$4,DATOS_[[#This Row],[Fecha Fin Sit. Contract.]])</f>
        <v>0</v>
      </c>
      <c r="BP584" s="137" t="n">
        <f aca="false">+DATOS_[[#This Row],[% de jornada]]*IF(DATOS_[[#This Row],[% jornada reducida]]="",1,DATOS_[[#This Row],[% jornada reducida]])</f>
        <v>0</v>
      </c>
      <c r="BQ584" s="137" t="n">
        <f aca="false">+(DATOS_[[#This Row],[F.fin.cal]]-DATOS_[[#This Row],[F.ini.cal]]+1)/($D$4-$D$3+1)</f>
        <v>1</v>
      </c>
      <c r="BR584" s="137" t="str">
        <f aca="false">IF(OR(AND(DATOS_[[#This Row],[Fecha Fin Contrato]]&lt;$D$3,DATOS_[[#This Row],[Fecha Fin Contrato]]&lt;&gt;""),DATOS_[[#This Row],[Fecha de Contratación]]&gt;$D$4),"Fuera","Dentro")</f>
        <v>Dentro</v>
      </c>
      <c r="BS584" s="137" t="str">
        <f aca="false" t="array" ref="BS584:BS584">IF(MAX(IF(DATOS_[id]=DATOS_[[#This Row],[id]],DATOS_[F.fin.cal]))=DATOS_[[#This Row],[F.fin.cal]],"Sí","NO")</f>
        <v>Sí</v>
      </c>
      <c r="BT584" s="137" t="str">
        <f aca="false">IF(AND(DATOS_[[#This Row],[% normaliz]]&lt;&gt;1,DATOS_[[#This Row],[% anualiz]]=1),"Sí","NO")</f>
        <v>Sí</v>
      </c>
      <c r="BU584" s="137" t="str">
        <f aca="false">IF(AND(DATOS_[[#This Row],[% normaliz]]=1,DATOS_[[#This Row],[% anualiz]]&lt;&gt;1),"Sí","NO")</f>
        <v>NO</v>
      </c>
      <c r="BV584" s="137" t="str">
        <f aca="false">IF(AND(DATOS_[[#This Row],[% normaliz]]&lt;&gt;1,DATOS_[[#This Row],[% anualiz]]&lt;&gt;1),"Sí","NO")</f>
        <v>NO</v>
      </c>
      <c r="BW584" s="137" t="str">
        <f aca="false">+IF(DATOS_[[#This Row],[% normaliz]]*DATOS_[[#This Row],[% anualiz]]=1,"NO","Sí")</f>
        <v>Sí</v>
      </c>
      <c r="BX584" s="138" t="e">
        <f aca="false">(DATOS_[[#This Row],[S.BASE]]*(1/DATOS_[[#This Row],[% normaliz]])*(1/DATOS_[[#This Row],[% anualiz]]))*IF(DATOS_[[#This Row],[Check Equiparado]]="Sí",1,0)</f>
        <v>#DIV/0!</v>
      </c>
      <c r="BY5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4" s="138" t="e">
        <f aca="false">+DATOS_[[#This Row],[SALARIO BASE Eq]]+DATOS_[[#This Row],[Tot COMPL.SAL Eq]]</f>
        <v>#DIV/0!</v>
      </c>
      <c r="CA584" s="138" t="e">
        <f aca="false" t="array" ref="CA584:CA5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4" s="138" t="e">
        <f aca="false">+DATOS_[[#This Row],[TOTAL SALARIO Eq]]+DATOS_[[#This Row],[Tot Extrasalarial Eq]]</f>
        <v>#DIV/0!</v>
      </c>
      <c r="CC584" s="139" t="n">
        <f aca="false">DATOS_[[#This Row],[S.BASE]]</f>
        <v>0</v>
      </c>
      <c r="CD584" s="139" t="n">
        <f aca="false">+SUM(DATOS_[[#This Row],[Conc.Sal.01]:[Conc.Sal.30]])</f>
        <v>0</v>
      </c>
      <c r="CE584" s="139" t="n">
        <f aca="false">+DATOS_[[#This Row],[SALARIO BASE Ef]]+DATOS_[[#This Row],[Tot COMPL.SAL Ef]]</f>
        <v>0</v>
      </c>
      <c r="CF584" s="139" t="n">
        <f aca="false">+SUM(DATOS_[[#This Row],[C.Extra.01]:[C.Extra.05]])</f>
        <v>0</v>
      </c>
      <c r="CG584" s="139" t="n">
        <f aca="false">+DATOS_[[#This Row],[TOTAL SALARIO Ef]]+DATOS_[[#This Row],[Tot Extrasalarial Ef]]</f>
        <v>0</v>
      </c>
      <c r="CH584" s="140" t="n">
        <f aca="false">MIN(IF(DATOS_[[#This Row],[Fecha Fin Contrato]]="",$D$4,DATOS_[[#This Row],[Fecha Fin Contrato]]),$D$4)-MAX(DATOS_[[#This Row],[Fecha de Contratación]],$D$3)+1</f>
        <v>1</v>
      </c>
      <c r="CI584" s="141" t="str">
        <f aca="false">IF(COUNTIFS(DATOS_[id],DATOS_[[#This Row],[id]])&gt;1,DATOS_[[#This Row],[id]],"")</f>
        <v/>
      </c>
      <c r="CJ584" s="141" t="n">
        <f aca="false">(Inicio!$G$10-DATOS_[[#This Row],[Fecha Nacimiento]])/365.25</f>
        <v>0</v>
      </c>
      <c r="CK584" s="141" t="n">
        <f aca="false">(Inicio!$G$10-DATOS_[[#This Row],[Fecha de Antigüedad]])/365.25</f>
        <v>0</v>
      </c>
      <c r="CL584" s="141" t="e">
        <f aca="false">+VLOOKUP(DATOS_[[#This Row],[Clave de Contrato]],TblTiposContrato13[],3,0)</f>
        <v>#N/A</v>
      </c>
      <c r="CM584" s="141" t="e">
        <f aca="false">+VLOOKUP(DATOS_[[#This Row],[Clave de Contrato]],TblTiposContrato13[],4,0)</f>
        <v>#N/A</v>
      </c>
      <c r="CN584" s="141" t="str">
        <f aca="false">VLOOKUP(DATOS_[[#This Row],[Edad]],CONTRATOS!TblRngEdad,2,1)</f>
        <v>20  o menos</v>
      </c>
      <c r="CO584" s="141" t="str">
        <f aca="false">VLOOKUP(DATOS_[[#This Row],[Antigüedad]],TblRngAntg14[],2,1)</f>
        <v>0 a 1 años</v>
      </c>
    </row>
    <row r="585" customFormat="false" ht="13.8" hidden="false" customHeight="false" outlineLevel="0" collapsed="false">
      <c r="D585" s="128"/>
      <c r="E585" s="129"/>
      <c r="F585" s="129"/>
      <c r="G585" s="129"/>
      <c r="H585" s="130"/>
      <c r="I585" s="131"/>
      <c r="J585" s="128"/>
      <c r="K585" s="132"/>
      <c r="L585" s="132"/>
      <c r="M585" s="133"/>
      <c r="N585" s="133"/>
      <c r="O585" s="133"/>
      <c r="P585" s="129"/>
      <c r="Z585" s="74"/>
      <c r="AA585" s="75"/>
      <c r="AB585" s="75"/>
      <c r="AC585" s="129"/>
      <c r="AD585" s="134"/>
      <c r="AE585" s="134"/>
      <c r="AF585" s="134"/>
      <c r="AG585" s="134"/>
      <c r="AH585" s="134"/>
      <c r="AI585" s="134"/>
      <c r="AJ585" s="134"/>
      <c r="AK585" s="134"/>
      <c r="AL585" s="134"/>
      <c r="AM585" s="134"/>
      <c r="AN585" s="134"/>
      <c r="AO585" s="134"/>
      <c r="AP585" s="134"/>
      <c r="AQ585" s="134"/>
      <c r="AR585" s="134"/>
      <c r="AS585" s="134"/>
      <c r="AT585" s="134"/>
      <c r="AU585" s="134"/>
      <c r="AV585" s="134"/>
      <c r="AW585" s="134"/>
      <c r="AX585" s="134"/>
      <c r="AY585" s="134"/>
      <c r="AZ585" s="134"/>
      <c r="BA585" s="134"/>
      <c r="BB585" s="134"/>
      <c r="BC585" s="134"/>
      <c r="BD585" s="134"/>
      <c r="BE585" s="134"/>
      <c r="BF585" s="134"/>
      <c r="BG585" s="134"/>
      <c r="BH585" s="134"/>
      <c r="BI585" s="134"/>
      <c r="BJ585" s="134"/>
      <c r="BK585" s="134"/>
      <c r="BL585" s="134"/>
      <c r="BM585" s="135"/>
      <c r="BN585" s="136" t="n">
        <f aca="false">+MAX($D$3,DATOS_[[#This Row],[Fecha Inicio Sit. Contract.]])</f>
        <v>0</v>
      </c>
      <c r="BO585" s="136" t="n">
        <f aca="false">+MIN($D$4,DATOS_[[#This Row],[Fecha Fin Sit. Contract.]])</f>
        <v>0</v>
      </c>
      <c r="BP585" s="137" t="n">
        <f aca="false">+DATOS_[[#This Row],[% de jornada]]*IF(DATOS_[[#This Row],[% jornada reducida]]="",1,DATOS_[[#This Row],[% jornada reducida]])</f>
        <v>0</v>
      </c>
      <c r="BQ585" s="137" t="n">
        <f aca="false">+(DATOS_[[#This Row],[F.fin.cal]]-DATOS_[[#This Row],[F.ini.cal]]+1)/($D$4-$D$3+1)</f>
        <v>1</v>
      </c>
      <c r="BR585" s="137" t="str">
        <f aca="false">IF(OR(AND(DATOS_[[#This Row],[Fecha Fin Contrato]]&lt;$D$3,DATOS_[[#This Row],[Fecha Fin Contrato]]&lt;&gt;""),DATOS_[[#This Row],[Fecha de Contratación]]&gt;$D$4),"Fuera","Dentro")</f>
        <v>Dentro</v>
      </c>
      <c r="BS585" s="137" t="str">
        <f aca="false" t="array" ref="BS585:BS585">IF(MAX(IF(DATOS_[id]=DATOS_[[#This Row],[id]],DATOS_[F.fin.cal]))=DATOS_[[#This Row],[F.fin.cal]],"Sí","NO")</f>
        <v>Sí</v>
      </c>
      <c r="BT585" s="137" t="str">
        <f aca="false">IF(AND(DATOS_[[#This Row],[% normaliz]]&lt;&gt;1,DATOS_[[#This Row],[% anualiz]]=1),"Sí","NO")</f>
        <v>Sí</v>
      </c>
      <c r="BU585" s="137" t="str">
        <f aca="false">IF(AND(DATOS_[[#This Row],[% normaliz]]=1,DATOS_[[#This Row],[% anualiz]]&lt;&gt;1),"Sí","NO")</f>
        <v>NO</v>
      </c>
      <c r="BV585" s="137" t="str">
        <f aca="false">IF(AND(DATOS_[[#This Row],[% normaliz]]&lt;&gt;1,DATOS_[[#This Row],[% anualiz]]&lt;&gt;1),"Sí","NO")</f>
        <v>NO</v>
      </c>
      <c r="BW585" s="137" t="str">
        <f aca="false">+IF(DATOS_[[#This Row],[% normaliz]]*DATOS_[[#This Row],[% anualiz]]=1,"NO","Sí")</f>
        <v>Sí</v>
      </c>
      <c r="BX585" s="138" t="e">
        <f aca="false">(DATOS_[[#This Row],[S.BASE]]*(1/DATOS_[[#This Row],[% normaliz]])*(1/DATOS_[[#This Row],[% anualiz]]))*IF(DATOS_[[#This Row],[Check Equiparado]]="Sí",1,0)</f>
        <v>#DIV/0!</v>
      </c>
      <c r="BY5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5" s="138" t="e">
        <f aca="false">+DATOS_[[#This Row],[SALARIO BASE Eq]]+DATOS_[[#This Row],[Tot COMPL.SAL Eq]]</f>
        <v>#DIV/0!</v>
      </c>
      <c r="CA585" s="138" t="e">
        <f aca="false" t="array" ref="CA585:CA5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5" s="138" t="e">
        <f aca="false">+DATOS_[[#This Row],[TOTAL SALARIO Eq]]+DATOS_[[#This Row],[Tot Extrasalarial Eq]]</f>
        <v>#DIV/0!</v>
      </c>
      <c r="CC585" s="139" t="n">
        <f aca="false">DATOS_[[#This Row],[S.BASE]]</f>
        <v>0</v>
      </c>
      <c r="CD585" s="139" t="n">
        <f aca="false">+SUM(DATOS_[[#This Row],[Conc.Sal.01]:[Conc.Sal.30]])</f>
        <v>0</v>
      </c>
      <c r="CE585" s="139" t="n">
        <f aca="false">+DATOS_[[#This Row],[SALARIO BASE Ef]]+DATOS_[[#This Row],[Tot COMPL.SAL Ef]]</f>
        <v>0</v>
      </c>
      <c r="CF585" s="139" t="n">
        <f aca="false">+SUM(DATOS_[[#This Row],[C.Extra.01]:[C.Extra.05]])</f>
        <v>0</v>
      </c>
      <c r="CG585" s="139" t="n">
        <f aca="false">+DATOS_[[#This Row],[TOTAL SALARIO Ef]]+DATOS_[[#This Row],[Tot Extrasalarial Ef]]</f>
        <v>0</v>
      </c>
      <c r="CH585" s="140" t="n">
        <f aca="false">MIN(IF(DATOS_[[#This Row],[Fecha Fin Contrato]]="",$D$4,DATOS_[[#This Row],[Fecha Fin Contrato]]),$D$4)-MAX(DATOS_[[#This Row],[Fecha de Contratación]],$D$3)+1</f>
        <v>1</v>
      </c>
      <c r="CI585" s="141" t="str">
        <f aca="false">IF(COUNTIFS(DATOS_[id],DATOS_[[#This Row],[id]])&gt;1,DATOS_[[#This Row],[id]],"")</f>
        <v/>
      </c>
      <c r="CJ585" s="141" t="n">
        <f aca="false">(Inicio!$G$10-DATOS_[[#This Row],[Fecha Nacimiento]])/365.25</f>
        <v>0</v>
      </c>
      <c r="CK585" s="141" t="n">
        <f aca="false">(Inicio!$G$10-DATOS_[[#This Row],[Fecha de Antigüedad]])/365.25</f>
        <v>0</v>
      </c>
      <c r="CL585" s="141" t="e">
        <f aca="false">+VLOOKUP(DATOS_[[#This Row],[Clave de Contrato]],TblTiposContrato13[],3,0)</f>
        <v>#N/A</v>
      </c>
      <c r="CM585" s="141" t="e">
        <f aca="false">+VLOOKUP(DATOS_[[#This Row],[Clave de Contrato]],TblTiposContrato13[],4,0)</f>
        <v>#N/A</v>
      </c>
      <c r="CN585" s="141" t="str">
        <f aca="false">VLOOKUP(DATOS_[[#This Row],[Edad]],CONTRATOS!TblRngEdad,2,1)</f>
        <v>20  o menos</v>
      </c>
      <c r="CO585" s="141" t="str">
        <f aca="false">VLOOKUP(DATOS_[[#This Row],[Antigüedad]],TblRngAntg14[],2,1)</f>
        <v>0 a 1 años</v>
      </c>
    </row>
    <row r="586" customFormat="false" ht="13.8" hidden="false" customHeight="false" outlineLevel="0" collapsed="false">
      <c r="D586" s="128"/>
      <c r="E586" s="129"/>
      <c r="F586" s="129"/>
      <c r="G586" s="129"/>
      <c r="H586" s="130"/>
      <c r="I586" s="131"/>
      <c r="J586" s="128"/>
      <c r="K586" s="132"/>
      <c r="L586" s="132"/>
      <c r="M586" s="133"/>
      <c r="N586" s="133"/>
      <c r="O586" s="133"/>
      <c r="P586" s="129"/>
      <c r="Z586" s="74"/>
      <c r="AA586" s="75"/>
      <c r="AB586" s="75"/>
      <c r="AC586" s="129"/>
      <c r="AD586" s="134"/>
      <c r="AE586" s="134"/>
      <c r="AF586" s="134"/>
      <c r="AG586" s="134"/>
      <c r="AH586" s="134"/>
      <c r="AI586" s="134"/>
      <c r="AJ586" s="134"/>
      <c r="AK586" s="134"/>
      <c r="AL586" s="134"/>
      <c r="AM586" s="134"/>
      <c r="AN586" s="134"/>
      <c r="AO586" s="134"/>
      <c r="AP586" s="134"/>
      <c r="AQ586" s="134"/>
      <c r="AR586" s="134"/>
      <c r="AS586" s="134"/>
      <c r="AT586" s="134"/>
      <c r="AU586" s="134"/>
      <c r="AV586" s="134"/>
      <c r="AW586" s="134"/>
      <c r="AX586" s="134"/>
      <c r="AY586" s="134"/>
      <c r="AZ586" s="134"/>
      <c r="BA586" s="134"/>
      <c r="BB586" s="134"/>
      <c r="BC586" s="134"/>
      <c r="BD586" s="134"/>
      <c r="BE586" s="134"/>
      <c r="BF586" s="134"/>
      <c r="BG586" s="134"/>
      <c r="BH586" s="134"/>
      <c r="BI586" s="134"/>
      <c r="BJ586" s="134"/>
      <c r="BK586" s="134"/>
      <c r="BL586" s="134"/>
      <c r="BM586" s="135"/>
      <c r="BN586" s="136" t="n">
        <f aca="false">+MAX($D$3,DATOS_[[#This Row],[Fecha Inicio Sit. Contract.]])</f>
        <v>0</v>
      </c>
      <c r="BO586" s="136" t="n">
        <f aca="false">+MIN($D$4,DATOS_[[#This Row],[Fecha Fin Sit. Contract.]])</f>
        <v>0</v>
      </c>
      <c r="BP586" s="137" t="n">
        <f aca="false">+DATOS_[[#This Row],[% de jornada]]*IF(DATOS_[[#This Row],[% jornada reducida]]="",1,DATOS_[[#This Row],[% jornada reducida]])</f>
        <v>0</v>
      </c>
      <c r="BQ586" s="137" t="n">
        <f aca="false">+(DATOS_[[#This Row],[F.fin.cal]]-DATOS_[[#This Row],[F.ini.cal]]+1)/($D$4-$D$3+1)</f>
        <v>1</v>
      </c>
      <c r="BR586" s="137" t="str">
        <f aca="false">IF(OR(AND(DATOS_[[#This Row],[Fecha Fin Contrato]]&lt;$D$3,DATOS_[[#This Row],[Fecha Fin Contrato]]&lt;&gt;""),DATOS_[[#This Row],[Fecha de Contratación]]&gt;$D$4),"Fuera","Dentro")</f>
        <v>Dentro</v>
      </c>
      <c r="BS586" s="137" t="str">
        <f aca="false" t="array" ref="BS586:BS586">IF(MAX(IF(DATOS_[id]=DATOS_[[#This Row],[id]],DATOS_[F.fin.cal]))=DATOS_[[#This Row],[F.fin.cal]],"Sí","NO")</f>
        <v>Sí</v>
      </c>
      <c r="BT586" s="137" t="str">
        <f aca="false">IF(AND(DATOS_[[#This Row],[% normaliz]]&lt;&gt;1,DATOS_[[#This Row],[% anualiz]]=1),"Sí","NO")</f>
        <v>Sí</v>
      </c>
      <c r="BU586" s="137" t="str">
        <f aca="false">IF(AND(DATOS_[[#This Row],[% normaliz]]=1,DATOS_[[#This Row],[% anualiz]]&lt;&gt;1),"Sí","NO")</f>
        <v>NO</v>
      </c>
      <c r="BV586" s="137" t="str">
        <f aca="false">IF(AND(DATOS_[[#This Row],[% normaliz]]&lt;&gt;1,DATOS_[[#This Row],[% anualiz]]&lt;&gt;1),"Sí","NO")</f>
        <v>NO</v>
      </c>
      <c r="BW586" s="137" t="str">
        <f aca="false">+IF(DATOS_[[#This Row],[% normaliz]]*DATOS_[[#This Row],[% anualiz]]=1,"NO","Sí")</f>
        <v>Sí</v>
      </c>
      <c r="BX586" s="138" t="e">
        <f aca="false">(DATOS_[[#This Row],[S.BASE]]*(1/DATOS_[[#This Row],[% normaliz]])*(1/DATOS_[[#This Row],[% anualiz]]))*IF(DATOS_[[#This Row],[Check Equiparado]]="Sí",1,0)</f>
        <v>#DIV/0!</v>
      </c>
      <c r="BY5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6" s="138" t="e">
        <f aca="false">+DATOS_[[#This Row],[SALARIO BASE Eq]]+DATOS_[[#This Row],[Tot COMPL.SAL Eq]]</f>
        <v>#DIV/0!</v>
      </c>
      <c r="CA586" s="138" t="e">
        <f aca="false" t="array" ref="CA586:CA5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6" s="138" t="e">
        <f aca="false">+DATOS_[[#This Row],[TOTAL SALARIO Eq]]+DATOS_[[#This Row],[Tot Extrasalarial Eq]]</f>
        <v>#DIV/0!</v>
      </c>
      <c r="CC586" s="139" t="n">
        <f aca="false">DATOS_[[#This Row],[S.BASE]]</f>
        <v>0</v>
      </c>
      <c r="CD586" s="139" t="n">
        <f aca="false">+SUM(DATOS_[[#This Row],[Conc.Sal.01]:[Conc.Sal.30]])</f>
        <v>0</v>
      </c>
      <c r="CE586" s="139" t="n">
        <f aca="false">+DATOS_[[#This Row],[SALARIO BASE Ef]]+DATOS_[[#This Row],[Tot COMPL.SAL Ef]]</f>
        <v>0</v>
      </c>
      <c r="CF586" s="139" t="n">
        <f aca="false">+SUM(DATOS_[[#This Row],[C.Extra.01]:[C.Extra.05]])</f>
        <v>0</v>
      </c>
      <c r="CG586" s="139" t="n">
        <f aca="false">+DATOS_[[#This Row],[TOTAL SALARIO Ef]]+DATOS_[[#This Row],[Tot Extrasalarial Ef]]</f>
        <v>0</v>
      </c>
      <c r="CH586" s="140" t="n">
        <f aca="false">MIN(IF(DATOS_[[#This Row],[Fecha Fin Contrato]]="",$D$4,DATOS_[[#This Row],[Fecha Fin Contrato]]),$D$4)-MAX(DATOS_[[#This Row],[Fecha de Contratación]],$D$3)+1</f>
        <v>1</v>
      </c>
      <c r="CI586" s="141" t="str">
        <f aca="false">IF(COUNTIFS(DATOS_[id],DATOS_[[#This Row],[id]])&gt;1,DATOS_[[#This Row],[id]],"")</f>
        <v/>
      </c>
      <c r="CJ586" s="141" t="n">
        <f aca="false">(Inicio!$G$10-DATOS_[[#This Row],[Fecha Nacimiento]])/365.25</f>
        <v>0</v>
      </c>
      <c r="CK586" s="141" t="n">
        <f aca="false">(Inicio!$G$10-DATOS_[[#This Row],[Fecha de Antigüedad]])/365.25</f>
        <v>0</v>
      </c>
      <c r="CL586" s="141" t="e">
        <f aca="false">+VLOOKUP(DATOS_[[#This Row],[Clave de Contrato]],TblTiposContrato13[],3,0)</f>
        <v>#N/A</v>
      </c>
      <c r="CM586" s="141" t="e">
        <f aca="false">+VLOOKUP(DATOS_[[#This Row],[Clave de Contrato]],TblTiposContrato13[],4,0)</f>
        <v>#N/A</v>
      </c>
      <c r="CN586" s="141" t="str">
        <f aca="false">VLOOKUP(DATOS_[[#This Row],[Edad]],CONTRATOS!TblRngEdad,2,1)</f>
        <v>20  o menos</v>
      </c>
      <c r="CO586" s="141" t="str">
        <f aca="false">VLOOKUP(DATOS_[[#This Row],[Antigüedad]],TblRngAntg14[],2,1)</f>
        <v>0 a 1 años</v>
      </c>
    </row>
    <row r="587" customFormat="false" ht="13.8" hidden="false" customHeight="false" outlineLevel="0" collapsed="false">
      <c r="D587" s="128"/>
      <c r="E587" s="129"/>
      <c r="F587" s="129"/>
      <c r="G587" s="129"/>
      <c r="H587" s="130"/>
      <c r="I587" s="131"/>
      <c r="J587" s="128"/>
      <c r="K587" s="132"/>
      <c r="L587" s="132"/>
      <c r="M587" s="133"/>
      <c r="N587" s="133"/>
      <c r="O587" s="133"/>
      <c r="P587" s="129"/>
      <c r="Z587" s="74"/>
      <c r="AA587" s="75"/>
      <c r="AB587" s="75"/>
      <c r="AC587" s="129"/>
      <c r="AD587" s="134"/>
      <c r="AE587" s="134"/>
      <c r="AF587" s="134"/>
      <c r="AG587" s="134"/>
      <c r="AH587" s="134"/>
      <c r="AI587" s="134"/>
      <c r="AJ587" s="134"/>
      <c r="AK587" s="134"/>
      <c r="AL587" s="134"/>
      <c r="AM587" s="134"/>
      <c r="AN587" s="134"/>
      <c r="AO587" s="134"/>
      <c r="AP587" s="134"/>
      <c r="AQ587" s="134"/>
      <c r="AR587" s="134"/>
      <c r="AS587" s="134"/>
      <c r="AT587" s="134"/>
      <c r="AU587" s="134"/>
      <c r="AV587" s="134"/>
      <c r="AW587" s="134"/>
      <c r="AX587" s="134"/>
      <c r="AY587" s="134"/>
      <c r="AZ587" s="134"/>
      <c r="BA587" s="134"/>
      <c r="BB587" s="134"/>
      <c r="BC587" s="134"/>
      <c r="BD587" s="134"/>
      <c r="BE587" s="134"/>
      <c r="BF587" s="134"/>
      <c r="BG587" s="134"/>
      <c r="BH587" s="134"/>
      <c r="BI587" s="134"/>
      <c r="BJ587" s="134"/>
      <c r="BK587" s="134"/>
      <c r="BL587" s="134"/>
      <c r="BM587" s="135"/>
      <c r="BN587" s="136" t="n">
        <f aca="false">+MAX($D$3,DATOS_[[#This Row],[Fecha Inicio Sit. Contract.]])</f>
        <v>0</v>
      </c>
      <c r="BO587" s="136" t="n">
        <f aca="false">+MIN($D$4,DATOS_[[#This Row],[Fecha Fin Sit. Contract.]])</f>
        <v>0</v>
      </c>
      <c r="BP587" s="137" t="n">
        <f aca="false">+DATOS_[[#This Row],[% de jornada]]*IF(DATOS_[[#This Row],[% jornada reducida]]="",1,DATOS_[[#This Row],[% jornada reducida]])</f>
        <v>0</v>
      </c>
      <c r="BQ587" s="137" t="n">
        <f aca="false">+(DATOS_[[#This Row],[F.fin.cal]]-DATOS_[[#This Row],[F.ini.cal]]+1)/($D$4-$D$3+1)</f>
        <v>1</v>
      </c>
      <c r="BR587" s="137" t="str">
        <f aca="false">IF(OR(AND(DATOS_[[#This Row],[Fecha Fin Contrato]]&lt;$D$3,DATOS_[[#This Row],[Fecha Fin Contrato]]&lt;&gt;""),DATOS_[[#This Row],[Fecha de Contratación]]&gt;$D$4),"Fuera","Dentro")</f>
        <v>Dentro</v>
      </c>
      <c r="BS587" s="137" t="str">
        <f aca="false" t="array" ref="BS587:BS587">IF(MAX(IF(DATOS_[id]=DATOS_[[#This Row],[id]],DATOS_[F.fin.cal]))=DATOS_[[#This Row],[F.fin.cal]],"Sí","NO")</f>
        <v>Sí</v>
      </c>
      <c r="BT587" s="137" t="str">
        <f aca="false">IF(AND(DATOS_[[#This Row],[% normaliz]]&lt;&gt;1,DATOS_[[#This Row],[% anualiz]]=1),"Sí","NO")</f>
        <v>Sí</v>
      </c>
      <c r="BU587" s="137" t="str">
        <f aca="false">IF(AND(DATOS_[[#This Row],[% normaliz]]=1,DATOS_[[#This Row],[% anualiz]]&lt;&gt;1),"Sí","NO")</f>
        <v>NO</v>
      </c>
      <c r="BV587" s="137" t="str">
        <f aca="false">IF(AND(DATOS_[[#This Row],[% normaliz]]&lt;&gt;1,DATOS_[[#This Row],[% anualiz]]&lt;&gt;1),"Sí","NO")</f>
        <v>NO</v>
      </c>
      <c r="BW587" s="137" t="str">
        <f aca="false">+IF(DATOS_[[#This Row],[% normaliz]]*DATOS_[[#This Row],[% anualiz]]=1,"NO","Sí")</f>
        <v>Sí</v>
      </c>
      <c r="BX587" s="138" t="e">
        <f aca="false">(DATOS_[[#This Row],[S.BASE]]*(1/DATOS_[[#This Row],[% normaliz]])*(1/DATOS_[[#This Row],[% anualiz]]))*IF(DATOS_[[#This Row],[Check Equiparado]]="Sí",1,0)</f>
        <v>#DIV/0!</v>
      </c>
      <c r="BY5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7" s="138" t="e">
        <f aca="false">+DATOS_[[#This Row],[SALARIO BASE Eq]]+DATOS_[[#This Row],[Tot COMPL.SAL Eq]]</f>
        <v>#DIV/0!</v>
      </c>
      <c r="CA587" s="138" t="e">
        <f aca="false" t="array" ref="CA587:CA5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7" s="138" t="e">
        <f aca="false">+DATOS_[[#This Row],[TOTAL SALARIO Eq]]+DATOS_[[#This Row],[Tot Extrasalarial Eq]]</f>
        <v>#DIV/0!</v>
      </c>
      <c r="CC587" s="139" t="n">
        <f aca="false">DATOS_[[#This Row],[S.BASE]]</f>
        <v>0</v>
      </c>
      <c r="CD587" s="139" t="n">
        <f aca="false">+SUM(DATOS_[[#This Row],[Conc.Sal.01]:[Conc.Sal.30]])</f>
        <v>0</v>
      </c>
      <c r="CE587" s="139" t="n">
        <f aca="false">+DATOS_[[#This Row],[SALARIO BASE Ef]]+DATOS_[[#This Row],[Tot COMPL.SAL Ef]]</f>
        <v>0</v>
      </c>
      <c r="CF587" s="139" t="n">
        <f aca="false">+SUM(DATOS_[[#This Row],[C.Extra.01]:[C.Extra.05]])</f>
        <v>0</v>
      </c>
      <c r="CG587" s="139" t="n">
        <f aca="false">+DATOS_[[#This Row],[TOTAL SALARIO Ef]]+DATOS_[[#This Row],[Tot Extrasalarial Ef]]</f>
        <v>0</v>
      </c>
      <c r="CH587" s="140" t="n">
        <f aca="false">MIN(IF(DATOS_[[#This Row],[Fecha Fin Contrato]]="",$D$4,DATOS_[[#This Row],[Fecha Fin Contrato]]),$D$4)-MAX(DATOS_[[#This Row],[Fecha de Contratación]],$D$3)+1</f>
        <v>1</v>
      </c>
      <c r="CI587" s="141" t="str">
        <f aca="false">IF(COUNTIFS(DATOS_[id],DATOS_[[#This Row],[id]])&gt;1,DATOS_[[#This Row],[id]],"")</f>
        <v/>
      </c>
      <c r="CJ587" s="141" t="n">
        <f aca="false">(Inicio!$G$10-DATOS_[[#This Row],[Fecha Nacimiento]])/365.25</f>
        <v>0</v>
      </c>
      <c r="CK587" s="141" t="n">
        <f aca="false">(Inicio!$G$10-DATOS_[[#This Row],[Fecha de Antigüedad]])/365.25</f>
        <v>0</v>
      </c>
      <c r="CL587" s="141" t="e">
        <f aca="false">+VLOOKUP(DATOS_[[#This Row],[Clave de Contrato]],TblTiposContrato13[],3,0)</f>
        <v>#N/A</v>
      </c>
      <c r="CM587" s="141" t="e">
        <f aca="false">+VLOOKUP(DATOS_[[#This Row],[Clave de Contrato]],TblTiposContrato13[],4,0)</f>
        <v>#N/A</v>
      </c>
      <c r="CN587" s="141" t="str">
        <f aca="false">VLOOKUP(DATOS_[[#This Row],[Edad]],CONTRATOS!TblRngEdad,2,1)</f>
        <v>20  o menos</v>
      </c>
      <c r="CO587" s="141" t="str">
        <f aca="false">VLOOKUP(DATOS_[[#This Row],[Antigüedad]],TblRngAntg14[],2,1)</f>
        <v>0 a 1 años</v>
      </c>
    </row>
    <row r="588" customFormat="false" ht="13.8" hidden="false" customHeight="false" outlineLevel="0" collapsed="false">
      <c r="D588" s="128"/>
      <c r="E588" s="129"/>
      <c r="F588" s="129"/>
      <c r="G588" s="129"/>
      <c r="H588" s="130"/>
      <c r="I588" s="131"/>
      <c r="J588" s="128"/>
      <c r="K588" s="132"/>
      <c r="L588" s="132"/>
      <c r="M588" s="133"/>
      <c r="N588" s="133"/>
      <c r="O588" s="133"/>
      <c r="P588" s="129"/>
      <c r="Z588" s="74"/>
      <c r="AA588" s="75"/>
      <c r="AB588" s="75"/>
      <c r="AC588" s="129"/>
      <c r="AD588" s="134"/>
      <c r="AE588" s="134"/>
      <c r="AF588" s="134"/>
      <c r="AG588" s="134"/>
      <c r="AH588" s="134"/>
      <c r="AI588" s="134"/>
      <c r="AJ588" s="134"/>
      <c r="AK588" s="134"/>
      <c r="AL588" s="134"/>
      <c r="AM588" s="134"/>
      <c r="AN588" s="134"/>
      <c r="AO588" s="134"/>
      <c r="AP588" s="134"/>
      <c r="AQ588" s="134"/>
      <c r="AR588" s="134"/>
      <c r="AS588" s="134"/>
      <c r="AT588" s="134"/>
      <c r="AU588" s="134"/>
      <c r="AV588" s="134"/>
      <c r="AW588" s="134"/>
      <c r="AX588" s="134"/>
      <c r="AY588" s="134"/>
      <c r="AZ588" s="134"/>
      <c r="BA588" s="134"/>
      <c r="BB588" s="134"/>
      <c r="BC588" s="134"/>
      <c r="BD588" s="134"/>
      <c r="BE588" s="134"/>
      <c r="BF588" s="134"/>
      <c r="BG588" s="134"/>
      <c r="BH588" s="134"/>
      <c r="BI588" s="134"/>
      <c r="BJ588" s="134"/>
      <c r="BK588" s="134"/>
      <c r="BL588" s="134"/>
      <c r="BM588" s="135"/>
      <c r="BN588" s="136" t="n">
        <f aca="false">+MAX($D$3,DATOS_[[#This Row],[Fecha Inicio Sit. Contract.]])</f>
        <v>0</v>
      </c>
      <c r="BO588" s="136" t="n">
        <f aca="false">+MIN($D$4,DATOS_[[#This Row],[Fecha Fin Sit. Contract.]])</f>
        <v>0</v>
      </c>
      <c r="BP588" s="137" t="n">
        <f aca="false">+DATOS_[[#This Row],[% de jornada]]*IF(DATOS_[[#This Row],[% jornada reducida]]="",1,DATOS_[[#This Row],[% jornada reducida]])</f>
        <v>0</v>
      </c>
      <c r="BQ588" s="137" t="n">
        <f aca="false">+(DATOS_[[#This Row],[F.fin.cal]]-DATOS_[[#This Row],[F.ini.cal]]+1)/($D$4-$D$3+1)</f>
        <v>1</v>
      </c>
      <c r="BR588" s="137" t="str">
        <f aca="false">IF(OR(AND(DATOS_[[#This Row],[Fecha Fin Contrato]]&lt;$D$3,DATOS_[[#This Row],[Fecha Fin Contrato]]&lt;&gt;""),DATOS_[[#This Row],[Fecha de Contratación]]&gt;$D$4),"Fuera","Dentro")</f>
        <v>Dentro</v>
      </c>
      <c r="BS588" s="137" t="str">
        <f aca="false" t="array" ref="BS588:BS588">IF(MAX(IF(DATOS_[id]=DATOS_[[#This Row],[id]],DATOS_[F.fin.cal]))=DATOS_[[#This Row],[F.fin.cal]],"Sí","NO")</f>
        <v>Sí</v>
      </c>
      <c r="BT588" s="137" t="str">
        <f aca="false">IF(AND(DATOS_[[#This Row],[% normaliz]]&lt;&gt;1,DATOS_[[#This Row],[% anualiz]]=1),"Sí","NO")</f>
        <v>Sí</v>
      </c>
      <c r="BU588" s="137" t="str">
        <f aca="false">IF(AND(DATOS_[[#This Row],[% normaliz]]=1,DATOS_[[#This Row],[% anualiz]]&lt;&gt;1),"Sí","NO")</f>
        <v>NO</v>
      </c>
      <c r="BV588" s="137" t="str">
        <f aca="false">IF(AND(DATOS_[[#This Row],[% normaliz]]&lt;&gt;1,DATOS_[[#This Row],[% anualiz]]&lt;&gt;1),"Sí","NO")</f>
        <v>NO</v>
      </c>
      <c r="BW588" s="137" t="str">
        <f aca="false">+IF(DATOS_[[#This Row],[% normaliz]]*DATOS_[[#This Row],[% anualiz]]=1,"NO","Sí")</f>
        <v>Sí</v>
      </c>
      <c r="BX588" s="138" t="e">
        <f aca="false">(DATOS_[[#This Row],[S.BASE]]*(1/DATOS_[[#This Row],[% normaliz]])*(1/DATOS_[[#This Row],[% anualiz]]))*IF(DATOS_[[#This Row],[Check Equiparado]]="Sí",1,0)</f>
        <v>#DIV/0!</v>
      </c>
      <c r="BY5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8" s="138" t="e">
        <f aca="false">+DATOS_[[#This Row],[SALARIO BASE Eq]]+DATOS_[[#This Row],[Tot COMPL.SAL Eq]]</f>
        <v>#DIV/0!</v>
      </c>
      <c r="CA588" s="138" t="e">
        <f aca="false" t="array" ref="CA588:CA5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8" s="138" t="e">
        <f aca="false">+DATOS_[[#This Row],[TOTAL SALARIO Eq]]+DATOS_[[#This Row],[Tot Extrasalarial Eq]]</f>
        <v>#DIV/0!</v>
      </c>
      <c r="CC588" s="139" t="n">
        <f aca="false">DATOS_[[#This Row],[S.BASE]]</f>
        <v>0</v>
      </c>
      <c r="CD588" s="139" t="n">
        <f aca="false">+SUM(DATOS_[[#This Row],[Conc.Sal.01]:[Conc.Sal.30]])</f>
        <v>0</v>
      </c>
      <c r="CE588" s="139" t="n">
        <f aca="false">+DATOS_[[#This Row],[SALARIO BASE Ef]]+DATOS_[[#This Row],[Tot COMPL.SAL Ef]]</f>
        <v>0</v>
      </c>
      <c r="CF588" s="139" t="n">
        <f aca="false">+SUM(DATOS_[[#This Row],[C.Extra.01]:[C.Extra.05]])</f>
        <v>0</v>
      </c>
      <c r="CG588" s="139" t="n">
        <f aca="false">+DATOS_[[#This Row],[TOTAL SALARIO Ef]]+DATOS_[[#This Row],[Tot Extrasalarial Ef]]</f>
        <v>0</v>
      </c>
      <c r="CH588" s="140" t="n">
        <f aca="false">MIN(IF(DATOS_[[#This Row],[Fecha Fin Contrato]]="",$D$4,DATOS_[[#This Row],[Fecha Fin Contrato]]),$D$4)-MAX(DATOS_[[#This Row],[Fecha de Contratación]],$D$3)+1</f>
        <v>1</v>
      </c>
      <c r="CI588" s="141" t="str">
        <f aca="false">IF(COUNTIFS(DATOS_[id],DATOS_[[#This Row],[id]])&gt;1,DATOS_[[#This Row],[id]],"")</f>
        <v/>
      </c>
      <c r="CJ588" s="141" t="n">
        <f aca="false">(Inicio!$G$10-DATOS_[[#This Row],[Fecha Nacimiento]])/365.25</f>
        <v>0</v>
      </c>
      <c r="CK588" s="141" t="n">
        <f aca="false">(Inicio!$G$10-DATOS_[[#This Row],[Fecha de Antigüedad]])/365.25</f>
        <v>0</v>
      </c>
      <c r="CL588" s="141" t="e">
        <f aca="false">+VLOOKUP(DATOS_[[#This Row],[Clave de Contrato]],TblTiposContrato13[],3,0)</f>
        <v>#N/A</v>
      </c>
      <c r="CM588" s="141" t="e">
        <f aca="false">+VLOOKUP(DATOS_[[#This Row],[Clave de Contrato]],TblTiposContrato13[],4,0)</f>
        <v>#N/A</v>
      </c>
      <c r="CN588" s="141" t="str">
        <f aca="false">VLOOKUP(DATOS_[[#This Row],[Edad]],CONTRATOS!TblRngEdad,2,1)</f>
        <v>20  o menos</v>
      </c>
      <c r="CO588" s="141" t="str">
        <f aca="false">VLOOKUP(DATOS_[[#This Row],[Antigüedad]],TblRngAntg14[],2,1)</f>
        <v>0 a 1 años</v>
      </c>
    </row>
    <row r="589" customFormat="false" ht="13.8" hidden="false" customHeight="false" outlineLevel="0" collapsed="false">
      <c r="D589" s="128"/>
      <c r="E589" s="129"/>
      <c r="F589" s="129"/>
      <c r="G589" s="129"/>
      <c r="H589" s="130"/>
      <c r="I589" s="131"/>
      <c r="J589" s="128"/>
      <c r="K589" s="132"/>
      <c r="L589" s="132"/>
      <c r="M589" s="133"/>
      <c r="N589" s="133"/>
      <c r="O589" s="133"/>
      <c r="P589" s="129"/>
      <c r="Z589" s="74"/>
      <c r="AA589" s="75"/>
      <c r="AB589" s="75"/>
      <c r="AC589" s="129"/>
      <c r="AD589" s="134"/>
      <c r="AE589" s="134"/>
      <c r="AF589" s="134"/>
      <c r="AG589" s="134"/>
      <c r="AH589" s="134"/>
      <c r="AI589" s="134"/>
      <c r="AJ589" s="134"/>
      <c r="AK589" s="134"/>
      <c r="AL589" s="134"/>
      <c r="AM589" s="134"/>
      <c r="AN589" s="134"/>
      <c r="AO589" s="134"/>
      <c r="AP589" s="134"/>
      <c r="AQ589" s="134"/>
      <c r="AR589" s="134"/>
      <c r="AS589" s="134"/>
      <c r="AT589" s="134"/>
      <c r="AU589" s="134"/>
      <c r="AV589" s="134"/>
      <c r="AW589" s="134"/>
      <c r="AX589" s="134"/>
      <c r="AY589" s="134"/>
      <c r="AZ589" s="134"/>
      <c r="BA589" s="134"/>
      <c r="BB589" s="134"/>
      <c r="BC589" s="134"/>
      <c r="BD589" s="134"/>
      <c r="BE589" s="134"/>
      <c r="BF589" s="134"/>
      <c r="BG589" s="134"/>
      <c r="BH589" s="134"/>
      <c r="BI589" s="134"/>
      <c r="BJ589" s="134"/>
      <c r="BK589" s="134"/>
      <c r="BL589" s="134"/>
      <c r="BM589" s="135"/>
      <c r="BN589" s="136" t="n">
        <f aca="false">+MAX($D$3,DATOS_[[#This Row],[Fecha Inicio Sit. Contract.]])</f>
        <v>0</v>
      </c>
      <c r="BO589" s="136" t="n">
        <f aca="false">+MIN($D$4,DATOS_[[#This Row],[Fecha Fin Sit. Contract.]])</f>
        <v>0</v>
      </c>
      <c r="BP589" s="137" t="n">
        <f aca="false">+DATOS_[[#This Row],[% de jornada]]*IF(DATOS_[[#This Row],[% jornada reducida]]="",1,DATOS_[[#This Row],[% jornada reducida]])</f>
        <v>0</v>
      </c>
      <c r="BQ589" s="137" t="n">
        <f aca="false">+(DATOS_[[#This Row],[F.fin.cal]]-DATOS_[[#This Row],[F.ini.cal]]+1)/($D$4-$D$3+1)</f>
        <v>1</v>
      </c>
      <c r="BR589" s="137" t="str">
        <f aca="false">IF(OR(AND(DATOS_[[#This Row],[Fecha Fin Contrato]]&lt;$D$3,DATOS_[[#This Row],[Fecha Fin Contrato]]&lt;&gt;""),DATOS_[[#This Row],[Fecha de Contratación]]&gt;$D$4),"Fuera","Dentro")</f>
        <v>Dentro</v>
      </c>
      <c r="BS589" s="137" t="str">
        <f aca="false" t="array" ref="BS589:BS589">IF(MAX(IF(DATOS_[id]=DATOS_[[#This Row],[id]],DATOS_[F.fin.cal]))=DATOS_[[#This Row],[F.fin.cal]],"Sí","NO")</f>
        <v>Sí</v>
      </c>
      <c r="BT589" s="137" t="str">
        <f aca="false">IF(AND(DATOS_[[#This Row],[% normaliz]]&lt;&gt;1,DATOS_[[#This Row],[% anualiz]]=1),"Sí","NO")</f>
        <v>Sí</v>
      </c>
      <c r="BU589" s="137" t="str">
        <f aca="false">IF(AND(DATOS_[[#This Row],[% normaliz]]=1,DATOS_[[#This Row],[% anualiz]]&lt;&gt;1),"Sí","NO")</f>
        <v>NO</v>
      </c>
      <c r="BV589" s="137" t="str">
        <f aca="false">IF(AND(DATOS_[[#This Row],[% normaliz]]&lt;&gt;1,DATOS_[[#This Row],[% anualiz]]&lt;&gt;1),"Sí","NO")</f>
        <v>NO</v>
      </c>
      <c r="BW589" s="137" t="str">
        <f aca="false">+IF(DATOS_[[#This Row],[% normaliz]]*DATOS_[[#This Row],[% anualiz]]=1,"NO","Sí")</f>
        <v>Sí</v>
      </c>
      <c r="BX589" s="138" t="e">
        <f aca="false">(DATOS_[[#This Row],[S.BASE]]*(1/DATOS_[[#This Row],[% normaliz]])*(1/DATOS_[[#This Row],[% anualiz]]))*IF(DATOS_[[#This Row],[Check Equiparado]]="Sí",1,0)</f>
        <v>#DIV/0!</v>
      </c>
      <c r="BY5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9" s="138" t="e">
        <f aca="false">+DATOS_[[#This Row],[SALARIO BASE Eq]]+DATOS_[[#This Row],[Tot COMPL.SAL Eq]]</f>
        <v>#DIV/0!</v>
      </c>
      <c r="CA589" s="138" t="e">
        <f aca="false" t="array" ref="CA589:CA5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9" s="138" t="e">
        <f aca="false">+DATOS_[[#This Row],[TOTAL SALARIO Eq]]+DATOS_[[#This Row],[Tot Extrasalarial Eq]]</f>
        <v>#DIV/0!</v>
      </c>
      <c r="CC589" s="139" t="n">
        <f aca="false">DATOS_[[#This Row],[S.BASE]]</f>
        <v>0</v>
      </c>
      <c r="CD589" s="139" t="n">
        <f aca="false">+SUM(DATOS_[[#This Row],[Conc.Sal.01]:[Conc.Sal.30]])</f>
        <v>0</v>
      </c>
      <c r="CE589" s="139" t="n">
        <f aca="false">+DATOS_[[#This Row],[SALARIO BASE Ef]]+DATOS_[[#This Row],[Tot COMPL.SAL Ef]]</f>
        <v>0</v>
      </c>
      <c r="CF589" s="139" t="n">
        <f aca="false">+SUM(DATOS_[[#This Row],[C.Extra.01]:[C.Extra.05]])</f>
        <v>0</v>
      </c>
      <c r="CG589" s="139" t="n">
        <f aca="false">+DATOS_[[#This Row],[TOTAL SALARIO Ef]]+DATOS_[[#This Row],[Tot Extrasalarial Ef]]</f>
        <v>0</v>
      </c>
      <c r="CH589" s="140" t="n">
        <f aca="false">MIN(IF(DATOS_[[#This Row],[Fecha Fin Contrato]]="",$D$4,DATOS_[[#This Row],[Fecha Fin Contrato]]),$D$4)-MAX(DATOS_[[#This Row],[Fecha de Contratación]],$D$3)+1</f>
        <v>1</v>
      </c>
      <c r="CI589" s="141" t="str">
        <f aca="false">IF(COUNTIFS(DATOS_[id],DATOS_[[#This Row],[id]])&gt;1,DATOS_[[#This Row],[id]],"")</f>
        <v/>
      </c>
      <c r="CJ589" s="141" t="n">
        <f aca="false">(Inicio!$G$10-DATOS_[[#This Row],[Fecha Nacimiento]])/365.25</f>
        <v>0</v>
      </c>
      <c r="CK589" s="141" t="n">
        <f aca="false">(Inicio!$G$10-DATOS_[[#This Row],[Fecha de Antigüedad]])/365.25</f>
        <v>0</v>
      </c>
      <c r="CL589" s="141" t="e">
        <f aca="false">+VLOOKUP(DATOS_[[#This Row],[Clave de Contrato]],TblTiposContrato13[],3,0)</f>
        <v>#N/A</v>
      </c>
      <c r="CM589" s="141" t="e">
        <f aca="false">+VLOOKUP(DATOS_[[#This Row],[Clave de Contrato]],TblTiposContrato13[],4,0)</f>
        <v>#N/A</v>
      </c>
      <c r="CN589" s="141" t="str">
        <f aca="false">VLOOKUP(DATOS_[[#This Row],[Edad]],CONTRATOS!TblRngEdad,2,1)</f>
        <v>20  o menos</v>
      </c>
      <c r="CO589" s="141" t="str">
        <f aca="false">VLOOKUP(DATOS_[[#This Row],[Antigüedad]],TblRngAntg14[],2,1)</f>
        <v>0 a 1 años</v>
      </c>
    </row>
    <row r="590" customFormat="false" ht="13.8" hidden="false" customHeight="false" outlineLevel="0" collapsed="false">
      <c r="D590" s="128"/>
      <c r="E590" s="129"/>
      <c r="F590" s="129"/>
      <c r="G590" s="129"/>
      <c r="H590" s="130"/>
      <c r="I590" s="131"/>
      <c r="J590" s="128"/>
      <c r="K590" s="132"/>
      <c r="L590" s="132"/>
      <c r="M590" s="133"/>
      <c r="N590" s="133"/>
      <c r="O590" s="133"/>
      <c r="P590" s="129"/>
      <c r="Z590" s="74"/>
      <c r="AA590" s="75"/>
      <c r="AB590" s="75"/>
      <c r="AC590" s="129"/>
      <c r="AD590" s="134"/>
      <c r="AE590" s="134"/>
      <c r="AF590" s="134"/>
      <c r="AG590" s="134"/>
      <c r="AH590" s="134"/>
      <c r="AI590" s="134"/>
      <c r="AJ590" s="134"/>
      <c r="AK590" s="134"/>
      <c r="AL590" s="134"/>
      <c r="AM590" s="134"/>
      <c r="AN590" s="134"/>
      <c r="AO590" s="134"/>
      <c r="AP590" s="134"/>
      <c r="AQ590" s="134"/>
      <c r="AR590" s="134"/>
      <c r="AS590" s="134"/>
      <c r="AT590" s="134"/>
      <c r="AU590" s="134"/>
      <c r="AV590" s="134"/>
      <c r="AW590" s="134"/>
      <c r="AX590" s="134"/>
      <c r="AY590" s="134"/>
      <c r="AZ590" s="134"/>
      <c r="BA590" s="134"/>
      <c r="BB590" s="134"/>
      <c r="BC590" s="134"/>
      <c r="BD590" s="134"/>
      <c r="BE590" s="134"/>
      <c r="BF590" s="134"/>
      <c r="BG590" s="134"/>
      <c r="BH590" s="134"/>
      <c r="BI590" s="134"/>
      <c r="BJ590" s="134"/>
      <c r="BK590" s="134"/>
      <c r="BL590" s="134"/>
      <c r="BM590" s="135"/>
      <c r="BN590" s="136" t="n">
        <f aca="false">+MAX($D$3,DATOS_[[#This Row],[Fecha Inicio Sit. Contract.]])</f>
        <v>0</v>
      </c>
      <c r="BO590" s="136" t="n">
        <f aca="false">+MIN($D$4,DATOS_[[#This Row],[Fecha Fin Sit. Contract.]])</f>
        <v>0</v>
      </c>
      <c r="BP590" s="137" t="n">
        <f aca="false">+DATOS_[[#This Row],[% de jornada]]*IF(DATOS_[[#This Row],[% jornada reducida]]="",1,DATOS_[[#This Row],[% jornada reducida]])</f>
        <v>0</v>
      </c>
      <c r="BQ590" s="137" t="n">
        <f aca="false">+(DATOS_[[#This Row],[F.fin.cal]]-DATOS_[[#This Row],[F.ini.cal]]+1)/($D$4-$D$3+1)</f>
        <v>1</v>
      </c>
      <c r="BR590" s="137" t="str">
        <f aca="false">IF(OR(AND(DATOS_[[#This Row],[Fecha Fin Contrato]]&lt;$D$3,DATOS_[[#This Row],[Fecha Fin Contrato]]&lt;&gt;""),DATOS_[[#This Row],[Fecha de Contratación]]&gt;$D$4),"Fuera","Dentro")</f>
        <v>Dentro</v>
      </c>
      <c r="BS590" s="137" t="str">
        <f aca="false" t="array" ref="BS590:BS590">IF(MAX(IF(DATOS_[id]=DATOS_[[#This Row],[id]],DATOS_[F.fin.cal]))=DATOS_[[#This Row],[F.fin.cal]],"Sí","NO")</f>
        <v>Sí</v>
      </c>
      <c r="BT590" s="137" t="str">
        <f aca="false">IF(AND(DATOS_[[#This Row],[% normaliz]]&lt;&gt;1,DATOS_[[#This Row],[% anualiz]]=1),"Sí","NO")</f>
        <v>Sí</v>
      </c>
      <c r="BU590" s="137" t="str">
        <f aca="false">IF(AND(DATOS_[[#This Row],[% normaliz]]=1,DATOS_[[#This Row],[% anualiz]]&lt;&gt;1),"Sí","NO")</f>
        <v>NO</v>
      </c>
      <c r="BV590" s="137" t="str">
        <f aca="false">IF(AND(DATOS_[[#This Row],[% normaliz]]&lt;&gt;1,DATOS_[[#This Row],[% anualiz]]&lt;&gt;1),"Sí","NO")</f>
        <v>NO</v>
      </c>
      <c r="BW590" s="137" t="str">
        <f aca="false">+IF(DATOS_[[#This Row],[% normaliz]]*DATOS_[[#This Row],[% anualiz]]=1,"NO","Sí")</f>
        <v>Sí</v>
      </c>
      <c r="BX590" s="138" t="e">
        <f aca="false">(DATOS_[[#This Row],[S.BASE]]*(1/DATOS_[[#This Row],[% normaliz]])*(1/DATOS_[[#This Row],[% anualiz]]))*IF(DATOS_[[#This Row],[Check Equiparado]]="Sí",1,0)</f>
        <v>#DIV/0!</v>
      </c>
      <c r="BY5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0" s="138" t="e">
        <f aca="false">+DATOS_[[#This Row],[SALARIO BASE Eq]]+DATOS_[[#This Row],[Tot COMPL.SAL Eq]]</f>
        <v>#DIV/0!</v>
      </c>
      <c r="CA590" s="138" t="e">
        <f aca="false" t="array" ref="CA590:CA5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0" s="138" t="e">
        <f aca="false">+DATOS_[[#This Row],[TOTAL SALARIO Eq]]+DATOS_[[#This Row],[Tot Extrasalarial Eq]]</f>
        <v>#DIV/0!</v>
      </c>
      <c r="CC590" s="139" t="n">
        <f aca="false">DATOS_[[#This Row],[S.BASE]]</f>
        <v>0</v>
      </c>
      <c r="CD590" s="139" t="n">
        <f aca="false">+SUM(DATOS_[[#This Row],[Conc.Sal.01]:[Conc.Sal.30]])</f>
        <v>0</v>
      </c>
      <c r="CE590" s="139" t="n">
        <f aca="false">+DATOS_[[#This Row],[SALARIO BASE Ef]]+DATOS_[[#This Row],[Tot COMPL.SAL Ef]]</f>
        <v>0</v>
      </c>
      <c r="CF590" s="139" t="n">
        <f aca="false">+SUM(DATOS_[[#This Row],[C.Extra.01]:[C.Extra.05]])</f>
        <v>0</v>
      </c>
      <c r="CG590" s="139" t="n">
        <f aca="false">+DATOS_[[#This Row],[TOTAL SALARIO Ef]]+DATOS_[[#This Row],[Tot Extrasalarial Ef]]</f>
        <v>0</v>
      </c>
      <c r="CH590" s="140" t="n">
        <f aca="false">MIN(IF(DATOS_[[#This Row],[Fecha Fin Contrato]]="",$D$4,DATOS_[[#This Row],[Fecha Fin Contrato]]),$D$4)-MAX(DATOS_[[#This Row],[Fecha de Contratación]],$D$3)+1</f>
        <v>1</v>
      </c>
      <c r="CI590" s="141" t="str">
        <f aca="false">IF(COUNTIFS(DATOS_[id],DATOS_[[#This Row],[id]])&gt;1,DATOS_[[#This Row],[id]],"")</f>
        <v/>
      </c>
      <c r="CJ590" s="141" t="n">
        <f aca="false">(Inicio!$G$10-DATOS_[[#This Row],[Fecha Nacimiento]])/365.25</f>
        <v>0</v>
      </c>
      <c r="CK590" s="141" t="n">
        <f aca="false">(Inicio!$G$10-DATOS_[[#This Row],[Fecha de Antigüedad]])/365.25</f>
        <v>0</v>
      </c>
      <c r="CL590" s="141" t="e">
        <f aca="false">+VLOOKUP(DATOS_[[#This Row],[Clave de Contrato]],TblTiposContrato13[],3,0)</f>
        <v>#N/A</v>
      </c>
      <c r="CM590" s="141" t="e">
        <f aca="false">+VLOOKUP(DATOS_[[#This Row],[Clave de Contrato]],TblTiposContrato13[],4,0)</f>
        <v>#N/A</v>
      </c>
      <c r="CN590" s="141" t="str">
        <f aca="false">VLOOKUP(DATOS_[[#This Row],[Edad]],CONTRATOS!TblRngEdad,2,1)</f>
        <v>20  o menos</v>
      </c>
      <c r="CO590" s="141" t="str">
        <f aca="false">VLOOKUP(DATOS_[[#This Row],[Antigüedad]],TblRngAntg14[],2,1)</f>
        <v>0 a 1 años</v>
      </c>
    </row>
    <row r="591" customFormat="false" ht="13.8" hidden="false" customHeight="false" outlineLevel="0" collapsed="false">
      <c r="D591" s="128"/>
      <c r="E591" s="129"/>
      <c r="F591" s="129"/>
      <c r="G591" s="129"/>
      <c r="H591" s="130"/>
      <c r="I591" s="131"/>
      <c r="J591" s="128"/>
      <c r="K591" s="132"/>
      <c r="L591" s="132"/>
      <c r="M591" s="133"/>
      <c r="N591" s="133"/>
      <c r="O591" s="133"/>
      <c r="P591" s="129"/>
      <c r="Z591" s="74"/>
      <c r="AA591" s="75"/>
      <c r="AB591" s="75"/>
      <c r="AC591" s="129"/>
      <c r="AD591" s="134"/>
      <c r="AE591" s="134"/>
      <c r="AF591" s="134"/>
      <c r="AG591" s="134"/>
      <c r="AH591" s="134"/>
      <c r="AI591" s="134"/>
      <c r="AJ591" s="134"/>
      <c r="AK591" s="134"/>
      <c r="AL591" s="134"/>
      <c r="AM591" s="134"/>
      <c r="AN591" s="134"/>
      <c r="AO591" s="134"/>
      <c r="AP591" s="134"/>
      <c r="AQ591" s="134"/>
      <c r="AR591" s="134"/>
      <c r="AS591" s="134"/>
      <c r="AT591" s="134"/>
      <c r="AU591" s="134"/>
      <c r="AV591" s="134"/>
      <c r="AW591" s="134"/>
      <c r="AX591" s="134"/>
      <c r="AY591" s="134"/>
      <c r="AZ591" s="134"/>
      <c r="BA591" s="134"/>
      <c r="BB591" s="134"/>
      <c r="BC591" s="134"/>
      <c r="BD591" s="134"/>
      <c r="BE591" s="134"/>
      <c r="BF591" s="134"/>
      <c r="BG591" s="134"/>
      <c r="BH591" s="134"/>
      <c r="BI591" s="134"/>
      <c r="BJ591" s="134"/>
      <c r="BK591" s="134"/>
      <c r="BL591" s="134"/>
      <c r="BM591" s="135"/>
      <c r="BN591" s="136" t="n">
        <f aca="false">+MAX($D$3,DATOS_[[#This Row],[Fecha Inicio Sit. Contract.]])</f>
        <v>0</v>
      </c>
      <c r="BO591" s="136" t="n">
        <f aca="false">+MIN($D$4,DATOS_[[#This Row],[Fecha Fin Sit. Contract.]])</f>
        <v>0</v>
      </c>
      <c r="BP591" s="137" t="n">
        <f aca="false">+DATOS_[[#This Row],[% de jornada]]*IF(DATOS_[[#This Row],[% jornada reducida]]="",1,DATOS_[[#This Row],[% jornada reducida]])</f>
        <v>0</v>
      </c>
      <c r="BQ591" s="137" t="n">
        <f aca="false">+(DATOS_[[#This Row],[F.fin.cal]]-DATOS_[[#This Row],[F.ini.cal]]+1)/($D$4-$D$3+1)</f>
        <v>1</v>
      </c>
      <c r="BR591" s="137" t="str">
        <f aca="false">IF(OR(AND(DATOS_[[#This Row],[Fecha Fin Contrato]]&lt;$D$3,DATOS_[[#This Row],[Fecha Fin Contrato]]&lt;&gt;""),DATOS_[[#This Row],[Fecha de Contratación]]&gt;$D$4),"Fuera","Dentro")</f>
        <v>Dentro</v>
      </c>
      <c r="BS591" s="137" t="str">
        <f aca="false" t="array" ref="BS591:BS591">IF(MAX(IF(DATOS_[id]=DATOS_[[#This Row],[id]],DATOS_[F.fin.cal]))=DATOS_[[#This Row],[F.fin.cal]],"Sí","NO")</f>
        <v>Sí</v>
      </c>
      <c r="BT591" s="137" t="str">
        <f aca="false">IF(AND(DATOS_[[#This Row],[% normaliz]]&lt;&gt;1,DATOS_[[#This Row],[% anualiz]]=1),"Sí","NO")</f>
        <v>Sí</v>
      </c>
      <c r="BU591" s="137" t="str">
        <f aca="false">IF(AND(DATOS_[[#This Row],[% normaliz]]=1,DATOS_[[#This Row],[% anualiz]]&lt;&gt;1),"Sí","NO")</f>
        <v>NO</v>
      </c>
      <c r="BV591" s="137" t="str">
        <f aca="false">IF(AND(DATOS_[[#This Row],[% normaliz]]&lt;&gt;1,DATOS_[[#This Row],[% anualiz]]&lt;&gt;1),"Sí","NO")</f>
        <v>NO</v>
      </c>
      <c r="BW591" s="137" t="str">
        <f aca="false">+IF(DATOS_[[#This Row],[% normaliz]]*DATOS_[[#This Row],[% anualiz]]=1,"NO","Sí")</f>
        <v>Sí</v>
      </c>
      <c r="BX591" s="138" t="e">
        <f aca="false">(DATOS_[[#This Row],[S.BASE]]*(1/DATOS_[[#This Row],[% normaliz]])*(1/DATOS_[[#This Row],[% anualiz]]))*IF(DATOS_[[#This Row],[Check Equiparado]]="Sí",1,0)</f>
        <v>#DIV/0!</v>
      </c>
      <c r="BY5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1" s="138" t="e">
        <f aca="false">+DATOS_[[#This Row],[SALARIO BASE Eq]]+DATOS_[[#This Row],[Tot COMPL.SAL Eq]]</f>
        <v>#DIV/0!</v>
      </c>
      <c r="CA591" s="138" t="e">
        <f aca="false" t="array" ref="CA591:CA5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1" s="138" t="e">
        <f aca="false">+DATOS_[[#This Row],[TOTAL SALARIO Eq]]+DATOS_[[#This Row],[Tot Extrasalarial Eq]]</f>
        <v>#DIV/0!</v>
      </c>
      <c r="CC591" s="139" t="n">
        <f aca="false">DATOS_[[#This Row],[S.BASE]]</f>
        <v>0</v>
      </c>
      <c r="CD591" s="139" t="n">
        <f aca="false">+SUM(DATOS_[[#This Row],[Conc.Sal.01]:[Conc.Sal.30]])</f>
        <v>0</v>
      </c>
      <c r="CE591" s="139" t="n">
        <f aca="false">+DATOS_[[#This Row],[SALARIO BASE Ef]]+DATOS_[[#This Row],[Tot COMPL.SAL Ef]]</f>
        <v>0</v>
      </c>
      <c r="CF591" s="139" t="n">
        <f aca="false">+SUM(DATOS_[[#This Row],[C.Extra.01]:[C.Extra.05]])</f>
        <v>0</v>
      </c>
      <c r="CG591" s="139" t="n">
        <f aca="false">+DATOS_[[#This Row],[TOTAL SALARIO Ef]]+DATOS_[[#This Row],[Tot Extrasalarial Ef]]</f>
        <v>0</v>
      </c>
      <c r="CH591" s="140" t="n">
        <f aca="false">MIN(IF(DATOS_[[#This Row],[Fecha Fin Contrato]]="",$D$4,DATOS_[[#This Row],[Fecha Fin Contrato]]),$D$4)-MAX(DATOS_[[#This Row],[Fecha de Contratación]],$D$3)+1</f>
        <v>1</v>
      </c>
      <c r="CI591" s="141" t="str">
        <f aca="false">IF(COUNTIFS(DATOS_[id],DATOS_[[#This Row],[id]])&gt;1,DATOS_[[#This Row],[id]],"")</f>
        <v/>
      </c>
      <c r="CJ591" s="141" t="n">
        <f aca="false">(Inicio!$G$10-DATOS_[[#This Row],[Fecha Nacimiento]])/365.25</f>
        <v>0</v>
      </c>
      <c r="CK591" s="141" t="n">
        <f aca="false">(Inicio!$G$10-DATOS_[[#This Row],[Fecha de Antigüedad]])/365.25</f>
        <v>0</v>
      </c>
      <c r="CL591" s="141" t="e">
        <f aca="false">+VLOOKUP(DATOS_[[#This Row],[Clave de Contrato]],TblTiposContrato13[],3,0)</f>
        <v>#N/A</v>
      </c>
      <c r="CM591" s="141" t="e">
        <f aca="false">+VLOOKUP(DATOS_[[#This Row],[Clave de Contrato]],TblTiposContrato13[],4,0)</f>
        <v>#N/A</v>
      </c>
      <c r="CN591" s="141" t="str">
        <f aca="false">VLOOKUP(DATOS_[[#This Row],[Edad]],CONTRATOS!TblRngEdad,2,1)</f>
        <v>20  o menos</v>
      </c>
      <c r="CO591" s="141" t="str">
        <f aca="false">VLOOKUP(DATOS_[[#This Row],[Antigüedad]],TblRngAntg14[],2,1)</f>
        <v>0 a 1 años</v>
      </c>
    </row>
    <row r="592" customFormat="false" ht="13.8" hidden="false" customHeight="false" outlineLevel="0" collapsed="false">
      <c r="D592" s="128"/>
      <c r="E592" s="129"/>
      <c r="F592" s="129"/>
      <c r="G592" s="129"/>
      <c r="H592" s="130"/>
      <c r="I592" s="131"/>
      <c r="J592" s="128"/>
      <c r="K592" s="132"/>
      <c r="L592" s="132"/>
      <c r="M592" s="133"/>
      <c r="N592" s="133"/>
      <c r="O592" s="133"/>
      <c r="P592" s="129"/>
      <c r="Z592" s="74"/>
      <c r="AA592" s="75"/>
      <c r="AB592" s="75"/>
      <c r="AC592" s="129"/>
      <c r="AD592" s="134"/>
      <c r="AE592" s="134"/>
      <c r="AF592" s="134"/>
      <c r="AG592" s="134"/>
      <c r="AH592" s="134"/>
      <c r="AI592" s="134"/>
      <c r="AJ592" s="134"/>
      <c r="AK592" s="134"/>
      <c r="AL592" s="134"/>
      <c r="AM592" s="134"/>
      <c r="AN592" s="134"/>
      <c r="AO592" s="134"/>
      <c r="AP592" s="134"/>
      <c r="AQ592" s="134"/>
      <c r="AR592" s="134"/>
      <c r="AS592" s="134"/>
      <c r="AT592" s="134"/>
      <c r="AU592" s="134"/>
      <c r="AV592" s="134"/>
      <c r="AW592" s="134"/>
      <c r="AX592" s="134"/>
      <c r="AY592" s="134"/>
      <c r="AZ592" s="134"/>
      <c r="BA592" s="134"/>
      <c r="BB592" s="134"/>
      <c r="BC592" s="134"/>
      <c r="BD592" s="134"/>
      <c r="BE592" s="134"/>
      <c r="BF592" s="134"/>
      <c r="BG592" s="134"/>
      <c r="BH592" s="134"/>
      <c r="BI592" s="134"/>
      <c r="BJ592" s="134"/>
      <c r="BK592" s="134"/>
      <c r="BL592" s="134"/>
      <c r="BM592" s="135"/>
      <c r="BN592" s="136" t="n">
        <f aca="false">+MAX($D$3,DATOS_[[#This Row],[Fecha Inicio Sit. Contract.]])</f>
        <v>0</v>
      </c>
      <c r="BO592" s="136" t="n">
        <f aca="false">+MIN($D$4,DATOS_[[#This Row],[Fecha Fin Sit. Contract.]])</f>
        <v>0</v>
      </c>
      <c r="BP592" s="137" t="n">
        <f aca="false">+DATOS_[[#This Row],[% de jornada]]*IF(DATOS_[[#This Row],[% jornada reducida]]="",1,DATOS_[[#This Row],[% jornada reducida]])</f>
        <v>0</v>
      </c>
      <c r="BQ592" s="137" t="n">
        <f aca="false">+(DATOS_[[#This Row],[F.fin.cal]]-DATOS_[[#This Row],[F.ini.cal]]+1)/($D$4-$D$3+1)</f>
        <v>1</v>
      </c>
      <c r="BR592" s="137" t="str">
        <f aca="false">IF(OR(AND(DATOS_[[#This Row],[Fecha Fin Contrato]]&lt;$D$3,DATOS_[[#This Row],[Fecha Fin Contrato]]&lt;&gt;""),DATOS_[[#This Row],[Fecha de Contratación]]&gt;$D$4),"Fuera","Dentro")</f>
        <v>Dentro</v>
      </c>
      <c r="BS592" s="137" t="str">
        <f aca="false" t="array" ref="BS592:BS592">IF(MAX(IF(DATOS_[id]=DATOS_[[#This Row],[id]],DATOS_[F.fin.cal]))=DATOS_[[#This Row],[F.fin.cal]],"Sí","NO")</f>
        <v>Sí</v>
      </c>
      <c r="BT592" s="137" t="str">
        <f aca="false">IF(AND(DATOS_[[#This Row],[% normaliz]]&lt;&gt;1,DATOS_[[#This Row],[% anualiz]]=1),"Sí","NO")</f>
        <v>Sí</v>
      </c>
      <c r="BU592" s="137" t="str">
        <f aca="false">IF(AND(DATOS_[[#This Row],[% normaliz]]=1,DATOS_[[#This Row],[% anualiz]]&lt;&gt;1),"Sí","NO")</f>
        <v>NO</v>
      </c>
      <c r="BV592" s="137" t="str">
        <f aca="false">IF(AND(DATOS_[[#This Row],[% normaliz]]&lt;&gt;1,DATOS_[[#This Row],[% anualiz]]&lt;&gt;1),"Sí","NO")</f>
        <v>NO</v>
      </c>
      <c r="BW592" s="137" t="str">
        <f aca="false">+IF(DATOS_[[#This Row],[% normaliz]]*DATOS_[[#This Row],[% anualiz]]=1,"NO","Sí")</f>
        <v>Sí</v>
      </c>
      <c r="BX592" s="138" t="e">
        <f aca="false">(DATOS_[[#This Row],[S.BASE]]*(1/DATOS_[[#This Row],[% normaliz]])*(1/DATOS_[[#This Row],[% anualiz]]))*IF(DATOS_[[#This Row],[Check Equiparado]]="Sí",1,0)</f>
        <v>#DIV/0!</v>
      </c>
      <c r="BY5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2" s="138" t="e">
        <f aca="false">+DATOS_[[#This Row],[SALARIO BASE Eq]]+DATOS_[[#This Row],[Tot COMPL.SAL Eq]]</f>
        <v>#DIV/0!</v>
      </c>
      <c r="CA592" s="138" t="e">
        <f aca="false" t="array" ref="CA592:CA5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2" s="138" t="e">
        <f aca="false">+DATOS_[[#This Row],[TOTAL SALARIO Eq]]+DATOS_[[#This Row],[Tot Extrasalarial Eq]]</f>
        <v>#DIV/0!</v>
      </c>
      <c r="CC592" s="139" t="n">
        <f aca="false">DATOS_[[#This Row],[S.BASE]]</f>
        <v>0</v>
      </c>
      <c r="CD592" s="139" t="n">
        <f aca="false">+SUM(DATOS_[[#This Row],[Conc.Sal.01]:[Conc.Sal.30]])</f>
        <v>0</v>
      </c>
      <c r="CE592" s="139" t="n">
        <f aca="false">+DATOS_[[#This Row],[SALARIO BASE Ef]]+DATOS_[[#This Row],[Tot COMPL.SAL Ef]]</f>
        <v>0</v>
      </c>
      <c r="CF592" s="139" t="n">
        <f aca="false">+SUM(DATOS_[[#This Row],[C.Extra.01]:[C.Extra.05]])</f>
        <v>0</v>
      </c>
      <c r="CG592" s="139" t="n">
        <f aca="false">+DATOS_[[#This Row],[TOTAL SALARIO Ef]]+DATOS_[[#This Row],[Tot Extrasalarial Ef]]</f>
        <v>0</v>
      </c>
      <c r="CH592" s="140" t="n">
        <f aca="false">MIN(IF(DATOS_[[#This Row],[Fecha Fin Contrato]]="",$D$4,DATOS_[[#This Row],[Fecha Fin Contrato]]),$D$4)-MAX(DATOS_[[#This Row],[Fecha de Contratación]],$D$3)+1</f>
        <v>1</v>
      </c>
      <c r="CI592" s="141" t="str">
        <f aca="false">IF(COUNTIFS(DATOS_[id],DATOS_[[#This Row],[id]])&gt;1,DATOS_[[#This Row],[id]],"")</f>
        <v/>
      </c>
      <c r="CJ592" s="141" t="n">
        <f aca="false">(Inicio!$G$10-DATOS_[[#This Row],[Fecha Nacimiento]])/365.25</f>
        <v>0</v>
      </c>
      <c r="CK592" s="141" t="n">
        <f aca="false">(Inicio!$G$10-DATOS_[[#This Row],[Fecha de Antigüedad]])/365.25</f>
        <v>0</v>
      </c>
      <c r="CL592" s="141" t="e">
        <f aca="false">+VLOOKUP(DATOS_[[#This Row],[Clave de Contrato]],TblTiposContrato13[],3,0)</f>
        <v>#N/A</v>
      </c>
      <c r="CM592" s="141" t="e">
        <f aca="false">+VLOOKUP(DATOS_[[#This Row],[Clave de Contrato]],TblTiposContrato13[],4,0)</f>
        <v>#N/A</v>
      </c>
      <c r="CN592" s="141" t="str">
        <f aca="false">VLOOKUP(DATOS_[[#This Row],[Edad]],CONTRATOS!TblRngEdad,2,1)</f>
        <v>20  o menos</v>
      </c>
      <c r="CO592" s="141" t="str">
        <f aca="false">VLOOKUP(DATOS_[[#This Row],[Antigüedad]],TblRngAntg14[],2,1)</f>
        <v>0 a 1 años</v>
      </c>
    </row>
    <row r="593" customFormat="false" ht="13.8" hidden="false" customHeight="false" outlineLevel="0" collapsed="false">
      <c r="D593" s="128"/>
      <c r="E593" s="129"/>
      <c r="F593" s="129"/>
      <c r="G593" s="129"/>
      <c r="H593" s="130"/>
      <c r="I593" s="131"/>
      <c r="J593" s="128"/>
      <c r="K593" s="132"/>
      <c r="L593" s="132"/>
      <c r="M593" s="133"/>
      <c r="N593" s="133"/>
      <c r="O593" s="133"/>
      <c r="P593" s="129"/>
      <c r="Z593" s="74"/>
      <c r="AA593" s="75"/>
      <c r="AB593" s="75"/>
      <c r="AC593" s="129"/>
      <c r="AD593" s="134"/>
      <c r="AE593" s="134"/>
      <c r="AF593" s="134"/>
      <c r="AG593" s="134"/>
      <c r="AH593" s="134"/>
      <c r="AI593" s="134"/>
      <c r="AJ593" s="134"/>
      <c r="AK593" s="134"/>
      <c r="AL593" s="134"/>
      <c r="AM593" s="134"/>
      <c r="AN593" s="134"/>
      <c r="AO593" s="134"/>
      <c r="AP593" s="134"/>
      <c r="AQ593" s="134"/>
      <c r="AR593" s="134"/>
      <c r="AS593" s="134"/>
      <c r="AT593" s="134"/>
      <c r="AU593" s="134"/>
      <c r="AV593" s="134"/>
      <c r="AW593" s="134"/>
      <c r="AX593" s="134"/>
      <c r="AY593" s="134"/>
      <c r="AZ593" s="134"/>
      <c r="BA593" s="134"/>
      <c r="BB593" s="134"/>
      <c r="BC593" s="134"/>
      <c r="BD593" s="134"/>
      <c r="BE593" s="134"/>
      <c r="BF593" s="134"/>
      <c r="BG593" s="134"/>
      <c r="BH593" s="134"/>
      <c r="BI593" s="134"/>
      <c r="BJ593" s="134"/>
      <c r="BK593" s="134"/>
      <c r="BL593" s="134"/>
      <c r="BM593" s="135"/>
      <c r="BN593" s="136" t="n">
        <f aca="false">+MAX($D$3,DATOS_[[#This Row],[Fecha Inicio Sit. Contract.]])</f>
        <v>0</v>
      </c>
      <c r="BO593" s="136" t="n">
        <f aca="false">+MIN($D$4,DATOS_[[#This Row],[Fecha Fin Sit. Contract.]])</f>
        <v>0</v>
      </c>
      <c r="BP593" s="137" t="n">
        <f aca="false">+DATOS_[[#This Row],[% de jornada]]*IF(DATOS_[[#This Row],[% jornada reducida]]="",1,DATOS_[[#This Row],[% jornada reducida]])</f>
        <v>0</v>
      </c>
      <c r="BQ593" s="137" t="n">
        <f aca="false">+(DATOS_[[#This Row],[F.fin.cal]]-DATOS_[[#This Row],[F.ini.cal]]+1)/($D$4-$D$3+1)</f>
        <v>1</v>
      </c>
      <c r="BR593" s="137" t="str">
        <f aca="false">IF(OR(AND(DATOS_[[#This Row],[Fecha Fin Contrato]]&lt;$D$3,DATOS_[[#This Row],[Fecha Fin Contrato]]&lt;&gt;""),DATOS_[[#This Row],[Fecha de Contratación]]&gt;$D$4),"Fuera","Dentro")</f>
        <v>Dentro</v>
      </c>
      <c r="BS593" s="137" t="str">
        <f aca="false" t="array" ref="BS593:BS593">IF(MAX(IF(DATOS_[id]=DATOS_[[#This Row],[id]],DATOS_[F.fin.cal]))=DATOS_[[#This Row],[F.fin.cal]],"Sí","NO")</f>
        <v>Sí</v>
      </c>
      <c r="BT593" s="137" t="str">
        <f aca="false">IF(AND(DATOS_[[#This Row],[% normaliz]]&lt;&gt;1,DATOS_[[#This Row],[% anualiz]]=1),"Sí","NO")</f>
        <v>Sí</v>
      </c>
      <c r="BU593" s="137" t="str">
        <f aca="false">IF(AND(DATOS_[[#This Row],[% normaliz]]=1,DATOS_[[#This Row],[% anualiz]]&lt;&gt;1),"Sí","NO")</f>
        <v>NO</v>
      </c>
      <c r="BV593" s="137" t="str">
        <f aca="false">IF(AND(DATOS_[[#This Row],[% normaliz]]&lt;&gt;1,DATOS_[[#This Row],[% anualiz]]&lt;&gt;1),"Sí","NO")</f>
        <v>NO</v>
      </c>
      <c r="BW593" s="137" t="str">
        <f aca="false">+IF(DATOS_[[#This Row],[% normaliz]]*DATOS_[[#This Row],[% anualiz]]=1,"NO","Sí")</f>
        <v>Sí</v>
      </c>
      <c r="BX593" s="138" t="e">
        <f aca="false">(DATOS_[[#This Row],[S.BASE]]*(1/DATOS_[[#This Row],[% normaliz]])*(1/DATOS_[[#This Row],[% anualiz]]))*IF(DATOS_[[#This Row],[Check Equiparado]]="Sí",1,0)</f>
        <v>#DIV/0!</v>
      </c>
      <c r="BY5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3" s="138" t="e">
        <f aca="false">+DATOS_[[#This Row],[SALARIO BASE Eq]]+DATOS_[[#This Row],[Tot COMPL.SAL Eq]]</f>
        <v>#DIV/0!</v>
      </c>
      <c r="CA593" s="138" t="e">
        <f aca="false" t="array" ref="CA593:CA5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3" s="138" t="e">
        <f aca="false">+DATOS_[[#This Row],[TOTAL SALARIO Eq]]+DATOS_[[#This Row],[Tot Extrasalarial Eq]]</f>
        <v>#DIV/0!</v>
      </c>
      <c r="CC593" s="139" t="n">
        <f aca="false">DATOS_[[#This Row],[S.BASE]]</f>
        <v>0</v>
      </c>
      <c r="CD593" s="139" t="n">
        <f aca="false">+SUM(DATOS_[[#This Row],[Conc.Sal.01]:[Conc.Sal.30]])</f>
        <v>0</v>
      </c>
      <c r="CE593" s="139" t="n">
        <f aca="false">+DATOS_[[#This Row],[SALARIO BASE Ef]]+DATOS_[[#This Row],[Tot COMPL.SAL Ef]]</f>
        <v>0</v>
      </c>
      <c r="CF593" s="139" t="n">
        <f aca="false">+SUM(DATOS_[[#This Row],[C.Extra.01]:[C.Extra.05]])</f>
        <v>0</v>
      </c>
      <c r="CG593" s="139" t="n">
        <f aca="false">+DATOS_[[#This Row],[TOTAL SALARIO Ef]]+DATOS_[[#This Row],[Tot Extrasalarial Ef]]</f>
        <v>0</v>
      </c>
      <c r="CH593" s="140" t="n">
        <f aca="false">MIN(IF(DATOS_[[#This Row],[Fecha Fin Contrato]]="",$D$4,DATOS_[[#This Row],[Fecha Fin Contrato]]),$D$4)-MAX(DATOS_[[#This Row],[Fecha de Contratación]],$D$3)+1</f>
        <v>1</v>
      </c>
      <c r="CI593" s="141" t="str">
        <f aca="false">IF(COUNTIFS(DATOS_[id],DATOS_[[#This Row],[id]])&gt;1,DATOS_[[#This Row],[id]],"")</f>
        <v/>
      </c>
      <c r="CJ593" s="141" t="n">
        <f aca="false">(Inicio!$G$10-DATOS_[[#This Row],[Fecha Nacimiento]])/365.25</f>
        <v>0</v>
      </c>
      <c r="CK593" s="141" t="n">
        <f aca="false">(Inicio!$G$10-DATOS_[[#This Row],[Fecha de Antigüedad]])/365.25</f>
        <v>0</v>
      </c>
      <c r="CL593" s="141" t="e">
        <f aca="false">+VLOOKUP(DATOS_[[#This Row],[Clave de Contrato]],TblTiposContrato13[],3,0)</f>
        <v>#N/A</v>
      </c>
      <c r="CM593" s="141" t="e">
        <f aca="false">+VLOOKUP(DATOS_[[#This Row],[Clave de Contrato]],TblTiposContrato13[],4,0)</f>
        <v>#N/A</v>
      </c>
      <c r="CN593" s="141" t="str">
        <f aca="false">VLOOKUP(DATOS_[[#This Row],[Edad]],CONTRATOS!TblRngEdad,2,1)</f>
        <v>20  o menos</v>
      </c>
      <c r="CO593" s="141" t="str">
        <f aca="false">VLOOKUP(DATOS_[[#This Row],[Antigüedad]],TblRngAntg14[],2,1)</f>
        <v>0 a 1 años</v>
      </c>
    </row>
    <row r="594" customFormat="false" ht="13.8" hidden="false" customHeight="false" outlineLevel="0" collapsed="false">
      <c r="D594" s="128"/>
      <c r="E594" s="129"/>
      <c r="F594" s="129"/>
      <c r="G594" s="129"/>
      <c r="H594" s="130"/>
      <c r="I594" s="131"/>
      <c r="J594" s="128"/>
      <c r="K594" s="132"/>
      <c r="L594" s="132"/>
      <c r="M594" s="133"/>
      <c r="N594" s="133"/>
      <c r="O594" s="133"/>
      <c r="P594" s="129"/>
      <c r="Z594" s="74"/>
      <c r="AA594" s="75"/>
      <c r="AB594" s="75"/>
      <c r="AC594" s="129"/>
      <c r="AD594" s="134"/>
      <c r="AE594" s="134"/>
      <c r="AF594" s="134"/>
      <c r="AG594" s="134"/>
      <c r="AH594" s="134"/>
      <c r="AI594" s="134"/>
      <c r="AJ594" s="134"/>
      <c r="AK594" s="134"/>
      <c r="AL594" s="134"/>
      <c r="AM594" s="134"/>
      <c r="AN594" s="134"/>
      <c r="AO594" s="134"/>
      <c r="AP594" s="134"/>
      <c r="AQ594" s="134"/>
      <c r="AR594" s="134"/>
      <c r="AS594" s="134"/>
      <c r="AT594" s="134"/>
      <c r="AU594" s="134"/>
      <c r="AV594" s="134"/>
      <c r="AW594" s="134"/>
      <c r="AX594" s="134"/>
      <c r="AY594" s="134"/>
      <c r="AZ594" s="134"/>
      <c r="BA594" s="134"/>
      <c r="BB594" s="134"/>
      <c r="BC594" s="134"/>
      <c r="BD594" s="134"/>
      <c r="BE594" s="134"/>
      <c r="BF594" s="134"/>
      <c r="BG594" s="134"/>
      <c r="BH594" s="134"/>
      <c r="BI594" s="134"/>
      <c r="BJ594" s="134"/>
      <c r="BK594" s="134"/>
      <c r="BL594" s="134"/>
      <c r="BM594" s="135"/>
      <c r="BN594" s="136" t="n">
        <f aca="false">+MAX($D$3,DATOS_[[#This Row],[Fecha Inicio Sit. Contract.]])</f>
        <v>0</v>
      </c>
      <c r="BO594" s="136" t="n">
        <f aca="false">+MIN($D$4,DATOS_[[#This Row],[Fecha Fin Sit. Contract.]])</f>
        <v>0</v>
      </c>
      <c r="BP594" s="137" t="n">
        <f aca="false">+DATOS_[[#This Row],[% de jornada]]*IF(DATOS_[[#This Row],[% jornada reducida]]="",1,DATOS_[[#This Row],[% jornada reducida]])</f>
        <v>0</v>
      </c>
      <c r="BQ594" s="137" t="n">
        <f aca="false">+(DATOS_[[#This Row],[F.fin.cal]]-DATOS_[[#This Row],[F.ini.cal]]+1)/($D$4-$D$3+1)</f>
        <v>1</v>
      </c>
      <c r="BR594" s="137" t="str">
        <f aca="false">IF(OR(AND(DATOS_[[#This Row],[Fecha Fin Contrato]]&lt;$D$3,DATOS_[[#This Row],[Fecha Fin Contrato]]&lt;&gt;""),DATOS_[[#This Row],[Fecha de Contratación]]&gt;$D$4),"Fuera","Dentro")</f>
        <v>Dentro</v>
      </c>
      <c r="BS594" s="137" t="str">
        <f aca="false" t="array" ref="BS594:BS594">IF(MAX(IF(DATOS_[id]=DATOS_[[#This Row],[id]],DATOS_[F.fin.cal]))=DATOS_[[#This Row],[F.fin.cal]],"Sí","NO")</f>
        <v>Sí</v>
      </c>
      <c r="BT594" s="137" t="str">
        <f aca="false">IF(AND(DATOS_[[#This Row],[% normaliz]]&lt;&gt;1,DATOS_[[#This Row],[% anualiz]]=1),"Sí","NO")</f>
        <v>Sí</v>
      </c>
      <c r="BU594" s="137" t="str">
        <f aca="false">IF(AND(DATOS_[[#This Row],[% normaliz]]=1,DATOS_[[#This Row],[% anualiz]]&lt;&gt;1),"Sí","NO")</f>
        <v>NO</v>
      </c>
      <c r="BV594" s="137" t="str">
        <f aca="false">IF(AND(DATOS_[[#This Row],[% normaliz]]&lt;&gt;1,DATOS_[[#This Row],[% anualiz]]&lt;&gt;1),"Sí","NO")</f>
        <v>NO</v>
      </c>
      <c r="BW594" s="137" t="str">
        <f aca="false">+IF(DATOS_[[#This Row],[% normaliz]]*DATOS_[[#This Row],[% anualiz]]=1,"NO","Sí")</f>
        <v>Sí</v>
      </c>
      <c r="BX594" s="138" t="e">
        <f aca="false">(DATOS_[[#This Row],[S.BASE]]*(1/DATOS_[[#This Row],[% normaliz]])*(1/DATOS_[[#This Row],[% anualiz]]))*IF(DATOS_[[#This Row],[Check Equiparado]]="Sí",1,0)</f>
        <v>#DIV/0!</v>
      </c>
      <c r="BY5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4" s="138" t="e">
        <f aca="false">+DATOS_[[#This Row],[SALARIO BASE Eq]]+DATOS_[[#This Row],[Tot COMPL.SAL Eq]]</f>
        <v>#DIV/0!</v>
      </c>
      <c r="CA594" s="138" t="e">
        <f aca="false" t="array" ref="CA594:CA5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4" s="138" t="e">
        <f aca="false">+DATOS_[[#This Row],[TOTAL SALARIO Eq]]+DATOS_[[#This Row],[Tot Extrasalarial Eq]]</f>
        <v>#DIV/0!</v>
      </c>
      <c r="CC594" s="139" t="n">
        <f aca="false">DATOS_[[#This Row],[S.BASE]]</f>
        <v>0</v>
      </c>
      <c r="CD594" s="139" t="n">
        <f aca="false">+SUM(DATOS_[[#This Row],[Conc.Sal.01]:[Conc.Sal.30]])</f>
        <v>0</v>
      </c>
      <c r="CE594" s="139" t="n">
        <f aca="false">+DATOS_[[#This Row],[SALARIO BASE Ef]]+DATOS_[[#This Row],[Tot COMPL.SAL Ef]]</f>
        <v>0</v>
      </c>
      <c r="CF594" s="139" t="n">
        <f aca="false">+SUM(DATOS_[[#This Row],[C.Extra.01]:[C.Extra.05]])</f>
        <v>0</v>
      </c>
      <c r="CG594" s="139" t="n">
        <f aca="false">+DATOS_[[#This Row],[TOTAL SALARIO Ef]]+DATOS_[[#This Row],[Tot Extrasalarial Ef]]</f>
        <v>0</v>
      </c>
      <c r="CH594" s="140" t="n">
        <f aca="false">MIN(IF(DATOS_[[#This Row],[Fecha Fin Contrato]]="",$D$4,DATOS_[[#This Row],[Fecha Fin Contrato]]),$D$4)-MAX(DATOS_[[#This Row],[Fecha de Contratación]],$D$3)+1</f>
        <v>1</v>
      </c>
      <c r="CI594" s="141" t="str">
        <f aca="false">IF(COUNTIFS(DATOS_[id],DATOS_[[#This Row],[id]])&gt;1,DATOS_[[#This Row],[id]],"")</f>
        <v/>
      </c>
      <c r="CJ594" s="141" t="n">
        <f aca="false">(Inicio!$G$10-DATOS_[[#This Row],[Fecha Nacimiento]])/365.25</f>
        <v>0</v>
      </c>
      <c r="CK594" s="141" t="n">
        <f aca="false">(Inicio!$G$10-DATOS_[[#This Row],[Fecha de Antigüedad]])/365.25</f>
        <v>0</v>
      </c>
      <c r="CL594" s="141" t="e">
        <f aca="false">+VLOOKUP(DATOS_[[#This Row],[Clave de Contrato]],TblTiposContrato13[],3,0)</f>
        <v>#N/A</v>
      </c>
      <c r="CM594" s="141" t="e">
        <f aca="false">+VLOOKUP(DATOS_[[#This Row],[Clave de Contrato]],TblTiposContrato13[],4,0)</f>
        <v>#N/A</v>
      </c>
      <c r="CN594" s="141" t="str">
        <f aca="false">VLOOKUP(DATOS_[[#This Row],[Edad]],CONTRATOS!TblRngEdad,2,1)</f>
        <v>20  o menos</v>
      </c>
      <c r="CO594" s="141" t="str">
        <f aca="false">VLOOKUP(DATOS_[[#This Row],[Antigüedad]],TblRngAntg14[],2,1)</f>
        <v>0 a 1 años</v>
      </c>
    </row>
    <row r="595" customFormat="false" ht="13.8" hidden="false" customHeight="false" outlineLevel="0" collapsed="false">
      <c r="D595" s="128"/>
      <c r="E595" s="129"/>
      <c r="F595" s="129"/>
      <c r="G595" s="129"/>
      <c r="H595" s="130"/>
      <c r="I595" s="131"/>
      <c r="J595" s="128"/>
      <c r="K595" s="132"/>
      <c r="L595" s="132"/>
      <c r="M595" s="133"/>
      <c r="N595" s="133"/>
      <c r="O595" s="133"/>
      <c r="P595" s="129"/>
      <c r="Z595" s="74"/>
      <c r="AA595" s="75"/>
      <c r="AB595" s="75"/>
      <c r="AC595" s="129"/>
      <c r="AD595" s="134"/>
      <c r="AE595" s="134"/>
      <c r="AF595" s="134"/>
      <c r="AG595" s="134"/>
      <c r="AH595" s="134"/>
      <c r="AI595" s="134"/>
      <c r="AJ595" s="134"/>
      <c r="AK595" s="134"/>
      <c r="AL595" s="134"/>
      <c r="AM595" s="134"/>
      <c r="AN595" s="134"/>
      <c r="AO595" s="134"/>
      <c r="AP595" s="134"/>
      <c r="AQ595" s="134"/>
      <c r="AR595" s="134"/>
      <c r="AS595" s="134"/>
      <c r="AT595" s="134"/>
      <c r="AU595" s="134"/>
      <c r="AV595" s="134"/>
      <c r="AW595" s="134"/>
      <c r="AX595" s="134"/>
      <c r="AY595" s="134"/>
      <c r="AZ595" s="134"/>
      <c r="BA595" s="134"/>
      <c r="BB595" s="134"/>
      <c r="BC595" s="134"/>
      <c r="BD595" s="134"/>
      <c r="BE595" s="134"/>
      <c r="BF595" s="134"/>
      <c r="BG595" s="134"/>
      <c r="BH595" s="134"/>
      <c r="BI595" s="134"/>
      <c r="BJ595" s="134"/>
      <c r="BK595" s="134"/>
      <c r="BL595" s="134"/>
      <c r="BM595" s="135"/>
      <c r="BN595" s="136" t="n">
        <f aca="false">+MAX($D$3,DATOS_[[#This Row],[Fecha Inicio Sit. Contract.]])</f>
        <v>0</v>
      </c>
      <c r="BO595" s="136" t="n">
        <f aca="false">+MIN($D$4,DATOS_[[#This Row],[Fecha Fin Sit. Contract.]])</f>
        <v>0</v>
      </c>
      <c r="BP595" s="137" t="n">
        <f aca="false">+DATOS_[[#This Row],[% de jornada]]*IF(DATOS_[[#This Row],[% jornada reducida]]="",1,DATOS_[[#This Row],[% jornada reducida]])</f>
        <v>0</v>
      </c>
      <c r="BQ595" s="137" t="n">
        <f aca="false">+(DATOS_[[#This Row],[F.fin.cal]]-DATOS_[[#This Row],[F.ini.cal]]+1)/($D$4-$D$3+1)</f>
        <v>1</v>
      </c>
      <c r="BR595" s="137" t="str">
        <f aca="false">IF(OR(AND(DATOS_[[#This Row],[Fecha Fin Contrato]]&lt;$D$3,DATOS_[[#This Row],[Fecha Fin Contrato]]&lt;&gt;""),DATOS_[[#This Row],[Fecha de Contratación]]&gt;$D$4),"Fuera","Dentro")</f>
        <v>Dentro</v>
      </c>
      <c r="BS595" s="137" t="str">
        <f aca="false" t="array" ref="BS595:BS595">IF(MAX(IF(DATOS_[id]=DATOS_[[#This Row],[id]],DATOS_[F.fin.cal]))=DATOS_[[#This Row],[F.fin.cal]],"Sí","NO")</f>
        <v>Sí</v>
      </c>
      <c r="BT595" s="137" t="str">
        <f aca="false">IF(AND(DATOS_[[#This Row],[% normaliz]]&lt;&gt;1,DATOS_[[#This Row],[% anualiz]]=1),"Sí","NO")</f>
        <v>Sí</v>
      </c>
      <c r="BU595" s="137" t="str">
        <f aca="false">IF(AND(DATOS_[[#This Row],[% normaliz]]=1,DATOS_[[#This Row],[% anualiz]]&lt;&gt;1),"Sí","NO")</f>
        <v>NO</v>
      </c>
      <c r="BV595" s="137" t="str">
        <f aca="false">IF(AND(DATOS_[[#This Row],[% normaliz]]&lt;&gt;1,DATOS_[[#This Row],[% anualiz]]&lt;&gt;1),"Sí","NO")</f>
        <v>NO</v>
      </c>
      <c r="BW595" s="137" t="str">
        <f aca="false">+IF(DATOS_[[#This Row],[% normaliz]]*DATOS_[[#This Row],[% anualiz]]=1,"NO","Sí")</f>
        <v>Sí</v>
      </c>
      <c r="BX595" s="138" t="e">
        <f aca="false">(DATOS_[[#This Row],[S.BASE]]*(1/DATOS_[[#This Row],[% normaliz]])*(1/DATOS_[[#This Row],[% anualiz]]))*IF(DATOS_[[#This Row],[Check Equiparado]]="Sí",1,0)</f>
        <v>#DIV/0!</v>
      </c>
      <c r="BY5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5" s="138" t="e">
        <f aca="false">+DATOS_[[#This Row],[SALARIO BASE Eq]]+DATOS_[[#This Row],[Tot COMPL.SAL Eq]]</f>
        <v>#DIV/0!</v>
      </c>
      <c r="CA595" s="138" t="e">
        <f aca="false" t="array" ref="CA595:CA5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5" s="138" t="e">
        <f aca="false">+DATOS_[[#This Row],[TOTAL SALARIO Eq]]+DATOS_[[#This Row],[Tot Extrasalarial Eq]]</f>
        <v>#DIV/0!</v>
      </c>
      <c r="CC595" s="139" t="n">
        <f aca="false">DATOS_[[#This Row],[S.BASE]]</f>
        <v>0</v>
      </c>
      <c r="CD595" s="139" t="n">
        <f aca="false">+SUM(DATOS_[[#This Row],[Conc.Sal.01]:[Conc.Sal.30]])</f>
        <v>0</v>
      </c>
      <c r="CE595" s="139" t="n">
        <f aca="false">+DATOS_[[#This Row],[SALARIO BASE Ef]]+DATOS_[[#This Row],[Tot COMPL.SAL Ef]]</f>
        <v>0</v>
      </c>
      <c r="CF595" s="139" t="n">
        <f aca="false">+SUM(DATOS_[[#This Row],[C.Extra.01]:[C.Extra.05]])</f>
        <v>0</v>
      </c>
      <c r="CG595" s="139" t="n">
        <f aca="false">+DATOS_[[#This Row],[TOTAL SALARIO Ef]]+DATOS_[[#This Row],[Tot Extrasalarial Ef]]</f>
        <v>0</v>
      </c>
      <c r="CH595" s="140" t="n">
        <f aca="false">MIN(IF(DATOS_[[#This Row],[Fecha Fin Contrato]]="",$D$4,DATOS_[[#This Row],[Fecha Fin Contrato]]),$D$4)-MAX(DATOS_[[#This Row],[Fecha de Contratación]],$D$3)+1</f>
        <v>1</v>
      </c>
      <c r="CI595" s="141" t="str">
        <f aca="false">IF(COUNTIFS(DATOS_[id],DATOS_[[#This Row],[id]])&gt;1,DATOS_[[#This Row],[id]],"")</f>
        <v/>
      </c>
      <c r="CJ595" s="141" t="n">
        <f aca="false">(Inicio!$G$10-DATOS_[[#This Row],[Fecha Nacimiento]])/365.25</f>
        <v>0</v>
      </c>
      <c r="CK595" s="141" t="n">
        <f aca="false">(Inicio!$G$10-DATOS_[[#This Row],[Fecha de Antigüedad]])/365.25</f>
        <v>0</v>
      </c>
      <c r="CL595" s="141" t="e">
        <f aca="false">+VLOOKUP(DATOS_[[#This Row],[Clave de Contrato]],TblTiposContrato13[],3,0)</f>
        <v>#N/A</v>
      </c>
      <c r="CM595" s="141" t="e">
        <f aca="false">+VLOOKUP(DATOS_[[#This Row],[Clave de Contrato]],TblTiposContrato13[],4,0)</f>
        <v>#N/A</v>
      </c>
      <c r="CN595" s="141" t="str">
        <f aca="false">VLOOKUP(DATOS_[[#This Row],[Edad]],CONTRATOS!TblRngEdad,2,1)</f>
        <v>20  o menos</v>
      </c>
      <c r="CO595" s="141" t="str">
        <f aca="false">VLOOKUP(DATOS_[[#This Row],[Antigüedad]],TblRngAntg14[],2,1)</f>
        <v>0 a 1 años</v>
      </c>
    </row>
    <row r="596" customFormat="false" ht="13.8" hidden="false" customHeight="false" outlineLevel="0" collapsed="false">
      <c r="D596" s="128"/>
      <c r="E596" s="129"/>
      <c r="F596" s="129"/>
      <c r="G596" s="129"/>
      <c r="H596" s="130"/>
      <c r="I596" s="131"/>
      <c r="J596" s="128"/>
      <c r="K596" s="132"/>
      <c r="L596" s="132"/>
      <c r="M596" s="133"/>
      <c r="N596" s="133"/>
      <c r="O596" s="133"/>
      <c r="P596" s="129"/>
      <c r="Z596" s="74"/>
      <c r="AA596" s="75"/>
      <c r="AB596" s="75"/>
      <c r="AC596" s="129"/>
      <c r="AD596" s="134"/>
      <c r="AE596" s="134"/>
      <c r="AF596" s="134"/>
      <c r="AG596" s="134"/>
      <c r="AH596" s="134"/>
      <c r="AI596" s="134"/>
      <c r="AJ596" s="134"/>
      <c r="AK596" s="134"/>
      <c r="AL596" s="134"/>
      <c r="AM596" s="134"/>
      <c r="AN596" s="134"/>
      <c r="AO596" s="134"/>
      <c r="AP596" s="134"/>
      <c r="AQ596" s="134"/>
      <c r="AR596" s="134"/>
      <c r="AS596" s="134"/>
      <c r="AT596" s="134"/>
      <c r="AU596" s="134"/>
      <c r="AV596" s="134"/>
      <c r="AW596" s="134"/>
      <c r="AX596" s="134"/>
      <c r="AY596" s="134"/>
      <c r="AZ596" s="134"/>
      <c r="BA596" s="134"/>
      <c r="BB596" s="134"/>
      <c r="BC596" s="134"/>
      <c r="BD596" s="134"/>
      <c r="BE596" s="134"/>
      <c r="BF596" s="134"/>
      <c r="BG596" s="134"/>
      <c r="BH596" s="134"/>
      <c r="BI596" s="134"/>
      <c r="BJ596" s="134"/>
      <c r="BK596" s="134"/>
      <c r="BL596" s="134"/>
      <c r="BM596" s="135"/>
      <c r="BN596" s="136" t="n">
        <f aca="false">+MAX($D$3,DATOS_[[#This Row],[Fecha Inicio Sit. Contract.]])</f>
        <v>0</v>
      </c>
      <c r="BO596" s="136" t="n">
        <f aca="false">+MIN($D$4,DATOS_[[#This Row],[Fecha Fin Sit. Contract.]])</f>
        <v>0</v>
      </c>
      <c r="BP596" s="137" t="n">
        <f aca="false">+DATOS_[[#This Row],[% de jornada]]*IF(DATOS_[[#This Row],[% jornada reducida]]="",1,DATOS_[[#This Row],[% jornada reducida]])</f>
        <v>0</v>
      </c>
      <c r="BQ596" s="137" t="n">
        <f aca="false">+(DATOS_[[#This Row],[F.fin.cal]]-DATOS_[[#This Row],[F.ini.cal]]+1)/($D$4-$D$3+1)</f>
        <v>1</v>
      </c>
      <c r="BR596" s="137" t="str">
        <f aca="false">IF(OR(AND(DATOS_[[#This Row],[Fecha Fin Contrato]]&lt;$D$3,DATOS_[[#This Row],[Fecha Fin Contrato]]&lt;&gt;""),DATOS_[[#This Row],[Fecha de Contratación]]&gt;$D$4),"Fuera","Dentro")</f>
        <v>Dentro</v>
      </c>
      <c r="BS596" s="137" t="str">
        <f aca="false" t="array" ref="BS596:BS596">IF(MAX(IF(DATOS_[id]=DATOS_[[#This Row],[id]],DATOS_[F.fin.cal]))=DATOS_[[#This Row],[F.fin.cal]],"Sí","NO")</f>
        <v>Sí</v>
      </c>
      <c r="BT596" s="137" t="str">
        <f aca="false">IF(AND(DATOS_[[#This Row],[% normaliz]]&lt;&gt;1,DATOS_[[#This Row],[% anualiz]]=1),"Sí","NO")</f>
        <v>Sí</v>
      </c>
      <c r="BU596" s="137" t="str">
        <f aca="false">IF(AND(DATOS_[[#This Row],[% normaliz]]=1,DATOS_[[#This Row],[% anualiz]]&lt;&gt;1),"Sí","NO")</f>
        <v>NO</v>
      </c>
      <c r="BV596" s="137" t="str">
        <f aca="false">IF(AND(DATOS_[[#This Row],[% normaliz]]&lt;&gt;1,DATOS_[[#This Row],[% anualiz]]&lt;&gt;1),"Sí","NO")</f>
        <v>NO</v>
      </c>
      <c r="BW596" s="137" t="str">
        <f aca="false">+IF(DATOS_[[#This Row],[% normaliz]]*DATOS_[[#This Row],[% anualiz]]=1,"NO","Sí")</f>
        <v>Sí</v>
      </c>
      <c r="BX596" s="138" t="e">
        <f aca="false">(DATOS_[[#This Row],[S.BASE]]*(1/DATOS_[[#This Row],[% normaliz]])*(1/DATOS_[[#This Row],[% anualiz]]))*IF(DATOS_[[#This Row],[Check Equiparado]]="Sí",1,0)</f>
        <v>#DIV/0!</v>
      </c>
      <c r="BY5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6" s="138" t="e">
        <f aca="false">+DATOS_[[#This Row],[SALARIO BASE Eq]]+DATOS_[[#This Row],[Tot COMPL.SAL Eq]]</f>
        <v>#DIV/0!</v>
      </c>
      <c r="CA596" s="138" t="e">
        <f aca="false" t="array" ref="CA596:CA5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6" s="138" t="e">
        <f aca="false">+DATOS_[[#This Row],[TOTAL SALARIO Eq]]+DATOS_[[#This Row],[Tot Extrasalarial Eq]]</f>
        <v>#DIV/0!</v>
      </c>
      <c r="CC596" s="139" t="n">
        <f aca="false">DATOS_[[#This Row],[S.BASE]]</f>
        <v>0</v>
      </c>
      <c r="CD596" s="139" t="n">
        <f aca="false">+SUM(DATOS_[[#This Row],[Conc.Sal.01]:[Conc.Sal.30]])</f>
        <v>0</v>
      </c>
      <c r="CE596" s="139" t="n">
        <f aca="false">+DATOS_[[#This Row],[SALARIO BASE Ef]]+DATOS_[[#This Row],[Tot COMPL.SAL Ef]]</f>
        <v>0</v>
      </c>
      <c r="CF596" s="139" t="n">
        <f aca="false">+SUM(DATOS_[[#This Row],[C.Extra.01]:[C.Extra.05]])</f>
        <v>0</v>
      </c>
      <c r="CG596" s="139" t="n">
        <f aca="false">+DATOS_[[#This Row],[TOTAL SALARIO Ef]]+DATOS_[[#This Row],[Tot Extrasalarial Ef]]</f>
        <v>0</v>
      </c>
      <c r="CH596" s="140" t="n">
        <f aca="false">MIN(IF(DATOS_[[#This Row],[Fecha Fin Contrato]]="",$D$4,DATOS_[[#This Row],[Fecha Fin Contrato]]),$D$4)-MAX(DATOS_[[#This Row],[Fecha de Contratación]],$D$3)+1</f>
        <v>1</v>
      </c>
      <c r="CI596" s="141" t="str">
        <f aca="false">IF(COUNTIFS(DATOS_[id],DATOS_[[#This Row],[id]])&gt;1,DATOS_[[#This Row],[id]],"")</f>
        <v/>
      </c>
      <c r="CJ596" s="141" t="n">
        <f aca="false">(Inicio!$G$10-DATOS_[[#This Row],[Fecha Nacimiento]])/365.25</f>
        <v>0</v>
      </c>
      <c r="CK596" s="141" t="n">
        <f aca="false">(Inicio!$G$10-DATOS_[[#This Row],[Fecha de Antigüedad]])/365.25</f>
        <v>0</v>
      </c>
      <c r="CL596" s="141" t="e">
        <f aca="false">+VLOOKUP(DATOS_[[#This Row],[Clave de Contrato]],TblTiposContrato13[],3,0)</f>
        <v>#N/A</v>
      </c>
      <c r="CM596" s="141" t="e">
        <f aca="false">+VLOOKUP(DATOS_[[#This Row],[Clave de Contrato]],TblTiposContrato13[],4,0)</f>
        <v>#N/A</v>
      </c>
      <c r="CN596" s="141" t="str">
        <f aca="false">VLOOKUP(DATOS_[[#This Row],[Edad]],CONTRATOS!TblRngEdad,2,1)</f>
        <v>20  o menos</v>
      </c>
      <c r="CO596" s="141" t="str">
        <f aca="false">VLOOKUP(DATOS_[[#This Row],[Antigüedad]],TblRngAntg14[],2,1)</f>
        <v>0 a 1 años</v>
      </c>
    </row>
    <row r="597" customFormat="false" ht="13.8" hidden="false" customHeight="false" outlineLevel="0" collapsed="false">
      <c r="D597" s="128"/>
      <c r="E597" s="129"/>
      <c r="F597" s="129"/>
      <c r="G597" s="129"/>
      <c r="H597" s="130"/>
      <c r="I597" s="131"/>
      <c r="J597" s="128"/>
      <c r="K597" s="132"/>
      <c r="L597" s="132"/>
      <c r="M597" s="133"/>
      <c r="N597" s="133"/>
      <c r="O597" s="133"/>
      <c r="P597" s="129"/>
      <c r="Z597" s="74"/>
      <c r="AA597" s="75"/>
      <c r="AB597" s="75"/>
      <c r="AC597" s="129"/>
      <c r="AD597" s="134"/>
      <c r="AE597" s="134"/>
      <c r="AF597" s="134"/>
      <c r="AG597" s="134"/>
      <c r="AH597" s="134"/>
      <c r="AI597" s="134"/>
      <c r="AJ597" s="134"/>
      <c r="AK597" s="134"/>
      <c r="AL597" s="134"/>
      <c r="AM597" s="134"/>
      <c r="AN597" s="134"/>
      <c r="AO597" s="134"/>
      <c r="AP597" s="134"/>
      <c r="AQ597" s="134"/>
      <c r="AR597" s="134"/>
      <c r="AS597" s="134"/>
      <c r="AT597" s="134"/>
      <c r="AU597" s="134"/>
      <c r="AV597" s="134"/>
      <c r="AW597" s="134"/>
      <c r="AX597" s="134"/>
      <c r="AY597" s="134"/>
      <c r="AZ597" s="134"/>
      <c r="BA597" s="134"/>
      <c r="BB597" s="134"/>
      <c r="BC597" s="134"/>
      <c r="BD597" s="134"/>
      <c r="BE597" s="134"/>
      <c r="BF597" s="134"/>
      <c r="BG597" s="134"/>
      <c r="BH597" s="134"/>
      <c r="BI597" s="134"/>
      <c r="BJ597" s="134"/>
      <c r="BK597" s="134"/>
      <c r="BL597" s="134"/>
      <c r="BM597" s="135"/>
      <c r="BN597" s="136" t="n">
        <f aca="false">+MAX($D$3,DATOS_[[#This Row],[Fecha Inicio Sit. Contract.]])</f>
        <v>0</v>
      </c>
      <c r="BO597" s="136" t="n">
        <f aca="false">+MIN($D$4,DATOS_[[#This Row],[Fecha Fin Sit. Contract.]])</f>
        <v>0</v>
      </c>
      <c r="BP597" s="137" t="n">
        <f aca="false">+DATOS_[[#This Row],[% de jornada]]*IF(DATOS_[[#This Row],[% jornada reducida]]="",1,DATOS_[[#This Row],[% jornada reducida]])</f>
        <v>0</v>
      </c>
      <c r="BQ597" s="137" t="n">
        <f aca="false">+(DATOS_[[#This Row],[F.fin.cal]]-DATOS_[[#This Row],[F.ini.cal]]+1)/($D$4-$D$3+1)</f>
        <v>1</v>
      </c>
      <c r="BR597" s="137" t="str">
        <f aca="false">IF(OR(AND(DATOS_[[#This Row],[Fecha Fin Contrato]]&lt;$D$3,DATOS_[[#This Row],[Fecha Fin Contrato]]&lt;&gt;""),DATOS_[[#This Row],[Fecha de Contratación]]&gt;$D$4),"Fuera","Dentro")</f>
        <v>Dentro</v>
      </c>
      <c r="BS597" s="137" t="str">
        <f aca="false" t="array" ref="BS597:BS597">IF(MAX(IF(DATOS_[id]=DATOS_[[#This Row],[id]],DATOS_[F.fin.cal]))=DATOS_[[#This Row],[F.fin.cal]],"Sí","NO")</f>
        <v>Sí</v>
      </c>
      <c r="BT597" s="137" t="str">
        <f aca="false">IF(AND(DATOS_[[#This Row],[% normaliz]]&lt;&gt;1,DATOS_[[#This Row],[% anualiz]]=1),"Sí","NO")</f>
        <v>Sí</v>
      </c>
      <c r="BU597" s="137" t="str">
        <f aca="false">IF(AND(DATOS_[[#This Row],[% normaliz]]=1,DATOS_[[#This Row],[% anualiz]]&lt;&gt;1),"Sí","NO")</f>
        <v>NO</v>
      </c>
      <c r="BV597" s="137" t="str">
        <f aca="false">IF(AND(DATOS_[[#This Row],[% normaliz]]&lt;&gt;1,DATOS_[[#This Row],[% anualiz]]&lt;&gt;1),"Sí","NO")</f>
        <v>NO</v>
      </c>
      <c r="BW597" s="137" t="str">
        <f aca="false">+IF(DATOS_[[#This Row],[% normaliz]]*DATOS_[[#This Row],[% anualiz]]=1,"NO","Sí")</f>
        <v>Sí</v>
      </c>
      <c r="BX597" s="138" t="e">
        <f aca="false">(DATOS_[[#This Row],[S.BASE]]*(1/DATOS_[[#This Row],[% normaliz]])*(1/DATOS_[[#This Row],[% anualiz]]))*IF(DATOS_[[#This Row],[Check Equiparado]]="Sí",1,0)</f>
        <v>#DIV/0!</v>
      </c>
      <c r="BY5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7" s="138" t="e">
        <f aca="false">+DATOS_[[#This Row],[SALARIO BASE Eq]]+DATOS_[[#This Row],[Tot COMPL.SAL Eq]]</f>
        <v>#DIV/0!</v>
      </c>
      <c r="CA597" s="138" t="e">
        <f aca="false" t="array" ref="CA597:CA5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7" s="138" t="e">
        <f aca="false">+DATOS_[[#This Row],[TOTAL SALARIO Eq]]+DATOS_[[#This Row],[Tot Extrasalarial Eq]]</f>
        <v>#DIV/0!</v>
      </c>
      <c r="CC597" s="139" t="n">
        <f aca="false">DATOS_[[#This Row],[S.BASE]]</f>
        <v>0</v>
      </c>
      <c r="CD597" s="139" t="n">
        <f aca="false">+SUM(DATOS_[[#This Row],[Conc.Sal.01]:[Conc.Sal.30]])</f>
        <v>0</v>
      </c>
      <c r="CE597" s="139" t="n">
        <f aca="false">+DATOS_[[#This Row],[SALARIO BASE Ef]]+DATOS_[[#This Row],[Tot COMPL.SAL Ef]]</f>
        <v>0</v>
      </c>
      <c r="CF597" s="139" t="n">
        <f aca="false">+SUM(DATOS_[[#This Row],[C.Extra.01]:[C.Extra.05]])</f>
        <v>0</v>
      </c>
      <c r="CG597" s="139" t="n">
        <f aca="false">+DATOS_[[#This Row],[TOTAL SALARIO Ef]]+DATOS_[[#This Row],[Tot Extrasalarial Ef]]</f>
        <v>0</v>
      </c>
      <c r="CH597" s="140" t="n">
        <f aca="false">MIN(IF(DATOS_[[#This Row],[Fecha Fin Contrato]]="",$D$4,DATOS_[[#This Row],[Fecha Fin Contrato]]),$D$4)-MAX(DATOS_[[#This Row],[Fecha de Contratación]],$D$3)+1</f>
        <v>1</v>
      </c>
      <c r="CI597" s="141" t="str">
        <f aca="false">IF(COUNTIFS(DATOS_[id],DATOS_[[#This Row],[id]])&gt;1,DATOS_[[#This Row],[id]],"")</f>
        <v/>
      </c>
      <c r="CJ597" s="141" t="n">
        <f aca="false">(Inicio!$G$10-DATOS_[[#This Row],[Fecha Nacimiento]])/365.25</f>
        <v>0</v>
      </c>
      <c r="CK597" s="141" t="n">
        <f aca="false">(Inicio!$G$10-DATOS_[[#This Row],[Fecha de Antigüedad]])/365.25</f>
        <v>0</v>
      </c>
      <c r="CL597" s="141" t="e">
        <f aca="false">+VLOOKUP(DATOS_[[#This Row],[Clave de Contrato]],TblTiposContrato13[],3,0)</f>
        <v>#N/A</v>
      </c>
      <c r="CM597" s="141" t="e">
        <f aca="false">+VLOOKUP(DATOS_[[#This Row],[Clave de Contrato]],TblTiposContrato13[],4,0)</f>
        <v>#N/A</v>
      </c>
      <c r="CN597" s="141" t="str">
        <f aca="false">VLOOKUP(DATOS_[[#This Row],[Edad]],CONTRATOS!TblRngEdad,2,1)</f>
        <v>20  o menos</v>
      </c>
      <c r="CO597" s="141" t="str">
        <f aca="false">VLOOKUP(DATOS_[[#This Row],[Antigüedad]],TblRngAntg14[],2,1)</f>
        <v>0 a 1 años</v>
      </c>
    </row>
    <row r="598" customFormat="false" ht="13.8" hidden="false" customHeight="false" outlineLevel="0" collapsed="false">
      <c r="D598" s="128"/>
      <c r="E598" s="129"/>
      <c r="F598" s="129"/>
      <c r="G598" s="129"/>
      <c r="H598" s="130"/>
      <c r="I598" s="131"/>
      <c r="J598" s="128"/>
      <c r="K598" s="132"/>
      <c r="L598" s="132"/>
      <c r="M598" s="133"/>
      <c r="N598" s="133"/>
      <c r="O598" s="133"/>
      <c r="P598" s="129"/>
      <c r="Z598" s="74"/>
      <c r="AA598" s="75"/>
      <c r="AB598" s="75"/>
      <c r="AC598" s="129"/>
      <c r="AD598" s="134"/>
      <c r="AE598" s="134"/>
      <c r="AF598" s="134"/>
      <c r="AG598" s="134"/>
      <c r="AH598" s="134"/>
      <c r="AI598" s="134"/>
      <c r="AJ598" s="134"/>
      <c r="AK598" s="134"/>
      <c r="AL598" s="134"/>
      <c r="AM598" s="134"/>
      <c r="AN598" s="134"/>
      <c r="AO598" s="134"/>
      <c r="AP598" s="134"/>
      <c r="AQ598" s="134"/>
      <c r="AR598" s="134"/>
      <c r="AS598" s="134"/>
      <c r="AT598" s="134"/>
      <c r="AU598" s="134"/>
      <c r="AV598" s="134"/>
      <c r="AW598" s="134"/>
      <c r="AX598" s="134"/>
      <c r="AY598" s="134"/>
      <c r="AZ598" s="134"/>
      <c r="BA598" s="134"/>
      <c r="BB598" s="134"/>
      <c r="BC598" s="134"/>
      <c r="BD598" s="134"/>
      <c r="BE598" s="134"/>
      <c r="BF598" s="134"/>
      <c r="BG598" s="134"/>
      <c r="BH598" s="134"/>
      <c r="BI598" s="134"/>
      <c r="BJ598" s="134"/>
      <c r="BK598" s="134"/>
      <c r="BL598" s="134"/>
      <c r="BM598" s="135"/>
      <c r="BN598" s="136" t="n">
        <f aca="false">+MAX($D$3,DATOS_[[#This Row],[Fecha Inicio Sit. Contract.]])</f>
        <v>0</v>
      </c>
      <c r="BO598" s="136" t="n">
        <f aca="false">+MIN($D$4,DATOS_[[#This Row],[Fecha Fin Sit. Contract.]])</f>
        <v>0</v>
      </c>
      <c r="BP598" s="137" t="n">
        <f aca="false">+DATOS_[[#This Row],[% de jornada]]*IF(DATOS_[[#This Row],[% jornada reducida]]="",1,DATOS_[[#This Row],[% jornada reducida]])</f>
        <v>0</v>
      </c>
      <c r="BQ598" s="137" t="n">
        <f aca="false">+(DATOS_[[#This Row],[F.fin.cal]]-DATOS_[[#This Row],[F.ini.cal]]+1)/($D$4-$D$3+1)</f>
        <v>1</v>
      </c>
      <c r="BR598" s="137" t="str">
        <f aca="false">IF(OR(AND(DATOS_[[#This Row],[Fecha Fin Contrato]]&lt;$D$3,DATOS_[[#This Row],[Fecha Fin Contrato]]&lt;&gt;""),DATOS_[[#This Row],[Fecha de Contratación]]&gt;$D$4),"Fuera","Dentro")</f>
        <v>Dentro</v>
      </c>
      <c r="BS598" s="137" t="str">
        <f aca="false" t="array" ref="BS598:BS598">IF(MAX(IF(DATOS_[id]=DATOS_[[#This Row],[id]],DATOS_[F.fin.cal]))=DATOS_[[#This Row],[F.fin.cal]],"Sí","NO")</f>
        <v>Sí</v>
      </c>
      <c r="BT598" s="137" t="str">
        <f aca="false">IF(AND(DATOS_[[#This Row],[% normaliz]]&lt;&gt;1,DATOS_[[#This Row],[% anualiz]]=1),"Sí","NO")</f>
        <v>Sí</v>
      </c>
      <c r="BU598" s="137" t="str">
        <f aca="false">IF(AND(DATOS_[[#This Row],[% normaliz]]=1,DATOS_[[#This Row],[% anualiz]]&lt;&gt;1),"Sí","NO")</f>
        <v>NO</v>
      </c>
      <c r="BV598" s="137" t="str">
        <f aca="false">IF(AND(DATOS_[[#This Row],[% normaliz]]&lt;&gt;1,DATOS_[[#This Row],[% anualiz]]&lt;&gt;1),"Sí","NO")</f>
        <v>NO</v>
      </c>
      <c r="BW598" s="137" t="str">
        <f aca="false">+IF(DATOS_[[#This Row],[% normaliz]]*DATOS_[[#This Row],[% anualiz]]=1,"NO","Sí")</f>
        <v>Sí</v>
      </c>
      <c r="BX598" s="138" t="e">
        <f aca="false">(DATOS_[[#This Row],[S.BASE]]*(1/DATOS_[[#This Row],[% normaliz]])*(1/DATOS_[[#This Row],[% anualiz]]))*IF(DATOS_[[#This Row],[Check Equiparado]]="Sí",1,0)</f>
        <v>#DIV/0!</v>
      </c>
      <c r="BY5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8" s="138" t="e">
        <f aca="false">+DATOS_[[#This Row],[SALARIO BASE Eq]]+DATOS_[[#This Row],[Tot COMPL.SAL Eq]]</f>
        <v>#DIV/0!</v>
      </c>
      <c r="CA598" s="138" t="e">
        <f aca="false" t="array" ref="CA598:CA5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8" s="138" t="e">
        <f aca="false">+DATOS_[[#This Row],[TOTAL SALARIO Eq]]+DATOS_[[#This Row],[Tot Extrasalarial Eq]]</f>
        <v>#DIV/0!</v>
      </c>
      <c r="CC598" s="139" t="n">
        <f aca="false">DATOS_[[#This Row],[S.BASE]]</f>
        <v>0</v>
      </c>
      <c r="CD598" s="139" t="n">
        <f aca="false">+SUM(DATOS_[[#This Row],[Conc.Sal.01]:[Conc.Sal.30]])</f>
        <v>0</v>
      </c>
      <c r="CE598" s="139" t="n">
        <f aca="false">+DATOS_[[#This Row],[SALARIO BASE Ef]]+DATOS_[[#This Row],[Tot COMPL.SAL Ef]]</f>
        <v>0</v>
      </c>
      <c r="CF598" s="139" t="n">
        <f aca="false">+SUM(DATOS_[[#This Row],[C.Extra.01]:[C.Extra.05]])</f>
        <v>0</v>
      </c>
      <c r="CG598" s="139" t="n">
        <f aca="false">+DATOS_[[#This Row],[TOTAL SALARIO Ef]]+DATOS_[[#This Row],[Tot Extrasalarial Ef]]</f>
        <v>0</v>
      </c>
      <c r="CH598" s="140" t="n">
        <f aca="false">MIN(IF(DATOS_[[#This Row],[Fecha Fin Contrato]]="",$D$4,DATOS_[[#This Row],[Fecha Fin Contrato]]),$D$4)-MAX(DATOS_[[#This Row],[Fecha de Contratación]],$D$3)+1</f>
        <v>1</v>
      </c>
      <c r="CI598" s="141" t="str">
        <f aca="false">IF(COUNTIFS(DATOS_[id],DATOS_[[#This Row],[id]])&gt;1,DATOS_[[#This Row],[id]],"")</f>
        <v/>
      </c>
      <c r="CJ598" s="141" t="n">
        <f aca="false">(Inicio!$G$10-DATOS_[[#This Row],[Fecha Nacimiento]])/365.25</f>
        <v>0</v>
      </c>
      <c r="CK598" s="141" t="n">
        <f aca="false">(Inicio!$G$10-DATOS_[[#This Row],[Fecha de Antigüedad]])/365.25</f>
        <v>0</v>
      </c>
      <c r="CL598" s="141" t="e">
        <f aca="false">+VLOOKUP(DATOS_[[#This Row],[Clave de Contrato]],TblTiposContrato13[],3,0)</f>
        <v>#N/A</v>
      </c>
      <c r="CM598" s="141" t="e">
        <f aca="false">+VLOOKUP(DATOS_[[#This Row],[Clave de Contrato]],TblTiposContrato13[],4,0)</f>
        <v>#N/A</v>
      </c>
      <c r="CN598" s="141" t="str">
        <f aca="false">VLOOKUP(DATOS_[[#This Row],[Edad]],CONTRATOS!TblRngEdad,2,1)</f>
        <v>20  o menos</v>
      </c>
      <c r="CO598" s="141" t="str">
        <f aca="false">VLOOKUP(DATOS_[[#This Row],[Antigüedad]],TblRngAntg14[],2,1)</f>
        <v>0 a 1 años</v>
      </c>
    </row>
    <row r="599" customFormat="false" ht="13.8" hidden="false" customHeight="false" outlineLevel="0" collapsed="false">
      <c r="D599" s="128"/>
      <c r="E599" s="129"/>
      <c r="F599" s="129"/>
      <c r="G599" s="129"/>
      <c r="H599" s="130"/>
      <c r="I599" s="131"/>
      <c r="J599" s="128"/>
      <c r="K599" s="132"/>
      <c r="L599" s="132"/>
      <c r="M599" s="133"/>
      <c r="N599" s="133"/>
      <c r="O599" s="133"/>
      <c r="P599" s="129"/>
      <c r="Z599" s="74"/>
      <c r="AA599" s="75"/>
      <c r="AB599" s="75"/>
      <c r="AC599" s="129"/>
      <c r="AD599" s="134"/>
      <c r="AE599" s="134"/>
      <c r="AF599" s="134"/>
      <c r="AG599" s="134"/>
      <c r="AH599" s="134"/>
      <c r="AI599" s="134"/>
      <c r="AJ599" s="134"/>
      <c r="AK599" s="134"/>
      <c r="AL599" s="134"/>
      <c r="AM599" s="134"/>
      <c r="AN599" s="134"/>
      <c r="AO599" s="134"/>
      <c r="AP599" s="134"/>
      <c r="AQ599" s="134"/>
      <c r="AR599" s="134"/>
      <c r="AS599" s="134"/>
      <c r="AT599" s="134"/>
      <c r="AU599" s="134"/>
      <c r="AV599" s="134"/>
      <c r="AW599" s="134"/>
      <c r="AX599" s="134"/>
      <c r="AY599" s="134"/>
      <c r="AZ599" s="134"/>
      <c r="BA599" s="134"/>
      <c r="BB599" s="134"/>
      <c r="BC599" s="134"/>
      <c r="BD599" s="134"/>
      <c r="BE599" s="134"/>
      <c r="BF599" s="134"/>
      <c r="BG599" s="134"/>
      <c r="BH599" s="134"/>
      <c r="BI599" s="134"/>
      <c r="BJ599" s="134"/>
      <c r="BK599" s="134"/>
      <c r="BL599" s="134"/>
      <c r="BM599" s="135"/>
      <c r="BN599" s="136" t="n">
        <f aca="false">+MAX($D$3,DATOS_[[#This Row],[Fecha Inicio Sit. Contract.]])</f>
        <v>0</v>
      </c>
      <c r="BO599" s="136" t="n">
        <f aca="false">+MIN($D$4,DATOS_[[#This Row],[Fecha Fin Sit. Contract.]])</f>
        <v>0</v>
      </c>
      <c r="BP599" s="137" t="n">
        <f aca="false">+DATOS_[[#This Row],[% de jornada]]*IF(DATOS_[[#This Row],[% jornada reducida]]="",1,DATOS_[[#This Row],[% jornada reducida]])</f>
        <v>0</v>
      </c>
      <c r="BQ599" s="137" t="n">
        <f aca="false">+(DATOS_[[#This Row],[F.fin.cal]]-DATOS_[[#This Row],[F.ini.cal]]+1)/($D$4-$D$3+1)</f>
        <v>1</v>
      </c>
      <c r="BR599" s="137" t="str">
        <f aca="false">IF(OR(AND(DATOS_[[#This Row],[Fecha Fin Contrato]]&lt;$D$3,DATOS_[[#This Row],[Fecha Fin Contrato]]&lt;&gt;""),DATOS_[[#This Row],[Fecha de Contratación]]&gt;$D$4),"Fuera","Dentro")</f>
        <v>Dentro</v>
      </c>
      <c r="BS599" s="137" t="str">
        <f aca="false" t="array" ref="BS599:BS599">IF(MAX(IF(DATOS_[id]=DATOS_[[#This Row],[id]],DATOS_[F.fin.cal]))=DATOS_[[#This Row],[F.fin.cal]],"Sí","NO")</f>
        <v>Sí</v>
      </c>
      <c r="BT599" s="137" t="str">
        <f aca="false">IF(AND(DATOS_[[#This Row],[% normaliz]]&lt;&gt;1,DATOS_[[#This Row],[% anualiz]]=1),"Sí","NO")</f>
        <v>Sí</v>
      </c>
      <c r="BU599" s="137" t="str">
        <f aca="false">IF(AND(DATOS_[[#This Row],[% normaliz]]=1,DATOS_[[#This Row],[% anualiz]]&lt;&gt;1),"Sí","NO")</f>
        <v>NO</v>
      </c>
      <c r="BV599" s="137" t="str">
        <f aca="false">IF(AND(DATOS_[[#This Row],[% normaliz]]&lt;&gt;1,DATOS_[[#This Row],[% anualiz]]&lt;&gt;1),"Sí","NO")</f>
        <v>NO</v>
      </c>
      <c r="BW599" s="137" t="str">
        <f aca="false">+IF(DATOS_[[#This Row],[% normaliz]]*DATOS_[[#This Row],[% anualiz]]=1,"NO","Sí")</f>
        <v>Sí</v>
      </c>
      <c r="BX599" s="138" t="e">
        <f aca="false">(DATOS_[[#This Row],[S.BASE]]*(1/DATOS_[[#This Row],[% normaliz]])*(1/DATOS_[[#This Row],[% anualiz]]))*IF(DATOS_[[#This Row],[Check Equiparado]]="Sí",1,0)</f>
        <v>#DIV/0!</v>
      </c>
      <c r="BY5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9" s="138" t="e">
        <f aca="false">+DATOS_[[#This Row],[SALARIO BASE Eq]]+DATOS_[[#This Row],[Tot COMPL.SAL Eq]]</f>
        <v>#DIV/0!</v>
      </c>
      <c r="CA599" s="138" t="e">
        <f aca="false" t="array" ref="CA599:CA5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9" s="138" t="e">
        <f aca="false">+DATOS_[[#This Row],[TOTAL SALARIO Eq]]+DATOS_[[#This Row],[Tot Extrasalarial Eq]]</f>
        <v>#DIV/0!</v>
      </c>
      <c r="CC599" s="139" t="n">
        <f aca="false">DATOS_[[#This Row],[S.BASE]]</f>
        <v>0</v>
      </c>
      <c r="CD599" s="139" t="n">
        <f aca="false">+SUM(DATOS_[[#This Row],[Conc.Sal.01]:[Conc.Sal.30]])</f>
        <v>0</v>
      </c>
      <c r="CE599" s="139" t="n">
        <f aca="false">+DATOS_[[#This Row],[SALARIO BASE Ef]]+DATOS_[[#This Row],[Tot COMPL.SAL Ef]]</f>
        <v>0</v>
      </c>
      <c r="CF599" s="139" t="n">
        <f aca="false">+SUM(DATOS_[[#This Row],[C.Extra.01]:[C.Extra.05]])</f>
        <v>0</v>
      </c>
      <c r="CG599" s="139" t="n">
        <f aca="false">+DATOS_[[#This Row],[TOTAL SALARIO Ef]]+DATOS_[[#This Row],[Tot Extrasalarial Ef]]</f>
        <v>0</v>
      </c>
      <c r="CH599" s="140" t="n">
        <f aca="false">MIN(IF(DATOS_[[#This Row],[Fecha Fin Contrato]]="",$D$4,DATOS_[[#This Row],[Fecha Fin Contrato]]),$D$4)-MAX(DATOS_[[#This Row],[Fecha de Contratación]],$D$3)+1</f>
        <v>1</v>
      </c>
      <c r="CI599" s="141" t="str">
        <f aca="false">IF(COUNTIFS(DATOS_[id],DATOS_[[#This Row],[id]])&gt;1,DATOS_[[#This Row],[id]],"")</f>
        <v/>
      </c>
      <c r="CJ599" s="141" t="n">
        <f aca="false">(Inicio!$G$10-DATOS_[[#This Row],[Fecha Nacimiento]])/365.25</f>
        <v>0</v>
      </c>
      <c r="CK599" s="141" t="n">
        <f aca="false">(Inicio!$G$10-DATOS_[[#This Row],[Fecha de Antigüedad]])/365.25</f>
        <v>0</v>
      </c>
      <c r="CL599" s="141" t="e">
        <f aca="false">+VLOOKUP(DATOS_[[#This Row],[Clave de Contrato]],TblTiposContrato13[],3,0)</f>
        <v>#N/A</v>
      </c>
      <c r="CM599" s="141" t="e">
        <f aca="false">+VLOOKUP(DATOS_[[#This Row],[Clave de Contrato]],TblTiposContrato13[],4,0)</f>
        <v>#N/A</v>
      </c>
      <c r="CN599" s="141" t="str">
        <f aca="false">VLOOKUP(DATOS_[[#This Row],[Edad]],CONTRATOS!TblRngEdad,2,1)</f>
        <v>20  o menos</v>
      </c>
      <c r="CO599" s="141" t="str">
        <f aca="false">VLOOKUP(DATOS_[[#This Row],[Antigüedad]],TblRngAntg14[],2,1)</f>
        <v>0 a 1 años</v>
      </c>
    </row>
    <row r="600" customFormat="false" ht="13.8" hidden="false" customHeight="false" outlineLevel="0" collapsed="false">
      <c r="D600" s="128"/>
      <c r="E600" s="129"/>
      <c r="F600" s="129"/>
      <c r="G600" s="129"/>
      <c r="H600" s="130"/>
      <c r="I600" s="131"/>
      <c r="J600" s="128"/>
      <c r="K600" s="132"/>
      <c r="L600" s="132"/>
      <c r="M600" s="133"/>
      <c r="N600" s="133"/>
      <c r="O600" s="133"/>
      <c r="P600" s="129"/>
      <c r="Z600" s="74"/>
      <c r="AA600" s="75"/>
      <c r="AB600" s="75"/>
      <c r="AC600" s="129"/>
      <c r="AD600" s="134"/>
      <c r="AE600" s="134"/>
      <c r="AF600" s="134"/>
      <c r="AG600" s="134"/>
      <c r="AH600" s="134"/>
      <c r="AI600" s="134"/>
      <c r="AJ600" s="134"/>
      <c r="AK600" s="134"/>
      <c r="AL600" s="134"/>
      <c r="AM600" s="134"/>
      <c r="AN600" s="134"/>
      <c r="AO600" s="134"/>
      <c r="AP600" s="134"/>
      <c r="AQ600" s="134"/>
      <c r="AR600" s="134"/>
      <c r="AS600" s="134"/>
      <c r="AT600" s="134"/>
      <c r="AU600" s="134"/>
      <c r="AV600" s="134"/>
      <c r="AW600" s="134"/>
      <c r="AX600" s="134"/>
      <c r="AY600" s="134"/>
      <c r="AZ600" s="134"/>
      <c r="BA600" s="134"/>
      <c r="BB600" s="134"/>
      <c r="BC600" s="134"/>
      <c r="BD600" s="134"/>
      <c r="BE600" s="134"/>
      <c r="BF600" s="134"/>
      <c r="BG600" s="134"/>
      <c r="BH600" s="134"/>
      <c r="BI600" s="134"/>
      <c r="BJ600" s="134"/>
      <c r="BK600" s="134"/>
      <c r="BL600" s="134"/>
      <c r="BM600" s="135"/>
      <c r="BN600" s="136" t="n">
        <f aca="false">+MAX($D$3,DATOS_[[#This Row],[Fecha Inicio Sit. Contract.]])</f>
        <v>0</v>
      </c>
      <c r="BO600" s="136" t="n">
        <f aca="false">+MIN($D$4,DATOS_[[#This Row],[Fecha Fin Sit. Contract.]])</f>
        <v>0</v>
      </c>
      <c r="BP600" s="137" t="n">
        <f aca="false">+DATOS_[[#This Row],[% de jornada]]*IF(DATOS_[[#This Row],[% jornada reducida]]="",1,DATOS_[[#This Row],[% jornada reducida]])</f>
        <v>0</v>
      </c>
      <c r="BQ600" s="137" t="n">
        <f aca="false">+(DATOS_[[#This Row],[F.fin.cal]]-DATOS_[[#This Row],[F.ini.cal]]+1)/($D$4-$D$3+1)</f>
        <v>1</v>
      </c>
      <c r="BR600" s="137" t="str">
        <f aca="false">IF(OR(AND(DATOS_[[#This Row],[Fecha Fin Contrato]]&lt;$D$3,DATOS_[[#This Row],[Fecha Fin Contrato]]&lt;&gt;""),DATOS_[[#This Row],[Fecha de Contratación]]&gt;$D$4),"Fuera","Dentro")</f>
        <v>Dentro</v>
      </c>
      <c r="BS600" s="137" t="str">
        <f aca="false" t="array" ref="BS600:BS600">IF(MAX(IF(DATOS_[id]=DATOS_[[#This Row],[id]],DATOS_[F.fin.cal]))=DATOS_[[#This Row],[F.fin.cal]],"Sí","NO")</f>
        <v>Sí</v>
      </c>
      <c r="BT600" s="137" t="str">
        <f aca="false">IF(AND(DATOS_[[#This Row],[% normaliz]]&lt;&gt;1,DATOS_[[#This Row],[% anualiz]]=1),"Sí","NO")</f>
        <v>Sí</v>
      </c>
      <c r="BU600" s="137" t="str">
        <f aca="false">IF(AND(DATOS_[[#This Row],[% normaliz]]=1,DATOS_[[#This Row],[% anualiz]]&lt;&gt;1),"Sí","NO")</f>
        <v>NO</v>
      </c>
      <c r="BV600" s="137" t="str">
        <f aca="false">IF(AND(DATOS_[[#This Row],[% normaliz]]&lt;&gt;1,DATOS_[[#This Row],[% anualiz]]&lt;&gt;1),"Sí","NO")</f>
        <v>NO</v>
      </c>
      <c r="BW600" s="137" t="str">
        <f aca="false">+IF(DATOS_[[#This Row],[% normaliz]]*DATOS_[[#This Row],[% anualiz]]=1,"NO","Sí")</f>
        <v>Sí</v>
      </c>
      <c r="BX600" s="138" t="e">
        <f aca="false">(DATOS_[[#This Row],[S.BASE]]*(1/DATOS_[[#This Row],[% normaliz]])*(1/DATOS_[[#This Row],[% anualiz]]))*IF(DATOS_[[#This Row],[Check Equiparado]]="Sí",1,0)</f>
        <v>#DIV/0!</v>
      </c>
      <c r="BY6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0" s="138" t="e">
        <f aca="false">+DATOS_[[#This Row],[SALARIO BASE Eq]]+DATOS_[[#This Row],[Tot COMPL.SAL Eq]]</f>
        <v>#DIV/0!</v>
      </c>
      <c r="CA600" s="138" t="e">
        <f aca="false" t="array" ref="CA600:CA6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0" s="138" t="e">
        <f aca="false">+DATOS_[[#This Row],[TOTAL SALARIO Eq]]+DATOS_[[#This Row],[Tot Extrasalarial Eq]]</f>
        <v>#DIV/0!</v>
      </c>
      <c r="CC600" s="139" t="n">
        <f aca="false">DATOS_[[#This Row],[S.BASE]]</f>
        <v>0</v>
      </c>
      <c r="CD600" s="139" t="n">
        <f aca="false">+SUM(DATOS_[[#This Row],[Conc.Sal.01]:[Conc.Sal.30]])</f>
        <v>0</v>
      </c>
      <c r="CE600" s="139" t="n">
        <f aca="false">+DATOS_[[#This Row],[SALARIO BASE Ef]]+DATOS_[[#This Row],[Tot COMPL.SAL Ef]]</f>
        <v>0</v>
      </c>
      <c r="CF600" s="139" t="n">
        <f aca="false">+SUM(DATOS_[[#This Row],[C.Extra.01]:[C.Extra.05]])</f>
        <v>0</v>
      </c>
      <c r="CG600" s="139" t="n">
        <f aca="false">+DATOS_[[#This Row],[TOTAL SALARIO Ef]]+DATOS_[[#This Row],[Tot Extrasalarial Ef]]</f>
        <v>0</v>
      </c>
      <c r="CH600" s="140" t="n">
        <f aca="false">MIN(IF(DATOS_[[#This Row],[Fecha Fin Contrato]]="",$D$4,DATOS_[[#This Row],[Fecha Fin Contrato]]),$D$4)-MAX(DATOS_[[#This Row],[Fecha de Contratación]],$D$3)+1</f>
        <v>1</v>
      </c>
      <c r="CI600" s="141" t="str">
        <f aca="false">IF(COUNTIFS(DATOS_[id],DATOS_[[#This Row],[id]])&gt;1,DATOS_[[#This Row],[id]],"")</f>
        <v/>
      </c>
      <c r="CJ600" s="141" t="n">
        <f aca="false">(Inicio!$G$10-DATOS_[[#This Row],[Fecha Nacimiento]])/365.25</f>
        <v>0</v>
      </c>
      <c r="CK600" s="141" t="n">
        <f aca="false">(Inicio!$G$10-DATOS_[[#This Row],[Fecha de Antigüedad]])/365.25</f>
        <v>0</v>
      </c>
      <c r="CL600" s="141" t="e">
        <f aca="false">+VLOOKUP(DATOS_[[#This Row],[Clave de Contrato]],TblTiposContrato13[],3,0)</f>
        <v>#N/A</v>
      </c>
      <c r="CM600" s="141" t="e">
        <f aca="false">+VLOOKUP(DATOS_[[#This Row],[Clave de Contrato]],TblTiposContrato13[],4,0)</f>
        <v>#N/A</v>
      </c>
      <c r="CN600" s="141" t="str">
        <f aca="false">VLOOKUP(DATOS_[[#This Row],[Edad]],CONTRATOS!TblRngEdad,2,1)</f>
        <v>20  o menos</v>
      </c>
      <c r="CO600" s="141" t="str">
        <f aca="false">VLOOKUP(DATOS_[[#This Row],[Antigüedad]],TblRngAntg14[],2,1)</f>
        <v>0 a 1 años</v>
      </c>
    </row>
    <row r="601" customFormat="false" ht="13.8" hidden="false" customHeight="false" outlineLevel="0" collapsed="false">
      <c r="D601" s="128"/>
      <c r="E601" s="129"/>
      <c r="F601" s="129"/>
      <c r="G601" s="129"/>
      <c r="H601" s="130"/>
      <c r="I601" s="131"/>
      <c r="J601" s="128"/>
      <c r="K601" s="132"/>
      <c r="L601" s="132"/>
      <c r="M601" s="133"/>
      <c r="N601" s="133"/>
      <c r="O601" s="133"/>
      <c r="P601" s="129"/>
      <c r="Z601" s="74"/>
      <c r="AA601" s="75"/>
      <c r="AB601" s="75"/>
      <c r="AC601" s="129"/>
      <c r="AD601" s="134"/>
      <c r="AE601" s="134"/>
      <c r="AF601" s="134"/>
      <c r="AG601" s="134"/>
      <c r="AH601" s="134"/>
      <c r="AI601" s="134"/>
      <c r="AJ601" s="134"/>
      <c r="AK601" s="134"/>
      <c r="AL601" s="134"/>
      <c r="AM601" s="134"/>
      <c r="AN601" s="134"/>
      <c r="AO601" s="134"/>
      <c r="AP601" s="134"/>
      <c r="AQ601" s="134"/>
      <c r="AR601" s="134"/>
      <c r="AS601" s="134"/>
      <c r="AT601" s="134"/>
      <c r="AU601" s="134"/>
      <c r="AV601" s="134"/>
      <c r="AW601" s="134"/>
      <c r="AX601" s="134"/>
      <c r="AY601" s="134"/>
      <c r="AZ601" s="134"/>
      <c r="BA601" s="134"/>
      <c r="BB601" s="134"/>
      <c r="BC601" s="134"/>
      <c r="BD601" s="134"/>
      <c r="BE601" s="134"/>
      <c r="BF601" s="134"/>
      <c r="BG601" s="134"/>
      <c r="BH601" s="134"/>
      <c r="BI601" s="134"/>
      <c r="BJ601" s="134"/>
      <c r="BK601" s="134"/>
      <c r="BL601" s="134"/>
      <c r="BM601" s="135"/>
      <c r="BN601" s="136" t="n">
        <f aca="false">+MAX($D$3,DATOS_[[#This Row],[Fecha Inicio Sit. Contract.]])</f>
        <v>0</v>
      </c>
      <c r="BO601" s="136" t="n">
        <f aca="false">+MIN($D$4,DATOS_[[#This Row],[Fecha Fin Sit. Contract.]])</f>
        <v>0</v>
      </c>
      <c r="BP601" s="137" t="n">
        <f aca="false">+DATOS_[[#This Row],[% de jornada]]*IF(DATOS_[[#This Row],[% jornada reducida]]="",1,DATOS_[[#This Row],[% jornada reducida]])</f>
        <v>0</v>
      </c>
      <c r="BQ601" s="137" t="n">
        <f aca="false">+(DATOS_[[#This Row],[F.fin.cal]]-DATOS_[[#This Row],[F.ini.cal]]+1)/($D$4-$D$3+1)</f>
        <v>1</v>
      </c>
      <c r="BR601" s="137" t="str">
        <f aca="false">IF(OR(AND(DATOS_[[#This Row],[Fecha Fin Contrato]]&lt;$D$3,DATOS_[[#This Row],[Fecha Fin Contrato]]&lt;&gt;""),DATOS_[[#This Row],[Fecha de Contratación]]&gt;$D$4),"Fuera","Dentro")</f>
        <v>Dentro</v>
      </c>
      <c r="BS601" s="137" t="str">
        <f aca="false" t="array" ref="BS601:BS601">IF(MAX(IF(DATOS_[id]=DATOS_[[#This Row],[id]],DATOS_[F.fin.cal]))=DATOS_[[#This Row],[F.fin.cal]],"Sí","NO")</f>
        <v>Sí</v>
      </c>
      <c r="BT601" s="137" t="str">
        <f aca="false">IF(AND(DATOS_[[#This Row],[% normaliz]]&lt;&gt;1,DATOS_[[#This Row],[% anualiz]]=1),"Sí","NO")</f>
        <v>Sí</v>
      </c>
      <c r="BU601" s="137" t="str">
        <f aca="false">IF(AND(DATOS_[[#This Row],[% normaliz]]=1,DATOS_[[#This Row],[% anualiz]]&lt;&gt;1),"Sí","NO")</f>
        <v>NO</v>
      </c>
      <c r="BV601" s="137" t="str">
        <f aca="false">IF(AND(DATOS_[[#This Row],[% normaliz]]&lt;&gt;1,DATOS_[[#This Row],[% anualiz]]&lt;&gt;1),"Sí","NO")</f>
        <v>NO</v>
      </c>
      <c r="BW601" s="137" t="str">
        <f aca="false">+IF(DATOS_[[#This Row],[% normaliz]]*DATOS_[[#This Row],[% anualiz]]=1,"NO","Sí")</f>
        <v>Sí</v>
      </c>
      <c r="BX601" s="138" t="e">
        <f aca="false">(DATOS_[[#This Row],[S.BASE]]*(1/DATOS_[[#This Row],[% normaliz]])*(1/DATOS_[[#This Row],[% anualiz]]))*IF(DATOS_[[#This Row],[Check Equiparado]]="Sí",1,0)</f>
        <v>#DIV/0!</v>
      </c>
      <c r="BY6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1" s="138" t="e">
        <f aca="false">+DATOS_[[#This Row],[SALARIO BASE Eq]]+DATOS_[[#This Row],[Tot COMPL.SAL Eq]]</f>
        <v>#DIV/0!</v>
      </c>
      <c r="CA601" s="138" t="e">
        <f aca="false" t="array" ref="CA601:CA6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1" s="138" t="e">
        <f aca="false">+DATOS_[[#This Row],[TOTAL SALARIO Eq]]+DATOS_[[#This Row],[Tot Extrasalarial Eq]]</f>
        <v>#DIV/0!</v>
      </c>
      <c r="CC601" s="139" t="n">
        <f aca="false">DATOS_[[#This Row],[S.BASE]]</f>
        <v>0</v>
      </c>
      <c r="CD601" s="139" t="n">
        <f aca="false">+SUM(DATOS_[[#This Row],[Conc.Sal.01]:[Conc.Sal.30]])</f>
        <v>0</v>
      </c>
      <c r="CE601" s="139" t="n">
        <f aca="false">+DATOS_[[#This Row],[SALARIO BASE Ef]]+DATOS_[[#This Row],[Tot COMPL.SAL Ef]]</f>
        <v>0</v>
      </c>
      <c r="CF601" s="139" t="n">
        <f aca="false">+SUM(DATOS_[[#This Row],[C.Extra.01]:[C.Extra.05]])</f>
        <v>0</v>
      </c>
      <c r="CG601" s="139" t="n">
        <f aca="false">+DATOS_[[#This Row],[TOTAL SALARIO Ef]]+DATOS_[[#This Row],[Tot Extrasalarial Ef]]</f>
        <v>0</v>
      </c>
      <c r="CH601" s="140" t="n">
        <f aca="false">MIN(IF(DATOS_[[#This Row],[Fecha Fin Contrato]]="",$D$4,DATOS_[[#This Row],[Fecha Fin Contrato]]),$D$4)-MAX(DATOS_[[#This Row],[Fecha de Contratación]],$D$3)+1</f>
        <v>1</v>
      </c>
      <c r="CI601" s="141" t="str">
        <f aca="false">IF(COUNTIFS(DATOS_[id],DATOS_[[#This Row],[id]])&gt;1,DATOS_[[#This Row],[id]],"")</f>
        <v/>
      </c>
      <c r="CJ601" s="141" t="n">
        <f aca="false">(Inicio!$G$10-DATOS_[[#This Row],[Fecha Nacimiento]])/365.25</f>
        <v>0</v>
      </c>
      <c r="CK601" s="141" t="n">
        <f aca="false">(Inicio!$G$10-DATOS_[[#This Row],[Fecha de Antigüedad]])/365.25</f>
        <v>0</v>
      </c>
      <c r="CL601" s="141" t="e">
        <f aca="false">+VLOOKUP(DATOS_[[#This Row],[Clave de Contrato]],TblTiposContrato13[],3,0)</f>
        <v>#N/A</v>
      </c>
      <c r="CM601" s="141" t="e">
        <f aca="false">+VLOOKUP(DATOS_[[#This Row],[Clave de Contrato]],TblTiposContrato13[],4,0)</f>
        <v>#N/A</v>
      </c>
      <c r="CN601" s="141" t="str">
        <f aca="false">VLOOKUP(DATOS_[[#This Row],[Edad]],CONTRATOS!TblRngEdad,2,1)</f>
        <v>20  o menos</v>
      </c>
      <c r="CO601" s="141" t="str">
        <f aca="false">VLOOKUP(DATOS_[[#This Row],[Antigüedad]],TblRngAntg14[],2,1)</f>
        <v>0 a 1 años</v>
      </c>
    </row>
    <row r="602" customFormat="false" ht="13.8" hidden="false" customHeight="false" outlineLevel="0" collapsed="false">
      <c r="D602" s="128"/>
      <c r="E602" s="129"/>
      <c r="F602" s="129"/>
      <c r="G602" s="129"/>
      <c r="H602" s="130"/>
      <c r="I602" s="131"/>
      <c r="J602" s="128"/>
      <c r="K602" s="132"/>
      <c r="L602" s="132"/>
      <c r="M602" s="133"/>
      <c r="N602" s="133"/>
      <c r="O602" s="133"/>
      <c r="P602" s="129"/>
      <c r="Z602" s="74"/>
      <c r="AA602" s="75"/>
      <c r="AB602" s="75"/>
      <c r="AC602" s="129"/>
      <c r="AD602" s="134"/>
      <c r="AE602" s="134"/>
      <c r="AF602" s="134"/>
      <c r="AG602" s="134"/>
      <c r="AH602" s="134"/>
      <c r="AI602" s="134"/>
      <c r="AJ602" s="134"/>
      <c r="AK602" s="134"/>
      <c r="AL602" s="134"/>
      <c r="AM602" s="134"/>
      <c r="AN602" s="134"/>
      <c r="AO602" s="134"/>
      <c r="AP602" s="134"/>
      <c r="AQ602" s="134"/>
      <c r="AR602" s="134"/>
      <c r="AS602" s="134"/>
      <c r="AT602" s="134"/>
      <c r="AU602" s="134"/>
      <c r="AV602" s="134"/>
      <c r="AW602" s="134"/>
      <c r="AX602" s="134"/>
      <c r="AY602" s="134"/>
      <c r="AZ602" s="134"/>
      <c r="BA602" s="134"/>
      <c r="BB602" s="134"/>
      <c r="BC602" s="134"/>
      <c r="BD602" s="134"/>
      <c r="BE602" s="134"/>
      <c r="BF602" s="134"/>
      <c r="BG602" s="134"/>
      <c r="BH602" s="134"/>
      <c r="BI602" s="134"/>
      <c r="BJ602" s="134"/>
      <c r="BK602" s="134"/>
      <c r="BL602" s="134"/>
      <c r="BM602" s="135"/>
      <c r="BN602" s="136" t="n">
        <f aca="false">+MAX($D$3,DATOS_[[#This Row],[Fecha Inicio Sit. Contract.]])</f>
        <v>0</v>
      </c>
      <c r="BO602" s="136" t="n">
        <f aca="false">+MIN($D$4,DATOS_[[#This Row],[Fecha Fin Sit. Contract.]])</f>
        <v>0</v>
      </c>
      <c r="BP602" s="137" t="n">
        <f aca="false">+DATOS_[[#This Row],[% de jornada]]*IF(DATOS_[[#This Row],[% jornada reducida]]="",1,DATOS_[[#This Row],[% jornada reducida]])</f>
        <v>0</v>
      </c>
      <c r="BQ602" s="137" t="n">
        <f aca="false">+(DATOS_[[#This Row],[F.fin.cal]]-DATOS_[[#This Row],[F.ini.cal]]+1)/($D$4-$D$3+1)</f>
        <v>1</v>
      </c>
      <c r="BR602" s="137" t="str">
        <f aca="false">IF(OR(AND(DATOS_[[#This Row],[Fecha Fin Contrato]]&lt;$D$3,DATOS_[[#This Row],[Fecha Fin Contrato]]&lt;&gt;""),DATOS_[[#This Row],[Fecha de Contratación]]&gt;$D$4),"Fuera","Dentro")</f>
        <v>Dentro</v>
      </c>
      <c r="BS602" s="137" t="str">
        <f aca="false" t="array" ref="BS602:BS602">IF(MAX(IF(DATOS_[id]=DATOS_[[#This Row],[id]],DATOS_[F.fin.cal]))=DATOS_[[#This Row],[F.fin.cal]],"Sí","NO")</f>
        <v>Sí</v>
      </c>
      <c r="BT602" s="137" t="str">
        <f aca="false">IF(AND(DATOS_[[#This Row],[% normaliz]]&lt;&gt;1,DATOS_[[#This Row],[% anualiz]]=1),"Sí","NO")</f>
        <v>Sí</v>
      </c>
      <c r="BU602" s="137" t="str">
        <f aca="false">IF(AND(DATOS_[[#This Row],[% normaliz]]=1,DATOS_[[#This Row],[% anualiz]]&lt;&gt;1),"Sí","NO")</f>
        <v>NO</v>
      </c>
      <c r="BV602" s="137" t="str">
        <f aca="false">IF(AND(DATOS_[[#This Row],[% normaliz]]&lt;&gt;1,DATOS_[[#This Row],[% anualiz]]&lt;&gt;1),"Sí","NO")</f>
        <v>NO</v>
      </c>
      <c r="BW602" s="137" t="str">
        <f aca="false">+IF(DATOS_[[#This Row],[% normaliz]]*DATOS_[[#This Row],[% anualiz]]=1,"NO","Sí")</f>
        <v>Sí</v>
      </c>
      <c r="BX602" s="138" t="e">
        <f aca="false">(DATOS_[[#This Row],[S.BASE]]*(1/DATOS_[[#This Row],[% normaliz]])*(1/DATOS_[[#This Row],[% anualiz]]))*IF(DATOS_[[#This Row],[Check Equiparado]]="Sí",1,0)</f>
        <v>#DIV/0!</v>
      </c>
      <c r="BY6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2" s="138" t="e">
        <f aca="false">+DATOS_[[#This Row],[SALARIO BASE Eq]]+DATOS_[[#This Row],[Tot COMPL.SAL Eq]]</f>
        <v>#DIV/0!</v>
      </c>
      <c r="CA602" s="138" t="e">
        <f aca="false" t="array" ref="CA602:CA6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2" s="138" t="e">
        <f aca="false">+DATOS_[[#This Row],[TOTAL SALARIO Eq]]+DATOS_[[#This Row],[Tot Extrasalarial Eq]]</f>
        <v>#DIV/0!</v>
      </c>
      <c r="CC602" s="139" t="n">
        <f aca="false">DATOS_[[#This Row],[S.BASE]]</f>
        <v>0</v>
      </c>
      <c r="CD602" s="139" t="n">
        <f aca="false">+SUM(DATOS_[[#This Row],[Conc.Sal.01]:[Conc.Sal.30]])</f>
        <v>0</v>
      </c>
      <c r="CE602" s="139" t="n">
        <f aca="false">+DATOS_[[#This Row],[SALARIO BASE Ef]]+DATOS_[[#This Row],[Tot COMPL.SAL Ef]]</f>
        <v>0</v>
      </c>
      <c r="CF602" s="139" t="n">
        <f aca="false">+SUM(DATOS_[[#This Row],[C.Extra.01]:[C.Extra.05]])</f>
        <v>0</v>
      </c>
      <c r="CG602" s="139" t="n">
        <f aca="false">+DATOS_[[#This Row],[TOTAL SALARIO Ef]]+DATOS_[[#This Row],[Tot Extrasalarial Ef]]</f>
        <v>0</v>
      </c>
      <c r="CH602" s="140" t="n">
        <f aca="false">MIN(IF(DATOS_[[#This Row],[Fecha Fin Contrato]]="",$D$4,DATOS_[[#This Row],[Fecha Fin Contrato]]),$D$4)-MAX(DATOS_[[#This Row],[Fecha de Contratación]],$D$3)+1</f>
        <v>1</v>
      </c>
      <c r="CI602" s="141" t="str">
        <f aca="false">IF(COUNTIFS(DATOS_[id],DATOS_[[#This Row],[id]])&gt;1,DATOS_[[#This Row],[id]],"")</f>
        <v/>
      </c>
      <c r="CJ602" s="141" t="n">
        <f aca="false">(Inicio!$G$10-DATOS_[[#This Row],[Fecha Nacimiento]])/365.25</f>
        <v>0</v>
      </c>
      <c r="CK602" s="141" t="n">
        <f aca="false">(Inicio!$G$10-DATOS_[[#This Row],[Fecha de Antigüedad]])/365.25</f>
        <v>0</v>
      </c>
      <c r="CL602" s="141" t="e">
        <f aca="false">+VLOOKUP(DATOS_[[#This Row],[Clave de Contrato]],TblTiposContrato13[],3,0)</f>
        <v>#N/A</v>
      </c>
      <c r="CM602" s="141" t="e">
        <f aca="false">+VLOOKUP(DATOS_[[#This Row],[Clave de Contrato]],TblTiposContrato13[],4,0)</f>
        <v>#N/A</v>
      </c>
      <c r="CN602" s="141" t="str">
        <f aca="false">VLOOKUP(DATOS_[[#This Row],[Edad]],CONTRATOS!TblRngEdad,2,1)</f>
        <v>20  o menos</v>
      </c>
      <c r="CO602" s="141" t="str">
        <f aca="false">VLOOKUP(DATOS_[[#This Row],[Antigüedad]],TblRngAntg14[],2,1)</f>
        <v>0 a 1 años</v>
      </c>
    </row>
    <row r="603" customFormat="false" ht="13.8" hidden="false" customHeight="false" outlineLevel="0" collapsed="false">
      <c r="D603" s="128"/>
      <c r="E603" s="129"/>
      <c r="F603" s="129"/>
      <c r="G603" s="129"/>
      <c r="H603" s="130"/>
      <c r="I603" s="131"/>
      <c r="J603" s="128"/>
      <c r="K603" s="132"/>
      <c r="L603" s="132"/>
      <c r="M603" s="133"/>
      <c r="N603" s="133"/>
      <c r="O603" s="133"/>
      <c r="P603" s="129"/>
      <c r="Z603" s="74"/>
      <c r="AA603" s="75"/>
      <c r="AB603" s="75"/>
      <c r="AC603" s="129"/>
      <c r="AD603" s="134"/>
      <c r="AE603" s="134"/>
      <c r="AF603" s="134"/>
      <c r="AG603" s="134"/>
      <c r="AH603" s="134"/>
      <c r="AI603" s="134"/>
      <c r="AJ603" s="134"/>
      <c r="AK603" s="134"/>
      <c r="AL603" s="134"/>
      <c r="AM603" s="134"/>
      <c r="AN603" s="134"/>
      <c r="AO603" s="134"/>
      <c r="AP603" s="134"/>
      <c r="AQ603" s="134"/>
      <c r="AR603" s="134"/>
      <c r="AS603" s="134"/>
      <c r="AT603" s="134"/>
      <c r="AU603" s="134"/>
      <c r="AV603" s="134"/>
      <c r="AW603" s="134"/>
      <c r="AX603" s="134"/>
      <c r="AY603" s="134"/>
      <c r="AZ603" s="134"/>
      <c r="BA603" s="134"/>
      <c r="BB603" s="134"/>
      <c r="BC603" s="134"/>
      <c r="BD603" s="134"/>
      <c r="BE603" s="134"/>
      <c r="BF603" s="134"/>
      <c r="BG603" s="134"/>
      <c r="BH603" s="134"/>
      <c r="BI603" s="134"/>
      <c r="BJ603" s="134"/>
      <c r="BK603" s="134"/>
      <c r="BL603" s="134"/>
      <c r="BM603" s="135"/>
      <c r="BN603" s="136" t="n">
        <f aca="false">+MAX($D$3,DATOS_[[#This Row],[Fecha Inicio Sit. Contract.]])</f>
        <v>0</v>
      </c>
      <c r="BO603" s="136" t="n">
        <f aca="false">+MIN($D$4,DATOS_[[#This Row],[Fecha Fin Sit. Contract.]])</f>
        <v>0</v>
      </c>
      <c r="BP603" s="137" t="n">
        <f aca="false">+DATOS_[[#This Row],[% de jornada]]*IF(DATOS_[[#This Row],[% jornada reducida]]="",1,DATOS_[[#This Row],[% jornada reducida]])</f>
        <v>0</v>
      </c>
      <c r="BQ603" s="137" t="n">
        <f aca="false">+(DATOS_[[#This Row],[F.fin.cal]]-DATOS_[[#This Row],[F.ini.cal]]+1)/($D$4-$D$3+1)</f>
        <v>1</v>
      </c>
      <c r="BR603" s="137" t="str">
        <f aca="false">IF(OR(AND(DATOS_[[#This Row],[Fecha Fin Contrato]]&lt;$D$3,DATOS_[[#This Row],[Fecha Fin Contrato]]&lt;&gt;""),DATOS_[[#This Row],[Fecha de Contratación]]&gt;$D$4),"Fuera","Dentro")</f>
        <v>Dentro</v>
      </c>
      <c r="BS603" s="137" t="str">
        <f aca="false" t="array" ref="BS603:BS603">IF(MAX(IF(DATOS_[id]=DATOS_[[#This Row],[id]],DATOS_[F.fin.cal]))=DATOS_[[#This Row],[F.fin.cal]],"Sí","NO")</f>
        <v>Sí</v>
      </c>
      <c r="BT603" s="137" t="str">
        <f aca="false">IF(AND(DATOS_[[#This Row],[% normaliz]]&lt;&gt;1,DATOS_[[#This Row],[% anualiz]]=1),"Sí","NO")</f>
        <v>Sí</v>
      </c>
      <c r="BU603" s="137" t="str">
        <f aca="false">IF(AND(DATOS_[[#This Row],[% normaliz]]=1,DATOS_[[#This Row],[% anualiz]]&lt;&gt;1),"Sí","NO")</f>
        <v>NO</v>
      </c>
      <c r="BV603" s="137" t="str">
        <f aca="false">IF(AND(DATOS_[[#This Row],[% normaliz]]&lt;&gt;1,DATOS_[[#This Row],[% anualiz]]&lt;&gt;1),"Sí","NO")</f>
        <v>NO</v>
      </c>
      <c r="BW603" s="137" t="str">
        <f aca="false">+IF(DATOS_[[#This Row],[% normaliz]]*DATOS_[[#This Row],[% anualiz]]=1,"NO","Sí")</f>
        <v>Sí</v>
      </c>
      <c r="BX603" s="138" t="e">
        <f aca="false">(DATOS_[[#This Row],[S.BASE]]*(1/DATOS_[[#This Row],[% normaliz]])*(1/DATOS_[[#This Row],[% anualiz]]))*IF(DATOS_[[#This Row],[Check Equiparado]]="Sí",1,0)</f>
        <v>#DIV/0!</v>
      </c>
      <c r="BY6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3" s="138" t="e">
        <f aca="false">+DATOS_[[#This Row],[SALARIO BASE Eq]]+DATOS_[[#This Row],[Tot COMPL.SAL Eq]]</f>
        <v>#DIV/0!</v>
      </c>
      <c r="CA603" s="138" t="e">
        <f aca="false" t="array" ref="CA603:CA6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3" s="138" t="e">
        <f aca="false">+DATOS_[[#This Row],[TOTAL SALARIO Eq]]+DATOS_[[#This Row],[Tot Extrasalarial Eq]]</f>
        <v>#DIV/0!</v>
      </c>
      <c r="CC603" s="139" t="n">
        <f aca="false">DATOS_[[#This Row],[S.BASE]]</f>
        <v>0</v>
      </c>
      <c r="CD603" s="139" t="n">
        <f aca="false">+SUM(DATOS_[[#This Row],[Conc.Sal.01]:[Conc.Sal.30]])</f>
        <v>0</v>
      </c>
      <c r="CE603" s="139" t="n">
        <f aca="false">+DATOS_[[#This Row],[SALARIO BASE Ef]]+DATOS_[[#This Row],[Tot COMPL.SAL Ef]]</f>
        <v>0</v>
      </c>
      <c r="CF603" s="139" t="n">
        <f aca="false">+SUM(DATOS_[[#This Row],[C.Extra.01]:[C.Extra.05]])</f>
        <v>0</v>
      </c>
      <c r="CG603" s="139" t="n">
        <f aca="false">+DATOS_[[#This Row],[TOTAL SALARIO Ef]]+DATOS_[[#This Row],[Tot Extrasalarial Ef]]</f>
        <v>0</v>
      </c>
      <c r="CH603" s="140" t="n">
        <f aca="false">MIN(IF(DATOS_[[#This Row],[Fecha Fin Contrato]]="",$D$4,DATOS_[[#This Row],[Fecha Fin Contrato]]),$D$4)-MAX(DATOS_[[#This Row],[Fecha de Contratación]],$D$3)+1</f>
        <v>1</v>
      </c>
      <c r="CI603" s="141" t="str">
        <f aca="false">IF(COUNTIFS(DATOS_[id],DATOS_[[#This Row],[id]])&gt;1,DATOS_[[#This Row],[id]],"")</f>
        <v/>
      </c>
      <c r="CJ603" s="141" t="n">
        <f aca="false">(Inicio!$G$10-DATOS_[[#This Row],[Fecha Nacimiento]])/365.25</f>
        <v>0</v>
      </c>
      <c r="CK603" s="141" t="n">
        <f aca="false">(Inicio!$G$10-DATOS_[[#This Row],[Fecha de Antigüedad]])/365.25</f>
        <v>0</v>
      </c>
      <c r="CL603" s="141" t="e">
        <f aca="false">+VLOOKUP(DATOS_[[#This Row],[Clave de Contrato]],TblTiposContrato13[],3,0)</f>
        <v>#N/A</v>
      </c>
      <c r="CM603" s="141" t="e">
        <f aca="false">+VLOOKUP(DATOS_[[#This Row],[Clave de Contrato]],TblTiposContrato13[],4,0)</f>
        <v>#N/A</v>
      </c>
      <c r="CN603" s="141" t="str">
        <f aca="false">VLOOKUP(DATOS_[[#This Row],[Edad]],CONTRATOS!TblRngEdad,2,1)</f>
        <v>20  o menos</v>
      </c>
      <c r="CO603" s="141" t="str">
        <f aca="false">VLOOKUP(DATOS_[[#This Row],[Antigüedad]],TblRngAntg14[],2,1)</f>
        <v>0 a 1 años</v>
      </c>
    </row>
    <row r="604" customFormat="false" ht="13.8" hidden="false" customHeight="false" outlineLevel="0" collapsed="false">
      <c r="D604" s="128"/>
      <c r="E604" s="129"/>
      <c r="F604" s="129"/>
      <c r="G604" s="129"/>
      <c r="H604" s="130"/>
      <c r="I604" s="131"/>
      <c r="J604" s="128"/>
      <c r="K604" s="132"/>
      <c r="L604" s="132"/>
      <c r="M604" s="133"/>
      <c r="N604" s="133"/>
      <c r="O604" s="133"/>
      <c r="P604" s="129"/>
      <c r="Z604" s="74"/>
      <c r="AA604" s="75"/>
      <c r="AB604" s="75"/>
      <c r="AC604" s="129"/>
      <c r="AD604" s="134"/>
      <c r="AE604" s="134"/>
      <c r="AF604" s="134"/>
      <c r="AG604" s="134"/>
      <c r="AH604" s="134"/>
      <c r="AI604" s="134"/>
      <c r="AJ604" s="134"/>
      <c r="AK604" s="134"/>
      <c r="AL604" s="134"/>
      <c r="AM604" s="134"/>
      <c r="AN604" s="134"/>
      <c r="AO604" s="134"/>
      <c r="AP604" s="134"/>
      <c r="AQ604" s="134"/>
      <c r="AR604" s="134"/>
      <c r="AS604" s="134"/>
      <c r="AT604" s="134"/>
      <c r="AU604" s="134"/>
      <c r="AV604" s="134"/>
      <c r="AW604" s="134"/>
      <c r="AX604" s="134"/>
      <c r="AY604" s="134"/>
      <c r="AZ604" s="134"/>
      <c r="BA604" s="134"/>
      <c r="BB604" s="134"/>
      <c r="BC604" s="134"/>
      <c r="BD604" s="134"/>
      <c r="BE604" s="134"/>
      <c r="BF604" s="134"/>
      <c r="BG604" s="134"/>
      <c r="BH604" s="134"/>
      <c r="BI604" s="134"/>
      <c r="BJ604" s="134"/>
      <c r="BK604" s="134"/>
      <c r="BL604" s="134"/>
      <c r="BM604" s="135"/>
      <c r="BN604" s="136" t="n">
        <f aca="false">+MAX($D$3,DATOS_[[#This Row],[Fecha Inicio Sit. Contract.]])</f>
        <v>0</v>
      </c>
      <c r="BO604" s="136" t="n">
        <f aca="false">+MIN($D$4,DATOS_[[#This Row],[Fecha Fin Sit. Contract.]])</f>
        <v>0</v>
      </c>
      <c r="BP604" s="137" t="n">
        <f aca="false">+DATOS_[[#This Row],[% de jornada]]*IF(DATOS_[[#This Row],[% jornada reducida]]="",1,DATOS_[[#This Row],[% jornada reducida]])</f>
        <v>0</v>
      </c>
      <c r="BQ604" s="137" t="n">
        <f aca="false">+(DATOS_[[#This Row],[F.fin.cal]]-DATOS_[[#This Row],[F.ini.cal]]+1)/($D$4-$D$3+1)</f>
        <v>1</v>
      </c>
      <c r="BR604" s="137" t="str">
        <f aca="false">IF(OR(AND(DATOS_[[#This Row],[Fecha Fin Contrato]]&lt;$D$3,DATOS_[[#This Row],[Fecha Fin Contrato]]&lt;&gt;""),DATOS_[[#This Row],[Fecha de Contratación]]&gt;$D$4),"Fuera","Dentro")</f>
        <v>Dentro</v>
      </c>
      <c r="BS604" s="137" t="str">
        <f aca="false" t="array" ref="BS604:BS604">IF(MAX(IF(DATOS_[id]=DATOS_[[#This Row],[id]],DATOS_[F.fin.cal]))=DATOS_[[#This Row],[F.fin.cal]],"Sí","NO")</f>
        <v>Sí</v>
      </c>
      <c r="BT604" s="137" t="str">
        <f aca="false">IF(AND(DATOS_[[#This Row],[% normaliz]]&lt;&gt;1,DATOS_[[#This Row],[% anualiz]]=1),"Sí","NO")</f>
        <v>Sí</v>
      </c>
      <c r="BU604" s="137" t="str">
        <f aca="false">IF(AND(DATOS_[[#This Row],[% normaliz]]=1,DATOS_[[#This Row],[% anualiz]]&lt;&gt;1),"Sí","NO")</f>
        <v>NO</v>
      </c>
      <c r="BV604" s="137" t="str">
        <f aca="false">IF(AND(DATOS_[[#This Row],[% normaliz]]&lt;&gt;1,DATOS_[[#This Row],[% anualiz]]&lt;&gt;1),"Sí","NO")</f>
        <v>NO</v>
      </c>
      <c r="BW604" s="137" t="str">
        <f aca="false">+IF(DATOS_[[#This Row],[% normaliz]]*DATOS_[[#This Row],[% anualiz]]=1,"NO","Sí")</f>
        <v>Sí</v>
      </c>
      <c r="BX604" s="138" t="e">
        <f aca="false">(DATOS_[[#This Row],[S.BASE]]*(1/DATOS_[[#This Row],[% normaliz]])*(1/DATOS_[[#This Row],[% anualiz]]))*IF(DATOS_[[#This Row],[Check Equiparado]]="Sí",1,0)</f>
        <v>#DIV/0!</v>
      </c>
      <c r="BY6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4" s="138" t="e">
        <f aca="false">+DATOS_[[#This Row],[SALARIO BASE Eq]]+DATOS_[[#This Row],[Tot COMPL.SAL Eq]]</f>
        <v>#DIV/0!</v>
      </c>
      <c r="CA604" s="138" t="e">
        <f aca="false" t="array" ref="CA604:CA6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4" s="138" t="e">
        <f aca="false">+DATOS_[[#This Row],[TOTAL SALARIO Eq]]+DATOS_[[#This Row],[Tot Extrasalarial Eq]]</f>
        <v>#DIV/0!</v>
      </c>
      <c r="CC604" s="139" t="n">
        <f aca="false">DATOS_[[#This Row],[S.BASE]]</f>
        <v>0</v>
      </c>
      <c r="CD604" s="139" t="n">
        <f aca="false">+SUM(DATOS_[[#This Row],[Conc.Sal.01]:[Conc.Sal.30]])</f>
        <v>0</v>
      </c>
      <c r="CE604" s="139" t="n">
        <f aca="false">+DATOS_[[#This Row],[SALARIO BASE Ef]]+DATOS_[[#This Row],[Tot COMPL.SAL Ef]]</f>
        <v>0</v>
      </c>
      <c r="CF604" s="139" t="n">
        <f aca="false">+SUM(DATOS_[[#This Row],[C.Extra.01]:[C.Extra.05]])</f>
        <v>0</v>
      </c>
      <c r="CG604" s="139" t="n">
        <f aca="false">+DATOS_[[#This Row],[TOTAL SALARIO Ef]]+DATOS_[[#This Row],[Tot Extrasalarial Ef]]</f>
        <v>0</v>
      </c>
      <c r="CH604" s="140" t="n">
        <f aca="false">MIN(IF(DATOS_[[#This Row],[Fecha Fin Contrato]]="",$D$4,DATOS_[[#This Row],[Fecha Fin Contrato]]),$D$4)-MAX(DATOS_[[#This Row],[Fecha de Contratación]],$D$3)+1</f>
        <v>1</v>
      </c>
      <c r="CI604" s="141" t="str">
        <f aca="false">IF(COUNTIFS(DATOS_[id],DATOS_[[#This Row],[id]])&gt;1,DATOS_[[#This Row],[id]],"")</f>
        <v/>
      </c>
      <c r="CJ604" s="141" t="n">
        <f aca="false">(Inicio!$G$10-DATOS_[[#This Row],[Fecha Nacimiento]])/365.25</f>
        <v>0</v>
      </c>
      <c r="CK604" s="141" t="n">
        <f aca="false">(Inicio!$G$10-DATOS_[[#This Row],[Fecha de Antigüedad]])/365.25</f>
        <v>0</v>
      </c>
      <c r="CL604" s="141" t="e">
        <f aca="false">+VLOOKUP(DATOS_[[#This Row],[Clave de Contrato]],TblTiposContrato13[],3,0)</f>
        <v>#N/A</v>
      </c>
      <c r="CM604" s="141" t="e">
        <f aca="false">+VLOOKUP(DATOS_[[#This Row],[Clave de Contrato]],TblTiposContrato13[],4,0)</f>
        <v>#N/A</v>
      </c>
      <c r="CN604" s="141" t="str">
        <f aca="false">VLOOKUP(DATOS_[[#This Row],[Edad]],CONTRATOS!TblRngEdad,2,1)</f>
        <v>20  o menos</v>
      </c>
      <c r="CO604" s="141" t="str">
        <f aca="false">VLOOKUP(DATOS_[[#This Row],[Antigüedad]],TblRngAntg14[],2,1)</f>
        <v>0 a 1 años</v>
      </c>
    </row>
    <row r="605" customFormat="false" ht="13.8" hidden="false" customHeight="false" outlineLevel="0" collapsed="false">
      <c r="D605" s="128"/>
      <c r="E605" s="129"/>
      <c r="F605" s="129"/>
      <c r="G605" s="129"/>
      <c r="H605" s="130"/>
      <c r="I605" s="131"/>
      <c r="J605" s="128"/>
      <c r="K605" s="132"/>
      <c r="L605" s="132"/>
      <c r="M605" s="133"/>
      <c r="N605" s="133"/>
      <c r="O605" s="133"/>
      <c r="P605" s="129"/>
      <c r="Z605" s="74"/>
      <c r="AA605" s="75"/>
      <c r="AB605" s="75"/>
      <c r="AC605" s="129"/>
      <c r="AD605" s="134"/>
      <c r="AE605" s="134"/>
      <c r="AF605" s="134"/>
      <c r="AG605" s="134"/>
      <c r="AH605" s="134"/>
      <c r="AI605" s="134"/>
      <c r="AJ605" s="134"/>
      <c r="AK605" s="134"/>
      <c r="AL605" s="134"/>
      <c r="AM605" s="134"/>
      <c r="AN605" s="134"/>
      <c r="AO605" s="134"/>
      <c r="AP605" s="134"/>
      <c r="AQ605" s="134"/>
      <c r="AR605" s="134"/>
      <c r="AS605" s="134"/>
      <c r="AT605" s="134"/>
      <c r="AU605" s="134"/>
      <c r="AV605" s="134"/>
      <c r="AW605" s="134"/>
      <c r="AX605" s="134"/>
      <c r="AY605" s="134"/>
      <c r="AZ605" s="134"/>
      <c r="BA605" s="134"/>
      <c r="BB605" s="134"/>
      <c r="BC605" s="134"/>
      <c r="BD605" s="134"/>
      <c r="BE605" s="134"/>
      <c r="BF605" s="134"/>
      <c r="BG605" s="134"/>
      <c r="BH605" s="134"/>
      <c r="BI605" s="134"/>
      <c r="BJ605" s="134"/>
      <c r="BK605" s="134"/>
      <c r="BL605" s="134"/>
      <c r="BM605" s="135"/>
      <c r="BN605" s="136" t="n">
        <f aca="false">+MAX($D$3,DATOS_[[#This Row],[Fecha Inicio Sit. Contract.]])</f>
        <v>0</v>
      </c>
      <c r="BO605" s="136" t="n">
        <f aca="false">+MIN($D$4,DATOS_[[#This Row],[Fecha Fin Sit. Contract.]])</f>
        <v>0</v>
      </c>
      <c r="BP605" s="137" t="n">
        <f aca="false">+DATOS_[[#This Row],[% de jornada]]*IF(DATOS_[[#This Row],[% jornada reducida]]="",1,DATOS_[[#This Row],[% jornada reducida]])</f>
        <v>0</v>
      </c>
      <c r="BQ605" s="137" t="n">
        <f aca="false">+(DATOS_[[#This Row],[F.fin.cal]]-DATOS_[[#This Row],[F.ini.cal]]+1)/($D$4-$D$3+1)</f>
        <v>1</v>
      </c>
      <c r="BR605" s="137" t="str">
        <f aca="false">IF(OR(AND(DATOS_[[#This Row],[Fecha Fin Contrato]]&lt;$D$3,DATOS_[[#This Row],[Fecha Fin Contrato]]&lt;&gt;""),DATOS_[[#This Row],[Fecha de Contratación]]&gt;$D$4),"Fuera","Dentro")</f>
        <v>Dentro</v>
      </c>
      <c r="BS605" s="137" t="str">
        <f aca="false" t="array" ref="BS605:BS605">IF(MAX(IF(DATOS_[id]=DATOS_[[#This Row],[id]],DATOS_[F.fin.cal]))=DATOS_[[#This Row],[F.fin.cal]],"Sí","NO")</f>
        <v>Sí</v>
      </c>
      <c r="BT605" s="137" t="str">
        <f aca="false">IF(AND(DATOS_[[#This Row],[% normaliz]]&lt;&gt;1,DATOS_[[#This Row],[% anualiz]]=1),"Sí","NO")</f>
        <v>Sí</v>
      </c>
      <c r="BU605" s="137" t="str">
        <f aca="false">IF(AND(DATOS_[[#This Row],[% normaliz]]=1,DATOS_[[#This Row],[% anualiz]]&lt;&gt;1),"Sí","NO")</f>
        <v>NO</v>
      </c>
      <c r="BV605" s="137" t="str">
        <f aca="false">IF(AND(DATOS_[[#This Row],[% normaliz]]&lt;&gt;1,DATOS_[[#This Row],[% anualiz]]&lt;&gt;1),"Sí","NO")</f>
        <v>NO</v>
      </c>
      <c r="BW605" s="137" t="str">
        <f aca="false">+IF(DATOS_[[#This Row],[% normaliz]]*DATOS_[[#This Row],[% anualiz]]=1,"NO","Sí")</f>
        <v>Sí</v>
      </c>
      <c r="BX605" s="138" t="e">
        <f aca="false">(DATOS_[[#This Row],[S.BASE]]*(1/DATOS_[[#This Row],[% normaliz]])*(1/DATOS_[[#This Row],[% anualiz]]))*IF(DATOS_[[#This Row],[Check Equiparado]]="Sí",1,0)</f>
        <v>#DIV/0!</v>
      </c>
      <c r="BY6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5" s="138" t="e">
        <f aca="false">+DATOS_[[#This Row],[SALARIO BASE Eq]]+DATOS_[[#This Row],[Tot COMPL.SAL Eq]]</f>
        <v>#DIV/0!</v>
      </c>
      <c r="CA605" s="138" t="e">
        <f aca="false" t="array" ref="CA605:CA6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5" s="138" t="e">
        <f aca="false">+DATOS_[[#This Row],[TOTAL SALARIO Eq]]+DATOS_[[#This Row],[Tot Extrasalarial Eq]]</f>
        <v>#DIV/0!</v>
      </c>
      <c r="CC605" s="139" t="n">
        <f aca="false">DATOS_[[#This Row],[S.BASE]]</f>
        <v>0</v>
      </c>
      <c r="CD605" s="139" t="n">
        <f aca="false">+SUM(DATOS_[[#This Row],[Conc.Sal.01]:[Conc.Sal.30]])</f>
        <v>0</v>
      </c>
      <c r="CE605" s="139" t="n">
        <f aca="false">+DATOS_[[#This Row],[SALARIO BASE Ef]]+DATOS_[[#This Row],[Tot COMPL.SAL Ef]]</f>
        <v>0</v>
      </c>
      <c r="CF605" s="139" t="n">
        <f aca="false">+SUM(DATOS_[[#This Row],[C.Extra.01]:[C.Extra.05]])</f>
        <v>0</v>
      </c>
      <c r="CG605" s="139" t="n">
        <f aca="false">+DATOS_[[#This Row],[TOTAL SALARIO Ef]]+DATOS_[[#This Row],[Tot Extrasalarial Ef]]</f>
        <v>0</v>
      </c>
      <c r="CH605" s="140" t="n">
        <f aca="false">MIN(IF(DATOS_[[#This Row],[Fecha Fin Contrato]]="",$D$4,DATOS_[[#This Row],[Fecha Fin Contrato]]),$D$4)-MAX(DATOS_[[#This Row],[Fecha de Contratación]],$D$3)+1</f>
        <v>1</v>
      </c>
      <c r="CI605" s="141" t="str">
        <f aca="false">IF(COUNTIFS(DATOS_[id],DATOS_[[#This Row],[id]])&gt;1,DATOS_[[#This Row],[id]],"")</f>
        <v/>
      </c>
      <c r="CJ605" s="141" t="n">
        <f aca="false">(Inicio!$G$10-DATOS_[[#This Row],[Fecha Nacimiento]])/365.25</f>
        <v>0</v>
      </c>
      <c r="CK605" s="141" t="n">
        <f aca="false">(Inicio!$G$10-DATOS_[[#This Row],[Fecha de Antigüedad]])/365.25</f>
        <v>0</v>
      </c>
      <c r="CL605" s="141" t="e">
        <f aca="false">+VLOOKUP(DATOS_[[#This Row],[Clave de Contrato]],TblTiposContrato13[],3,0)</f>
        <v>#N/A</v>
      </c>
      <c r="CM605" s="141" t="e">
        <f aca="false">+VLOOKUP(DATOS_[[#This Row],[Clave de Contrato]],TblTiposContrato13[],4,0)</f>
        <v>#N/A</v>
      </c>
      <c r="CN605" s="141" t="str">
        <f aca="false">VLOOKUP(DATOS_[[#This Row],[Edad]],CONTRATOS!TblRngEdad,2,1)</f>
        <v>20  o menos</v>
      </c>
      <c r="CO605" s="141" t="str">
        <f aca="false">VLOOKUP(DATOS_[[#This Row],[Antigüedad]],TblRngAntg14[],2,1)</f>
        <v>0 a 1 años</v>
      </c>
    </row>
    <row r="606" customFormat="false" ht="13.8" hidden="false" customHeight="false" outlineLevel="0" collapsed="false">
      <c r="D606" s="128"/>
      <c r="E606" s="129"/>
      <c r="F606" s="129"/>
      <c r="G606" s="129"/>
      <c r="H606" s="130"/>
      <c r="I606" s="131"/>
      <c r="J606" s="128"/>
      <c r="K606" s="132"/>
      <c r="L606" s="132"/>
      <c r="M606" s="133"/>
      <c r="N606" s="133"/>
      <c r="O606" s="133"/>
      <c r="P606" s="129"/>
      <c r="Z606" s="74"/>
      <c r="AA606" s="75"/>
      <c r="AB606" s="75"/>
      <c r="AC606" s="129"/>
      <c r="AD606" s="134"/>
      <c r="AE606" s="134"/>
      <c r="AF606" s="134"/>
      <c r="AG606" s="134"/>
      <c r="AH606" s="134"/>
      <c r="AI606" s="134"/>
      <c r="AJ606" s="134"/>
      <c r="AK606" s="134"/>
      <c r="AL606" s="134"/>
      <c r="AM606" s="134"/>
      <c r="AN606" s="134"/>
      <c r="AO606" s="134"/>
      <c r="AP606" s="134"/>
      <c r="AQ606" s="134"/>
      <c r="AR606" s="134"/>
      <c r="AS606" s="134"/>
      <c r="AT606" s="134"/>
      <c r="AU606" s="134"/>
      <c r="AV606" s="134"/>
      <c r="AW606" s="134"/>
      <c r="AX606" s="134"/>
      <c r="AY606" s="134"/>
      <c r="AZ606" s="134"/>
      <c r="BA606" s="134"/>
      <c r="BB606" s="134"/>
      <c r="BC606" s="134"/>
      <c r="BD606" s="134"/>
      <c r="BE606" s="134"/>
      <c r="BF606" s="134"/>
      <c r="BG606" s="134"/>
      <c r="BH606" s="134"/>
      <c r="BI606" s="134"/>
      <c r="BJ606" s="134"/>
      <c r="BK606" s="134"/>
      <c r="BL606" s="134"/>
      <c r="BM606" s="135"/>
      <c r="BN606" s="136" t="n">
        <f aca="false">+MAX($D$3,DATOS_[[#This Row],[Fecha Inicio Sit. Contract.]])</f>
        <v>0</v>
      </c>
      <c r="BO606" s="136" t="n">
        <f aca="false">+MIN($D$4,DATOS_[[#This Row],[Fecha Fin Sit. Contract.]])</f>
        <v>0</v>
      </c>
      <c r="BP606" s="137" t="n">
        <f aca="false">+DATOS_[[#This Row],[% de jornada]]*IF(DATOS_[[#This Row],[% jornada reducida]]="",1,DATOS_[[#This Row],[% jornada reducida]])</f>
        <v>0</v>
      </c>
      <c r="BQ606" s="137" t="n">
        <f aca="false">+(DATOS_[[#This Row],[F.fin.cal]]-DATOS_[[#This Row],[F.ini.cal]]+1)/($D$4-$D$3+1)</f>
        <v>1</v>
      </c>
      <c r="BR606" s="137" t="str">
        <f aca="false">IF(OR(AND(DATOS_[[#This Row],[Fecha Fin Contrato]]&lt;$D$3,DATOS_[[#This Row],[Fecha Fin Contrato]]&lt;&gt;""),DATOS_[[#This Row],[Fecha de Contratación]]&gt;$D$4),"Fuera","Dentro")</f>
        <v>Dentro</v>
      </c>
      <c r="BS606" s="137" t="str">
        <f aca="false" t="array" ref="BS606:BS606">IF(MAX(IF(DATOS_[id]=DATOS_[[#This Row],[id]],DATOS_[F.fin.cal]))=DATOS_[[#This Row],[F.fin.cal]],"Sí","NO")</f>
        <v>Sí</v>
      </c>
      <c r="BT606" s="137" t="str">
        <f aca="false">IF(AND(DATOS_[[#This Row],[% normaliz]]&lt;&gt;1,DATOS_[[#This Row],[% anualiz]]=1),"Sí","NO")</f>
        <v>Sí</v>
      </c>
      <c r="BU606" s="137" t="str">
        <f aca="false">IF(AND(DATOS_[[#This Row],[% normaliz]]=1,DATOS_[[#This Row],[% anualiz]]&lt;&gt;1),"Sí","NO")</f>
        <v>NO</v>
      </c>
      <c r="BV606" s="137" t="str">
        <f aca="false">IF(AND(DATOS_[[#This Row],[% normaliz]]&lt;&gt;1,DATOS_[[#This Row],[% anualiz]]&lt;&gt;1),"Sí","NO")</f>
        <v>NO</v>
      </c>
      <c r="BW606" s="137" t="str">
        <f aca="false">+IF(DATOS_[[#This Row],[% normaliz]]*DATOS_[[#This Row],[% anualiz]]=1,"NO","Sí")</f>
        <v>Sí</v>
      </c>
      <c r="BX606" s="138" t="e">
        <f aca="false">(DATOS_[[#This Row],[S.BASE]]*(1/DATOS_[[#This Row],[% normaliz]])*(1/DATOS_[[#This Row],[% anualiz]]))*IF(DATOS_[[#This Row],[Check Equiparado]]="Sí",1,0)</f>
        <v>#DIV/0!</v>
      </c>
      <c r="BY6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6" s="138" t="e">
        <f aca="false">+DATOS_[[#This Row],[SALARIO BASE Eq]]+DATOS_[[#This Row],[Tot COMPL.SAL Eq]]</f>
        <v>#DIV/0!</v>
      </c>
      <c r="CA606" s="138" t="e">
        <f aca="false" t="array" ref="CA606:CA6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6" s="138" t="e">
        <f aca="false">+DATOS_[[#This Row],[TOTAL SALARIO Eq]]+DATOS_[[#This Row],[Tot Extrasalarial Eq]]</f>
        <v>#DIV/0!</v>
      </c>
      <c r="CC606" s="139" t="n">
        <f aca="false">DATOS_[[#This Row],[S.BASE]]</f>
        <v>0</v>
      </c>
      <c r="CD606" s="139" t="n">
        <f aca="false">+SUM(DATOS_[[#This Row],[Conc.Sal.01]:[Conc.Sal.30]])</f>
        <v>0</v>
      </c>
      <c r="CE606" s="139" t="n">
        <f aca="false">+DATOS_[[#This Row],[SALARIO BASE Ef]]+DATOS_[[#This Row],[Tot COMPL.SAL Ef]]</f>
        <v>0</v>
      </c>
      <c r="CF606" s="139" t="n">
        <f aca="false">+SUM(DATOS_[[#This Row],[C.Extra.01]:[C.Extra.05]])</f>
        <v>0</v>
      </c>
      <c r="CG606" s="139" t="n">
        <f aca="false">+DATOS_[[#This Row],[TOTAL SALARIO Ef]]+DATOS_[[#This Row],[Tot Extrasalarial Ef]]</f>
        <v>0</v>
      </c>
      <c r="CH606" s="140" t="n">
        <f aca="false">MIN(IF(DATOS_[[#This Row],[Fecha Fin Contrato]]="",$D$4,DATOS_[[#This Row],[Fecha Fin Contrato]]),$D$4)-MAX(DATOS_[[#This Row],[Fecha de Contratación]],$D$3)+1</f>
        <v>1</v>
      </c>
      <c r="CI606" s="141" t="str">
        <f aca="false">IF(COUNTIFS(DATOS_[id],DATOS_[[#This Row],[id]])&gt;1,DATOS_[[#This Row],[id]],"")</f>
        <v/>
      </c>
      <c r="CJ606" s="141" t="n">
        <f aca="false">(Inicio!$G$10-DATOS_[[#This Row],[Fecha Nacimiento]])/365.25</f>
        <v>0</v>
      </c>
      <c r="CK606" s="141" t="n">
        <f aca="false">(Inicio!$G$10-DATOS_[[#This Row],[Fecha de Antigüedad]])/365.25</f>
        <v>0</v>
      </c>
      <c r="CL606" s="141" t="e">
        <f aca="false">+VLOOKUP(DATOS_[[#This Row],[Clave de Contrato]],TblTiposContrato13[],3,0)</f>
        <v>#N/A</v>
      </c>
      <c r="CM606" s="141" t="e">
        <f aca="false">+VLOOKUP(DATOS_[[#This Row],[Clave de Contrato]],TblTiposContrato13[],4,0)</f>
        <v>#N/A</v>
      </c>
      <c r="CN606" s="141" t="str">
        <f aca="false">VLOOKUP(DATOS_[[#This Row],[Edad]],CONTRATOS!TblRngEdad,2,1)</f>
        <v>20  o menos</v>
      </c>
      <c r="CO606" s="141" t="str">
        <f aca="false">VLOOKUP(DATOS_[[#This Row],[Antigüedad]],TblRngAntg14[],2,1)</f>
        <v>0 a 1 años</v>
      </c>
    </row>
    <row r="607" customFormat="false" ht="13.8" hidden="false" customHeight="false" outlineLevel="0" collapsed="false">
      <c r="D607" s="128"/>
      <c r="E607" s="129"/>
      <c r="F607" s="129"/>
      <c r="G607" s="129"/>
      <c r="H607" s="130"/>
      <c r="I607" s="131"/>
      <c r="J607" s="128"/>
      <c r="K607" s="132"/>
      <c r="L607" s="132"/>
      <c r="M607" s="133"/>
      <c r="N607" s="133"/>
      <c r="O607" s="133"/>
      <c r="P607" s="129"/>
      <c r="Z607" s="74"/>
      <c r="AA607" s="75"/>
      <c r="AB607" s="75"/>
      <c r="AC607" s="129"/>
      <c r="AD607" s="134"/>
      <c r="AE607" s="134"/>
      <c r="AF607" s="134"/>
      <c r="AG607" s="134"/>
      <c r="AH607" s="134"/>
      <c r="AI607" s="134"/>
      <c r="AJ607" s="134"/>
      <c r="AK607" s="134"/>
      <c r="AL607" s="134"/>
      <c r="AM607" s="134"/>
      <c r="AN607" s="134"/>
      <c r="AO607" s="134"/>
      <c r="AP607" s="134"/>
      <c r="AQ607" s="134"/>
      <c r="AR607" s="134"/>
      <c r="AS607" s="134"/>
      <c r="AT607" s="134"/>
      <c r="AU607" s="134"/>
      <c r="AV607" s="134"/>
      <c r="AW607" s="134"/>
      <c r="AX607" s="134"/>
      <c r="AY607" s="134"/>
      <c r="AZ607" s="134"/>
      <c r="BA607" s="134"/>
      <c r="BB607" s="134"/>
      <c r="BC607" s="134"/>
      <c r="BD607" s="134"/>
      <c r="BE607" s="134"/>
      <c r="BF607" s="134"/>
      <c r="BG607" s="134"/>
      <c r="BH607" s="134"/>
      <c r="BI607" s="134"/>
      <c r="BJ607" s="134"/>
      <c r="BK607" s="134"/>
      <c r="BL607" s="134"/>
      <c r="BM607" s="135"/>
      <c r="BN607" s="136" t="n">
        <f aca="false">+MAX($D$3,DATOS_[[#This Row],[Fecha Inicio Sit. Contract.]])</f>
        <v>0</v>
      </c>
      <c r="BO607" s="136" t="n">
        <f aca="false">+MIN($D$4,DATOS_[[#This Row],[Fecha Fin Sit. Contract.]])</f>
        <v>0</v>
      </c>
      <c r="BP607" s="137" t="n">
        <f aca="false">+DATOS_[[#This Row],[% de jornada]]*IF(DATOS_[[#This Row],[% jornada reducida]]="",1,DATOS_[[#This Row],[% jornada reducida]])</f>
        <v>0</v>
      </c>
      <c r="BQ607" s="137" t="n">
        <f aca="false">+(DATOS_[[#This Row],[F.fin.cal]]-DATOS_[[#This Row],[F.ini.cal]]+1)/($D$4-$D$3+1)</f>
        <v>1</v>
      </c>
      <c r="BR607" s="137" t="str">
        <f aca="false">IF(OR(AND(DATOS_[[#This Row],[Fecha Fin Contrato]]&lt;$D$3,DATOS_[[#This Row],[Fecha Fin Contrato]]&lt;&gt;""),DATOS_[[#This Row],[Fecha de Contratación]]&gt;$D$4),"Fuera","Dentro")</f>
        <v>Dentro</v>
      </c>
      <c r="BS607" s="137" t="str">
        <f aca="false" t="array" ref="BS607:BS607">IF(MAX(IF(DATOS_[id]=DATOS_[[#This Row],[id]],DATOS_[F.fin.cal]))=DATOS_[[#This Row],[F.fin.cal]],"Sí","NO")</f>
        <v>Sí</v>
      </c>
      <c r="BT607" s="137" t="str">
        <f aca="false">IF(AND(DATOS_[[#This Row],[% normaliz]]&lt;&gt;1,DATOS_[[#This Row],[% anualiz]]=1),"Sí","NO")</f>
        <v>Sí</v>
      </c>
      <c r="BU607" s="137" t="str">
        <f aca="false">IF(AND(DATOS_[[#This Row],[% normaliz]]=1,DATOS_[[#This Row],[% anualiz]]&lt;&gt;1),"Sí","NO")</f>
        <v>NO</v>
      </c>
      <c r="BV607" s="137" t="str">
        <f aca="false">IF(AND(DATOS_[[#This Row],[% normaliz]]&lt;&gt;1,DATOS_[[#This Row],[% anualiz]]&lt;&gt;1),"Sí","NO")</f>
        <v>NO</v>
      </c>
      <c r="BW607" s="137" t="str">
        <f aca="false">+IF(DATOS_[[#This Row],[% normaliz]]*DATOS_[[#This Row],[% anualiz]]=1,"NO","Sí")</f>
        <v>Sí</v>
      </c>
      <c r="BX607" s="138" t="e">
        <f aca="false">(DATOS_[[#This Row],[S.BASE]]*(1/DATOS_[[#This Row],[% normaliz]])*(1/DATOS_[[#This Row],[% anualiz]]))*IF(DATOS_[[#This Row],[Check Equiparado]]="Sí",1,0)</f>
        <v>#DIV/0!</v>
      </c>
      <c r="BY6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7" s="138" t="e">
        <f aca="false">+DATOS_[[#This Row],[SALARIO BASE Eq]]+DATOS_[[#This Row],[Tot COMPL.SAL Eq]]</f>
        <v>#DIV/0!</v>
      </c>
      <c r="CA607" s="138" t="e">
        <f aca="false" t="array" ref="CA607:CA6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7" s="138" t="e">
        <f aca="false">+DATOS_[[#This Row],[TOTAL SALARIO Eq]]+DATOS_[[#This Row],[Tot Extrasalarial Eq]]</f>
        <v>#DIV/0!</v>
      </c>
      <c r="CC607" s="139" t="n">
        <f aca="false">DATOS_[[#This Row],[S.BASE]]</f>
        <v>0</v>
      </c>
      <c r="CD607" s="139" t="n">
        <f aca="false">+SUM(DATOS_[[#This Row],[Conc.Sal.01]:[Conc.Sal.30]])</f>
        <v>0</v>
      </c>
      <c r="CE607" s="139" t="n">
        <f aca="false">+DATOS_[[#This Row],[SALARIO BASE Ef]]+DATOS_[[#This Row],[Tot COMPL.SAL Ef]]</f>
        <v>0</v>
      </c>
      <c r="CF607" s="139" t="n">
        <f aca="false">+SUM(DATOS_[[#This Row],[C.Extra.01]:[C.Extra.05]])</f>
        <v>0</v>
      </c>
      <c r="CG607" s="139" t="n">
        <f aca="false">+DATOS_[[#This Row],[TOTAL SALARIO Ef]]+DATOS_[[#This Row],[Tot Extrasalarial Ef]]</f>
        <v>0</v>
      </c>
      <c r="CH607" s="140" t="n">
        <f aca="false">MIN(IF(DATOS_[[#This Row],[Fecha Fin Contrato]]="",$D$4,DATOS_[[#This Row],[Fecha Fin Contrato]]),$D$4)-MAX(DATOS_[[#This Row],[Fecha de Contratación]],$D$3)+1</f>
        <v>1</v>
      </c>
      <c r="CI607" s="141" t="str">
        <f aca="false">IF(COUNTIFS(DATOS_[id],DATOS_[[#This Row],[id]])&gt;1,DATOS_[[#This Row],[id]],"")</f>
        <v/>
      </c>
      <c r="CJ607" s="141" t="n">
        <f aca="false">(Inicio!$G$10-DATOS_[[#This Row],[Fecha Nacimiento]])/365.25</f>
        <v>0</v>
      </c>
      <c r="CK607" s="141" t="n">
        <f aca="false">(Inicio!$G$10-DATOS_[[#This Row],[Fecha de Antigüedad]])/365.25</f>
        <v>0</v>
      </c>
      <c r="CL607" s="141" t="e">
        <f aca="false">+VLOOKUP(DATOS_[[#This Row],[Clave de Contrato]],TblTiposContrato13[],3,0)</f>
        <v>#N/A</v>
      </c>
      <c r="CM607" s="141" t="e">
        <f aca="false">+VLOOKUP(DATOS_[[#This Row],[Clave de Contrato]],TblTiposContrato13[],4,0)</f>
        <v>#N/A</v>
      </c>
      <c r="CN607" s="141" t="str">
        <f aca="false">VLOOKUP(DATOS_[[#This Row],[Edad]],CONTRATOS!TblRngEdad,2,1)</f>
        <v>20  o menos</v>
      </c>
      <c r="CO607" s="141" t="str">
        <f aca="false">VLOOKUP(DATOS_[[#This Row],[Antigüedad]],TblRngAntg14[],2,1)</f>
        <v>0 a 1 años</v>
      </c>
    </row>
    <row r="608" customFormat="false" ht="13.8" hidden="false" customHeight="false" outlineLevel="0" collapsed="false">
      <c r="D608" s="128"/>
      <c r="E608" s="129"/>
      <c r="F608" s="129"/>
      <c r="G608" s="129"/>
      <c r="H608" s="130"/>
      <c r="I608" s="131"/>
      <c r="J608" s="128"/>
      <c r="K608" s="132"/>
      <c r="L608" s="132"/>
      <c r="M608" s="133"/>
      <c r="N608" s="133"/>
      <c r="O608" s="133"/>
      <c r="P608" s="129"/>
      <c r="Z608" s="74"/>
      <c r="AA608" s="75"/>
      <c r="AB608" s="75"/>
      <c r="AC608" s="129"/>
      <c r="AD608" s="134"/>
      <c r="AE608" s="134"/>
      <c r="AF608" s="134"/>
      <c r="AG608" s="134"/>
      <c r="AH608" s="134"/>
      <c r="AI608" s="134"/>
      <c r="AJ608" s="134"/>
      <c r="AK608" s="134"/>
      <c r="AL608" s="134"/>
      <c r="AM608" s="134"/>
      <c r="AN608" s="134"/>
      <c r="AO608" s="134"/>
      <c r="AP608" s="134"/>
      <c r="AQ608" s="134"/>
      <c r="AR608" s="134"/>
      <c r="AS608" s="134"/>
      <c r="AT608" s="134"/>
      <c r="AU608" s="134"/>
      <c r="AV608" s="134"/>
      <c r="AW608" s="134"/>
      <c r="AX608" s="134"/>
      <c r="AY608" s="134"/>
      <c r="AZ608" s="134"/>
      <c r="BA608" s="134"/>
      <c r="BB608" s="134"/>
      <c r="BC608" s="134"/>
      <c r="BD608" s="134"/>
      <c r="BE608" s="134"/>
      <c r="BF608" s="134"/>
      <c r="BG608" s="134"/>
      <c r="BH608" s="134"/>
      <c r="BI608" s="134"/>
      <c r="BJ608" s="134"/>
      <c r="BK608" s="134"/>
      <c r="BL608" s="134"/>
      <c r="BM608" s="135"/>
      <c r="BN608" s="136" t="n">
        <f aca="false">+MAX($D$3,DATOS_[[#This Row],[Fecha Inicio Sit. Contract.]])</f>
        <v>0</v>
      </c>
      <c r="BO608" s="136" t="n">
        <f aca="false">+MIN($D$4,DATOS_[[#This Row],[Fecha Fin Sit. Contract.]])</f>
        <v>0</v>
      </c>
      <c r="BP608" s="137" t="n">
        <f aca="false">+DATOS_[[#This Row],[% de jornada]]*IF(DATOS_[[#This Row],[% jornada reducida]]="",1,DATOS_[[#This Row],[% jornada reducida]])</f>
        <v>0</v>
      </c>
      <c r="BQ608" s="137" t="n">
        <f aca="false">+(DATOS_[[#This Row],[F.fin.cal]]-DATOS_[[#This Row],[F.ini.cal]]+1)/($D$4-$D$3+1)</f>
        <v>1</v>
      </c>
      <c r="BR608" s="137" t="str">
        <f aca="false">IF(OR(AND(DATOS_[[#This Row],[Fecha Fin Contrato]]&lt;$D$3,DATOS_[[#This Row],[Fecha Fin Contrato]]&lt;&gt;""),DATOS_[[#This Row],[Fecha de Contratación]]&gt;$D$4),"Fuera","Dentro")</f>
        <v>Dentro</v>
      </c>
      <c r="BS608" s="137" t="str">
        <f aca="false" t="array" ref="BS608:BS608">IF(MAX(IF(DATOS_[id]=DATOS_[[#This Row],[id]],DATOS_[F.fin.cal]))=DATOS_[[#This Row],[F.fin.cal]],"Sí","NO")</f>
        <v>Sí</v>
      </c>
      <c r="BT608" s="137" t="str">
        <f aca="false">IF(AND(DATOS_[[#This Row],[% normaliz]]&lt;&gt;1,DATOS_[[#This Row],[% anualiz]]=1),"Sí","NO")</f>
        <v>Sí</v>
      </c>
      <c r="BU608" s="137" t="str">
        <f aca="false">IF(AND(DATOS_[[#This Row],[% normaliz]]=1,DATOS_[[#This Row],[% anualiz]]&lt;&gt;1),"Sí","NO")</f>
        <v>NO</v>
      </c>
      <c r="BV608" s="137" t="str">
        <f aca="false">IF(AND(DATOS_[[#This Row],[% normaliz]]&lt;&gt;1,DATOS_[[#This Row],[% anualiz]]&lt;&gt;1),"Sí","NO")</f>
        <v>NO</v>
      </c>
      <c r="BW608" s="137" t="str">
        <f aca="false">+IF(DATOS_[[#This Row],[% normaliz]]*DATOS_[[#This Row],[% anualiz]]=1,"NO","Sí")</f>
        <v>Sí</v>
      </c>
      <c r="BX608" s="138" t="e">
        <f aca="false">(DATOS_[[#This Row],[S.BASE]]*(1/DATOS_[[#This Row],[% normaliz]])*(1/DATOS_[[#This Row],[% anualiz]]))*IF(DATOS_[[#This Row],[Check Equiparado]]="Sí",1,0)</f>
        <v>#DIV/0!</v>
      </c>
      <c r="BY6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8" s="138" t="e">
        <f aca="false">+DATOS_[[#This Row],[SALARIO BASE Eq]]+DATOS_[[#This Row],[Tot COMPL.SAL Eq]]</f>
        <v>#DIV/0!</v>
      </c>
      <c r="CA608" s="138" t="e">
        <f aca="false" t="array" ref="CA608:CA6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8" s="138" t="e">
        <f aca="false">+DATOS_[[#This Row],[TOTAL SALARIO Eq]]+DATOS_[[#This Row],[Tot Extrasalarial Eq]]</f>
        <v>#DIV/0!</v>
      </c>
      <c r="CC608" s="139" t="n">
        <f aca="false">DATOS_[[#This Row],[S.BASE]]</f>
        <v>0</v>
      </c>
      <c r="CD608" s="139" t="n">
        <f aca="false">+SUM(DATOS_[[#This Row],[Conc.Sal.01]:[Conc.Sal.30]])</f>
        <v>0</v>
      </c>
      <c r="CE608" s="139" t="n">
        <f aca="false">+DATOS_[[#This Row],[SALARIO BASE Ef]]+DATOS_[[#This Row],[Tot COMPL.SAL Ef]]</f>
        <v>0</v>
      </c>
      <c r="CF608" s="139" t="n">
        <f aca="false">+SUM(DATOS_[[#This Row],[C.Extra.01]:[C.Extra.05]])</f>
        <v>0</v>
      </c>
      <c r="CG608" s="139" t="n">
        <f aca="false">+DATOS_[[#This Row],[TOTAL SALARIO Ef]]+DATOS_[[#This Row],[Tot Extrasalarial Ef]]</f>
        <v>0</v>
      </c>
      <c r="CH608" s="140" t="n">
        <f aca="false">MIN(IF(DATOS_[[#This Row],[Fecha Fin Contrato]]="",$D$4,DATOS_[[#This Row],[Fecha Fin Contrato]]),$D$4)-MAX(DATOS_[[#This Row],[Fecha de Contratación]],$D$3)+1</f>
        <v>1</v>
      </c>
      <c r="CI608" s="141" t="str">
        <f aca="false">IF(COUNTIFS(DATOS_[id],DATOS_[[#This Row],[id]])&gt;1,DATOS_[[#This Row],[id]],"")</f>
        <v/>
      </c>
      <c r="CJ608" s="141" t="n">
        <f aca="false">(Inicio!$G$10-DATOS_[[#This Row],[Fecha Nacimiento]])/365.25</f>
        <v>0</v>
      </c>
      <c r="CK608" s="141" t="n">
        <f aca="false">(Inicio!$G$10-DATOS_[[#This Row],[Fecha de Antigüedad]])/365.25</f>
        <v>0</v>
      </c>
      <c r="CL608" s="141" t="e">
        <f aca="false">+VLOOKUP(DATOS_[[#This Row],[Clave de Contrato]],TblTiposContrato13[],3,0)</f>
        <v>#N/A</v>
      </c>
      <c r="CM608" s="141" t="e">
        <f aca="false">+VLOOKUP(DATOS_[[#This Row],[Clave de Contrato]],TblTiposContrato13[],4,0)</f>
        <v>#N/A</v>
      </c>
      <c r="CN608" s="141" t="str">
        <f aca="false">VLOOKUP(DATOS_[[#This Row],[Edad]],CONTRATOS!TblRngEdad,2,1)</f>
        <v>20  o menos</v>
      </c>
      <c r="CO608" s="141" t="str">
        <f aca="false">VLOOKUP(DATOS_[[#This Row],[Antigüedad]],TblRngAntg14[],2,1)</f>
        <v>0 a 1 años</v>
      </c>
    </row>
    <row r="609" customFormat="false" ht="13.8" hidden="false" customHeight="false" outlineLevel="0" collapsed="false">
      <c r="D609" s="128"/>
      <c r="E609" s="129"/>
      <c r="F609" s="129"/>
      <c r="G609" s="129"/>
      <c r="H609" s="130"/>
      <c r="I609" s="131"/>
      <c r="J609" s="128"/>
      <c r="K609" s="132"/>
      <c r="L609" s="132"/>
      <c r="M609" s="133"/>
      <c r="N609" s="133"/>
      <c r="O609" s="133"/>
      <c r="P609" s="129"/>
      <c r="Z609" s="74"/>
      <c r="AA609" s="75"/>
      <c r="AB609" s="75"/>
      <c r="AC609" s="129"/>
      <c r="AD609" s="134"/>
      <c r="AE609" s="134"/>
      <c r="AF609" s="134"/>
      <c r="AG609" s="134"/>
      <c r="AH609" s="134"/>
      <c r="AI609" s="134"/>
      <c r="AJ609" s="134"/>
      <c r="AK609" s="134"/>
      <c r="AL609" s="134"/>
      <c r="AM609" s="134"/>
      <c r="AN609" s="134"/>
      <c r="AO609" s="134"/>
      <c r="AP609" s="134"/>
      <c r="AQ609" s="134"/>
      <c r="AR609" s="134"/>
      <c r="AS609" s="134"/>
      <c r="AT609" s="134"/>
      <c r="AU609" s="134"/>
      <c r="AV609" s="134"/>
      <c r="AW609" s="134"/>
      <c r="AX609" s="134"/>
      <c r="AY609" s="134"/>
      <c r="AZ609" s="134"/>
      <c r="BA609" s="134"/>
      <c r="BB609" s="134"/>
      <c r="BC609" s="134"/>
      <c r="BD609" s="134"/>
      <c r="BE609" s="134"/>
      <c r="BF609" s="134"/>
      <c r="BG609" s="134"/>
      <c r="BH609" s="134"/>
      <c r="BI609" s="134"/>
      <c r="BJ609" s="134"/>
      <c r="BK609" s="134"/>
      <c r="BL609" s="134"/>
      <c r="BM609" s="135"/>
      <c r="BN609" s="136" t="n">
        <f aca="false">+MAX($D$3,DATOS_[[#This Row],[Fecha Inicio Sit. Contract.]])</f>
        <v>0</v>
      </c>
      <c r="BO609" s="136" t="n">
        <f aca="false">+MIN($D$4,DATOS_[[#This Row],[Fecha Fin Sit. Contract.]])</f>
        <v>0</v>
      </c>
      <c r="BP609" s="137" t="n">
        <f aca="false">+DATOS_[[#This Row],[% de jornada]]*IF(DATOS_[[#This Row],[% jornada reducida]]="",1,DATOS_[[#This Row],[% jornada reducida]])</f>
        <v>0</v>
      </c>
      <c r="BQ609" s="137" t="n">
        <f aca="false">+(DATOS_[[#This Row],[F.fin.cal]]-DATOS_[[#This Row],[F.ini.cal]]+1)/($D$4-$D$3+1)</f>
        <v>1</v>
      </c>
      <c r="BR609" s="137" t="str">
        <f aca="false">IF(OR(AND(DATOS_[[#This Row],[Fecha Fin Contrato]]&lt;$D$3,DATOS_[[#This Row],[Fecha Fin Contrato]]&lt;&gt;""),DATOS_[[#This Row],[Fecha de Contratación]]&gt;$D$4),"Fuera","Dentro")</f>
        <v>Dentro</v>
      </c>
      <c r="BS609" s="137" t="str">
        <f aca="false" t="array" ref="BS609:BS609">IF(MAX(IF(DATOS_[id]=DATOS_[[#This Row],[id]],DATOS_[F.fin.cal]))=DATOS_[[#This Row],[F.fin.cal]],"Sí","NO")</f>
        <v>Sí</v>
      </c>
      <c r="BT609" s="137" t="str">
        <f aca="false">IF(AND(DATOS_[[#This Row],[% normaliz]]&lt;&gt;1,DATOS_[[#This Row],[% anualiz]]=1),"Sí","NO")</f>
        <v>Sí</v>
      </c>
      <c r="BU609" s="137" t="str">
        <f aca="false">IF(AND(DATOS_[[#This Row],[% normaliz]]=1,DATOS_[[#This Row],[% anualiz]]&lt;&gt;1),"Sí","NO")</f>
        <v>NO</v>
      </c>
      <c r="BV609" s="137" t="str">
        <f aca="false">IF(AND(DATOS_[[#This Row],[% normaliz]]&lt;&gt;1,DATOS_[[#This Row],[% anualiz]]&lt;&gt;1),"Sí","NO")</f>
        <v>NO</v>
      </c>
      <c r="BW609" s="137" t="str">
        <f aca="false">+IF(DATOS_[[#This Row],[% normaliz]]*DATOS_[[#This Row],[% anualiz]]=1,"NO","Sí")</f>
        <v>Sí</v>
      </c>
      <c r="BX609" s="138" t="e">
        <f aca="false">(DATOS_[[#This Row],[S.BASE]]*(1/DATOS_[[#This Row],[% normaliz]])*(1/DATOS_[[#This Row],[% anualiz]]))*IF(DATOS_[[#This Row],[Check Equiparado]]="Sí",1,0)</f>
        <v>#DIV/0!</v>
      </c>
      <c r="BY6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9" s="138" t="e">
        <f aca="false">+DATOS_[[#This Row],[SALARIO BASE Eq]]+DATOS_[[#This Row],[Tot COMPL.SAL Eq]]</f>
        <v>#DIV/0!</v>
      </c>
      <c r="CA609" s="138" t="e">
        <f aca="false" t="array" ref="CA609:CA6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9" s="138" t="e">
        <f aca="false">+DATOS_[[#This Row],[TOTAL SALARIO Eq]]+DATOS_[[#This Row],[Tot Extrasalarial Eq]]</f>
        <v>#DIV/0!</v>
      </c>
      <c r="CC609" s="139" t="n">
        <f aca="false">DATOS_[[#This Row],[S.BASE]]</f>
        <v>0</v>
      </c>
      <c r="CD609" s="139" t="n">
        <f aca="false">+SUM(DATOS_[[#This Row],[Conc.Sal.01]:[Conc.Sal.30]])</f>
        <v>0</v>
      </c>
      <c r="CE609" s="139" t="n">
        <f aca="false">+DATOS_[[#This Row],[SALARIO BASE Ef]]+DATOS_[[#This Row],[Tot COMPL.SAL Ef]]</f>
        <v>0</v>
      </c>
      <c r="CF609" s="139" t="n">
        <f aca="false">+SUM(DATOS_[[#This Row],[C.Extra.01]:[C.Extra.05]])</f>
        <v>0</v>
      </c>
      <c r="CG609" s="139" t="n">
        <f aca="false">+DATOS_[[#This Row],[TOTAL SALARIO Ef]]+DATOS_[[#This Row],[Tot Extrasalarial Ef]]</f>
        <v>0</v>
      </c>
      <c r="CH609" s="140" t="n">
        <f aca="false">MIN(IF(DATOS_[[#This Row],[Fecha Fin Contrato]]="",$D$4,DATOS_[[#This Row],[Fecha Fin Contrato]]),$D$4)-MAX(DATOS_[[#This Row],[Fecha de Contratación]],$D$3)+1</f>
        <v>1</v>
      </c>
      <c r="CI609" s="141" t="str">
        <f aca="false">IF(COUNTIFS(DATOS_[id],DATOS_[[#This Row],[id]])&gt;1,DATOS_[[#This Row],[id]],"")</f>
        <v/>
      </c>
      <c r="CJ609" s="141" t="n">
        <f aca="false">(Inicio!$G$10-DATOS_[[#This Row],[Fecha Nacimiento]])/365.25</f>
        <v>0</v>
      </c>
      <c r="CK609" s="141" t="n">
        <f aca="false">(Inicio!$G$10-DATOS_[[#This Row],[Fecha de Antigüedad]])/365.25</f>
        <v>0</v>
      </c>
      <c r="CL609" s="141" t="e">
        <f aca="false">+VLOOKUP(DATOS_[[#This Row],[Clave de Contrato]],TblTiposContrato13[],3,0)</f>
        <v>#N/A</v>
      </c>
      <c r="CM609" s="141" t="e">
        <f aca="false">+VLOOKUP(DATOS_[[#This Row],[Clave de Contrato]],TblTiposContrato13[],4,0)</f>
        <v>#N/A</v>
      </c>
      <c r="CN609" s="141" t="str">
        <f aca="false">VLOOKUP(DATOS_[[#This Row],[Edad]],CONTRATOS!TblRngEdad,2,1)</f>
        <v>20  o menos</v>
      </c>
      <c r="CO609" s="141" t="str">
        <f aca="false">VLOOKUP(DATOS_[[#This Row],[Antigüedad]],TblRngAntg14[],2,1)</f>
        <v>0 a 1 años</v>
      </c>
    </row>
    <row r="610" customFormat="false" ht="13.8" hidden="false" customHeight="false" outlineLevel="0" collapsed="false">
      <c r="D610" s="128"/>
      <c r="E610" s="129"/>
      <c r="F610" s="129"/>
      <c r="G610" s="129"/>
      <c r="H610" s="130"/>
      <c r="I610" s="131"/>
      <c r="J610" s="128"/>
      <c r="K610" s="132"/>
      <c r="L610" s="132"/>
      <c r="M610" s="133"/>
      <c r="N610" s="133"/>
      <c r="O610" s="133"/>
      <c r="P610" s="129"/>
      <c r="Z610" s="74"/>
      <c r="AA610" s="75"/>
      <c r="AB610" s="75"/>
      <c r="AC610" s="129"/>
      <c r="AD610" s="134"/>
      <c r="AE610" s="134"/>
      <c r="AF610" s="134"/>
      <c r="AG610" s="134"/>
      <c r="AH610" s="134"/>
      <c r="AI610" s="134"/>
      <c r="AJ610" s="134"/>
      <c r="AK610" s="134"/>
      <c r="AL610" s="134"/>
      <c r="AM610" s="134"/>
      <c r="AN610" s="134"/>
      <c r="AO610" s="134"/>
      <c r="AP610" s="134"/>
      <c r="AQ610" s="134"/>
      <c r="AR610" s="134"/>
      <c r="AS610" s="134"/>
      <c r="AT610" s="134"/>
      <c r="AU610" s="134"/>
      <c r="AV610" s="134"/>
      <c r="AW610" s="134"/>
      <c r="AX610" s="134"/>
      <c r="AY610" s="134"/>
      <c r="AZ610" s="134"/>
      <c r="BA610" s="134"/>
      <c r="BB610" s="134"/>
      <c r="BC610" s="134"/>
      <c r="BD610" s="134"/>
      <c r="BE610" s="134"/>
      <c r="BF610" s="134"/>
      <c r="BG610" s="134"/>
      <c r="BH610" s="134"/>
      <c r="BI610" s="134"/>
      <c r="BJ610" s="134"/>
      <c r="BK610" s="134"/>
      <c r="BL610" s="134"/>
      <c r="BM610" s="135"/>
      <c r="BN610" s="136" t="n">
        <f aca="false">+MAX($D$3,DATOS_[[#This Row],[Fecha Inicio Sit. Contract.]])</f>
        <v>0</v>
      </c>
      <c r="BO610" s="136" t="n">
        <f aca="false">+MIN($D$4,DATOS_[[#This Row],[Fecha Fin Sit. Contract.]])</f>
        <v>0</v>
      </c>
      <c r="BP610" s="137" t="n">
        <f aca="false">+DATOS_[[#This Row],[% de jornada]]*IF(DATOS_[[#This Row],[% jornada reducida]]="",1,DATOS_[[#This Row],[% jornada reducida]])</f>
        <v>0</v>
      </c>
      <c r="BQ610" s="137" t="n">
        <f aca="false">+(DATOS_[[#This Row],[F.fin.cal]]-DATOS_[[#This Row],[F.ini.cal]]+1)/($D$4-$D$3+1)</f>
        <v>1</v>
      </c>
      <c r="BR610" s="137" t="str">
        <f aca="false">IF(OR(AND(DATOS_[[#This Row],[Fecha Fin Contrato]]&lt;$D$3,DATOS_[[#This Row],[Fecha Fin Contrato]]&lt;&gt;""),DATOS_[[#This Row],[Fecha de Contratación]]&gt;$D$4),"Fuera","Dentro")</f>
        <v>Dentro</v>
      </c>
      <c r="BS610" s="137" t="str">
        <f aca="false" t="array" ref="BS610:BS610">IF(MAX(IF(DATOS_[id]=DATOS_[[#This Row],[id]],DATOS_[F.fin.cal]))=DATOS_[[#This Row],[F.fin.cal]],"Sí","NO")</f>
        <v>Sí</v>
      </c>
      <c r="BT610" s="137" t="str">
        <f aca="false">IF(AND(DATOS_[[#This Row],[% normaliz]]&lt;&gt;1,DATOS_[[#This Row],[% anualiz]]=1),"Sí","NO")</f>
        <v>Sí</v>
      </c>
      <c r="BU610" s="137" t="str">
        <f aca="false">IF(AND(DATOS_[[#This Row],[% normaliz]]=1,DATOS_[[#This Row],[% anualiz]]&lt;&gt;1),"Sí","NO")</f>
        <v>NO</v>
      </c>
      <c r="BV610" s="137" t="str">
        <f aca="false">IF(AND(DATOS_[[#This Row],[% normaliz]]&lt;&gt;1,DATOS_[[#This Row],[% anualiz]]&lt;&gt;1),"Sí","NO")</f>
        <v>NO</v>
      </c>
      <c r="BW610" s="137" t="str">
        <f aca="false">+IF(DATOS_[[#This Row],[% normaliz]]*DATOS_[[#This Row],[% anualiz]]=1,"NO","Sí")</f>
        <v>Sí</v>
      </c>
      <c r="BX610" s="138" t="e">
        <f aca="false">(DATOS_[[#This Row],[S.BASE]]*(1/DATOS_[[#This Row],[% normaliz]])*(1/DATOS_[[#This Row],[% anualiz]]))*IF(DATOS_[[#This Row],[Check Equiparado]]="Sí",1,0)</f>
        <v>#DIV/0!</v>
      </c>
      <c r="BY6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0" s="138" t="e">
        <f aca="false">+DATOS_[[#This Row],[SALARIO BASE Eq]]+DATOS_[[#This Row],[Tot COMPL.SAL Eq]]</f>
        <v>#DIV/0!</v>
      </c>
      <c r="CA610" s="138" t="e">
        <f aca="false" t="array" ref="CA610:CA6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0" s="138" t="e">
        <f aca="false">+DATOS_[[#This Row],[TOTAL SALARIO Eq]]+DATOS_[[#This Row],[Tot Extrasalarial Eq]]</f>
        <v>#DIV/0!</v>
      </c>
      <c r="CC610" s="139" t="n">
        <f aca="false">DATOS_[[#This Row],[S.BASE]]</f>
        <v>0</v>
      </c>
      <c r="CD610" s="139" t="n">
        <f aca="false">+SUM(DATOS_[[#This Row],[Conc.Sal.01]:[Conc.Sal.30]])</f>
        <v>0</v>
      </c>
      <c r="CE610" s="139" t="n">
        <f aca="false">+DATOS_[[#This Row],[SALARIO BASE Ef]]+DATOS_[[#This Row],[Tot COMPL.SAL Ef]]</f>
        <v>0</v>
      </c>
      <c r="CF610" s="139" t="n">
        <f aca="false">+SUM(DATOS_[[#This Row],[C.Extra.01]:[C.Extra.05]])</f>
        <v>0</v>
      </c>
      <c r="CG610" s="139" t="n">
        <f aca="false">+DATOS_[[#This Row],[TOTAL SALARIO Ef]]+DATOS_[[#This Row],[Tot Extrasalarial Ef]]</f>
        <v>0</v>
      </c>
      <c r="CH610" s="140" t="n">
        <f aca="false">MIN(IF(DATOS_[[#This Row],[Fecha Fin Contrato]]="",$D$4,DATOS_[[#This Row],[Fecha Fin Contrato]]),$D$4)-MAX(DATOS_[[#This Row],[Fecha de Contratación]],$D$3)+1</f>
        <v>1</v>
      </c>
      <c r="CI610" s="141" t="str">
        <f aca="false">IF(COUNTIFS(DATOS_[id],DATOS_[[#This Row],[id]])&gt;1,DATOS_[[#This Row],[id]],"")</f>
        <v/>
      </c>
      <c r="CJ610" s="141" t="n">
        <f aca="false">(Inicio!$G$10-DATOS_[[#This Row],[Fecha Nacimiento]])/365.25</f>
        <v>0</v>
      </c>
      <c r="CK610" s="141" t="n">
        <f aca="false">(Inicio!$G$10-DATOS_[[#This Row],[Fecha de Antigüedad]])/365.25</f>
        <v>0</v>
      </c>
      <c r="CL610" s="141" t="e">
        <f aca="false">+VLOOKUP(DATOS_[[#This Row],[Clave de Contrato]],TblTiposContrato13[],3,0)</f>
        <v>#N/A</v>
      </c>
      <c r="CM610" s="141" t="e">
        <f aca="false">+VLOOKUP(DATOS_[[#This Row],[Clave de Contrato]],TblTiposContrato13[],4,0)</f>
        <v>#N/A</v>
      </c>
      <c r="CN610" s="141" t="str">
        <f aca="false">VLOOKUP(DATOS_[[#This Row],[Edad]],CONTRATOS!TblRngEdad,2,1)</f>
        <v>20  o menos</v>
      </c>
      <c r="CO610" s="141" t="str">
        <f aca="false">VLOOKUP(DATOS_[[#This Row],[Antigüedad]],TblRngAntg14[],2,1)</f>
        <v>0 a 1 años</v>
      </c>
    </row>
    <row r="611" customFormat="false" ht="13.8" hidden="false" customHeight="false" outlineLevel="0" collapsed="false">
      <c r="D611" s="128"/>
      <c r="E611" s="129"/>
      <c r="F611" s="129"/>
      <c r="G611" s="129"/>
      <c r="H611" s="130"/>
      <c r="I611" s="131"/>
      <c r="J611" s="128"/>
      <c r="K611" s="132"/>
      <c r="L611" s="132"/>
      <c r="M611" s="133"/>
      <c r="N611" s="133"/>
      <c r="O611" s="133"/>
      <c r="P611" s="129"/>
      <c r="Z611" s="74"/>
      <c r="AA611" s="75"/>
      <c r="AB611" s="75"/>
      <c r="AC611" s="129"/>
      <c r="AD611" s="134"/>
      <c r="AE611" s="134"/>
      <c r="AF611" s="134"/>
      <c r="AG611" s="134"/>
      <c r="AH611" s="134"/>
      <c r="AI611" s="134"/>
      <c r="AJ611" s="134"/>
      <c r="AK611" s="134"/>
      <c r="AL611" s="134"/>
      <c r="AM611" s="134"/>
      <c r="AN611" s="134"/>
      <c r="AO611" s="134"/>
      <c r="AP611" s="134"/>
      <c r="AQ611" s="134"/>
      <c r="AR611" s="134"/>
      <c r="AS611" s="134"/>
      <c r="AT611" s="134"/>
      <c r="AU611" s="134"/>
      <c r="AV611" s="134"/>
      <c r="AW611" s="134"/>
      <c r="AX611" s="134"/>
      <c r="AY611" s="134"/>
      <c r="AZ611" s="134"/>
      <c r="BA611" s="134"/>
      <c r="BB611" s="134"/>
      <c r="BC611" s="134"/>
      <c r="BD611" s="134"/>
      <c r="BE611" s="134"/>
      <c r="BF611" s="134"/>
      <c r="BG611" s="134"/>
      <c r="BH611" s="134"/>
      <c r="BI611" s="134"/>
      <c r="BJ611" s="134"/>
      <c r="BK611" s="134"/>
      <c r="BL611" s="134"/>
      <c r="BM611" s="135"/>
      <c r="BN611" s="136" t="n">
        <f aca="false">+MAX($D$3,DATOS_[[#This Row],[Fecha Inicio Sit. Contract.]])</f>
        <v>0</v>
      </c>
      <c r="BO611" s="136" t="n">
        <f aca="false">+MIN($D$4,DATOS_[[#This Row],[Fecha Fin Sit. Contract.]])</f>
        <v>0</v>
      </c>
      <c r="BP611" s="137" t="n">
        <f aca="false">+DATOS_[[#This Row],[% de jornada]]*IF(DATOS_[[#This Row],[% jornada reducida]]="",1,DATOS_[[#This Row],[% jornada reducida]])</f>
        <v>0</v>
      </c>
      <c r="BQ611" s="137" t="n">
        <f aca="false">+(DATOS_[[#This Row],[F.fin.cal]]-DATOS_[[#This Row],[F.ini.cal]]+1)/($D$4-$D$3+1)</f>
        <v>1</v>
      </c>
      <c r="BR611" s="137" t="str">
        <f aca="false">IF(OR(AND(DATOS_[[#This Row],[Fecha Fin Contrato]]&lt;$D$3,DATOS_[[#This Row],[Fecha Fin Contrato]]&lt;&gt;""),DATOS_[[#This Row],[Fecha de Contratación]]&gt;$D$4),"Fuera","Dentro")</f>
        <v>Dentro</v>
      </c>
      <c r="BS611" s="137" t="str">
        <f aca="false" t="array" ref="BS611:BS611">IF(MAX(IF(DATOS_[id]=DATOS_[[#This Row],[id]],DATOS_[F.fin.cal]))=DATOS_[[#This Row],[F.fin.cal]],"Sí","NO")</f>
        <v>Sí</v>
      </c>
      <c r="BT611" s="137" t="str">
        <f aca="false">IF(AND(DATOS_[[#This Row],[% normaliz]]&lt;&gt;1,DATOS_[[#This Row],[% anualiz]]=1),"Sí","NO")</f>
        <v>Sí</v>
      </c>
      <c r="BU611" s="137" t="str">
        <f aca="false">IF(AND(DATOS_[[#This Row],[% normaliz]]=1,DATOS_[[#This Row],[% anualiz]]&lt;&gt;1),"Sí","NO")</f>
        <v>NO</v>
      </c>
      <c r="BV611" s="137" t="str">
        <f aca="false">IF(AND(DATOS_[[#This Row],[% normaliz]]&lt;&gt;1,DATOS_[[#This Row],[% anualiz]]&lt;&gt;1),"Sí","NO")</f>
        <v>NO</v>
      </c>
      <c r="BW611" s="137" t="str">
        <f aca="false">+IF(DATOS_[[#This Row],[% normaliz]]*DATOS_[[#This Row],[% anualiz]]=1,"NO","Sí")</f>
        <v>Sí</v>
      </c>
      <c r="BX611" s="138" t="e">
        <f aca="false">(DATOS_[[#This Row],[S.BASE]]*(1/DATOS_[[#This Row],[% normaliz]])*(1/DATOS_[[#This Row],[% anualiz]]))*IF(DATOS_[[#This Row],[Check Equiparado]]="Sí",1,0)</f>
        <v>#DIV/0!</v>
      </c>
      <c r="BY6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1" s="138" t="e">
        <f aca="false">+DATOS_[[#This Row],[SALARIO BASE Eq]]+DATOS_[[#This Row],[Tot COMPL.SAL Eq]]</f>
        <v>#DIV/0!</v>
      </c>
      <c r="CA611" s="138" t="e">
        <f aca="false" t="array" ref="CA611:CA6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1" s="138" t="e">
        <f aca="false">+DATOS_[[#This Row],[TOTAL SALARIO Eq]]+DATOS_[[#This Row],[Tot Extrasalarial Eq]]</f>
        <v>#DIV/0!</v>
      </c>
      <c r="CC611" s="139" t="n">
        <f aca="false">DATOS_[[#This Row],[S.BASE]]</f>
        <v>0</v>
      </c>
      <c r="CD611" s="139" t="n">
        <f aca="false">+SUM(DATOS_[[#This Row],[Conc.Sal.01]:[Conc.Sal.30]])</f>
        <v>0</v>
      </c>
      <c r="CE611" s="139" t="n">
        <f aca="false">+DATOS_[[#This Row],[SALARIO BASE Ef]]+DATOS_[[#This Row],[Tot COMPL.SAL Ef]]</f>
        <v>0</v>
      </c>
      <c r="CF611" s="139" t="n">
        <f aca="false">+SUM(DATOS_[[#This Row],[C.Extra.01]:[C.Extra.05]])</f>
        <v>0</v>
      </c>
      <c r="CG611" s="139" t="n">
        <f aca="false">+DATOS_[[#This Row],[TOTAL SALARIO Ef]]+DATOS_[[#This Row],[Tot Extrasalarial Ef]]</f>
        <v>0</v>
      </c>
      <c r="CH611" s="140" t="n">
        <f aca="false">MIN(IF(DATOS_[[#This Row],[Fecha Fin Contrato]]="",$D$4,DATOS_[[#This Row],[Fecha Fin Contrato]]),$D$4)-MAX(DATOS_[[#This Row],[Fecha de Contratación]],$D$3)+1</f>
        <v>1</v>
      </c>
      <c r="CI611" s="141" t="str">
        <f aca="false">IF(COUNTIFS(DATOS_[id],DATOS_[[#This Row],[id]])&gt;1,DATOS_[[#This Row],[id]],"")</f>
        <v/>
      </c>
      <c r="CJ611" s="141" t="n">
        <f aca="false">(Inicio!$G$10-DATOS_[[#This Row],[Fecha Nacimiento]])/365.25</f>
        <v>0</v>
      </c>
      <c r="CK611" s="141" t="n">
        <f aca="false">(Inicio!$G$10-DATOS_[[#This Row],[Fecha de Antigüedad]])/365.25</f>
        <v>0</v>
      </c>
      <c r="CL611" s="141" t="e">
        <f aca="false">+VLOOKUP(DATOS_[[#This Row],[Clave de Contrato]],TblTiposContrato13[],3,0)</f>
        <v>#N/A</v>
      </c>
      <c r="CM611" s="141" t="e">
        <f aca="false">+VLOOKUP(DATOS_[[#This Row],[Clave de Contrato]],TblTiposContrato13[],4,0)</f>
        <v>#N/A</v>
      </c>
      <c r="CN611" s="141" t="str">
        <f aca="false">VLOOKUP(DATOS_[[#This Row],[Edad]],CONTRATOS!TblRngEdad,2,1)</f>
        <v>20  o menos</v>
      </c>
      <c r="CO611" s="141" t="str">
        <f aca="false">VLOOKUP(DATOS_[[#This Row],[Antigüedad]],TblRngAntg14[],2,1)</f>
        <v>0 a 1 años</v>
      </c>
    </row>
    <row r="612" customFormat="false" ht="13.8" hidden="false" customHeight="false" outlineLevel="0" collapsed="false">
      <c r="D612" s="128"/>
      <c r="E612" s="129"/>
      <c r="F612" s="129"/>
      <c r="G612" s="129"/>
      <c r="H612" s="130"/>
      <c r="I612" s="131"/>
      <c r="J612" s="128"/>
      <c r="K612" s="132"/>
      <c r="L612" s="132"/>
      <c r="M612" s="133"/>
      <c r="N612" s="133"/>
      <c r="O612" s="133"/>
      <c r="P612" s="129"/>
      <c r="Z612" s="74"/>
      <c r="AA612" s="75"/>
      <c r="AB612" s="75"/>
      <c r="AC612" s="129"/>
      <c r="AD612" s="134"/>
      <c r="AE612" s="134"/>
      <c r="AF612" s="134"/>
      <c r="AG612" s="134"/>
      <c r="AH612" s="134"/>
      <c r="AI612" s="134"/>
      <c r="AJ612" s="134"/>
      <c r="AK612" s="134"/>
      <c r="AL612" s="134"/>
      <c r="AM612" s="134"/>
      <c r="AN612" s="134"/>
      <c r="AO612" s="134"/>
      <c r="AP612" s="134"/>
      <c r="AQ612" s="134"/>
      <c r="AR612" s="134"/>
      <c r="AS612" s="134"/>
      <c r="AT612" s="134"/>
      <c r="AU612" s="134"/>
      <c r="AV612" s="134"/>
      <c r="AW612" s="134"/>
      <c r="AX612" s="134"/>
      <c r="AY612" s="134"/>
      <c r="AZ612" s="134"/>
      <c r="BA612" s="134"/>
      <c r="BB612" s="134"/>
      <c r="BC612" s="134"/>
      <c r="BD612" s="134"/>
      <c r="BE612" s="134"/>
      <c r="BF612" s="134"/>
      <c r="BG612" s="134"/>
      <c r="BH612" s="134"/>
      <c r="BI612" s="134"/>
      <c r="BJ612" s="134"/>
      <c r="BK612" s="134"/>
      <c r="BL612" s="134"/>
      <c r="BM612" s="135"/>
      <c r="BN612" s="136" t="n">
        <f aca="false">+MAX($D$3,DATOS_[[#This Row],[Fecha Inicio Sit. Contract.]])</f>
        <v>0</v>
      </c>
      <c r="BO612" s="136" t="n">
        <f aca="false">+MIN($D$4,DATOS_[[#This Row],[Fecha Fin Sit. Contract.]])</f>
        <v>0</v>
      </c>
      <c r="BP612" s="137" t="n">
        <f aca="false">+DATOS_[[#This Row],[% de jornada]]*IF(DATOS_[[#This Row],[% jornada reducida]]="",1,DATOS_[[#This Row],[% jornada reducida]])</f>
        <v>0</v>
      </c>
      <c r="BQ612" s="137" t="n">
        <f aca="false">+(DATOS_[[#This Row],[F.fin.cal]]-DATOS_[[#This Row],[F.ini.cal]]+1)/($D$4-$D$3+1)</f>
        <v>1</v>
      </c>
      <c r="BR612" s="137" t="str">
        <f aca="false">IF(OR(AND(DATOS_[[#This Row],[Fecha Fin Contrato]]&lt;$D$3,DATOS_[[#This Row],[Fecha Fin Contrato]]&lt;&gt;""),DATOS_[[#This Row],[Fecha de Contratación]]&gt;$D$4),"Fuera","Dentro")</f>
        <v>Dentro</v>
      </c>
      <c r="BS612" s="137" t="str">
        <f aca="false" t="array" ref="BS612:BS612">IF(MAX(IF(DATOS_[id]=DATOS_[[#This Row],[id]],DATOS_[F.fin.cal]))=DATOS_[[#This Row],[F.fin.cal]],"Sí","NO")</f>
        <v>Sí</v>
      </c>
      <c r="BT612" s="137" t="str">
        <f aca="false">IF(AND(DATOS_[[#This Row],[% normaliz]]&lt;&gt;1,DATOS_[[#This Row],[% anualiz]]=1),"Sí","NO")</f>
        <v>Sí</v>
      </c>
      <c r="BU612" s="137" t="str">
        <f aca="false">IF(AND(DATOS_[[#This Row],[% normaliz]]=1,DATOS_[[#This Row],[% anualiz]]&lt;&gt;1),"Sí","NO")</f>
        <v>NO</v>
      </c>
      <c r="BV612" s="137" t="str">
        <f aca="false">IF(AND(DATOS_[[#This Row],[% normaliz]]&lt;&gt;1,DATOS_[[#This Row],[% anualiz]]&lt;&gt;1),"Sí","NO")</f>
        <v>NO</v>
      </c>
      <c r="BW612" s="137" t="str">
        <f aca="false">+IF(DATOS_[[#This Row],[% normaliz]]*DATOS_[[#This Row],[% anualiz]]=1,"NO","Sí")</f>
        <v>Sí</v>
      </c>
      <c r="BX612" s="138" t="e">
        <f aca="false">(DATOS_[[#This Row],[S.BASE]]*(1/DATOS_[[#This Row],[% normaliz]])*(1/DATOS_[[#This Row],[% anualiz]]))*IF(DATOS_[[#This Row],[Check Equiparado]]="Sí",1,0)</f>
        <v>#DIV/0!</v>
      </c>
      <c r="BY6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2" s="138" t="e">
        <f aca="false">+DATOS_[[#This Row],[SALARIO BASE Eq]]+DATOS_[[#This Row],[Tot COMPL.SAL Eq]]</f>
        <v>#DIV/0!</v>
      </c>
      <c r="CA612" s="138" t="e">
        <f aca="false" t="array" ref="CA612:CA6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2" s="138" t="e">
        <f aca="false">+DATOS_[[#This Row],[TOTAL SALARIO Eq]]+DATOS_[[#This Row],[Tot Extrasalarial Eq]]</f>
        <v>#DIV/0!</v>
      </c>
      <c r="CC612" s="139" t="n">
        <f aca="false">DATOS_[[#This Row],[S.BASE]]</f>
        <v>0</v>
      </c>
      <c r="CD612" s="139" t="n">
        <f aca="false">+SUM(DATOS_[[#This Row],[Conc.Sal.01]:[Conc.Sal.30]])</f>
        <v>0</v>
      </c>
      <c r="CE612" s="139" t="n">
        <f aca="false">+DATOS_[[#This Row],[SALARIO BASE Ef]]+DATOS_[[#This Row],[Tot COMPL.SAL Ef]]</f>
        <v>0</v>
      </c>
      <c r="CF612" s="139" t="n">
        <f aca="false">+SUM(DATOS_[[#This Row],[C.Extra.01]:[C.Extra.05]])</f>
        <v>0</v>
      </c>
      <c r="CG612" s="139" t="n">
        <f aca="false">+DATOS_[[#This Row],[TOTAL SALARIO Ef]]+DATOS_[[#This Row],[Tot Extrasalarial Ef]]</f>
        <v>0</v>
      </c>
      <c r="CH612" s="140" t="n">
        <f aca="false">MIN(IF(DATOS_[[#This Row],[Fecha Fin Contrato]]="",$D$4,DATOS_[[#This Row],[Fecha Fin Contrato]]),$D$4)-MAX(DATOS_[[#This Row],[Fecha de Contratación]],$D$3)+1</f>
        <v>1</v>
      </c>
      <c r="CI612" s="141" t="str">
        <f aca="false">IF(COUNTIFS(DATOS_[id],DATOS_[[#This Row],[id]])&gt;1,DATOS_[[#This Row],[id]],"")</f>
        <v/>
      </c>
      <c r="CJ612" s="141" t="n">
        <f aca="false">(Inicio!$G$10-DATOS_[[#This Row],[Fecha Nacimiento]])/365.25</f>
        <v>0</v>
      </c>
      <c r="CK612" s="141" t="n">
        <f aca="false">(Inicio!$G$10-DATOS_[[#This Row],[Fecha de Antigüedad]])/365.25</f>
        <v>0</v>
      </c>
      <c r="CL612" s="141" t="e">
        <f aca="false">+VLOOKUP(DATOS_[[#This Row],[Clave de Contrato]],TblTiposContrato13[],3,0)</f>
        <v>#N/A</v>
      </c>
      <c r="CM612" s="141" t="e">
        <f aca="false">+VLOOKUP(DATOS_[[#This Row],[Clave de Contrato]],TblTiposContrato13[],4,0)</f>
        <v>#N/A</v>
      </c>
      <c r="CN612" s="141" t="str">
        <f aca="false">VLOOKUP(DATOS_[[#This Row],[Edad]],CONTRATOS!TblRngEdad,2,1)</f>
        <v>20  o menos</v>
      </c>
      <c r="CO612" s="141" t="str">
        <f aca="false">VLOOKUP(DATOS_[[#This Row],[Antigüedad]],TblRngAntg14[],2,1)</f>
        <v>0 a 1 años</v>
      </c>
    </row>
    <row r="613" customFormat="false" ht="13.8" hidden="false" customHeight="false" outlineLevel="0" collapsed="false">
      <c r="D613" s="128"/>
      <c r="E613" s="129"/>
      <c r="F613" s="129"/>
      <c r="G613" s="129"/>
      <c r="H613" s="130"/>
      <c r="I613" s="131"/>
      <c r="J613" s="128"/>
      <c r="K613" s="132"/>
      <c r="L613" s="132"/>
      <c r="M613" s="133"/>
      <c r="N613" s="133"/>
      <c r="O613" s="133"/>
      <c r="P613" s="129"/>
      <c r="Z613" s="74"/>
      <c r="AA613" s="75"/>
      <c r="AB613" s="75"/>
      <c r="AC613" s="129"/>
      <c r="AD613" s="134"/>
      <c r="AE613" s="134"/>
      <c r="AF613" s="134"/>
      <c r="AG613" s="134"/>
      <c r="AH613" s="134"/>
      <c r="AI613" s="134"/>
      <c r="AJ613" s="134"/>
      <c r="AK613" s="134"/>
      <c r="AL613" s="134"/>
      <c r="AM613" s="134"/>
      <c r="AN613" s="134"/>
      <c r="AO613" s="134"/>
      <c r="AP613" s="134"/>
      <c r="AQ613" s="134"/>
      <c r="AR613" s="134"/>
      <c r="AS613" s="134"/>
      <c r="AT613" s="134"/>
      <c r="AU613" s="134"/>
      <c r="AV613" s="134"/>
      <c r="AW613" s="134"/>
      <c r="AX613" s="134"/>
      <c r="AY613" s="134"/>
      <c r="AZ613" s="134"/>
      <c r="BA613" s="134"/>
      <c r="BB613" s="134"/>
      <c r="BC613" s="134"/>
      <c r="BD613" s="134"/>
      <c r="BE613" s="134"/>
      <c r="BF613" s="134"/>
      <c r="BG613" s="134"/>
      <c r="BH613" s="134"/>
      <c r="BI613" s="134"/>
      <c r="BJ613" s="134"/>
      <c r="BK613" s="134"/>
      <c r="BL613" s="134"/>
      <c r="BM613" s="135"/>
      <c r="BN613" s="136" t="n">
        <f aca="false">+MAX($D$3,DATOS_[[#This Row],[Fecha Inicio Sit. Contract.]])</f>
        <v>0</v>
      </c>
      <c r="BO613" s="136" t="n">
        <f aca="false">+MIN($D$4,DATOS_[[#This Row],[Fecha Fin Sit. Contract.]])</f>
        <v>0</v>
      </c>
      <c r="BP613" s="137" t="n">
        <f aca="false">+DATOS_[[#This Row],[% de jornada]]*IF(DATOS_[[#This Row],[% jornada reducida]]="",1,DATOS_[[#This Row],[% jornada reducida]])</f>
        <v>0</v>
      </c>
      <c r="BQ613" s="137" t="n">
        <f aca="false">+(DATOS_[[#This Row],[F.fin.cal]]-DATOS_[[#This Row],[F.ini.cal]]+1)/($D$4-$D$3+1)</f>
        <v>1</v>
      </c>
      <c r="BR613" s="137" t="str">
        <f aca="false">IF(OR(AND(DATOS_[[#This Row],[Fecha Fin Contrato]]&lt;$D$3,DATOS_[[#This Row],[Fecha Fin Contrato]]&lt;&gt;""),DATOS_[[#This Row],[Fecha de Contratación]]&gt;$D$4),"Fuera","Dentro")</f>
        <v>Dentro</v>
      </c>
      <c r="BS613" s="137" t="str">
        <f aca="false" t="array" ref="BS613:BS613">IF(MAX(IF(DATOS_[id]=DATOS_[[#This Row],[id]],DATOS_[F.fin.cal]))=DATOS_[[#This Row],[F.fin.cal]],"Sí","NO")</f>
        <v>Sí</v>
      </c>
      <c r="BT613" s="137" t="str">
        <f aca="false">IF(AND(DATOS_[[#This Row],[% normaliz]]&lt;&gt;1,DATOS_[[#This Row],[% anualiz]]=1),"Sí","NO")</f>
        <v>Sí</v>
      </c>
      <c r="BU613" s="137" t="str">
        <f aca="false">IF(AND(DATOS_[[#This Row],[% normaliz]]=1,DATOS_[[#This Row],[% anualiz]]&lt;&gt;1),"Sí","NO")</f>
        <v>NO</v>
      </c>
      <c r="BV613" s="137" t="str">
        <f aca="false">IF(AND(DATOS_[[#This Row],[% normaliz]]&lt;&gt;1,DATOS_[[#This Row],[% anualiz]]&lt;&gt;1),"Sí","NO")</f>
        <v>NO</v>
      </c>
      <c r="BW613" s="137" t="str">
        <f aca="false">+IF(DATOS_[[#This Row],[% normaliz]]*DATOS_[[#This Row],[% anualiz]]=1,"NO","Sí")</f>
        <v>Sí</v>
      </c>
      <c r="BX613" s="138" t="e">
        <f aca="false">(DATOS_[[#This Row],[S.BASE]]*(1/DATOS_[[#This Row],[% normaliz]])*(1/DATOS_[[#This Row],[% anualiz]]))*IF(DATOS_[[#This Row],[Check Equiparado]]="Sí",1,0)</f>
        <v>#DIV/0!</v>
      </c>
      <c r="BY6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3" s="138" t="e">
        <f aca="false">+DATOS_[[#This Row],[SALARIO BASE Eq]]+DATOS_[[#This Row],[Tot COMPL.SAL Eq]]</f>
        <v>#DIV/0!</v>
      </c>
      <c r="CA613" s="138" t="e">
        <f aca="false" t="array" ref="CA613:CA6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3" s="138" t="e">
        <f aca="false">+DATOS_[[#This Row],[TOTAL SALARIO Eq]]+DATOS_[[#This Row],[Tot Extrasalarial Eq]]</f>
        <v>#DIV/0!</v>
      </c>
      <c r="CC613" s="139" t="n">
        <f aca="false">DATOS_[[#This Row],[S.BASE]]</f>
        <v>0</v>
      </c>
      <c r="CD613" s="139" t="n">
        <f aca="false">+SUM(DATOS_[[#This Row],[Conc.Sal.01]:[Conc.Sal.30]])</f>
        <v>0</v>
      </c>
      <c r="CE613" s="139" t="n">
        <f aca="false">+DATOS_[[#This Row],[SALARIO BASE Ef]]+DATOS_[[#This Row],[Tot COMPL.SAL Ef]]</f>
        <v>0</v>
      </c>
      <c r="CF613" s="139" t="n">
        <f aca="false">+SUM(DATOS_[[#This Row],[C.Extra.01]:[C.Extra.05]])</f>
        <v>0</v>
      </c>
      <c r="CG613" s="139" t="n">
        <f aca="false">+DATOS_[[#This Row],[TOTAL SALARIO Ef]]+DATOS_[[#This Row],[Tot Extrasalarial Ef]]</f>
        <v>0</v>
      </c>
      <c r="CH613" s="140" t="n">
        <f aca="false">MIN(IF(DATOS_[[#This Row],[Fecha Fin Contrato]]="",$D$4,DATOS_[[#This Row],[Fecha Fin Contrato]]),$D$4)-MAX(DATOS_[[#This Row],[Fecha de Contratación]],$D$3)+1</f>
        <v>1</v>
      </c>
      <c r="CI613" s="141" t="str">
        <f aca="false">IF(COUNTIFS(DATOS_[id],DATOS_[[#This Row],[id]])&gt;1,DATOS_[[#This Row],[id]],"")</f>
        <v/>
      </c>
      <c r="CJ613" s="141" t="n">
        <f aca="false">(Inicio!$G$10-DATOS_[[#This Row],[Fecha Nacimiento]])/365.25</f>
        <v>0</v>
      </c>
      <c r="CK613" s="141" t="n">
        <f aca="false">(Inicio!$G$10-DATOS_[[#This Row],[Fecha de Antigüedad]])/365.25</f>
        <v>0</v>
      </c>
      <c r="CL613" s="141" t="e">
        <f aca="false">+VLOOKUP(DATOS_[[#This Row],[Clave de Contrato]],TblTiposContrato13[],3,0)</f>
        <v>#N/A</v>
      </c>
      <c r="CM613" s="141" t="e">
        <f aca="false">+VLOOKUP(DATOS_[[#This Row],[Clave de Contrato]],TblTiposContrato13[],4,0)</f>
        <v>#N/A</v>
      </c>
      <c r="CN613" s="141" t="str">
        <f aca="false">VLOOKUP(DATOS_[[#This Row],[Edad]],CONTRATOS!TblRngEdad,2,1)</f>
        <v>20  o menos</v>
      </c>
      <c r="CO613" s="141" t="str">
        <f aca="false">VLOOKUP(DATOS_[[#This Row],[Antigüedad]],TblRngAntg14[],2,1)</f>
        <v>0 a 1 años</v>
      </c>
    </row>
    <row r="614" customFormat="false" ht="13.8" hidden="false" customHeight="false" outlineLevel="0" collapsed="false">
      <c r="D614" s="128"/>
      <c r="E614" s="129"/>
      <c r="F614" s="129"/>
      <c r="G614" s="129"/>
      <c r="H614" s="130"/>
      <c r="I614" s="131"/>
      <c r="J614" s="128"/>
      <c r="K614" s="132"/>
      <c r="L614" s="132"/>
      <c r="M614" s="133"/>
      <c r="N614" s="133"/>
      <c r="O614" s="133"/>
      <c r="P614" s="129"/>
      <c r="Z614" s="74"/>
      <c r="AA614" s="75"/>
      <c r="AB614" s="75"/>
      <c r="AC614" s="129"/>
      <c r="AD614" s="134"/>
      <c r="AE614" s="134"/>
      <c r="AF614" s="134"/>
      <c r="AG614" s="134"/>
      <c r="AH614" s="134"/>
      <c r="AI614" s="134"/>
      <c r="AJ614" s="134"/>
      <c r="AK614" s="134"/>
      <c r="AL614" s="134"/>
      <c r="AM614" s="134"/>
      <c r="AN614" s="134"/>
      <c r="AO614" s="134"/>
      <c r="AP614" s="134"/>
      <c r="AQ614" s="134"/>
      <c r="AR614" s="134"/>
      <c r="AS614" s="134"/>
      <c r="AT614" s="134"/>
      <c r="AU614" s="134"/>
      <c r="AV614" s="134"/>
      <c r="AW614" s="134"/>
      <c r="AX614" s="134"/>
      <c r="AY614" s="134"/>
      <c r="AZ614" s="134"/>
      <c r="BA614" s="134"/>
      <c r="BB614" s="134"/>
      <c r="BC614" s="134"/>
      <c r="BD614" s="134"/>
      <c r="BE614" s="134"/>
      <c r="BF614" s="134"/>
      <c r="BG614" s="134"/>
      <c r="BH614" s="134"/>
      <c r="BI614" s="134"/>
      <c r="BJ614" s="134"/>
      <c r="BK614" s="134"/>
      <c r="BL614" s="134"/>
      <c r="BM614" s="135"/>
      <c r="BN614" s="136" t="n">
        <f aca="false">+MAX($D$3,DATOS_[[#This Row],[Fecha Inicio Sit. Contract.]])</f>
        <v>0</v>
      </c>
      <c r="BO614" s="136" t="n">
        <f aca="false">+MIN($D$4,DATOS_[[#This Row],[Fecha Fin Sit. Contract.]])</f>
        <v>0</v>
      </c>
      <c r="BP614" s="137" t="n">
        <f aca="false">+DATOS_[[#This Row],[% de jornada]]*IF(DATOS_[[#This Row],[% jornada reducida]]="",1,DATOS_[[#This Row],[% jornada reducida]])</f>
        <v>0</v>
      </c>
      <c r="BQ614" s="137" t="n">
        <f aca="false">+(DATOS_[[#This Row],[F.fin.cal]]-DATOS_[[#This Row],[F.ini.cal]]+1)/($D$4-$D$3+1)</f>
        <v>1</v>
      </c>
      <c r="BR614" s="137" t="str">
        <f aca="false">IF(OR(AND(DATOS_[[#This Row],[Fecha Fin Contrato]]&lt;$D$3,DATOS_[[#This Row],[Fecha Fin Contrato]]&lt;&gt;""),DATOS_[[#This Row],[Fecha de Contratación]]&gt;$D$4),"Fuera","Dentro")</f>
        <v>Dentro</v>
      </c>
      <c r="BS614" s="137" t="str">
        <f aca="false" t="array" ref="BS614:BS614">IF(MAX(IF(DATOS_[id]=DATOS_[[#This Row],[id]],DATOS_[F.fin.cal]))=DATOS_[[#This Row],[F.fin.cal]],"Sí","NO")</f>
        <v>Sí</v>
      </c>
      <c r="BT614" s="137" t="str">
        <f aca="false">IF(AND(DATOS_[[#This Row],[% normaliz]]&lt;&gt;1,DATOS_[[#This Row],[% anualiz]]=1),"Sí","NO")</f>
        <v>Sí</v>
      </c>
      <c r="BU614" s="137" t="str">
        <f aca="false">IF(AND(DATOS_[[#This Row],[% normaliz]]=1,DATOS_[[#This Row],[% anualiz]]&lt;&gt;1),"Sí","NO")</f>
        <v>NO</v>
      </c>
      <c r="BV614" s="137" t="str">
        <f aca="false">IF(AND(DATOS_[[#This Row],[% normaliz]]&lt;&gt;1,DATOS_[[#This Row],[% anualiz]]&lt;&gt;1),"Sí","NO")</f>
        <v>NO</v>
      </c>
      <c r="BW614" s="137" t="str">
        <f aca="false">+IF(DATOS_[[#This Row],[% normaliz]]*DATOS_[[#This Row],[% anualiz]]=1,"NO","Sí")</f>
        <v>Sí</v>
      </c>
      <c r="BX614" s="138" t="e">
        <f aca="false">(DATOS_[[#This Row],[S.BASE]]*(1/DATOS_[[#This Row],[% normaliz]])*(1/DATOS_[[#This Row],[% anualiz]]))*IF(DATOS_[[#This Row],[Check Equiparado]]="Sí",1,0)</f>
        <v>#DIV/0!</v>
      </c>
      <c r="BY6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4" s="138" t="e">
        <f aca="false">+DATOS_[[#This Row],[SALARIO BASE Eq]]+DATOS_[[#This Row],[Tot COMPL.SAL Eq]]</f>
        <v>#DIV/0!</v>
      </c>
      <c r="CA614" s="138" t="e">
        <f aca="false" t="array" ref="CA614:CA6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4" s="138" t="e">
        <f aca="false">+DATOS_[[#This Row],[TOTAL SALARIO Eq]]+DATOS_[[#This Row],[Tot Extrasalarial Eq]]</f>
        <v>#DIV/0!</v>
      </c>
      <c r="CC614" s="139" t="n">
        <f aca="false">DATOS_[[#This Row],[S.BASE]]</f>
        <v>0</v>
      </c>
      <c r="CD614" s="139" t="n">
        <f aca="false">+SUM(DATOS_[[#This Row],[Conc.Sal.01]:[Conc.Sal.30]])</f>
        <v>0</v>
      </c>
      <c r="CE614" s="139" t="n">
        <f aca="false">+DATOS_[[#This Row],[SALARIO BASE Ef]]+DATOS_[[#This Row],[Tot COMPL.SAL Ef]]</f>
        <v>0</v>
      </c>
      <c r="CF614" s="139" t="n">
        <f aca="false">+SUM(DATOS_[[#This Row],[C.Extra.01]:[C.Extra.05]])</f>
        <v>0</v>
      </c>
      <c r="CG614" s="139" t="n">
        <f aca="false">+DATOS_[[#This Row],[TOTAL SALARIO Ef]]+DATOS_[[#This Row],[Tot Extrasalarial Ef]]</f>
        <v>0</v>
      </c>
      <c r="CH614" s="140" t="n">
        <f aca="false">MIN(IF(DATOS_[[#This Row],[Fecha Fin Contrato]]="",$D$4,DATOS_[[#This Row],[Fecha Fin Contrato]]),$D$4)-MAX(DATOS_[[#This Row],[Fecha de Contratación]],$D$3)+1</f>
        <v>1</v>
      </c>
      <c r="CI614" s="141" t="str">
        <f aca="false">IF(COUNTIFS(DATOS_[id],DATOS_[[#This Row],[id]])&gt;1,DATOS_[[#This Row],[id]],"")</f>
        <v/>
      </c>
      <c r="CJ614" s="141" t="n">
        <f aca="false">(Inicio!$G$10-DATOS_[[#This Row],[Fecha Nacimiento]])/365.25</f>
        <v>0</v>
      </c>
      <c r="CK614" s="141" t="n">
        <f aca="false">(Inicio!$G$10-DATOS_[[#This Row],[Fecha de Antigüedad]])/365.25</f>
        <v>0</v>
      </c>
      <c r="CL614" s="141" t="e">
        <f aca="false">+VLOOKUP(DATOS_[[#This Row],[Clave de Contrato]],TblTiposContrato13[],3,0)</f>
        <v>#N/A</v>
      </c>
      <c r="CM614" s="141" t="e">
        <f aca="false">+VLOOKUP(DATOS_[[#This Row],[Clave de Contrato]],TblTiposContrato13[],4,0)</f>
        <v>#N/A</v>
      </c>
      <c r="CN614" s="141" t="str">
        <f aca="false">VLOOKUP(DATOS_[[#This Row],[Edad]],CONTRATOS!TblRngEdad,2,1)</f>
        <v>20  o menos</v>
      </c>
      <c r="CO614" s="141" t="str">
        <f aca="false">VLOOKUP(DATOS_[[#This Row],[Antigüedad]],TblRngAntg14[],2,1)</f>
        <v>0 a 1 años</v>
      </c>
    </row>
    <row r="615" customFormat="false" ht="13.8" hidden="false" customHeight="false" outlineLevel="0" collapsed="false">
      <c r="D615" s="128"/>
      <c r="E615" s="129"/>
      <c r="F615" s="129"/>
      <c r="G615" s="129"/>
      <c r="H615" s="130"/>
      <c r="I615" s="131"/>
      <c r="J615" s="128"/>
      <c r="K615" s="132"/>
      <c r="L615" s="132"/>
      <c r="M615" s="133"/>
      <c r="N615" s="133"/>
      <c r="O615" s="133"/>
      <c r="P615" s="129"/>
      <c r="Z615" s="74"/>
      <c r="AA615" s="75"/>
      <c r="AB615" s="75"/>
      <c r="AC615" s="129"/>
      <c r="AD615" s="134"/>
      <c r="AE615" s="134"/>
      <c r="AF615" s="134"/>
      <c r="AG615" s="134"/>
      <c r="AH615" s="134"/>
      <c r="AI615" s="134"/>
      <c r="AJ615" s="134"/>
      <c r="AK615" s="134"/>
      <c r="AL615" s="134"/>
      <c r="AM615" s="134"/>
      <c r="AN615" s="134"/>
      <c r="AO615" s="134"/>
      <c r="AP615" s="134"/>
      <c r="AQ615" s="134"/>
      <c r="AR615" s="134"/>
      <c r="AS615" s="134"/>
      <c r="AT615" s="134"/>
      <c r="AU615" s="134"/>
      <c r="AV615" s="134"/>
      <c r="AW615" s="134"/>
      <c r="AX615" s="134"/>
      <c r="AY615" s="134"/>
      <c r="AZ615" s="134"/>
      <c r="BA615" s="134"/>
      <c r="BB615" s="134"/>
      <c r="BC615" s="134"/>
      <c r="BD615" s="134"/>
      <c r="BE615" s="134"/>
      <c r="BF615" s="134"/>
      <c r="BG615" s="134"/>
      <c r="BH615" s="134"/>
      <c r="BI615" s="134"/>
      <c r="BJ615" s="134"/>
      <c r="BK615" s="134"/>
      <c r="BL615" s="134"/>
      <c r="BM615" s="135"/>
      <c r="BN615" s="136" t="n">
        <f aca="false">+MAX($D$3,DATOS_[[#This Row],[Fecha Inicio Sit. Contract.]])</f>
        <v>0</v>
      </c>
      <c r="BO615" s="136" t="n">
        <f aca="false">+MIN($D$4,DATOS_[[#This Row],[Fecha Fin Sit. Contract.]])</f>
        <v>0</v>
      </c>
      <c r="BP615" s="137" t="n">
        <f aca="false">+DATOS_[[#This Row],[% de jornada]]*IF(DATOS_[[#This Row],[% jornada reducida]]="",1,DATOS_[[#This Row],[% jornada reducida]])</f>
        <v>0</v>
      </c>
      <c r="BQ615" s="137" t="n">
        <f aca="false">+(DATOS_[[#This Row],[F.fin.cal]]-DATOS_[[#This Row],[F.ini.cal]]+1)/($D$4-$D$3+1)</f>
        <v>1</v>
      </c>
      <c r="BR615" s="137" t="str">
        <f aca="false">IF(OR(AND(DATOS_[[#This Row],[Fecha Fin Contrato]]&lt;$D$3,DATOS_[[#This Row],[Fecha Fin Contrato]]&lt;&gt;""),DATOS_[[#This Row],[Fecha de Contratación]]&gt;$D$4),"Fuera","Dentro")</f>
        <v>Dentro</v>
      </c>
      <c r="BS615" s="137" t="str">
        <f aca="false" t="array" ref="BS615:BS615">IF(MAX(IF(DATOS_[id]=DATOS_[[#This Row],[id]],DATOS_[F.fin.cal]))=DATOS_[[#This Row],[F.fin.cal]],"Sí","NO")</f>
        <v>Sí</v>
      </c>
      <c r="BT615" s="137" t="str">
        <f aca="false">IF(AND(DATOS_[[#This Row],[% normaliz]]&lt;&gt;1,DATOS_[[#This Row],[% anualiz]]=1),"Sí","NO")</f>
        <v>Sí</v>
      </c>
      <c r="BU615" s="137" t="str">
        <f aca="false">IF(AND(DATOS_[[#This Row],[% normaliz]]=1,DATOS_[[#This Row],[% anualiz]]&lt;&gt;1),"Sí","NO")</f>
        <v>NO</v>
      </c>
      <c r="BV615" s="137" t="str">
        <f aca="false">IF(AND(DATOS_[[#This Row],[% normaliz]]&lt;&gt;1,DATOS_[[#This Row],[% anualiz]]&lt;&gt;1),"Sí","NO")</f>
        <v>NO</v>
      </c>
      <c r="BW615" s="137" t="str">
        <f aca="false">+IF(DATOS_[[#This Row],[% normaliz]]*DATOS_[[#This Row],[% anualiz]]=1,"NO","Sí")</f>
        <v>Sí</v>
      </c>
      <c r="BX615" s="138" t="e">
        <f aca="false">(DATOS_[[#This Row],[S.BASE]]*(1/DATOS_[[#This Row],[% normaliz]])*(1/DATOS_[[#This Row],[% anualiz]]))*IF(DATOS_[[#This Row],[Check Equiparado]]="Sí",1,0)</f>
        <v>#DIV/0!</v>
      </c>
      <c r="BY6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5" s="138" t="e">
        <f aca="false">+DATOS_[[#This Row],[SALARIO BASE Eq]]+DATOS_[[#This Row],[Tot COMPL.SAL Eq]]</f>
        <v>#DIV/0!</v>
      </c>
      <c r="CA615" s="138" t="e">
        <f aca="false" t="array" ref="CA615:CA6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5" s="138" t="e">
        <f aca="false">+DATOS_[[#This Row],[TOTAL SALARIO Eq]]+DATOS_[[#This Row],[Tot Extrasalarial Eq]]</f>
        <v>#DIV/0!</v>
      </c>
      <c r="CC615" s="139" t="n">
        <f aca="false">DATOS_[[#This Row],[S.BASE]]</f>
        <v>0</v>
      </c>
      <c r="CD615" s="139" t="n">
        <f aca="false">+SUM(DATOS_[[#This Row],[Conc.Sal.01]:[Conc.Sal.30]])</f>
        <v>0</v>
      </c>
      <c r="CE615" s="139" t="n">
        <f aca="false">+DATOS_[[#This Row],[SALARIO BASE Ef]]+DATOS_[[#This Row],[Tot COMPL.SAL Ef]]</f>
        <v>0</v>
      </c>
      <c r="CF615" s="139" t="n">
        <f aca="false">+SUM(DATOS_[[#This Row],[C.Extra.01]:[C.Extra.05]])</f>
        <v>0</v>
      </c>
      <c r="CG615" s="139" t="n">
        <f aca="false">+DATOS_[[#This Row],[TOTAL SALARIO Ef]]+DATOS_[[#This Row],[Tot Extrasalarial Ef]]</f>
        <v>0</v>
      </c>
      <c r="CH615" s="140" t="n">
        <f aca="false">MIN(IF(DATOS_[[#This Row],[Fecha Fin Contrato]]="",$D$4,DATOS_[[#This Row],[Fecha Fin Contrato]]),$D$4)-MAX(DATOS_[[#This Row],[Fecha de Contratación]],$D$3)+1</f>
        <v>1</v>
      </c>
      <c r="CI615" s="141" t="str">
        <f aca="false">IF(COUNTIFS(DATOS_[id],DATOS_[[#This Row],[id]])&gt;1,DATOS_[[#This Row],[id]],"")</f>
        <v/>
      </c>
      <c r="CJ615" s="141" t="n">
        <f aca="false">(Inicio!$G$10-DATOS_[[#This Row],[Fecha Nacimiento]])/365.25</f>
        <v>0</v>
      </c>
      <c r="CK615" s="141" t="n">
        <f aca="false">(Inicio!$G$10-DATOS_[[#This Row],[Fecha de Antigüedad]])/365.25</f>
        <v>0</v>
      </c>
      <c r="CL615" s="141" t="e">
        <f aca="false">+VLOOKUP(DATOS_[[#This Row],[Clave de Contrato]],TblTiposContrato13[],3,0)</f>
        <v>#N/A</v>
      </c>
      <c r="CM615" s="141" t="e">
        <f aca="false">+VLOOKUP(DATOS_[[#This Row],[Clave de Contrato]],TblTiposContrato13[],4,0)</f>
        <v>#N/A</v>
      </c>
      <c r="CN615" s="141" t="str">
        <f aca="false">VLOOKUP(DATOS_[[#This Row],[Edad]],CONTRATOS!TblRngEdad,2,1)</f>
        <v>20  o menos</v>
      </c>
      <c r="CO615" s="141" t="str">
        <f aca="false">VLOOKUP(DATOS_[[#This Row],[Antigüedad]],TblRngAntg14[],2,1)</f>
        <v>0 a 1 años</v>
      </c>
    </row>
    <row r="616" customFormat="false" ht="13.8" hidden="false" customHeight="false" outlineLevel="0" collapsed="false">
      <c r="D616" s="128"/>
      <c r="E616" s="129"/>
      <c r="F616" s="129"/>
      <c r="G616" s="129"/>
      <c r="H616" s="130"/>
      <c r="I616" s="131"/>
      <c r="J616" s="128"/>
      <c r="K616" s="132"/>
      <c r="L616" s="132"/>
      <c r="M616" s="133"/>
      <c r="N616" s="133"/>
      <c r="O616" s="133"/>
      <c r="P616" s="129"/>
      <c r="Z616" s="74"/>
      <c r="AA616" s="75"/>
      <c r="AB616" s="75"/>
      <c r="AC616" s="129"/>
      <c r="AD616" s="134"/>
      <c r="AE616" s="134"/>
      <c r="AF616" s="134"/>
      <c r="AG616" s="134"/>
      <c r="AH616" s="134"/>
      <c r="AI616" s="134"/>
      <c r="AJ616" s="134"/>
      <c r="AK616" s="134"/>
      <c r="AL616" s="134"/>
      <c r="AM616" s="134"/>
      <c r="AN616" s="134"/>
      <c r="AO616" s="134"/>
      <c r="AP616" s="134"/>
      <c r="AQ616" s="134"/>
      <c r="AR616" s="134"/>
      <c r="AS616" s="134"/>
      <c r="AT616" s="134"/>
      <c r="AU616" s="134"/>
      <c r="AV616" s="134"/>
      <c r="AW616" s="134"/>
      <c r="AX616" s="134"/>
      <c r="AY616" s="134"/>
      <c r="AZ616" s="134"/>
      <c r="BA616" s="134"/>
      <c r="BB616" s="134"/>
      <c r="BC616" s="134"/>
      <c r="BD616" s="134"/>
      <c r="BE616" s="134"/>
      <c r="BF616" s="134"/>
      <c r="BG616" s="134"/>
      <c r="BH616" s="134"/>
      <c r="BI616" s="134"/>
      <c r="BJ616" s="134"/>
      <c r="BK616" s="134"/>
      <c r="BL616" s="134"/>
      <c r="BM616" s="135"/>
      <c r="BN616" s="136" t="n">
        <f aca="false">+MAX($D$3,DATOS_[[#This Row],[Fecha Inicio Sit. Contract.]])</f>
        <v>0</v>
      </c>
      <c r="BO616" s="136" t="n">
        <f aca="false">+MIN($D$4,DATOS_[[#This Row],[Fecha Fin Sit. Contract.]])</f>
        <v>0</v>
      </c>
      <c r="BP616" s="137" t="n">
        <f aca="false">+DATOS_[[#This Row],[% de jornada]]*IF(DATOS_[[#This Row],[% jornada reducida]]="",1,DATOS_[[#This Row],[% jornada reducida]])</f>
        <v>0</v>
      </c>
      <c r="BQ616" s="137" t="n">
        <f aca="false">+(DATOS_[[#This Row],[F.fin.cal]]-DATOS_[[#This Row],[F.ini.cal]]+1)/($D$4-$D$3+1)</f>
        <v>1</v>
      </c>
      <c r="BR616" s="137" t="str">
        <f aca="false">IF(OR(AND(DATOS_[[#This Row],[Fecha Fin Contrato]]&lt;$D$3,DATOS_[[#This Row],[Fecha Fin Contrato]]&lt;&gt;""),DATOS_[[#This Row],[Fecha de Contratación]]&gt;$D$4),"Fuera","Dentro")</f>
        <v>Dentro</v>
      </c>
      <c r="BS616" s="137" t="str">
        <f aca="false" t="array" ref="BS616:BS616">IF(MAX(IF(DATOS_[id]=DATOS_[[#This Row],[id]],DATOS_[F.fin.cal]))=DATOS_[[#This Row],[F.fin.cal]],"Sí","NO")</f>
        <v>Sí</v>
      </c>
      <c r="BT616" s="137" t="str">
        <f aca="false">IF(AND(DATOS_[[#This Row],[% normaliz]]&lt;&gt;1,DATOS_[[#This Row],[% anualiz]]=1),"Sí","NO")</f>
        <v>Sí</v>
      </c>
      <c r="BU616" s="137" t="str">
        <f aca="false">IF(AND(DATOS_[[#This Row],[% normaliz]]=1,DATOS_[[#This Row],[% anualiz]]&lt;&gt;1),"Sí","NO")</f>
        <v>NO</v>
      </c>
      <c r="BV616" s="137" t="str">
        <f aca="false">IF(AND(DATOS_[[#This Row],[% normaliz]]&lt;&gt;1,DATOS_[[#This Row],[% anualiz]]&lt;&gt;1),"Sí","NO")</f>
        <v>NO</v>
      </c>
      <c r="BW616" s="137" t="str">
        <f aca="false">+IF(DATOS_[[#This Row],[% normaliz]]*DATOS_[[#This Row],[% anualiz]]=1,"NO","Sí")</f>
        <v>Sí</v>
      </c>
      <c r="BX616" s="138" t="e">
        <f aca="false">(DATOS_[[#This Row],[S.BASE]]*(1/DATOS_[[#This Row],[% normaliz]])*(1/DATOS_[[#This Row],[% anualiz]]))*IF(DATOS_[[#This Row],[Check Equiparado]]="Sí",1,0)</f>
        <v>#DIV/0!</v>
      </c>
      <c r="BY6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6" s="138" t="e">
        <f aca="false">+DATOS_[[#This Row],[SALARIO BASE Eq]]+DATOS_[[#This Row],[Tot COMPL.SAL Eq]]</f>
        <v>#DIV/0!</v>
      </c>
      <c r="CA616" s="138" t="e">
        <f aca="false" t="array" ref="CA616:CA6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6" s="138" t="e">
        <f aca="false">+DATOS_[[#This Row],[TOTAL SALARIO Eq]]+DATOS_[[#This Row],[Tot Extrasalarial Eq]]</f>
        <v>#DIV/0!</v>
      </c>
      <c r="CC616" s="139" t="n">
        <f aca="false">DATOS_[[#This Row],[S.BASE]]</f>
        <v>0</v>
      </c>
      <c r="CD616" s="139" t="n">
        <f aca="false">+SUM(DATOS_[[#This Row],[Conc.Sal.01]:[Conc.Sal.30]])</f>
        <v>0</v>
      </c>
      <c r="CE616" s="139" t="n">
        <f aca="false">+DATOS_[[#This Row],[SALARIO BASE Ef]]+DATOS_[[#This Row],[Tot COMPL.SAL Ef]]</f>
        <v>0</v>
      </c>
      <c r="CF616" s="139" t="n">
        <f aca="false">+SUM(DATOS_[[#This Row],[C.Extra.01]:[C.Extra.05]])</f>
        <v>0</v>
      </c>
      <c r="CG616" s="139" t="n">
        <f aca="false">+DATOS_[[#This Row],[TOTAL SALARIO Ef]]+DATOS_[[#This Row],[Tot Extrasalarial Ef]]</f>
        <v>0</v>
      </c>
      <c r="CH616" s="140" t="n">
        <f aca="false">MIN(IF(DATOS_[[#This Row],[Fecha Fin Contrato]]="",$D$4,DATOS_[[#This Row],[Fecha Fin Contrato]]),$D$4)-MAX(DATOS_[[#This Row],[Fecha de Contratación]],$D$3)+1</f>
        <v>1</v>
      </c>
      <c r="CI616" s="141" t="str">
        <f aca="false">IF(COUNTIFS(DATOS_[id],DATOS_[[#This Row],[id]])&gt;1,DATOS_[[#This Row],[id]],"")</f>
        <v/>
      </c>
      <c r="CJ616" s="141" t="n">
        <f aca="false">(Inicio!$G$10-DATOS_[[#This Row],[Fecha Nacimiento]])/365.25</f>
        <v>0</v>
      </c>
      <c r="CK616" s="141" t="n">
        <f aca="false">(Inicio!$G$10-DATOS_[[#This Row],[Fecha de Antigüedad]])/365.25</f>
        <v>0</v>
      </c>
      <c r="CL616" s="141" t="e">
        <f aca="false">+VLOOKUP(DATOS_[[#This Row],[Clave de Contrato]],TblTiposContrato13[],3,0)</f>
        <v>#N/A</v>
      </c>
      <c r="CM616" s="141" t="e">
        <f aca="false">+VLOOKUP(DATOS_[[#This Row],[Clave de Contrato]],TblTiposContrato13[],4,0)</f>
        <v>#N/A</v>
      </c>
      <c r="CN616" s="141" t="str">
        <f aca="false">VLOOKUP(DATOS_[[#This Row],[Edad]],CONTRATOS!TblRngEdad,2,1)</f>
        <v>20  o menos</v>
      </c>
      <c r="CO616" s="141" t="str">
        <f aca="false">VLOOKUP(DATOS_[[#This Row],[Antigüedad]],TblRngAntg14[],2,1)</f>
        <v>0 a 1 años</v>
      </c>
    </row>
    <row r="617" customFormat="false" ht="13.8" hidden="false" customHeight="false" outlineLevel="0" collapsed="false">
      <c r="D617" s="128"/>
      <c r="E617" s="129"/>
      <c r="F617" s="129"/>
      <c r="G617" s="129"/>
      <c r="H617" s="130"/>
      <c r="I617" s="131"/>
      <c r="J617" s="128"/>
      <c r="K617" s="132"/>
      <c r="L617" s="132"/>
      <c r="M617" s="133"/>
      <c r="N617" s="133"/>
      <c r="O617" s="133"/>
      <c r="P617" s="129"/>
      <c r="Z617" s="74"/>
      <c r="AA617" s="75"/>
      <c r="AB617" s="75"/>
      <c r="AC617" s="129"/>
      <c r="AD617" s="134"/>
      <c r="AE617" s="134"/>
      <c r="AF617" s="134"/>
      <c r="AG617" s="134"/>
      <c r="AH617" s="134"/>
      <c r="AI617" s="134"/>
      <c r="AJ617" s="134"/>
      <c r="AK617" s="134"/>
      <c r="AL617" s="134"/>
      <c r="AM617" s="134"/>
      <c r="AN617" s="134"/>
      <c r="AO617" s="134"/>
      <c r="AP617" s="134"/>
      <c r="AQ617" s="134"/>
      <c r="AR617" s="134"/>
      <c r="AS617" s="134"/>
      <c r="AT617" s="134"/>
      <c r="AU617" s="134"/>
      <c r="AV617" s="134"/>
      <c r="AW617" s="134"/>
      <c r="AX617" s="134"/>
      <c r="AY617" s="134"/>
      <c r="AZ617" s="134"/>
      <c r="BA617" s="134"/>
      <c r="BB617" s="134"/>
      <c r="BC617" s="134"/>
      <c r="BD617" s="134"/>
      <c r="BE617" s="134"/>
      <c r="BF617" s="134"/>
      <c r="BG617" s="134"/>
      <c r="BH617" s="134"/>
      <c r="BI617" s="134"/>
      <c r="BJ617" s="134"/>
      <c r="BK617" s="134"/>
      <c r="BL617" s="134"/>
      <c r="BM617" s="135"/>
      <c r="BN617" s="136" t="n">
        <f aca="false">+MAX($D$3,DATOS_[[#This Row],[Fecha Inicio Sit. Contract.]])</f>
        <v>0</v>
      </c>
      <c r="BO617" s="136" t="n">
        <f aca="false">+MIN($D$4,DATOS_[[#This Row],[Fecha Fin Sit. Contract.]])</f>
        <v>0</v>
      </c>
      <c r="BP617" s="137" t="n">
        <f aca="false">+DATOS_[[#This Row],[% de jornada]]*IF(DATOS_[[#This Row],[% jornada reducida]]="",1,DATOS_[[#This Row],[% jornada reducida]])</f>
        <v>0</v>
      </c>
      <c r="BQ617" s="137" t="n">
        <f aca="false">+(DATOS_[[#This Row],[F.fin.cal]]-DATOS_[[#This Row],[F.ini.cal]]+1)/($D$4-$D$3+1)</f>
        <v>1</v>
      </c>
      <c r="BR617" s="137" t="str">
        <f aca="false">IF(OR(AND(DATOS_[[#This Row],[Fecha Fin Contrato]]&lt;$D$3,DATOS_[[#This Row],[Fecha Fin Contrato]]&lt;&gt;""),DATOS_[[#This Row],[Fecha de Contratación]]&gt;$D$4),"Fuera","Dentro")</f>
        <v>Dentro</v>
      </c>
      <c r="BS617" s="137" t="str">
        <f aca="false" t="array" ref="BS617:BS617">IF(MAX(IF(DATOS_[id]=DATOS_[[#This Row],[id]],DATOS_[F.fin.cal]))=DATOS_[[#This Row],[F.fin.cal]],"Sí","NO")</f>
        <v>Sí</v>
      </c>
      <c r="BT617" s="137" t="str">
        <f aca="false">IF(AND(DATOS_[[#This Row],[% normaliz]]&lt;&gt;1,DATOS_[[#This Row],[% anualiz]]=1),"Sí","NO")</f>
        <v>Sí</v>
      </c>
      <c r="BU617" s="137" t="str">
        <f aca="false">IF(AND(DATOS_[[#This Row],[% normaliz]]=1,DATOS_[[#This Row],[% anualiz]]&lt;&gt;1),"Sí","NO")</f>
        <v>NO</v>
      </c>
      <c r="BV617" s="137" t="str">
        <f aca="false">IF(AND(DATOS_[[#This Row],[% normaliz]]&lt;&gt;1,DATOS_[[#This Row],[% anualiz]]&lt;&gt;1),"Sí","NO")</f>
        <v>NO</v>
      </c>
      <c r="BW617" s="137" t="str">
        <f aca="false">+IF(DATOS_[[#This Row],[% normaliz]]*DATOS_[[#This Row],[% anualiz]]=1,"NO","Sí")</f>
        <v>Sí</v>
      </c>
      <c r="BX617" s="138" t="e">
        <f aca="false">(DATOS_[[#This Row],[S.BASE]]*(1/DATOS_[[#This Row],[% normaliz]])*(1/DATOS_[[#This Row],[% anualiz]]))*IF(DATOS_[[#This Row],[Check Equiparado]]="Sí",1,0)</f>
        <v>#DIV/0!</v>
      </c>
      <c r="BY6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7" s="138" t="e">
        <f aca="false">+DATOS_[[#This Row],[SALARIO BASE Eq]]+DATOS_[[#This Row],[Tot COMPL.SAL Eq]]</f>
        <v>#DIV/0!</v>
      </c>
      <c r="CA617" s="138" t="e">
        <f aca="false" t="array" ref="CA617:CA6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7" s="138" t="e">
        <f aca="false">+DATOS_[[#This Row],[TOTAL SALARIO Eq]]+DATOS_[[#This Row],[Tot Extrasalarial Eq]]</f>
        <v>#DIV/0!</v>
      </c>
      <c r="CC617" s="139" t="n">
        <f aca="false">DATOS_[[#This Row],[S.BASE]]</f>
        <v>0</v>
      </c>
      <c r="CD617" s="139" t="n">
        <f aca="false">+SUM(DATOS_[[#This Row],[Conc.Sal.01]:[Conc.Sal.30]])</f>
        <v>0</v>
      </c>
      <c r="CE617" s="139" t="n">
        <f aca="false">+DATOS_[[#This Row],[SALARIO BASE Ef]]+DATOS_[[#This Row],[Tot COMPL.SAL Ef]]</f>
        <v>0</v>
      </c>
      <c r="CF617" s="139" t="n">
        <f aca="false">+SUM(DATOS_[[#This Row],[C.Extra.01]:[C.Extra.05]])</f>
        <v>0</v>
      </c>
      <c r="CG617" s="139" t="n">
        <f aca="false">+DATOS_[[#This Row],[TOTAL SALARIO Ef]]+DATOS_[[#This Row],[Tot Extrasalarial Ef]]</f>
        <v>0</v>
      </c>
      <c r="CH617" s="140" t="n">
        <f aca="false">MIN(IF(DATOS_[[#This Row],[Fecha Fin Contrato]]="",$D$4,DATOS_[[#This Row],[Fecha Fin Contrato]]),$D$4)-MAX(DATOS_[[#This Row],[Fecha de Contratación]],$D$3)+1</f>
        <v>1</v>
      </c>
      <c r="CI617" s="141" t="str">
        <f aca="false">IF(COUNTIFS(DATOS_[id],DATOS_[[#This Row],[id]])&gt;1,DATOS_[[#This Row],[id]],"")</f>
        <v/>
      </c>
      <c r="CJ617" s="141" t="n">
        <f aca="false">(Inicio!$G$10-DATOS_[[#This Row],[Fecha Nacimiento]])/365.25</f>
        <v>0</v>
      </c>
      <c r="CK617" s="141" t="n">
        <f aca="false">(Inicio!$G$10-DATOS_[[#This Row],[Fecha de Antigüedad]])/365.25</f>
        <v>0</v>
      </c>
      <c r="CL617" s="141" t="e">
        <f aca="false">+VLOOKUP(DATOS_[[#This Row],[Clave de Contrato]],TblTiposContrato13[],3,0)</f>
        <v>#N/A</v>
      </c>
      <c r="CM617" s="141" t="e">
        <f aca="false">+VLOOKUP(DATOS_[[#This Row],[Clave de Contrato]],TblTiposContrato13[],4,0)</f>
        <v>#N/A</v>
      </c>
      <c r="CN617" s="141" t="str">
        <f aca="false">VLOOKUP(DATOS_[[#This Row],[Edad]],CONTRATOS!TblRngEdad,2,1)</f>
        <v>20  o menos</v>
      </c>
      <c r="CO617" s="141" t="str">
        <f aca="false">VLOOKUP(DATOS_[[#This Row],[Antigüedad]],TblRngAntg14[],2,1)</f>
        <v>0 a 1 años</v>
      </c>
    </row>
    <row r="618" customFormat="false" ht="13.8" hidden="false" customHeight="false" outlineLevel="0" collapsed="false">
      <c r="D618" s="128"/>
      <c r="E618" s="129"/>
      <c r="F618" s="129"/>
      <c r="G618" s="129"/>
      <c r="H618" s="130"/>
      <c r="I618" s="131"/>
      <c r="J618" s="128"/>
      <c r="K618" s="132"/>
      <c r="L618" s="132"/>
      <c r="M618" s="133"/>
      <c r="N618" s="133"/>
      <c r="O618" s="133"/>
      <c r="P618" s="129"/>
      <c r="Z618" s="74"/>
      <c r="AA618" s="75"/>
      <c r="AB618" s="75"/>
      <c r="AC618" s="129"/>
      <c r="AD618" s="134"/>
      <c r="AE618" s="134"/>
      <c r="AF618" s="134"/>
      <c r="AG618" s="134"/>
      <c r="AH618" s="134"/>
      <c r="AI618" s="134"/>
      <c r="AJ618" s="134"/>
      <c r="AK618" s="134"/>
      <c r="AL618" s="134"/>
      <c r="AM618" s="134"/>
      <c r="AN618" s="134"/>
      <c r="AO618" s="134"/>
      <c r="AP618" s="134"/>
      <c r="AQ618" s="134"/>
      <c r="AR618" s="134"/>
      <c r="AS618" s="134"/>
      <c r="AT618" s="134"/>
      <c r="AU618" s="134"/>
      <c r="AV618" s="134"/>
      <c r="AW618" s="134"/>
      <c r="AX618" s="134"/>
      <c r="AY618" s="134"/>
      <c r="AZ618" s="134"/>
      <c r="BA618" s="134"/>
      <c r="BB618" s="134"/>
      <c r="BC618" s="134"/>
      <c r="BD618" s="134"/>
      <c r="BE618" s="134"/>
      <c r="BF618" s="134"/>
      <c r="BG618" s="134"/>
      <c r="BH618" s="134"/>
      <c r="BI618" s="134"/>
      <c r="BJ618" s="134"/>
      <c r="BK618" s="134"/>
      <c r="BL618" s="134"/>
      <c r="BM618" s="135"/>
      <c r="BN618" s="136" t="n">
        <f aca="false">+MAX($D$3,DATOS_[[#This Row],[Fecha Inicio Sit. Contract.]])</f>
        <v>0</v>
      </c>
      <c r="BO618" s="136" t="n">
        <f aca="false">+MIN($D$4,DATOS_[[#This Row],[Fecha Fin Sit. Contract.]])</f>
        <v>0</v>
      </c>
      <c r="BP618" s="137" t="n">
        <f aca="false">+DATOS_[[#This Row],[% de jornada]]*IF(DATOS_[[#This Row],[% jornada reducida]]="",1,DATOS_[[#This Row],[% jornada reducida]])</f>
        <v>0</v>
      </c>
      <c r="BQ618" s="137" t="n">
        <f aca="false">+(DATOS_[[#This Row],[F.fin.cal]]-DATOS_[[#This Row],[F.ini.cal]]+1)/($D$4-$D$3+1)</f>
        <v>1</v>
      </c>
      <c r="BR618" s="137" t="str">
        <f aca="false">IF(OR(AND(DATOS_[[#This Row],[Fecha Fin Contrato]]&lt;$D$3,DATOS_[[#This Row],[Fecha Fin Contrato]]&lt;&gt;""),DATOS_[[#This Row],[Fecha de Contratación]]&gt;$D$4),"Fuera","Dentro")</f>
        <v>Dentro</v>
      </c>
      <c r="BS618" s="137" t="str">
        <f aca="false" t="array" ref="BS618:BS618">IF(MAX(IF(DATOS_[id]=DATOS_[[#This Row],[id]],DATOS_[F.fin.cal]))=DATOS_[[#This Row],[F.fin.cal]],"Sí","NO")</f>
        <v>Sí</v>
      </c>
      <c r="BT618" s="137" t="str">
        <f aca="false">IF(AND(DATOS_[[#This Row],[% normaliz]]&lt;&gt;1,DATOS_[[#This Row],[% anualiz]]=1),"Sí","NO")</f>
        <v>Sí</v>
      </c>
      <c r="BU618" s="137" t="str">
        <f aca="false">IF(AND(DATOS_[[#This Row],[% normaliz]]=1,DATOS_[[#This Row],[% anualiz]]&lt;&gt;1),"Sí","NO")</f>
        <v>NO</v>
      </c>
      <c r="BV618" s="137" t="str">
        <f aca="false">IF(AND(DATOS_[[#This Row],[% normaliz]]&lt;&gt;1,DATOS_[[#This Row],[% anualiz]]&lt;&gt;1),"Sí","NO")</f>
        <v>NO</v>
      </c>
      <c r="BW618" s="137" t="str">
        <f aca="false">+IF(DATOS_[[#This Row],[% normaliz]]*DATOS_[[#This Row],[% anualiz]]=1,"NO","Sí")</f>
        <v>Sí</v>
      </c>
      <c r="BX618" s="138" t="e">
        <f aca="false">(DATOS_[[#This Row],[S.BASE]]*(1/DATOS_[[#This Row],[% normaliz]])*(1/DATOS_[[#This Row],[% anualiz]]))*IF(DATOS_[[#This Row],[Check Equiparado]]="Sí",1,0)</f>
        <v>#DIV/0!</v>
      </c>
      <c r="BY6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8" s="138" t="e">
        <f aca="false">+DATOS_[[#This Row],[SALARIO BASE Eq]]+DATOS_[[#This Row],[Tot COMPL.SAL Eq]]</f>
        <v>#DIV/0!</v>
      </c>
      <c r="CA618" s="138" t="e">
        <f aca="false" t="array" ref="CA618:CA6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8" s="138" t="e">
        <f aca="false">+DATOS_[[#This Row],[TOTAL SALARIO Eq]]+DATOS_[[#This Row],[Tot Extrasalarial Eq]]</f>
        <v>#DIV/0!</v>
      </c>
      <c r="CC618" s="139" t="n">
        <f aca="false">DATOS_[[#This Row],[S.BASE]]</f>
        <v>0</v>
      </c>
      <c r="CD618" s="139" t="n">
        <f aca="false">+SUM(DATOS_[[#This Row],[Conc.Sal.01]:[Conc.Sal.30]])</f>
        <v>0</v>
      </c>
      <c r="CE618" s="139" t="n">
        <f aca="false">+DATOS_[[#This Row],[SALARIO BASE Ef]]+DATOS_[[#This Row],[Tot COMPL.SAL Ef]]</f>
        <v>0</v>
      </c>
      <c r="CF618" s="139" t="n">
        <f aca="false">+SUM(DATOS_[[#This Row],[C.Extra.01]:[C.Extra.05]])</f>
        <v>0</v>
      </c>
      <c r="CG618" s="139" t="n">
        <f aca="false">+DATOS_[[#This Row],[TOTAL SALARIO Ef]]+DATOS_[[#This Row],[Tot Extrasalarial Ef]]</f>
        <v>0</v>
      </c>
      <c r="CH618" s="140" t="n">
        <f aca="false">MIN(IF(DATOS_[[#This Row],[Fecha Fin Contrato]]="",$D$4,DATOS_[[#This Row],[Fecha Fin Contrato]]),$D$4)-MAX(DATOS_[[#This Row],[Fecha de Contratación]],$D$3)+1</f>
        <v>1</v>
      </c>
      <c r="CI618" s="141" t="str">
        <f aca="false">IF(COUNTIFS(DATOS_[id],DATOS_[[#This Row],[id]])&gt;1,DATOS_[[#This Row],[id]],"")</f>
        <v/>
      </c>
      <c r="CJ618" s="141" t="n">
        <f aca="false">(Inicio!$G$10-DATOS_[[#This Row],[Fecha Nacimiento]])/365.25</f>
        <v>0</v>
      </c>
      <c r="CK618" s="141" t="n">
        <f aca="false">(Inicio!$G$10-DATOS_[[#This Row],[Fecha de Antigüedad]])/365.25</f>
        <v>0</v>
      </c>
      <c r="CL618" s="141" t="e">
        <f aca="false">+VLOOKUP(DATOS_[[#This Row],[Clave de Contrato]],TblTiposContrato13[],3,0)</f>
        <v>#N/A</v>
      </c>
      <c r="CM618" s="141" t="e">
        <f aca="false">+VLOOKUP(DATOS_[[#This Row],[Clave de Contrato]],TblTiposContrato13[],4,0)</f>
        <v>#N/A</v>
      </c>
      <c r="CN618" s="141" t="str">
        <f aca="false">VLOOKUP(DATOS_[[#This Row],[Edad]],CONTRATOS!TblRngEdad,2,1)</f>
        <v>20  o menos</v>
      </c>
      <c r="CO618" s="141" t="str">
        <f aca="false">VLOOKUP(DATOS_[[#This Row],[Antigüedad]],TblRngAntg14[],2,1)</f>
        <v>0 a 1 años</v>
      </c>
    </row>
    <row r="619" customFormat="false" ht="13.8" hidden="false" customHeight="false" outlineLevel="0" collapsed="false">
      <c r="D619" s="128"/>
      <c r="E619" s="129"/>
      <c r="F619" s="129"/>
      <c r="G619" s="129"/>
      <c r="H619" s="130"/>
      <c r="I619" s="131"/>
      <c r="J619" s="128"/>
      <c r="K619" s="132"/>
      <c r="L619" s="132"/>
      <c r="M619" s="133"/>
      <c r="N619" s="133"/>
      <c r="O619" s="133"/>
      <c r="P619" s="129"/>
      <c r="Z619" s="74"/>
      <c r="AA619" s="75"/>
      <c r="AB619" s="75"/>
      <c r="AC619" s="129"/>
      <c r="AD619" s="134"/>
      <c r="AE619" s="134"/>
      <c r="AF619" s="134"/>
      <c r="AG619" s="134"/>
      <c r="AH619" s="134"/>
      <c r="AI619" s="134"/>
      <c r="AJ619" s="134"/>
      <c r="AK619" s="134"/>
      <c r="AL619" s="134"/>
      <c r="AM619" s="134"/>
      <c r="AN619" s="134"/>
      <c r="AO619" s="134"/>
      <c r="AP619" s="134"/>
      <c r="AQ619" s="134"/>
      <c r="AR619" s="134"/>
      <c r="AS619" s="134"/>
      <c r="AT619" s="134"/>
      <c r="AU619" s="134"/>
      <c r="AV619" s="134"/>
      <c r="AW619" s="134"/>
      <c r="AX619" s="134"/>
      <c r="AY619" s="134"/>
      <c r="AZ619" s="134"/>
      <c r="BA619" s="134"/>
      <c r="BB619" s="134"/>
      <c r="BC619" s="134"/>
      <c r="BD619" s="134"/>
      <c r="BE619" s="134"/>
      <c r="BF619" s="134"/>
      <c r="BG619" s="134"/>
      <c r="BH619" s="134"/>
      <c r="BI619" s="134"/>
      <c r="BJ619" s="134"/>
      <c r="BK619" s="134"/>
      <c r="BL619" s="134"/>
      <c r="BM619" s="135"/>
      <c r="BN619" s="136" t="n">
        <f aca="false">+MAX($D$3,DATOS_[[#This Row],[Fecha Inicio Sit. Contract.]])</f>
        <v>0</v>
      </c>
      <c r="BO619" s="136" t="n">
        <f aca="false">+MIN($D$4,DATOS_[[#This Row],[Fecha Fin Sit. Contract.]])</f>
        <v>0</v>
      </c>
      <c r="BP619" s="137" t="n">
        <f aca="false">+DATOS_[[#This Row],[% de jornada]]*IF(DATOS_[[#This Row],[% jornada reducida]]="",1,DATOS_[[#This Row],[% jornada reducida]])</f>
        <v>0</v>
      </c>
      <c r="BQ619" s="137" t="n">
        <f aca="false">+(DATOS_[[#This Row],[F.fin.cal]]-DATOS_[[#This Row],[F.ini.cal]]+1)/($D$4-$D$3+1)</f>
        <v>1</v>
      </c>
      <c r="BR619" s="137" t="str">
        <f aca="false">IF(OR(AND(DATOS_[[#This Row],[Fecha Fin Contrato]]&lt;$D$3,DATOS_[[#This Row],[Fecha Fin Contrato]]&lt;&gt;""),DATOS_[[#This Row],[Fecha de Contratación]]&gt;$D$4),"Fuera","Dentro")</f>
        <v>Dentro</v>
      </c>
      <c r="BS619" s="137" t="str">
        <f aca="false" t="array" ref="BS619:BS619">IF(MAX(IF(DATOS_[id]=DATOS_[[#This Row],[id]],DATOS_[F.fin.cal]))=DATOS_[[#This Row],[F.fin.cal]],"Sí","NO")</f>
        <v>Sí</v>
      </c>
      <c r="BT619" s="137" t="str">
        <f aca="false">IF(AND(DATOS_[[#This Row],[% normaliz]]&lt;&gt;1,DATOS_[[#This Row],[% anualiz]]=1),"Sí","NO")</f>
        <v>Sí</v>
      </c>
      <c r="BU619" s="137" t="str">
        <f aca="false">IF(AND(DATOS_[[#This Row],[% normaliz]]=1,DATOS_[[#This Row],[% anualiz]]&lt;&gt;1),"Sí","NO")</f>
        <v>NO</v>
      </c>
      <c r="BV619" s="137" t="str">
        <f aca="false">IF(AND(DATOS_[[#This Row],[% normaliz]]&lt;&gt;1,DATOS_[[#This Row],[% anualiz]]&lt;&gt;1),"Sí","NO")</f>
        <v>NO</v>
      </c>
      <c r="BW619" s="137" t="str">
        <f aca="false">+IF(DATOS_[[#This Row],[% normaliz]]*DATOS_[[#This Row],[% anualiz]]=1,"NO","Sí")</f>
        <v>Sí</v>
      </c>
      <c r="BX619" s="138" t="e">
        <f aca="false">(DATOS_[[#This Row],[S.BASE]]*(1/DATOS_[[#This Row],[% normaliz]])*(1/DATOS_[[#This Row],[% anualiz]]))*IF(DATOS_[[#This Row],[Check Equiparado]]="Sí",1,0)</f>
        <v>#DIV/0!</v>
      </c>
      <c r="BY6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9" s="138" t="e">
        <f aca="false">+DATOS_[[#This Row],[SALARIO BASE Eq]]+DATOS_[[#This Row],[Tot COMPL.SAL Eq]]</f>
        <v>#DIV/0!</v>
      </c>
      <c r="CA619" s="138" t="e">
        <f aca="false" t="array" ref="CA619:CA6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9" s="138" t="e">
        <f aca="false">+DATOS_[[#This Row],[TOTAL SALARIO Eq]]+DATOS_[[#This Row],[Tot Extrasalarial Eq]]</f>
        <v>#DIV/0!</v>
      </c>
      <c r="CC619" s="139" t="n">
        <f aca="false">DATOS_[[#This Row],[S.BASE]]</f>
        <v>0</v>
      </c>
      <c r="CD619" s="139" t="n">
        <f aca="false">+SUM(DATOS_[[#This Row],[Conc.Sal.01]:[Conc.Sal.30]])</f>
        <v>0</v>
      </c>
      <c r="CE619" s="139" t="n">
        <f aca="false">+DATOS_[[#This Row],[SALARIO BASE Ef]]+DATOS_[[#This Row],[Tot COMPL.SAL Ef]]</f>
        <v>0</v>
      </c>
      <c r="CF619" s="139" t="n">
        <f aca="false">+SUM(DATOS_[[#This Row],[C.Extra.01]:[C.Extra.05]])</f>
        <v>0</v>
      </c>
      <c r="CG619" s="139" t="n">
        <f aca="false">+DATOS_[[#This Row],[TOTAL SALARIO Ef]]+DATOS_[[#This Row],[Tot Extrasalarial Ef]]</f>
        <v>0</v>
      </c>
      <c r="CH619" s="140" t="n">
        <f aca="false">MIN(IF(DATOS_[[#This Row],[Fecha Fin Contrato]]="",$D$4,DATOS_[[#This Row],[Fecha Fin Contrato]]),$D$4)-MAX(DATOS_[[#This Row],[Fecha de Contratación]],$D$3)+1</f>
        <v>1</v>
      </c>
      <c r="CI619" s="141" t="str">
        <f aca="false">IF(COUNTIFS(DATOS_[id],DATOS_[[#This Row],[id]])&gt;1,DATOS_[[#This Row],[id]],"")</f>
        <v/>
      </c>
      <c r="CJ619" s="141" t="n">
        <f aca="false">(Inicio!$G$10-DATOS_[[#This Row],[Fecha Nacimiento]])/365.25</f>
        <v>0</v>
      </c>
      <c r="CK619" s="141" t="n">
        <f aca="false">(Inicio!$G$10-DATOS_[[#This Row],[Fecha de Antigüedad]])/365.25</f>
        <v>0</v>
      </c>
      <c r="CL619" s="141" t="e">
        <f aca="false">+VLOOKUP(DATOS_[[#This Row],[Clave de Contrato]],TblTiposContrato13[],3,0)</f>
        <v>#N/A</v>
      </c>
      <c r="CM619" s="141" t="e">
        <f aca="false">+VLOOKUP(DATOS_[[#This Row],[Clave de Contrato]],TblTiposContrato13[],4,0)</f>
        <v>#N/A</v>
      </c>
      <c r="CN619" s="141" t="str">
        <f aca="false">VLOOKUP(DATOS_[[#This Row],[Edad]],CONTRATOS!TblRngEdad,2,1)</f>
        <v>20  o menos</v>
      </c>
      <c r="CO619" s="141" t="str">
        <f aca="false">VLOOKUP(DATOS_[[#This Row],[Antigüedad]],TblRngAntg14[],2,1)</f>
        <v>0 a 1 años</v>
      </c>
    </row>
    <row r="620" customFormat="false" ht="13.8" hidden="false" customHeight="false" outlineLevel="0" collapsed="false">
      <c r="D620" s="128"/>
      <c r="E620" s="129"/>
      <c r="F620" s="129"/>
      <c r="G620" s="129"/>
      <c r="H620" s="130"/>
      <c r="I620" s="131"/>
      <c r="J620" s="128"/>
      <c r="K620" s="132"/>
      <c r="L620" s="132"/>
      <c r="M620" s="133"/>
      <c r="N620" s="133"/>
      <c r="O620" s="133"/>
      <c r="P620" s="129"/>
      <c r="Z620" s="74"/>
      <c r="AA620" s="75"/>
      <c r="AB620" s="75"/>
      <c r="AC620" s="129"/>
      <c r="AD620" s="134"/>
      <c r="AE620" s="134"/>
      <c r="AF620" s="134"/>
      <c r="AG620" s="134"/>
      <c r="AH620" s="134"/>
      <c r="AI620" s="134"/>
      <c r="AJ620" s="134"/>
      <c r="AK620" s="134"/>
      <c r="AL620" s="134"/>
      <c r="AM620" s="134"/>
      <c r="AN620" s="134"/>
      <c r="AO620" s="134"/>
      <c r="AP620" s="134"/>
      <c r="AQ620" s="134"/>
      <c r="AR620" s="134"/>
      <c r="AS620" s="134"/>
      <c r="AT620" s="134"/>
      <c r="AU620" s="134"/>
      <c r="AV620" s="134"/>
      <c r="AW620" s="134"/>
      <c r="AX620" s="134"/>
      <c r="AY620" s="134"/>
      <c r="AZ620" s="134"/>
      <c r="BA620" s="134"/>
      <c r="BB620" s="134"/>
      <c r="BC620" s="134"/>
      <c r="BD620" s="134"/>
      <c r="BE620" s="134"/>
      <c r="BF620" s="134"/>
      <c r="BG620" s="134"/>
      <c r="BH620" s="134"/>
      <c r="BI620" s="134"/>
      <c r="BJ620" s="134"/>
      <c r="BK620" s="134"/>
      <c r="BL620" s="134"/>
      <c r="BM620" s="135"/>
      <c r="BN620" s="136" t="n">
        <f aca="false">+MAX($D$3,DATOS_[[#This Row],[Fecha Inicio Sit. Contract.]])</f>
        <v>0</v>
      </c>
      <c r="BO620" s="136" t="n">
        <f aca="false">+MIN($D$4,DATOS_[[#This Row],[Fecha Fin Sit. Contract.]])</f>
        <v>0</v>
      </c>
      <c r="BP620" s="137" t="n">
        <f aca="false">+DATOS_[[#This Row],[% de jornada]]*IF(DATOS_[[#This Row],[% jornada reducida]]="",1,DATOS_[[#This Row],[% jornada reducida]])</f>
        <v>0</v>
      </c>
      <c r="BQ620" s="137" t="n">
        <f aca="false">+(DATOS_[[#This Row],[F.fin.cal]]-DATOS_[[#This Row],[F.ini.cal]]+1)/($D$4-$D$3+1)</f>
        <v>1</v>
      </c>
      <c r="BR620" s="137" t="str">
        <f aca="false">IF(OR(AND(DATOS_[[#This Row],[Fecha Fin Contrato]]&lt;$D$3,DATOS_[[#This Row],[Fecha Fin Contrato]]&lt;&gt;""),DATOS_[[#This Row],[Fecha de Contratación]]&gt;$D$4),"Fuera","Dentro")</f>
        <v>Dentro</v>
      </c>
      <c r="BS620" s="137" t="str">
        <f aca="false" t="array" ref="BS620:BS620">IF(MAX(IF(DATOS_[id]=DATOS_[[#This Row],[id]],DATOS_[F.fin.cal]))=DATOS_[[#This Row],[F.fin.cal]],"Sí","NO")</f>
        <v>Sí</v>
      </c>
      <c r="BT620" s="137" t="str">
        <f aca="false">IF(AND(DATOS_[[#This Row],[% normaliz]]&lt;&gt;1,DATOS_[[#This Row],[% anualiz]]=1),"Sí","NO")</f>
        <v>Sí</v>
      </c>
      <c r="BU620" s="137" t="str">
        <f aca="false">IF(AND(DATOS_[[#This Row],[% normaliz]]=1,DATOS_[[#This Row],[% anualiz]]&lt;&gt;1),"Sí","NO")</f>
        <v>NO</v>
      </c>
      <c r="BV620" s="137" t="str">
        <f aca="false">IF(AND(DATOS_[[#This Row],[% normaliz]]&lt;&gt;1,DATOS_[[#This Row],[% anualiz]]&lt;&gt;1),"Sí","NO")</f>
        <v>NO</v>
      </c>
      <c r="BW620" s="137" t="str">
        <f aca="false">+IF(DATOS_[[#This Row],[% normaliz]]*DATOS_[[#This Row],[% anualiz]]=1,"NO","Sí")</f>
        <v>Sí</v>
      </c>
      <c r="BX620" s="138" t="e">
        <f aca="false">(DATOS_[[#This Row],[S.BASE]]*(1/DATOS_[[#This Row],[% normaliz]])*(1/DATOS_[[#This Row],[% anualiz]]))*IF(DATOS_[[#This Row],[Check Equiparado]]="Sí",1,0)</f>
        <v>#DIV/0!</v>
      </c>
      <c r="BY6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0" s="138" t="e">
        <f aca="false">+DATOS_[[#This Row],[SALARIO BASE Eq]]+DATOS_[[#This Row],[Tot COMPL.SAL Eq]]</f>
        <v>#DIV/0!</v>
      </c>
      <c r="CA620" s="138" t="e">
        <f aca="false" t="array" ref="CA620:CA6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0" s="138" t="e">
        <f aca="false">+DATOS_[[#This Row],[TOTAL SALARIO Eq]]+DATOS_[[#This Row],[Tot Extrasalarial Eq]]</f>
        <v>#DIV/0!</v>
      </c>
      <c r="CC620" s="139" t="n">
        <f aca="false">DATOS_[[#This Row],[S.BASE]]</f>
        <v>0</v>
      </c>
      <c r="CD620" s="139" t="n">
        <f aca="false">+SUM(DATOS_[[#This Row],[Conc.Sal.01]:[Conc.Sal.30]])</f>
        <v>0</v>
      </c>
      <c r="CE620" s="139" t="n">
        <f aca="false">+DATOS_[[#This Row],[SALARIO BASE Ef]]+DATOS_[[#This Row],[Tot COMPL.SAL Ef]]</f>
        <v>0</v>
      </c>
      <c r="CF620" s="139" t="n">
        <f aca="false">+SUM(DATOS_[[#This Row],[C.Extra.01]:[C.Extra.05]])</f>
        <v>0</v>
      </c>
      <c r="CG620" s="139" t="n">
        <f aca="false">+DATOS_[[#This Row],[TOTAL SALARIO Ef]]+DATOS_[[#This Row],[Tot Extrasalarial Ef]]</f>
        <v>0</v>
      </c>
      <c r="CH620" s="140" t="n">
        <f aca="false">MIN(IF(DATOS_[[#This Row],[Fecha Fin Contrato]]="",$D$4,DATOS_[[#This Row],[Fecha Fin Contrato]]),$D$4)-MAX(DATOS_[[#This Row],[Fecha de Contratación]],$D$3)+1</f>
        <v>1</v>
      </c>
      <c r="CI620" s="141" t="str">
        <f aca="false">IF(COUNTIFS(DATOS_[id],DATOS_[[#This Row],[id]])&gt;1,DATOS_[[#This Row],[id]],"")</f>
        <v/>
      </c>
      <c r="CJ620" s="141" t="n">
        <f aca="false">(Inicio!$G$10-DATOS_[[#This Row],[Fecha Nacimiento]])/365.25</f>
        <v>0</v>
      </c>
      <c r="CK620" s="141" t="n">
        <f aca="false">(Inicio!$G$10-DATOS_[[#This Row],[Fecha de Antigüedad]])/365.25</f>
        <v>0</v>
      </c>
      <c r="CL620" s="141" t="e">
        <f aca="false">+VLOOKUP(DATOS_[[#This Row],[Clave de Contrato]],TblTiposContrato13[],3,0)</f>
        <v>#N/A</v>
      </c>
      <c r="CM620" s="141" t="e">
        <f aca="false">+VLOOKUP(DATOS_[[#This Row],[Clave de Contrato]],TblTiposContrato13[],4,0)</f>
        <v>#N/A</v>
      </c>
      <c r="CN620" s="141" t="str">
        <f aca="false">VLOOKUP(DATOS_[[#This Row],[Edad]],CONTRATOS!TblRngEdad,2,1)</f>
        <v>20  o menos</v>
      </c>
      <c r="CO620" s="141" t="str">
        <f aca="false">VLOOKUP(DATOS_[[#This Row],[Antigüedad]],TblRngAntg14[],2,1)</f>
        <v>0 a 1 años</v>
      </c>
    </row>
    <row r="621" customFormat="false" ht="13.8" hidden="false" customHeight="false" outlineLevel="0" collapsed="false">
      <c r="D621" s="128"/>
      <c r="E621" s="129"/>
      <c r="F621" s="129"/>
      <c r="G621" s="129"/>
      <c r="H621" s="130"/>
      <c r="I621" s="131"/>
      <c r="J621" s="128"/>
      <c r="K621" s="132"/>
      <c r="L621" s="132"/>
      <c r="M621" s="133"/>
      <c r="N621" s="133"/>
      <c r="O621" s="133"/>
      <c r="P621" s="129"/>
      <c r="Z621" s="74"/>
      <c r="AA621" s="75"/>
      <c r="AB621" s="75"/>
      <c r="AC621" s="129"/>
      <c r="AD621" s="134"/>
      <c r="AE621" s="134"/>
      <c r="AF621" s="134"/>
      <c r="AG621" s="134"/>
      <c r="AH621" s="134"/>
      <c r="AI621" s="134"/>
      <c r="AJ621" s="134"/>
      <c r="AK621" s="134"/>
      <c r="AL621" s="134"/>
      <c r="AM621" s="134"/>
      <c r="AN621" s="134"/>
      <c r="AO621" s="134"/>
      <c r="AP621" s="134"/>
      <c r="AQ621" s="134"/>
      <c r="AR621" s="134"/>
      <c r="AS621" s="134"/>
      <c r="AT621" s="134"/>
      <c r="AU621" s="134"/>
      <c r="AV621" s="134"/>
      <c r="AW621" s="134"/>
      <c r="AX621" s="134"/>
      <c r="AY621" s="134"/>
      <c r="AZ621" s="134"/>
      <c r="BA621" s="134"/>
      <c r="BB621" s="134"/>
      <c r="BC621" s="134"/>
      <c r="BD621" s="134"/>
      <c r="BE621" s="134"/>
      <c r="BF621" s="134"/>
      <c r="BG621" s="134"/>
      <c r="BH621" s="134"/>
      <c r="BI621" s="134"/>
      <c r="BJ621" s="134"/>
      <c r="BK621" s="134"/>
      <c r="BL621" s="134"/>
      <c r="BM621" s="135"/>
      <c r="BN621" s="136" t="n">
        <f aca="false">+MAX($D$3,DATOS_[[#This Row],[Fecha Inicio Sit. Contract.]])</f>
        <v>0</v>
      </c>
      <c r="BO621" s="136" t="n">
        <f aca="false">+MIN($D$4,DATOS_[[#This Row],[Fecha Fin Sit. Contract.]])</f>
        <v>0</v>
      </c>
      <c r="BP621" s="137" t="n">
        <f aca="false">+DATOS_[[#This Row],[% de jornada]]*IF(DATOS_[[#This Row],[% jornada reducida]]="",1,DATOS_[[#This Row],[% jornada reducida]])</f>
        <v>0</v>
      </c>
      <c r="BQ621" s="137" t="n">
        <f aca="false">+(DATOS_[[#This Row],[F.fin.cal]]-DATOS_[[#This Row],[F.ini.cal]]+1)/($D$4-$D$3+1)</f>
        <v>1</v>
      </c>
      <c r="BR621" s="137" t="str">
        <f aca="false">IF(OR(AND(DATOS_[[#This Row],[Fecha Fin Contrato]]&lt;$D$3,DATOS_[[#This Row],[Fecha Fin Contrato]]&lt;&gt;""),DATOS_[[#This Row],[Fecha de Contratación]]&gt;$D$4),"Fuera","Dentro")</f>
        <v>Dentro</v>
      </c>
      <c r="BS621" s="137" t="str">
        <f aca="false" t="array" ref="BS621:BS621">IF(MAX(IF(DATOS_[id]=DATOS_[[#This Row],[id]],DATOS_[F.fin.cal]))=DATOS_[[#This Row],[F.fin.cal]],"Sí","NO")</f>
        <v>Sí</v>
      </c>
      <c r="BT621" s="137" t="str">
        <f aca="false">IF(AND(DATOS_[[#This Row],[% normaliz]]&lt;&gt;1,DATOS_[[#This Row],[% anualiz]]=1),"Sí","NO")</f>
        <v>Sí</v>
      </c>
      <c r="BU621" s="137" t="str">
        <f aca="false">IF(AND(DATOS_[[#This Row],[% normaliz]]=1,DATOS_[[#This Row],[% anualiz]]&lt;&gt;1),"Sí","NO")</f>
        <v>NO</v>
      </c>
      <c r="BV621" s="137" t="str">
        <f aca="false">IF(AND(DATOS_[[#This Row],[% normaliz]]&lt;&gt;1,DATOS_[[#This Row],[% anualiz]]&lt;&gt;1),"Sí","NO")</f>
        <v>NO</v>
      </c>
      <c r="BW621" s="137" t="str">
        <f aca="false">+IF(DATOS_[[#This Row],[% normaliz]]*DATOS_[[#This Row],[% anualiz]]=1,"NO","Sí")</f>
        <v>Sí</v>
      </c>
      <c r="BX621" s="138" t="e">
        <f aca="false">(DATOS_[[#This Row],[S.BASE]]*(1/DATOS_[[#This Row],[% normaliz]])*(1/DATOS_[[#This Row],[% anualiz]]))*IF(DATOS_[[#This Row],[Check Equiparado]]="Sí",1,0)</f>
        <v>#DIV/0!</v>
      </c>
      <c r="BY6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1" s="138" t="e">
        <f aca="false">+DATOS_[[#This Row],[SALARIO BASE Eq]]+DATOS_[[#This Row],[Tot COMPL.SAL Eq]]</f>
        <v>#DIV/0!</v>
      </c>
      <c r="CA621" s="138" t="e">
        <f aca="false" t="array" ref="CA621:CA6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1" s="138" t="e">
        <f aca="false">+DATOS_[[#This Row],[TOTAL SALARIO Eq]]+DATOS_[[#This Row],[Tot Extrasalarial Eq]]</f>
        <v>#DIV/0!</v>
      </c>
      <c r="CC621" s="139" t="n">
        <f aca="false">DATOS_[[#This Row],[S.BASE]]</f>
        <v>0</v>
      </c>
      <c r="CD621" s="139" t="n">
        <f aca="false">+SUM(DATOS_[[#This Row],[Conc.Sal.01]:[Conc.Sal.30]])</f>
        <v>0</v>
      </c>
      <c r="CE621" s="139" t="n">
        <f aca="false">+DATOS_[[#This Row],[SALARIO BASE Ef]]+DATOS_[[#This Row],[Tot COMPL.SAL Ef]]</f>
        <v>0</v>
      </c>
      <c r="CF621" s="139" t="n">
        <f aca="false">+SUM(DATOS_[[#This Row],[C.Extra.01]:[C.Extra.05]])</f>
        <v>0</v>
      </c>
      <c r="CG621" s="139" t="n">
        <f aca="false">+DATOS_[[#This Row],[TOTAL SALARIO Ef]]+DATOS_[[#This Row],[Tot Extrasalarial Ef]]</f>
        <v>0</v>
      </c>
      <c r="CH621" s="140" t="n">
        <f aca="false">MIN(IF(DATOS_[[#This Row],[Fecha Fin Contrato]]="",$D$4,DATOS_[[#This Row],[Fecha Fin Contrato]]),$D$4)-MAX(DATOS_[[#This Row],[Fecha de Contratación]],$D$3)+1</f>
        <v>1</v>
      </c>
      <c r="CI621" s="141" t="str">
        <f aca="false">IF(COUNTIFS(DATOS_[id],DATOS_[[#This Row],[id]])&gt;1,DATOS_[[#This Row],[id]],"")</f>
        <v/>
      </c>
      <c r="CJ621" s="141" t="n">
        <f aca="false">(Inicio!$G$10-DATOS_[[#This Row],[Fecha Nacimiento]])/365.25</f>
        <v>0</v>
      </c>
      <c r="CK621" s="141" t="n">
        <f aca="false">(Inicio!$G$10-DATOS_[[#This Row],[Fecha de Antigüedad]])/365.25</f>
        <v>0</v>
      </c>
      <c r="CL621" s="141" t="e">
        <f aca="false">+VLOOKUP(DATOS_[[#This Row],[Clave de Contrato]],TblTiposContrato13[],3,0)</f>
        <v>#N/A</v>
      </c>
      <c r="CM621" s="141" t="e">
        <f aca="false">+VLOOKUP(DATOS_[[#This Row],[Clave de Contrato]],TblTiposContrato13[],4,0)</f>
        <v>#N/A</v>
      </c>
      <c r="CN621" s="141" t="str">
        <f aca="false">VLOOKUP(DATOS_[[#This Row],[Edad]],CONTRATOS!TblRngEdad,2,1)</f>
        <v>20  o menos</v>
      </c>
      <c r="CO621" s="141" t="str">
        <f aca="false">VLOOKUP(DATOS_[[#This Row],[Antigüedad]],TblRngAntg14[],2,1)</f>
        <v>0 a 1 años</v>
      </c>
    </row>
    <row r="622" customFormat="false" ht="13.8" hidden="false" customHeight="false" outlineLevel="0" collapsed="false">
      <c r="D622" s="128"/>
      <c r="E622" s="129"/>
      <c r="F622" s="129"/>
      <c r="G622" s="129"/>
      <c r="H622" s="130"/>
      <c r="I622" s="131"/>
      <c r="J622" s="128"/>
      <c r="K622" s="132"/>
      <c r="L622" s="132"/>
      <c r="M622" s="133"/>
      <c r="N622" s="133"/>
      <c r="O622" s="133"/>
      <c r="P622" s="129"/>
      <c r="Z622" s="74"/>
      <c r="AA622" s="75"/>
      <c r="AB622" s="75"/>
      <c r="AC622" s="129"/>
      <c r="AD622" s="134"/>
      <c r="AE622" s="134"/>
      <c r="AF622" s="134"/>
      <c r="AG622" s="134"/>
      <c r="AH622" s="134"/>
      <c r="AI622" s="134"/>
      <c r="AJ622" s="134"/>
      <c r="AK622" s="134"/>
      <c r="AL622" s="134"/>
      <c r="AM622" s="134"/>
      <c r="AN622" s="134"/>
      <c r="AO622" s="134"/>
      <c r="AP622" s="134"/>
      <c r="AQ622" s="134"/>
      <c r="AR622" s="134"/>
      <c r="AS622" s="134"/>
      <c r="AT622" s="134"/>
      <c r="AU622" s="134"/>
      <c r="AV622" s="134"/>
      <c r="AW622" s="134"/>
      <c r="AX622" s="134"/>
      <c r="AY622" s="134"/>
      <c r="AZ622" s="134"/>
      <c r="BA622" s="134"/>
      <c r="BB622" s="134"/>
      <c r="BC622" s="134"/>
      <c r="BD622" s="134"/>
      <c r="BE622" s="134"/>
      <c r="BF622" s="134"/>
      <c r="BG622" s="134"/>
      <c r="BH622" s="134"/>
      <c r="BI622" s="134"/>
      <c r="BJ622" s="134"/>
      <c r="BK622" s="134"/>
      <c r="BL622" s="134"/>
      <c r="BM622" s="135"/>
      <c r="BN622" s="136" t="n">
        <f aca="false">+MAX($D$3,DATOS_[[#This Row],[Fecha Inicio Sit. Contract.]])</f>
        <v>0</v>
      </c>
      <c r="BO622" s="136" t="n">
        <f aca="false">+MIN($D$4,DATOS_[[#This Row],[Fecha Fin Sit. Contract.]])</f>
        <v>0</v>
      </c>
      <c r="BP622" s="137" t="n">
        <f aca="false">+DATOS_[[#This Row],[% de jornada]]*IF(DATOS_[[#This Row],[% jornada reducida]]="",1,DATOS_[[#This Row],[% jornada reducida]])</f>
        <v>0</v>
      </c>
      <c r="BQ622" s="137" t="n">
        <f aca="false">+(DATOS_[[#This Row],[F.fin.cal]]-DATOS_[[#This Row],[F.ini.cal]]+1)/($D$4-$D$3+1)</f>
        <v>1</v>
      </c>
      <c r="BR622" s="137" t="str">
        <f aca="false">IF(OR(AND(DATOS_[[#This Row],[Fecha Fin Contrato]]&lt;$D$3,DATOS_[[#This Row],[Fecha Fin Contrato]]&lt;&gt;""),DATOS_[[#This Row],[Fecha de Contratación]]&gt;$D$4),"Fuera","Dentro")</f>
        <v>Dentro</v>
      </c>
      <c r="BS622" s="137" t="str">
        <f aca="false" t="array" ref="BS622:BS622">IF(MAX(IF(DATOS_[id]=DATOS_[[#This Row],[id]],DATOS_[F.fin.cal]))=DATOS_[[#This Row],[F.fin.cal]],"Sí","NO")</f>
        <v>Sí</v>
      </c>
      <c r="BT622" s="137" t="str">
        <f aca="false">IF(AND(DATOS_[[#This Row],[% normaliz]]&lt;&gt;1,DATOS_[[#This Row],[% anualiz]]=1),"Sí","NO")</f>
        <v>Sí</v>
      </c>
      <c r="BU622" s="137" t="str">
        <f aca="false">IF(AND(DATOS_[[#This Row],[% normaliz]]=1,DATOS_[[#This Row],[% anualiz]]&lt;&gt;1),"Sí","NO")</f>
        <v>NO</v>
      </c>
      <c r="BV622" s="137" t="str">
        <f aca="false">IF(AND(DATOS_[[#This Row],[% normaliz]]&lt;&gt;1,DATOS_[[#This Row],[% anualiz]]&lt;&gt;1),"Sí","NO")</f>
        <v>NO</v>
      </c>
      <c r="BW622" s="137" t="str">
        <f aca="false">+IF(DATOS_[[#This Row],[% normaliz]]*DATOS_[[#This Row],[% anualiz]]=1,"NO","Sí")</f>
        <v>Sí</v>
      </c>
      <c r="BX622" s="138" t="e">
        <f aca="false">(DATOS_[[#This Row],[S.BASE]]*(1/DATOS_[[#This Row],[% normaliz]])*(1/DATOS_[[#This Row],[% anualiz]]))*IF(DATOS_[[#This Row],[Check Equiparado]]="Sí",1,0)</f>
        <v>#DIV/0!</v>
      </c>
      <c r="BY6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2" s="138" t="e">
        <f aca="false">+DATOS_[[#This Row],[SALARIO BASE Eq]]+DATOS_[[#This Row],[Tot COMPL.SAL Eq]]</f>
        <v>#DIV/0!</v>
      </c>
      <c r="CA622" s="138" t="e">
        <f aca="false" t="array" ref="CA622:CA6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2" s="138" t="e">
        <f aca="false">+DATOS_[[#This Row],[TOTAL SALARIO Eq]]+DATOS_[[#This Row],[Tot Extrasalarial Eq]]</f>
        <v>#DIV/0!</v>
      </c>
      <c r="CC622" s="139" t="n">
        <f aca="false">DATOS_[[#This Row],[S.BASE]]</f>
        <v>0</v>
      </c>
      <c r="CD622" s="139" t="n">
        <f aca="false">+SUM(DATOS_[[#This Row],[Conc.Sal.01]:[Conc.Sal.30]])</f>
        <v>0</v>
      </c>
      <c r="CE622" s="139" t="n">
        <f aca="false">+DATOS_[[#This Row],[SALARIO BASE Ef]]+DATOS_[[#This Row],[Tot COMPL.SAL Ef]]</f>
        <v>0</v>
      </c>
      <c r="CF622" s="139" t="n">
        <f aca="false">+SUM(DATOS_[[#This Row],[C.Extra.01]:[C.Extra.05]])</f>
        <v>0</v>
      </c>
      <c r="CG622" s="139" t="n">
        <f aca="false">+DATOS_[[#This Row],[TOTAL SALARIO Ef]]+DATOS_[[#This Row],[Tot Extrasalarial Ef]]</f>
        <v>0</v>
      </c>
      <c r="CH622" s="140" t="n">
        <f aca="false">MIN(IF(DATOS_[[#This Row],[Fecha Fin Contrato]]="",$D$4,DATOS_[[#This Row],[Fecha Fin Contrato]]),$D$4)-MAX(DATOS_[[#This Row],[Fecha de Contratación]],$D$3)+1</f>
        <v>1</v>
      </c>
      <c r="CI622" s="141" t="str">
        <f aca="false">IF(COUNTIFS(DATOS_[id],DATOS_[[#This Row],[id]])&gt;1,DATOS_[[#This Row],[id]],"")</f>
        <v/>
      </c>
      <c r="CJ622" s="141" t="n">
        <f aca="false">(Inicio!$G$10-DATOS_[[#This Row],[Fecha Nacimiento]])/365.25</f>
        <v>0</v>
      </c>
      <c r="CK622" s="141" t="n">
        <f aca="false">(Inicio!$G$10-DATOS_[[#This Row],[Fecha de Antigüedad]])/365.25</f>
        <v>0</v>
      </c>
      <c r="CL622" s="141" t="e">
        <f aca="false">+VLOOKUP(DATOS_[[#This Row],[Clave de Contrato]],TblTiposContrato13[],3,0)</f>
        <v>#N/A</v>
      </c>
      <c r="CM622" s="141" t="e">
        <f aca="false">+VLOOKUP(DATOS_[[#This Row],[Clave de Contrato]],TblTiposContrato13[],4,0)</f>
        <v>#N/A</v>
      </c>
      <c r="CN622" s="141" t="str">
        <f aca="false">VLOOKUP(DATOS_[[#This Row],[Edad]],CONTRATOS!TblRngEdad,2,1)</f>
        <v>20  o menos</v>
      </c>
      <c r="CO622" s="141" t="str">
        <f aca="false">VLOOKUP(DATOS_[[#This Row],[Antigüedad]],TblRngAntg14[],2,1)</f>
        <v>0 a 1 años</v>
      </c>
    </row>
    <row r="623" customFormat="false" ht="13.8" hidden="false" customHeight="false" outlineLevel="0" collapsed="false">
      <c r="D623" s="128"/>
      <c r="E623" s="129"/>
      <c r="F623" s="129"/>
      <c r="G623" s="129"/>
      <c r="H623" s="130"/>
      <c r="I623" s="131"/>
      <c r="J623" s="128"/>
      <c r="K623" s="132"/>
      <c r="L623" s="132"/>
      <c r="M623" s="133"/>
      <c r="N623" s="133"/>
      <c r="O623" s="133"/>
      <c r="P623" s="129"/>
      <c r="Z623" s="74"/>
      <c r="AA623" s="75"/>
      <c r="AB623" s="75"/>
      <c r="AC623" s="129"/>
      <c r="AD623" s="134"/>
      <c r="AE623" s="134"/>
      <c r="AF623" s="134"/>
      <c r="AG623" s="134"/>
      <c r="AH623" s="134"/>
      <c r="AI623" s="134"/>
      <c r="AJ623" s="134"/>
      <c r="AK623" s="134"/>
      <c r="AL623" s="134"/>
      <c r="AM623" s="134"/>
      <c r="AN623" s="134"/>
      <c r="AO623" s="134"/>
      <c r="AP623" s="134"/>
      <c r="AQ623" s="134"/>
      <c r="AR623" s="134"/>
      <c r="AS623" s="134"/>
      <c r="AT623" s="134"/>
      <c r="AU623" s="134"/>
      <c r="AV623" s="134"/>
      <c r="AW623" s="134"/>
      <c r="AX623" s="134"/>
      <c r="AY623" s="134"/>
      <c r="AZ623" s="134"/>
      <c r="BA623" s="134"/>
      <c r="BB623" s="134"/>
      <c r="BC623" s="134"/>
      <c r="BD623" s="134"/>
      <c r="BE623" s="134"/>
      <c r="BF623" s="134"/>
      <c r="BG623" s="134"/>
      <c r="BH623" s="134"/>
      <c r="BI623" s="134"/>
      <c r="BJ623" s="134"/>
      <c r="BK623" s="134"/>
      <c r="BL623" s="134"/>
      <c r="BM623" s="135"/>
      <c r="BN623" s="136" t="n">
        <f aca="false">+MAX($D$3,DATOS_[[#This Row],[Fecha Inicio Sit. Contract.]])</f>
        <v>0</v>
      </c>
      <c r="BO623" s="136" t="n">
        <f aca="false">+MIN($D$4,DATOS_[[#This Row],[Fecha Fin Sit. Contract.]])</f>
        <v>0</v>
      </c>
      <c r="BP623" s="137" t="n">
        <f aca="false">+DATOS_[[#This Row],[% de jornada]]*IF(DATOS_[[#This Row],[% jornada reducida]]="",1,DATOS_[[#This Row],[% jornada reducida]])</f>
        <v>0</v>
      </c>
      <c r="BQ623" s="137" t="n">
        <f aca="false">+(DATOS_[[#This Row],[F.fin.cal]]-DATOS_[[#This Row],[F.ini.cal]]+1)/($D$4-$D$3+1)</f>
        <v>1</v>
      </c>
      <c r="BR623" s="137" t="str">
        <f aca="false">IF(OR(AND(DATOS_[[#This Row],[Fecha Fin Contrato]]&lt;$D$3,DATOS_[[#This Row],[Fecha Fin Contrato]]&lt;&gt;""),DATOS_[[#This Row],[Fecha de Contratación]]&gt;$D$4),"Fuera","Dentro")</f>
        <v>Dentro</v>
      </c>
      <c r="BS623" s="137" t="str">
        <f aca="false" t="array" ref="BS623:BS623">IF(MAX(IF(DATOS_[id]=DATOS_[[#This Row],[id]],DATOS_[F.fin.cal]))=DATOS_[[#This Row],[F.fin.cal]],"Sí","NO")</f>
        <v>Sí</v>
      </c>
      <c r="BT623" s="137" t="str">
        <f aca="false">IF(AND(DATOS_[[#This Row],[% normaliz]]&lt;&gt;1,DATOS_[[#This Row],[% anualiz]]=1),"Sí","NO")</f>
        <v>Sí</v>
      </c>
      <c r="BU623" s="137" t="str">
        <f aca="false">IF(AND(DATOS_[[#This Row],[% normaliz]]=1,DATOS_[[#This Row],[% anualiz]]&lt;&gt;1),"Sí","NO")</f>
        <v>NO</v>
      </c>
      <c r="BV623" s="137" t="str">
        <f aca="false">IF(AND(DATOS_[[#This Row],[% normaliz]]&lt;&gt;1,DATOS_[[#This Row],[% anualiz]]&lt;&gt;1),"Sí","NO")</f>
        <v>NO</v>
      </c>
      <c r="BW623" s="137" t="str">
        <f aca="false">+IF(DATOS_[[#This Row],[% normaliz]]*DATOS_[[#This Row],[% anualiz]]=1,"NO","Sí")</f>
        <v>Sí</v>
      </c>
      <c r="BX623" s="138" t="e">
        <f aca="false">(DATOS_[[#This Row],[S.BASE]]*(1/DATOS_[[#This Row],[% normaliz]])*(1/DATOS_[[#This Row],[% anualiz]]))*IF(DATOS_[[#This Row],[Check Equiparado]]="Sí",1,0)</f>
        <v>#DIV/0!</v>
      </c>
      <c r="BY6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3" s="138" t="e">
        <f aca="false">+DATOS_[[#This Row],[SALARIO BASE Eq]]+DATOS_[[#This Row],[Tot COMPL.SAL Eq]]</f>
        <v>#DIV/0!</v>
      </c>
      <c r="CA623" s="138" t="e">
        <f aca="false" t="array" ref="CA623:CA6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3" s="138" t="e">
        <f aca="false">+DATOS_[[#This Row],[TOTAL SALARIO Eq]]+DATOS_[[#This Row],[Tot Extrasalarial Eq]]</f>
        <v>#DIV/0!</v>
      </c>
      <c r="CC623" s="139" t="n">
        <f aca="false">DATOS_[[#This Row],[S.BASE]]</f>
        <v>0</v>
      </c>
      <c r="CD623" s="139" t="n">
        <f aca="false">+SUM(DATOS_[[#This Row],[Conc.Sal.01]:[Conc.Sal.30]])</f>
        <v>0</v>
      </c>
      <c r="CE623" s="139" t="n">
        <f aca="false">+DATOS_[[#This Row],[SALARIO BASE Ef]]+DATOS_[[#This Row],[Tot COMPL.SAL Ef]]</f>
        <v>0</v>
      </c>
      <c r="CF623" s="139" t="n">
        <f aca="false">+SUM(DATOS_[[#This Row],[C.Extra.01]:[C.Extra.05]])</f>
        <v>0</v>
      </c>
      <c r="CG623" s="139" t="n">
        <f aca="false">+DATOS_[[#This Row],[TOTAL SALARIO Ef]]+DATOS_[[#This Row],[Tot Extrasalarial Ef]]</f>
        <v>0</v>
      </c>
      <c r="CH623" s="140" t="n">
        <f aca="false">MIN(IF(DATOS_[[#This Row],[Fecha Fin Contrato]]="",$D$4,DATOS_[[#This Row],[Fecha Fin Contrato]]),$D$4)-MAX(DATOS_[[#This Row],[Fecha de Contratación]],$D$3)+1</f>
        <v>1</v>
      </c>
      <c r="CI623" s="141" t="str">
        <f aca="false">IF(COUNTIFS(DATOS_[id],DATOS_[[#This Row],[id]])&gt;1,DATOS_[[#This Row],[id]],"")</f>
        <v/>
      </c>
      <c r="CJ623" s="141" t="n">
        <f aca="false">(Inicio!$G$10-DATOS_[[#This Row],[Fecha Nacimiento]])/365.25</f>
        <v>0</v>
      </c>
      <c r="CK623" s="141" t="n">
        <f aca="false">(Inicio!$G$10-DATOS_[[#This Row],[Fecha de Antigüedad]])/365.25</f>
        <v>0</v>
      </c>
      <c r="CL623" s="141" t="e">
        <f aca="false">+VLOOKUP(DATOS_[[#This Row],[Clave de Contrato]],TblTiposContrato13[],3,0)</f>
        <v>#N/A</v>
      </c>
      <c r="CM623" s="141" t="e">
        <f aca="false">+VLOOKUP(DATOS_[[#This Row],[Clave de Contrato]],TblTiposContrato13[],4,0)</f>
        <v>#N/A</v>
      </c>
      <c r="CN623" s="141" t="str">
        <f aca="false">VLOOKUP(DATOS_[[#This Row],[Edad]],CONTRATOS!TblRngEdad,2,1)</f>
        <v>20  o menos</v>
      </c>
      <c r="CO623" s="141" t="str">
        <f aca="false">VLOOKUP(DATOS_[[#This Row],[Antigüedad]],TblRngAntg14[],2,1)</f>
        <v>0 a 1 años</v>
      </c>
    </row>
    <row r="624" customFormat="false" ht="13.8" hidden="false" customHeight="false" outlineLevel="0" collapsed="false">
      <c r="D624" s="128"/>
      <c r="E624" s="129"/>
      <c r="F624" s="129"/>
      <c r="G624" s="129"/>
      <c r="H624" s="130"/>
      <c r="I624" s="131"/>
      <c r="J624" s="128"/>
      <c r="K624" s="132"/>
      <c r="L624" s="132"/>
      <c r="M624" s="133"/>
      <c r="N624" s="133"/>
      <c r="O624" s="133"/>
      <c r="P624" s="129"/>
      <c r="Z624" s="74"/>
      <c r="AA624" s="75"/>
      <c r="AB624" s="75"/>
      <c r="AC624" s="129"/>
      <c r="AD624" s="134"/>
      <c r="AE624" s="134"/>
      <c r="AF624" s="134"/>
      <c r="AG624" s="134"/>
      <c r="AH624" s="134"/>
      <c r="AI624" s="134"/>
      <c r="AJ624" s="134"/>
      <c r="AK624" s="134"/>
      <c r="AL624" s="134"/>
      <c r="AM624" s="134"/>
      <c r="AN624" s="134"/>
      <c r="AO624" s="134"/>
      <c r="AP624" s="134"/>
      <c r="AQ624" s="134"/>
      <c r="AR624" s="134"/>
      <c r="AS624" s="134"/>
      <c r="AT624" s="134"/>
      <c r="AU624" s="134"/>
      <c r="AV624" s="134"/>
      <c r="AW624" s="134"/>
      <c r="AX624" s="134"/>
      <c r="AY624" s="134"/>
      <c r="AZ624" s="134"/>
      <c r="BA624" s="134"/>
      <c r="BB624" s="134"/>
      <c r="BC624" s="134"/>
      <c r="BD624" s="134"/>
      <c r="BE624" s="134"/>
      <c r="BF624" s="134"/>
      <c r="BG624" s="134"/>
      <c r="BH624" s="134"/>
      <c r="BI624" s="134"/>
      <c r="BJ624" s="134"/>
      <c r="BK624" s="134"/>
      <c r="BL624" s="134"/>
      <c r="BM624" s="135"/>
      <c r="BN624" s="136" t="n">
        <f aca="false">+MAX($D$3,DATOS_[[#This Row],[Fecha Inicio Sit. Contract.]])</f>
        <v>0</v>
      </c>
      <c r="BO624" s="136" t="n">
        <f aca="false">+MIN($D$4,DATOS_[[#This Row],[Fecha Fin Sit. Contract.]])</f>
        <v>0</v>
      </c>
      <c r="BP624" s="137" t="n">
        <f aca="false">+DATOS_[[#This Row],[% de jornada]]*IF(DATOS_[[#This Row],[% jornada reducida]]="",1,DATOS_[[#This Row],[% jornada reducida]])</f>
        <v>0</v>
      </c>
      <c r="BQ624" s="137" t="n">
        <f aca="false">+(DATOS_[[#This Row],[F.fin.cal]]-DATOS_[[#This Row],[F.ini.cal]]+1)/($D$4-$D$3+1)</f>
        <v>1</v>
      </c>
      <c r="BR624" s="137" t="str">
        <f aca="false">IF(OR(AND(DATOS_[[#This Row],[Fecha Fin Contrato]]&lt;$D$3,DATOS_[[#This Row],[Fecha Fin Contrato]]&lt;&gt;""),DATOS_[[#This Row],[Fecha de Contratación]]&gt;$D$4),"Fuera","Dentro")</f>
        <v>Dentro</v>
      </c>
      <c r="BS624" s="137" t="str">
        <f aca="false" t="array" ref="BS624:BS624">IF(MAX(IF(DATOS_[id]=DATOS_[[#This Row],[id]],DATOS_[F.fin.cal]))=DATOS_[[#This Row],[F.fin.cal]],"Sí","NO")</f>
        <v>Sí</v>
      </c>
      <c r="BT624" s="137" t="str">
        <f aca="false">IF(AND(DATOS_[[#This Row],[% normaliz]]&lt;&gt;1,DATOS_[[#This Row],[% anualiz]]=1),"Sí","NO")</f>
        <v>Sí</v>
      </c>
      <c r="BU624" s="137" t="str">
        <f aca="false">IF(AND(DATOS_[[#This Row],[% normaliz]]=1,DATOS_[[#This Row],[% anualiz]]&lt;&gt;1),"Sí","NO")</f>
        <v>NO</v>
      </c>
      <c r="BV624" s="137" t="str">
        <f aca="false">IF(AND(DATOS_[[#This Row],[% normaliz]]&lt;&gt;1,DATOS_[[#This Row],[% anualiz]]&lt;&gt;1),"Sí","NO")</f>
        <v>NO</v>
      </c>
      <c r="BW624" s="137" t="str">
        <f aca="false">+IF(DATOS_[[#This Row],[% normaliz]]*DATOS_[[#This Row],[% anualiz]]=1,"NO","Sí")</f>
        <v>Sí</v>
      </c>
      <c r="BX624" s="138" t="e">
        <f aca="false">(DATOS_[[#This Row],[S.BASE]]*(1/DATOS_[[#This Row],[% normaliz]])*(1/DATOS_[[#This Row],[% anualiz]]))*IF(DATOS_[[#This Row],[Check Equiparado]]="Sí",1,0)</f>
        <v>#DIV/0!</v>
      </c>
      <c r="BY6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4" s="138" t="e">
        <f aca="false">+DATOS_[[#This Row],[SALARIO BASE Eq]]+DATOS_[[#This Row],[Tot COMPL.SAL Eq]]</f>
        <v>#DIV/0!</v>
      </c>
      <c r="CA624" s="138" t="e">
        <f aca="false" t="array" ref="CA624:CA6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4" s="138" t="e">
        <f aca="false">+DATOS_[[#This Row],[TOTAL SALARIO Eq]]+DATOS_[[#This Row],[Tot Extrasalarial Eq]]</f>
        <v>#DIV/0!</v>
      </c>
      <c r="CC624" s="139" t="n">
        <f aca="false">DATOS_[[#This Row],[S.BASE]]</f>
        <v>0</v>
      </c>
      <c r="CD624" s="139" t="n">
        <f aca="false">+SUM(DATOS_[[#This Row],[Conc.Sal.01]:[Conc.Sal.30]])</f>
        <v>0</v>
      </c>
      <c r="CE624" s="139" t="n">
        <f aca="false">+DATOS_[[#This Row],[SALARIO BASE Ef]]+DATOS_[[#This Row],[Tot COMPL.SAL Ef]]</f>
        <v>0</v>
      </c>
      <c r="CF624" s="139" t="n">
        <f aca="false">+SUM(DATOS_[[#This Row],[C.Extra.01]:[C.Extra.05]])</f>
        <v>0</v>
      </c>
      <c r="CG624" s="139" t="n">
        <f aca="false">+DATOS_[[#This Row],[TOTAL SALARIO Ef]]+DATOS_[[#This Row],[Tot Extrasalarial Ef]]</f>
        <v>0</v>
      </c>
      <c r="CH624" s="140" t="n">
        <f aca="false">MIN(IF(DATOS_[[#This Row],[Fecha Fin Contrato]]="",$D$4,DATOS_[[#This Row],[Fecha Fin Contrato]]),$D$4)-MAX(DATOS_[[#This Row],[Fecha de Contratación]],$D$3)+1</f>
        <v>1</v>
      </c>
      <c r="CI624" s="141" t="str">
        <f aca="false">IF(COUNTIFS(DATOS_[id],DATOS_[[#This Row],[id]])&gt;1,DATOS_[[#This Row],[id]],"")</f>
        <v/>
      </c>
      <c r="CJ624" s="141" t="n">
        <f aca="false">(Inicio!$G$10-DATOS_[[#This Row],[Fecha Nacimiento]])/365.25</f>
        <v>0</v>
      </c>
      <c r="CK624" s="141" t="n">
        <f aca="false">(Inicio!$G$10-DATOS_[[#This Row],[Fecha de Antigüedad]])/365.25</f>
        <v>0</v>
      </c>
      <c r="CL624" s="141" t="e">
        <f aca="false">+VLOOKUP(DATOS_[[#This Row],[Clave de Contrato]],TblTiposContrato13[],3,0)</f>
        <v>#N/A</v>
      </c>
      <c r="CM624" s="141" t="e">
        <f aca="false">+VLOOKUP(DATOS_[[#This Row],[Clave de Contrato]],TblTiposContrato13[],4,0)</f>
        <v>#N/A</v>
      </c>
      <c r="CN624" s="141" t="str">
        <f aca="false">VLOOKUP(DATOS_[[#This Row],[Edad]],CONTRATOS!TblRngEdad,2,1)</f>
        <v>20  o menos</v>
      </c>
      <c r="CO624" s="141" t="str">
        <f aca="false">VLOOKUP(DATOS_[[#This Row],[Antigüedad]],TblRngAntg14[],2,1)</f>
        <v>0 a 1 años</v>
      </c>
    </row>
    <row r="625" customFormat="false" ht="13.8" hidden="false" customHeight="false" outlineLevel="0" collapsed="false">
      <c r="D625" s="128"/>
      <c r="E625" s="129"/>
      <c r="F625" s="129"/>
      <c r="G625" s="129"/>
      <c r="H625" s="130"/>
      <c r="I625" s="131"/>
      <c r="J625" s="128"/>
      <c r="K625" s="132"/>
      <c r="L625" s="132"/>
      <c r="M625" s="133"/>
      <c r="N625" s="133"/>
      <c r="O625" s="133"/>
      <c r="P625" s="129"/>
      <c r="Z625" s="74"/>
      <c r="AA625" s="75"/>
      <c r="AB625" s="75"/>
      <c r="AC625" s="129"/>
      <c r="AD625" s="134"/>
      <c r="AE625" s="134"/>
      <c r="AF625" s="134"/>
      <c r="AG625" s="134"/>
      <c r="AH625" s="134"/>
      <c r="AI625" s="134"/>
      <c r="AJ625" s="134"/>
      <c r="AK625" s="134"/>
      <c r="AL625" s="134"/>
      <c r="AM625" s="134"/>
      <c r="AN625" s="134"/>
      <c r="AO625" s="134"/>
      <c r="AP625" s="134"/>
      <c r="AQ625" s="134"/>
      <c r="AR625" s="134"/>
      <c r="AS625" s="134"/>
      <c r="AT625" s="134"/>
      <c r="AU625" s="134"/>
      <c r="AV625" s="134"/>
      <c r="AW625" s="134"/>
      <c r="AX625" s="134"/>
      <c r="AY625" s="134"/>
      <c r="AZ625" s="134"/>
      <c r="BA625" s="134"/>
      <c r="BB625" s="134"/>
      <c r="BC625" s="134"/>
      <c r="BD625" s="134"/>
      <c r="BE625" s="134"/>
      <c r="BF625" s="134"/>
      <c r="BG625" s="134"/>
      <c r="BH625" s="134"/>
      <c r="BI625" s="134"/>
      <c r="BJ625" s="134"/>
      <c r="BK625" s="134"/>
      <c r="BL625" s="134"/>
      <c r="BM625" s="135"/>
      <c r="BN625" s="136" t="n">
        <f aca="false">+MAX($D$3,DATOS_[[#This Row],[Fecha Inicio Sit. Contract.]])</f>
        <v>0</v>
      </c>
      <c r="BO625" s="136" t="n">
        <f aca="false">+MIN($D$4,DATOS_[[#This Row],[Fecha Fin Sit. Contract.]])</f>
        <v>0</v>
      </c>
      <c r="BP625" s="137" t="n">
        <f aca="false">+DATOS_[[#This Row],[% de jornada]]*IF(DATOS_[[#This Row],[% jornada reducida]]="",1,DATOS_[[#This Row],[% jornada reducida]])</f>
        <v>0</v>
      </c>
      <c r="BQ625" s="137" t="n">
        <f aca="false">+(DATOS_[[#This Row],[F.fin.cal]]-DATOS_[[#This Row],[F.ini.cal]]+1)/($D$4-$D$3+1)</f>
        <v>1</v>
      </c>
      <c r="BR625" s="137" t="str">
        <f aca="false">IF(OR(AND(DATOS_[[#This Row],[Fecha Fin Contrato]]&lt;$D$3,DATOS_[[#This Row],[Fecha Fin Contrato]]&lt;&gt;""),DATOS_[[#This Row],[Fecha de Contratación]]&gt;$D$4),"Fuera","Dentro")</f>
        <v>Dentro</v>
      </c>
      <c r="BS625" s="137" t="str">
        <f aca="false" t="array" ref="BS625:BS625">IF(MAX(IF(DATOS_[id]=DATOS_[[#This Row],[id]],DATOS_[F.fin.cal]))=DATOS_[[#This Row],[F.fin.cal]],"Sí","NO")</f>
        <v>Sí</v>
      </c>
      <c r="BT625" s="137" t="str">
        <f aca="false">IF(AND(DATOS_[[#This Row],[% normaliz]]&lt;&gt;1,DATOS_[[#This Row],[% anualiz]]=1),"Sí","NO")</f>
        <v>Sí</v>
      </c>
      <c r="BU625" s="137" t="str">
        <f aca="false">IF(AND(DATOS_[[#This Row],[% normaliz]]=1,DATOS_[[#This Row],[% anualiz]]&lt;&gt;1),"Sí","NO")</f>
        <v>NO</v>
      </c>
      <c r="BV625" s="137" t="str">
        <f aca="false">IF(AND(DATOS_[[#This Row],[% normaliz]]&lt;&gt;1,DATOS_[[#This Row],[% anualiz]]&lt;&gt;1),"Sí","NO")</f>
        <v>NO</v>
      </c>
      <c r="BW625" s="137" t="str">
        <f aca="false">+IF(DATOS_[[#This Row],[% normaliz]]*DATOS_[[#This Row],[% anualiz]]=1,"NO","Sí")</f>
        <v>Sí</v>
      </c>
      <c r="BX625" s="138" t="e">
        <f aca="false">(DATOS_[[#This Row],[S.BASE]]*(1/DATOS_[[#This Row],[% normaliz]])*(1/DATOS_[[#This Row],[% anualiz]]))*IF(DATOS_[[#This Row],[Check Equiparado]]="Sí",1,0)</f>
        <v>#DIV/0!</v>
      </c>
      <c r="BY6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5" s="138" t="e">
        <f aca="false">+DATOS_[[#This Row],[SALARIO BASE Eq]]+DATOS_[[#This Row],[Tot COMPL.SAL Eq]]</f>
        <v>#DIV/0!</v>
      </c>
      <c r="CA625" s="138" t="e">
        <f aca="false" t="array" ref="CA625:CA6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5" s="138" t="e">
        <f aca="false">+DATOS_[[#This Row],[TOTAL SALARIO Eq]]+DATOS_[[#This Row],[Tot Extrasalarial Eq]]</f>
        <v>#DIV/0!</v>
      </c>
      <c r="CC625" s="139" t="n">
        <f aca="false">DATOS_[[#This Row],[S.BASE]]</f>
        <v>0</v>
      </c>
      <c r="CD625" s="139" t="n">
        <f aca="false">+SUM(DATOS_[[#This Row],[Conc.Sal.01]:[Conc.Sal.30]])</f>
        <v>0</v>
      </c>
      <c r="CE625" s="139" t="n">
        <f aca="false">+DATOS_[[#This Row],[SALARIO BASE Ef]]+DATOS_[[#This Row],[Tot COMPL.SAL Ef]]</f>
        <v>0</v>
      </c>
      <c r="CF625" s="139" t="n">
        <f aca="false">+SUM(DATOS_[[#This Row],[C.Extra.01]:[C.Extra.05]])</f>
        <v>0</v>
      </c>
      <c r="CG625" s="139" t="n">
        <f aca="false">+DATOS_[[#This Row],[TOTAL SALARIO Ef]]+DATOS_[[#This Row],[Tot Extrasalarial Ef]]</f>
        <v>0</v>
      </c>
      <c r="CH625" s="140" t="n">
        <f aca="false">MIN(IF(DATOS_[[#This Row],[Fecha Fin Contrato]]="",$D$4,DATOS_[[#This Row],[Fecha Fin Contrato]]),$D$4)-MAX(DATOS_[[#This Row],[Fecha de Contratación]],$D$3)+1</f>
        <v>1</v>
      </c>
      <c r="CI625" s="141" t="str">
        <f aca="false">IF(COUNTIFS(DATOS_[id],DATOS_[[#This Row],[id]])&gt;1,DATOS_[[#This Row],[id]],"")</f>
        <v/>
      </c>
      <c r="CJ625" s="141" t="n">
        <f aca="false">(Inicio!$G$10-DATOS_[[#This Row],[Fecha Nacimiento]])/365.25</f>
        <v>0</v>
      </c>
      <c r="CK625" s="141" t="n">
        <f aca="false">(Inicio!$G$10-DATOS_[[#This Row],[Fecha de Antigüedad]])/365.25</f>
        <v>0</v>
      </c>
      <c r="CL625" s="141" t="e">
        <f aca="false">+VLOOKUP(DATOS_[[#This Row],[Clave de Contrato]],TblTiposContrato13[],3,0)</f>
        <v>#N/A</v>
      </c>
      <c r="CM625" s="141" t="e">
        <f aca="false">+VLOOKUP(DATOS_[[#This Row],[Clave de Contrato]],TblTiposContrato13[],4,0)</f>
        <v>#N/A</v>
      </c>
      <c r="CN625" s="141" t="str">
        <f aca="false">VLOOKUP(DATOS_[[#This Row],[Edad]],CONTRATOS!TblRngEdad,2,1)</f>
        <v>20  o menos</v>
      </c>
      <c r="CO625" s="141" t="str">
        <f aca="false">VLOOKUP(DATOS_[[#This Row],[Antigüedad]],TblRngAntg14[],2,1)</f>
        <v>0 a 1 años</v>
      </c>
    </row>
    <row r="626" customFormat="false" ht="13.8" hidden="false" customHeight="false" outlineLevel="0" collapsed="false">
      <c r="D626" s="128"/>
      <c r="E626" s="129"/>
      <c r="F626" s="129"/>
      <c r="G626" s="129"/>
      <c r="H626" s="130"/>
      <c r="I626" s="131"/>
      <c r="J626" s="128"/>
      <c r="K626" s="132"/>
      <c r="L626" s="132"/>
      <c r="M626" s="133"/>
      <c r="N626" s="133"/>
      <c r="O626" s="133"/>
      <c r="P626" s="129"/>
      <c r="Z626" s="74"/>
      <c r="AA626" s="75"/>
      <c r="AB626" s="75"/>
      <c r="AC626" s="129"/>
      <c r="AD626" s="134"/>
      <c r="AE626" s="134"/>
      <c r="AF626" s="134"/>
      <c r="AG626" s="134"/>
      <c r="AH626" s="134"/>
      <c r="AI626" s="134"/>
      <c r="AJ626" s="134"/>
      <c r="AK626" s="134"/>
      <c r="AL626" s="134"/>
      <c r="AM626" s="134"/>
      <c r="AN626" s="134"/>
      <c r="AO626" s="134"/>
      <c r="AP626" s="134"/>
      <c r="AQ626" s="134"/>
      <c r="AR626" s="134"/>
      <c r="AS626" s="134"/>
      <c r="AT626" s="134"/>
      <c r="AU626" s="134"/>
      <c r="AV626" s="134"/>
      <c r="AW626" s="134"/>
      <c r="AX626" s="134"/>
      <c r="AY626" s="134"/>
      <c r="AZ626" s="134"/>
      <c r="BA626" s="134"/>
      <c r="BB626" s="134"/>
      <c r="BC626" s="134"/>
      <c r="BD626" s="134"/>
      <c r="BE626" s="134"/>
      <c r="BF626" s="134"/>
      <c r="BG626" s="134"/>
      <c r="BH626" s="134"/>
      <c r="BI626" s="134"/>
      <c r="BJ626" s="134"/>
      <c r="BK626" s="134"/>
      <c r="BL626" s="134"/>
      <c r="BM626" s="135"/>
      <c r="BN626" s="136" t="n">
        <f aca="false">+MAX($D$3,DATOS_[[#This Row],[Fecha Inicio Sit. Contract.]])</f>
        <v>0</v>
      </c>
      <c r="BO626" s="136" t="n">
        <f aca="false">+MIN($D$4,DATOS_[[#This Row],[Fecha Fin Sit. Contract.]])</f>
        <v>0</v>
      </c>
      <c r="BP626" s="137" t="n">
        <f aca="false">+DATOS_[[#This Row],[% de jornada]]*IF(DATOS_[[#This Row],[% jornada reducida]]="",1,DATOS_[[#This Row],[% jornada reducida]])</f>
        <v>0</v>
      </c>
      <c r="BQ626" s="137" t="n">
        <f aca="false">+(DATOS_[[#This Row],[F.fin.cal]]-DATOS_[[#This Row],[F.ini.cal]]+1)/($D$4-$D$3+1)</f>
        <v>1</v>
      </c>
      <c r="BR626" s="137" t="str">
        <f aca="false">IF(OR(AND(DATOS_[[#This Row],[Fecha Fin Contrato]]&lt;$D$3,DATOS_[[#This Row],[Fecha Fin Contrato]]&lt;&gt;""),DATOS_[[#This Row],[Fecha de Contratación]]&gt;$D$4),"Fuera","Dentro")</f>
        <v>Dentro</v>
      </c>
      <c r="BS626" s="137" t="str">
        <f aca="false" t="array" ref="BS626:BS626">IF(MAX(IF(DATOS_[id]=DATOS_[[#This Row],[id]],DATOS_[F.fin.cal]))=DATOS_[[#This Row],[F.fin.cal]],"Sí","NO")</f>
        <v>Sí</v>
      </c>
      <c r="BT626" s="137" t="str">
        <f aca="false">IF(AND(DATOS_[[#This Row],[% normaliz]]&lt;&gt;1,DATOS_[[#This Row],[% anualiz]]=1),"Sí","NO")</f>
        <v>Sí</v>
      </c>
      <c r="BU626" s="137" t="str">
        <f aca="false">IF(AND(DATOS_[[#This Row],[% normaliz]]=1,DATOS_[[#This Row],[% anualiz]]&lt;&gt;1),"Sí","NO")</f>
        <v>NO</v>
      </c>
      <c r="BV626" s="137" t="str">
        <f aca="false">IF(AND(DATOS_[[#This Row],[% normaliz]]&lt;&gt;1,DATOS_[[#This Row],[% anualiz]]&lt;&gt;1),"Sí","NO")</f>
        <v>NO</v>
      </c>
      <c r="BW626" s="137" t="str">
        <f aca="false">+IF(DATOS_[[#This Row],[% normaliz]]*DATOS_[[#This Row],[% anualiz]]=1,"NO","Sí")</f>
        <v>Sí</v>
      </c>
      <c r="BX626" s="138" t="e">
        <f aca="false">(DATOS_[[#This Row],[S.BASE]]*(1/DATOS_[[#This Row],[% normaliz]])*(1/DATOS_[[#This Row],[% anualiz]]))*IF(DATOS_[[#This Row],[Check Equiparado]]="Sí",1,0)</f>
        <v>#DIV/0!</v>
      </c>
      <c r="BY6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6" s="138" t="e">
        <f aca="false">+DATOS_[[#This Row],[SALARIO BASE Eq]]+DATOS_[[#This Row],[Tot COMPL.SAL Eq]]</f>
        <v>#DIV/0!</v>
      </c>
      <c r="CA626" s="138" t="e">
        <f aca="false" t="array" ref="CA626:CA6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6" s="138" t="e">
        <f aca="false">+DATOS_[[#This Row],[TOTAL SALARIO Eq]]+DATOS_[[#This Row],[Tot Extrasalarial Eq]]</f>
        <v>#DIV/0!</v>
      </c>
      <c r="CC626" s="139" t="n">
        <f aca="false">DATOS_[[#This Row],[S.BASE]]</f>
        <v>0</v>
      </c>
      <c r="CD626" s="139" t="n">
        <f aca="false">+SUM(DATOS_[[#This Row],[Conc.Sal.01]:[Conc.Sal.30]])</f>
        <v>0</v>
      </c>
      <c r="CE626" s="139" t="n">
        <f aca="false">+DATOS_[[#This Row],[SALARIO BASE Ef]]+DATOS_[[#This Row],[Tot COMPL.SAL Ef]]</f>
        <v>0</v>
      </c>
      <c r="CF626" s="139" t="n">
        <f aca="false">+SUM(DATOS_[[#This Row],[C.Extra.01]:[C.Extra.05]])</f>
        <v>0</v>
      </c>
      <c r="CG626" s="139" t="n">
        <f aca="false">+DATOS_[[#This Row],[TOTAL SALARIO Ef]]+DATOS_[[#This Row],[Tot Extrasalarial Ef]]</f>
        <v>0</v>
      </c>
      <c r="CH626" s="140" t="n">
        <f aca="false">MIN(IF(DATOS_[[#This Row],[Fecha Fin Contrato]]="",$D$4,DATOS_[[#This Row],[Fecha Fin Contrato]]),$D$4)-MAX(DATOS_[[#This Row],[Fecha de Contratación]],$D$3)+1</f>
        <v>1</v>
      </c>
      <c r="CI626" s="141" t="str">
        <f aca="false">IF(COUNTIFS(DATOS_[id],DATOS_[[#This Row],[id]])&gt;1,DATOS_[[#This Row],[id]],"")</f>
        <v/>
      </c>
      <c r="CJ626" s="141" t="n">
        <f aca="false">(Inicio!$G$10-DATOS_[[#This Row],[Fecha Nacimiento]])/365.25</f>
        <v>0</v>
      </c>
      <c r="CK626" s="141" t="n">
        <f aca="false">(Inicio!$G$10-DATOS_[[#This Row],[Fecha de Antigüedad]])/365.25</f>
        <v>0</v>
      </c>
      <c r="CL626" s="141" t="e">
        <f aca="false">+VLOOKUP(DATOS_[[#This Row],[Clave de Contrato]],TblTiposContrato13[],3,0)</f>
        <v>#N/A</v>
      </c>
      <c r="CM626" s="141" t="e">
        <f aca="false">+VLOOKUP(DATOS_[[#This Row],[Clave de Contrato]],TblTiposContrato13[],4,0)</f>
        <v>#N/A</v>
      </c>
      <c r="CN626" s="141" t="str">
        <f aca="false">VLOOKUP(DATOS_[[#This Row],[Edad]],CONTRATOS!TblRngEdad,2,1)</f>
        <v>20  o menos</v>
      </c>
      <c r="CO626" s="141" t="str">
        <f aca="false">VLOOKUP(DATOS_[[#This Row],[Antigüedad]],TblRngAntg14[],2,1)</f>
        <v>0 a 1 años</v>
      </c>
    </row>
    <row r="627" customFormat="false" ht="13.8" hidden="false" customHeight="false" outlineLevel="0" collapsed="false">
      <c r="D627" s="128"/>
      <c r="E627" s="129"/>
      <c r="F627" s="129"/>
      <c r="G627" s="129"/>
      <c r="H627" s="130"/>
      <c r="I627" s="131"/>
      <c r="J627" s="128"/>
      <c r="K627" s="132"/>
      <c r="L627" s="132"/>
      <c r="M627" s="133"/>
      <c r="N627" s="133"/>
      <c r="O627" s="133"/>
      <c r="P627" s="129"/>
      <c r="Z627" s="74"/>
      <c r="AA627" s="75"/>
      <c r="AB627" s="75"/>
      <c r="AC627" s="129"/>
      <c r="AD627" s="134"/>
      <c r="AE627" s="134"/>
      <c r="AF627" s="134"/>
      <c r="AG627" s="134"/>
      <c r="AH627" s="134"/>
      <c r="AI627" s="134"/>
      <c r="AJ627" s="134"/>
      <c r="AK627" s="134"/>
      <c r="AL627" s="134"/>
      <c r="AM627" s="134"/>
      <c r="AN627" s="134"/>
      <c r="AO627" s="134"/>
      <c r="AP627" s="134"/>
      <c r="AQ627" s="134"/>
      <c r="AR627" s="134"/>
      <c r="AS627" s="134"/>
      <c r="AT627" s="134"/>
      <c r="AU627" s="134"/>
      <c r="AV627" s="134"/>
      <c r="AW627" s="134"/>
      <c r="AX627" s="134"/>
      <c r="AY627" s="134"/>
      <c r="AZ627" s="134"/>
      <c r="BA627" s="134"/>
      <c r="BB627" s="134"/>
      <c r="BC627" s="134"/>
      <c r="BD627" s="134"/>
      <c r="BE627" s="134"/>
      <c r="BF627" s="134"/>
      <c r="BG627" s="134"/>
      <c r="BH627" s="134"/>
      <c r="BI627" s="134"/>
      <c r="BJ627" s="134"/>
      <c r="BK627" s="134"/>
      <c r="BL627" s="134"/>
      <c r="BM627" s="135"/>
      <c r="BN627" s="136" t="n">
        <f aca="false">+MAX($D$3,DATOS_[[#This Row],[Fecha Inicio Sit. Contract.]])</f>
        <v>0</v>
      </c>
      <c r="BO627" s="136" t="n">
        <f aca="false">+MIN($D$4,DATOS_[[#This Row],[Fecha Fin Sit. Contract.]])</f>
        <v>0</v>
      </c>
      <c r="BP627" s="137" t="n">
        <f aca="false">+DATOS_[[#This Row],[% de jornada]]*IF(DATOS_[[#This Row],[% jornada reducida]]="",1,DATOS_[[#This Row],[% jornada reducida]])</f>
        <v>0</v>
      </c>
      <c r="BQ627" s="137" t="n">
        <f aca="false">+(DATOS_[[#This Row],[F.fin.cal]]-DATOS_[[#This Row],[F.ini.cal]]+1)/($D$4-$D$3+1)</f>
        <v>1</v>
      </c>
      <c r="BR627" s="137" t="str">
        <f aca="false">IF(OR(AND(DATOS_[[#This Row],[Fecha Fin Contrato]]&lt;$D$3,DATOS_[[#This Row],[Fecha Fin Contrato]]&lt;&gt;""),DATOS_[[#This Row],[Fecha de Contratación]]&gt;$D$4),"Fuera","Dentro")</f>
        <v>Dentro</v>
      </c>
      <c r="BS627" s="137" t="str">
        <f aca="false" t="array" ref="BS627:BS627">IF(MAX(IF(DATOS_[id]=DATOS_[[#This Row],[id]],DATOS_[F.fin.cal]))=DATOS_[[#This Row],[F.fin.cal]],"Sí","NO")</f>
        <v>Sí</v>
      </c>
      <c r="BT627" s="137" t="str">
        <f aca="false">IF(AND(DATOS_[[#This Row],[% normaliz]]&lt;&gt;1,DATOS_[[#This Row],[% anualiz]]=1),"Sí","NO")</f>
        <v>Sí</v>
      </c>
      <c r="BU627" s="137" t="str">
        <f aca="false">IF(AND(DATOS_[[#This Row],[% normaliz]]=1,DATOS_[[#This Row],[% anualiz]]&lt;&gt;1),"Sí","NO")</f>
        <v>NO</v>
      </c>
      <c r="BV627" s="137" t="str">
        <f aca="false">IF(AND(DATOS_[[#This Row],[% normaliz]]&lt;&gt;1,DATOS_[[#This Row],[% anualiz]]&lt;&gt;1),"Sí","NO")</f>
        <v>NO</v>
      </c>
      <c r="BW627" s="137" t="str">
        <f aca="false">+IF(DATOS_[[#This Row],[% normaliz]]*DATOS_[[#This Row],[% anualiz]]=1,"NO","Sí")</f>
        <v>Sí</v>
      </c>
      <c r="BX627" s="138" t="e">
        <f aca="false">(DATOS_[[#This Row],[S.BASE]]*(1/DATOS_[[#This Row],[% normaliz]])*(1/DATOS_[[#This Row],[% anualiz]]))*IF(DATOS_[[#This Row],[Check Equiparado]]="Sí",1,0)</f>
        <v>#DIV/0!</v>
      </c>
      <c r="BY6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7" s="138" t="e">
        <f aca="false">+DATOS_[[#This Row],[SALARIO BASE Eq]]+DATOS_[[#This Row],[Tot COMPL.SAL Eq]]</f>
        <v>#DIV/0!</v>
      </c>
      <c r="CA627" s="138" t="e">
        <f aca="false" t="array" ref="CA627:CA6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7" s="138" t="e">
        <f aca="false">+DATOS_[[#This Row],[TOTAL SALARIO Eq]]+DATOS_[[#This Row],[Tot Extrasalarial Eq]]</f>
        <v>#DIV/0!</v>
      </c>
      <c r="CC627" s="139" t="n">
        <f aca="false">DATOS_[[#This Row],[S.BASE]]</f>
        <v>0</v>
      </c>
      <c r="CD627" s="139" t="n">
        <f aca="false">+SUM(DATOS_[[#This Row],[Conc.Sal.01]:[Conc.Sal.30]])</f>
        <v>0</v>
      </c>
      <c r="CE627" s="139" t="n">
        <f aca="false">+DATOS_[[#This Row],[SALARIO BASE Ef]]+DATOS_[[#This Row],[Tot COMPL.SAL Ef]]</f>
        <v>0</v>
      </c>
      <c r="CF627" s="139" t="n">
        <f aca="false">+SUM(DATOS_[[#This Row],[C.Extra.01]:[C.Extra.05]])</f>
        <v>0</v>
      </c>
      <c r="CG627" s="139" t="n">
        <f aca="false">+DATOS_[[#This Row],[TOTAL SALARIO Ef]]+DATOS_[[#This Row],[Tot Extrasalarial Ef]]</f>
        <v>0</v>
      </c>
      <c r="CH627" s="140" t="n">
        <f aca="false">MIN(IF(DATOS_[[#This Row],[Fecha Fin Contrato]]="",$D$4,DATOS_[[#This Row],[Fecha Fin Contrato]]),$D$4)-MAX(DATOS_[[#This Row],[Fecha de Contratación]],$D$3)+1</f>
        <v>1</v>
      </c>
      <c r="CI627" s="141" t="str">
        <f aca="false">IF(COUNTIFS(DATOS_[id],DATOS_[[#This Row],[id]])&gt;1,DATOS_[[#This Row],[id]],"")</f>
        <v/>
      </c>
      <c r="CJ627" s="141" t="n">
        <f aca="false">(Inicio!$G$10-DATOS_[[#This Row],[Fecha Nacimiento]])/365.25</f>
        <v>0</v>
      </c>
      <c r="CK627" s="141" t="n">
        <f aca="false">(Inicio!$G$10-DATOS_[[#This Row],[Fecha de Antigüedad]])/365.25</f>
        <v>0</v>
      </c>
      <c r="CL627" s="141" t="e">
        <f aca="false">+VLOOKUP(DATOS_[[#This Row],[Clave de Contrato]],TblTiposContrato13[],3,0)</f>
        <v>#N/A</v>
      </c>
      <c r="CM627" s="141" t="e">
        <f aca="false">+VLOOKUP(DATOS_[[#This Row],[Clave de Contrato]],TblTiposContrato13[],4,0)</f>
        <v>#N/A</v>
      </c>
      <c r="CN627" s="141" t="str">
        <f aca="false">VLOOKUP(DATOS_[[#This Row],[Edad]],CONTRATOS!TblRngEdad,2,1)</f>
        <v>20  o menos</v>
      </c>
      <c r="CO627" s="141" t="str">
        <f aca="false">VLOOKUP(DATOS_[[#This Row],[Antigüedad]],TblRngAntg14[],2,1)</f>
        <v>0 a 1 años</v>
      </c>
    </row>
    <row r="628" customFormat="false" ht="13.8" hidden="false" customHeight="false" outlineLevel="0" collapsed="false">
      <c r="D628" s="128"/>
      <c r="E628" s="129"/>
      <c r="F628" s="129"/>
      <c r="G628" s="129"/>
      <c r="H628" s="130"/>
      <c r="I628" s="131"/>
      <c r="J628" s="128"/>
      <c r="K628" s="132"/>
      <c r="L628" s="132"/>
      <c r="M628" s="133"/>
      <c r="N628" s="133"/>
      <c r="O628" s="133"/>
      <c r="P628" s="129"/>
      <c r="Z628" s="74"/>
      <c r="AA628" s="75"/>
      <c r="AB628" s="75"/>
      <c r="AC628" s="129"/>
      <c r="AD628" s="134"/>
      <c r="AE628" s="134"/>
      <c r="AF628" s="134"/>
      <c r="AG628" s="134"/>
      <c r="AH628" s="134"/>
      <c r="AI628" s="134"/>
      <c r="AJ628" s="134"/>
      <c r="AK628" s="134"/>
      <c r="AL628" s="134"/>
      <c r="AM628" s="134"/>
      <c r="AN628" s="134"/>
      <c r="AO628" s="134"/>
      <c r="AP628" s="134"/>
      <c r="AQ628" s="134"/>
      <c r="AR628" s="134"/>
      <c r="AS628" s="134"/>
      <c r="AT628" s="134"/>
      <c r="AU628" s="134"/>
      <c r="AV628" s="134"/>
      <c r="AW628" s="134"/>
      <c r="AX628" s="134"/>
      <c r="AY628" s="134"/>
      <c r="AZ628" s="134"/>
      <c r="BA628" s="134"/>
      <c r="BB628" s="134"/>
      <c r="BC628" s="134"/>
      <c r="BD628" s="134"/>
      <c r="BE628" s="134"/>
      <c r="BF628" s="134"/>
      <c r="BG628" s="134"/>
      <c r="BH628" s="134"/>
      <c r="BI628" s="134"/>
      <c r="BJ628" s="134"/>
      <c r="BK628" s="134"/>
      <c r="BL628" s="134"/>
      <c r="BM628" s="135"/>
      <c r="BN628" s="136" t="n">
        <f aca="false">+MAX($D$3,DATOS_[[#This Row],[Fecha Inicio Sit. Contract.]])</f>
        <v>0</v>
      </c>
      <c r="BO628" s="136" t="n">
        <f aca="false">+MIN($D$4,DATOS_[[#This Row],[Fecha Fin Sit. Contract.]])</f>
        <v>0</v>
      </c>
      <c r="BP628" s="137" t="n">
        <f aca="false">+DATOS_[[#This Row],[% de jornada]]*IF(DATOS_[[#This Row],[% jornada reducida]]="",1,DATOS_[[#This Row],[% jornada reducida]])</f>
        <v>0</v>
      </c>
      <c r="BQ628" s="137" t="n">
        <f aca="false">+(DATOS_[[#This Row],[F.fin.cal]]-DATOS_[[#This Row],[F.ini.cal]]+1)/($D$4-$D$3+1)</f>
        <v>1</v>
      </c>
      <c r="BR628" s="137" t="str">
        <f aca="false">IF(OR(AND(DATOS_[[#This Row],[Fecha Fin Contrato]]&lt;$D$3,DATOS_[[#This Row],[Fecha Fin Contrato]]&lt;&gt;""),DATOS_[[#This Row],[Fecha de Contratación]]&gt;$D$4),"Fuera","Dentro")</f>
        <v>Dentro</v>
      </c>
      <c r="BS628" s="137" t="str">
        <f aca="false" t="array" ref="BS628:BS628">IF(MAX(IF(DATOS_[id]=DATOS_[[#This Row],[id]],DATOS_[F.fin.cal]))=DATOS_[[#This Row],[F.fin.cal]],"Sí","NO")</f>
        <v>Sí</v>
      </c>
      <c r="BT628" s="137" t="str">
        <f aca="false">IF(AND(DATOS_[[#This Row],[% normaliz]]&lt;&gt;1,DATOS_[[#This Row],[% anualiz]]=1),"Sí","NO")</f>
        <v>Sí</v>
      </c>
      <c r="BU628" s="137" t="str">
        <f aca="false">IF(AND(DATOS_[[#This Row],[% normaliz]]=1,DATOS_[[#This Row],[% anualiz]]&lt;&gt;1),"Sí","NO")</f>
        <v>NO</v>
      </c>
      <c r="BV628" s="137" t="str">
        <f aca="false">IF(AND(DATOS_[[#This Row],[% normaliz]]&lt;&gt;1,DATOS_[[#This Row],[% anualiz]]&lt;&gt;1),"Sí","NO")</f>
        <v>NO</v>
      </c>
      <c r="BW628" s="137" t="str">
        <f aca="false">+IF(DATOS_[[#This Row],[% normaliz]]*DATOS_[[#This Row],[% anualiz]]=1,"NO","Sí")</f>
        <v>Sí</v>
      </c>
      <c r="BX628" s="138" t="e">
        <f aca="false">(DATOS_[[#This Row],[S.BASE]]*(1/DATOS_[[#This Row],[% normaliz]])*(1/DATOS_[[#This Row],[% anualiz]]))*IF(DATOS_[[#This Row],[Check Equiparado]]="Sí",1,0)</f>
        <v>#DIV/0!</v>
      </c>
      <c r="BY6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8" s="138" t="e">
        <f aca="false">+DATOS_[[#This Row],[SALARIO BASE Eq]]+DATOS_[[#This Row],[Tot COMPL.SAL Eq]]</f>
        <v>#DIV/0!</v>
      </c>
      <c r="CA628" s="138" t="e">
        <f aca="false" t="array" ref="CA628:CA6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8" s="138" t="e">
        <f aca="false">+DATOS_[[#This Row],[TOTAL SALARIO Eq]]+DATOS_[[#This Row],[Tot Extrasalarial Eq]]</f>
        <v>#DIV/0!</v>
      </c>
      <c r="CC628" s="139" t="n">
        <f aca="false">DATOS_[[#This Row],[S.BASE]]</f>
        <v>0</v>
      </c>
      <c r="CD628" s="139" t="n">
        <f aca="false">+SUM(DATOS_[[#This Row],[Conc.Sal.01]:[Conc.Sal.30]])</f>
        <v>0</v>
      </c>
      <c r="CE628" s="139" t="n">
        <f aca="false">+DATOS_[[#This Row],[SALARIO BASE Ef]]+DATOS_[[#This Row],[Tot COMPL.SAL Ef]]</f>
        <v>0</v>
      </c>
      <c r="CF628" s="139" t="n">
        <f aca="false">+SUM(DATOS_[[#This Row],[C.Extra.01]:[C.Extra.05]])</f>
        <v>0</v>
      </c>
      <c r="CG628" s="139" t="n">
        <f aca="false">+DATOS_[[#This Row],[TOTAL SALARIO Ef]]+DATOS_[[#This Row],[Tot Extrasalarial Ef]]</f>
        <v>0</v>
      </c>
      <c r="CH628" s="140" t="n">
        <f aca="false">MIN(IF(DATOS_[[#This Row],[Fecha Fin Contrato]]="",$D$4,DATOS_[[#This Row],[Fecha Fin Contrato]]),$D$4)-MAX(DATOS_[[#This Row],[Fecha de Contratación]],$D$3)+1</f>
        <v>1</v>
      </c>
      <c r="CI628" s="141" t="str">
        <f aca="false">IF(COUNTIFS(DATOS_[id],DATOS_[[#This Row],[id]])&gt;1,DATOS_[[#This Row],[id]],"")</f>
        <v/>
      </c>
      <c r="CJ628" s="141" t="n">
        <f aca="false">(Inicio!$G$10-DATOS_[[#This Row],[Fecha Nacimiento]])/365.25</f>
        <v>0</v>
      </c>
      <c r="CK628" s="141" t="n">
        <f aca="false">(Inicio!$G$10-DATOS_[[#This Row],[Fecha de Antigüedad]])/365.25</f>
        <v>0</v>
      </c>
      <c r="CL628" s="141" t="e">
        <f aca="false">+VLOOKUP(DATOS_[[#This Row],[Clave de Contrato]],TblTiposContrato13[],3,0)</f>
        <v>#N/A</v>
      </c>
      <c r="CM628" s="141" t="e">
        <f aca="false">+VLOOKUP(DATOS_[[#This Row],[Clave de Contrato]],TblTiposContrato13[],4,0)</f>
        <v>#N/A</v>
      </c>
      <c r="CN628" s="141" t="str">
        <f aca="false">VLOOKUP(DATOS_[[#This Row],[Edad]],CONTRATOS!TblRngEdad,2,1)</f>
        <v>20  o menos</v>
      </c>
      <c r="CO628" s="141" t="str">
        <f aca="false">VLOOKUP(DATOS_[[#This Row],[Antigüedad]],TblRngAntg14[],2,1)</f>
        <v>0 a 1 años</v>
      </c>
    </row>
    <row r="629" customFormat="false" ht="13.8" hidden="false" customHeight="false" outlineLevel="0" collapsed="false">
      <c r="D629" s="128"/>
      <c r="E629" s="129"/>
      <c r="F629" s="129"/>
      <c r="G629" s="129"/>
      <c r="H629" s="130"/>
      <c r="I629" s="131"/>
      <c r="J629" s="128"/>
      <c r="K629" s="132"/>
      <c r="L629" s="132"/>
      <c r="M629" s="133"/>
      <c r="N629" s="133"/>
      <c r="O629" s="133"/>
      <c r="P629" s="129"/>
      <c r="Z629" s="74"/>
      <c r="AA629" s="75"/>
      <c r="AB629" s="75"/>
      <c r="AC629" s="129"/>
      <c r="AD629" s="134"/>
      <c r="AE629" s="134"/>
      <c r="AF629" s="134"/>
      <c r="AG629" s="134"/>
      <c r="AH629" s="134"/>
      <c r="AI629" s="134"/>
      <c r="AJ629" s="134"/>
      <c r="AK629" s="134"/>
      <c r="AL629" s="134"/>
      <c r="AM629" s="134"/>
      <c r="AN629" s="134"/>
      <c r="AO629" s="134"/>
      <c r="AP629" s="134"/>
      <c r="AQ629" s="134"/>
      <c r="AR629" s="134"/>
      <c r="AS629" s="134"/>
      <c r="AT629" s="134"/>
      <c r="AU629" s="134"/>
      <c r="AV629" s="134"/>
      <c r="AW629" s="134"/>
      <c r="AX629" s="134"/>
      <c r="AY629" s="134"/>
      <c r="AZ629" s="134"/>
      <c r="BA629" s="134"/>
      <c r="BB629" s="134"/>
      <c r="BC629" s="134"/>
      <c r="BD629" s="134"/>
      <c r="BE629" s="134"/>
      <c r="BF629" s="134"/>
      <c r="BG629" s="134"/>
      <c r="BH629" s="134"/>
      <c r="BI629" s="134"/>
      <c r="BJ629" s="134"/>
      <c r="BK629" s="134"/>
      <c r="BL629" s="134"/>
      <c r="BM629" s="135"/>
      <c r="BN629" s="136" t="n">
        <f aca="false">+MAX($D$3,DATOS_[[#This Row],[Fecha Inicio Sit. Contract.]])</f>
        <v>0</v>
      </c>
      <c r="BO629" s="136" t="n">
        <f aca="false">+MIN($D$4,DATOS_[[#This Row],[Fecha Fin Sit. Contract.]])</f>
        <v>0</v>
      </c>
      <c r="BP629" s="137" t="n">
        <f aca="false">+DATOS_[[#This Row],[% de jornada]]*IF(DATOS_[[#This Row],[% jornada reducida]]="",1,DATOS_[[#This Row],[% jornada reducida]])</f>
        <v>0</v>
      </c>
      <c r="BQ629" s="137" t="n">
        <f aca="false">+(DATOS_[[#This Row],[F.fin.cal]]-DATOS_[[#This Row],[F.ini.cal]]+1)/($D$4-$D$3+1)</f>
        <v>1</v>
      </c>
      <c r="BR629" s="137" t="str">
        <f aca="false">IF(OR(AND(DATOS_[[#This Row],[Fecha Fin Contrato]]&lt;$D$3,DATOS_[[#This Row],[Fecha Fin Contrato]]&lt;&gt;""),DATOS_[[#This Row],[Fecha de Contratación]]&gt;$D$4),"Fuera","Dentro")</f>
        <v>Dentro</v>
      </c>
      <c r="BS629" s="137" t="str">
        <f aca="false" t="array" ref="BS629:BS629">IF(MAX(IF(DATOS_[id]=DATOS_[[#This Row],[id]],DATOS_[F.fin.cal]))=DATOS_[[#This Row],[F.fin.cal]],"Sí","NO")</f>
        <v>Sí</v>
      </c>
      <c r="BT629" s="137" t="str">
        <f aca="false">IF(AND(DATOS_[[#This Row],[% normaliz]]&lt;&gt;1,DATOS_[[#This Row],[% anualiz]]=1),"Sí","NO")</f>
        <v>Sí</v>
      </c>
      <c r="BU629" s="137" t="str">
        <f aca="false">IF(AND(DATOS_[[#This Row],[% normaliz]]=1,DATOS_[[#This Row],[% anualiz]]&lt;&gt;1),"Sí","NO")</f>
        <v>NO</v>
      </c>
      <c r="BV629" s="137" t="str">
        <f aca="false">IF(AND(DATOS_[[#This Row],[% normaliz]]&lt;&gt;1,DATOS_[[#This Row],[% anualiz]]&lt;&gt;1),"Sí","NO")</f>
        <v>NO</v>
      </c>
      <c r="BW629" s="137" t="str">
        <f aca="false">+IF(DATOS_[[#This Row],[% normaliz]]*DATOS_[[#This Row],[% anualiz]]=1,"NO","Sí")</f>
        <v>Sí</v>
      </c>
      <c r="BX629" s="138" t="e">
        <f aca="false">(DATOS_[[#This Row],[S.BASE]]*(1/DATOS_[[#This Row],[% normaliz]])*(1/DATOS_[[#This Row],[% anualiz]]))*IF(DATOS_[[#This Row],[Check Equiparado]]="Sí",1,0)</f>
        <v>#DIV/0!</v>
      </c>
      <c r="BY6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9" s="138" t="e">
        <f aca="false">+DATOS_[[#This Row],[SALARIO BASE Eq]]+DATOS_[[#This Row],[Tot COMPL.SAL Eq]]</f>
        <v>#DIV/0!</v>
      </c>
      <c r="CA629" s="138" t="e">
        <f aca="false" t="array" ref="CA629:CA6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9" s="138" t="e">
        <f aca="false">+DATOS_[[#This Row],[TOTAL SALARIO Eq]]+DATOS_[[#This Row],[Tot Extrasalarial Eq]]</f>
        <v>#DIV/0!</v>
      </c>
      <c r="CC629" s="139" t="n">
        <f aca="false">DATOS_[[#This Row],[S.BASE]]</f>
        <v>0</v>
      </c>
      <c r="CD629" s="139" t="n">
        <f aca="false">+SUM(DATOS_[[#This Row],[Conc.Sal.01]:[Conc.Sal.30]])</f>
        <v>0</v>
      </c>
      <c r="CE629" s="139" t="n">
        <f aca="false">+DATOS_[[#This Row],[SALARIO BASE Ef]]+DATOS_[[#This Row],[Tot COMPL.SAL Ef]]</f>
        <v>0</v>
      </c>
      <c r="CF629" s="139" t="n">
        <f aca="false">+SUM(DATOS_[[#This Row],[C.Extra.01]:[C.Extra.05]])</f>
        <v>0</v>
      </c>
      <c r="CG629" s="139" t="n">
        <f aca="false">+DATOS_[[#This Row],[TOTAL SALARIO Ef]]+DATOS_[[#This Row],[Tot Extrasalarial Ef]]</f>
        <v>0</v>
      </c>
      <c r="CH629" s="140" t="n">
        <f aca="false">MIN(IF(DATOS_[[#This Row],[Fecha Fin Contrato]]="",$D$4,DATOS_[[#This Row],[Fecha Fin Contrato]]),$D$4)-MAX(DATOS_[[#This Row],[Fecha de Contratación]],$D$3)+1</f>
        <v>1</v>
      </c>
      <c r="CI629" s="141" t="str">
        <f aca="false">IF(COUNTIFS(DATOS_[id],DATOS_[[#This Row],[id]])&gt;1,DATOS_[[#This Row],[id]],"")</f>
        <v/>
      </c>
      <c r="CJ629" s="141" t="n">
        <f aca="false">(Inicio!$G$10-DATOS_[[#This Row],[Fecha Nacimiento]])/365.25</f>
        <v>0</v>
      </c>
      <c r="CK629" s="141" t="n">
        <f aca="false">(Inicio!$G$10-DATOS_[[#This Row],[Fecha de Antigüedad]])/365.25</f>
        <v>0</v>
      </c>
      <c r="CL629" s="141" t="e">
        <f aca="false">+VLOOKUP(DATOS_[[#This Row],[Clave de Contrato]],TblTiposContrato13[],3,0)</f>
        <v>#N/A</v>
      </c>
      <c r="CM629" s="141" t="e">
        <f aca="false">+VLOOKUP(DATOS_[[#This Row],[Clave de Contrato]],TblTiposContrato13[],4,0)</f>
        <v>#N/A</v>
      </c>
      <c r="CN629" s="141" t="str">
        <f aca="false">VLOOKUP(DATOS_[[#This Row],[Edad]],CONTRATOS!TblRngEdad,2,1)</f>
        <v>20  o menos</v>
      </c>
      <c r="CO629" s="141" t="str">
        <f aca="false">VLOOKUP(DATOS_[[#This Row],[Antigüedad]],TblRngAntg14[],2,1)</f>
        <v>0 a 1 años</v>
      </c>
    </row>
    <row r="630" customFormat="false" ht="13.8" hidden="false" customHeight="false" outlineLevel="0" collapsed="false">
      <c r="D630" s="128"/>
      <c r="E630" s="129"/>
      <c r="F630" s="129"/>
      <c r="G630" s="129"/>
      <c r="H630" s="130"/>
      <c r="I630" s="131"/>
      <c r="J630" s="128"/>
      <c r="K630" s="132"/>
      <c r="L630" s="132"/>
      <c r="M630" s="133"/>
      <c r="N630" s="133"/>
      <c r="O630" s="133"/>
      <c r="P630" s="129"/>
      <c r="Z630" s="74"/>
      <c r="AA630" s="75"/>
      <c r="AB630" s="75"/>
      <c r="AC630" s="129"/>
      <c r="AD630" s="134"/>
      <c r="AE630" s="134"/>
      <c r="AF630" s="134"/>
      <c r="AG630" s="134"/>
      <c r="AH630" s="134"/>
      <c r="AI630" s="134"/>
      <c r="AJ630" s="134"/>
      <c r="AK630" s="134"/>
      <c r="AL630" s="134"/>
      <c r="AM630" s="134"/>
      <c r="AN630" s="134"/>
      <c r="AO630" s="134"/>
      <c r="AP630" s="134"/>
      <c r="AQ630" s="134"/>
      <c r="AR630" s="134"/>
      <c r="AS630" s="134"/>
      <c r="AT630" s="134"/>
      <c r="AU630" s="134"/>
      <c r="AV630" s="134"/>
      <c r="AW630" s="134"/>
      <c r="AX630" s="134"/>
      <c r="AY630" s="134"/>
      <c r="AZ630" s="134"/>
      <c r="BA630" s="134"/>
      <c r="BB630" s="134"/>
      <c r="BC630" s="134"/>
      <c r="BD630" s="134"/>
      <c r="BE630" s="134"/>
      <c r="BF630" s="134"/>
      <c r="BG630" s="134"/>
      <c r="BH630" s="134"/>
      <c r="BI630" s="134"/>
      <c r="BJ630" s="134"/>
      <c r="BK630" s="134"/>
      <c r="BL630" s="134"/>
      <c r="BM630" s="135"/>
      <c r="BN630" s="136" t="n">
        <f aca="false">+MAX($D$3,DATOS_[[#This Row],[Fecha Inicio Sit. Contract.]])</f>
        <v>0</v>
      </c>
      <c r="BO630" s="136" t="n">
        <f aca="false">+MIN($D$4,DATOS_[[#This Row],[Fecha Fin Sit. Contract.]])</f>
        <v>0</v>
      </c>
      <c r="BP630" s="137" t="n">
        <f aca="false">+DATOS_[[#This Row],[% de jornada]]*IF(DATOS_[[#This Row],[% jornada reducida]]="",1,DATOS_[[#This Row],[% jornada reducida]])</f>
        <v>0</v>
      </c>
      <c r="BQ630" s="137" t="n">
        <f aca="false">+(DATOS_[[#This Row],[F.fin.cal]]-DATOS_[[#This Row],[F.ini.cal]]+1)/($D$4-$D$3+1)</f>
        <v>1</v>
      </c>
      <c r="BR630" s="137" t="str">
        <f aca="false">IF(OR(AND(DATOS_[[#This Row],[Fecha Fin Contrato]]&lt;$D$3,DATOS_[[#This Row],[Fecha Fin Contrato]]&lt;&gt;""),DATOS_[[#This Row],[Fecha de Contratación]]&gt;$D$4),"Fuera","Dentro")</f>
        <v>Dentro</v>
      </c>
      <c r="BS630" s="137" t="str">
        <f aca="false" t="array" ref="BS630:BS630">IF(MAX(IF(DATOS_[id]=DATOS_[[#This Row],[id]],DATOS_[F.fin.cal]))=DATOS_[[#This Row],[F.fin.cal]],"Sí","NO")</f>
        <v>Sí</v>
      </c>
      <c r="BT630" s="137" t="str">
        <f aca="false">IF(AND(DATOS_[[#This Row],[% normaliz]]&lt;&gt;1,DATOS_[[#This Row],[% anualiz]]=1),"Sí","NO")</f>
        <v>Sí</v>
      </c>
      <c r="BU630" s="137" t="str">
        <f aca="false">IF(AND(DATOS_[[#This Row],[% normaliz]]=1,DATOS_[[#This Row],[% anualiz]]&lt;&gt;1),"Sí","NO")</f>
        <v>NO</v>
      </c>
      <c r="BV630" s="137" t="str">
        <f aca="false">IF(AND(DATOS_[[#This Row],[% normaliz]]&lt;&gt;1,DATOS_[[#This Row],[% anualiz]]&lt;&gt;1),"Sí","NO")</f>
        <v>NO</v>
      </c>
      <c r="BW630" s="137" t="str">
        <f aca="false">+IF(DATOS_[[#This Row],[% normaliz]]*DATOS_[[#This Row],[% anualiz]]=1,"NO","Sí")</f>
        <v>Sí</v>
      </c>
      <c r="BX630" s="138" t="e">
        <f aca="false">(DATOS_[[#This Row],[S.BASE]]*(1/DATOS_[[#This Row],[% normaliz]])*(1/DATOS_[[#This Row],[% anualiz]]))*IF(DATOS_[[#This Row],[Check Equiparado]]="Sí",1,0)</f>
        <v>#DIV/0!</v>
      </c>
      <c r="BY6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0" s="138" t="e">
        <f aca="false">+DATOS_[[#This Row],[SALARIO BASE Eq]]+DATOS_[[#This Row],[Tot COMPL.SAL Eq]]</f>
        <v>#DIV/0!</v>
      </c>
      <c r="CA630" s="138" t="e">
        <f aca="false" t="array" ref="CA630:CA6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0" s="138" t="e">
        <f aca="false">+DATOS_[[#This Row],[TOTAL SALARIO Eq]]+DATOS_[[#This Row],[Tot Extrasalarial Eq]]</f>
        <v>#DIV/0!</v>
      </c>
      <c r="CC630" s="139" t="n">
        <f aca="false">DATOS_[[#This Row],[S.BASE]]</f>
        <v>0</v>
      </c>
      <c r="CD630" s="139" t="n">
        <f aca="false">+SUM(DATOS_[[#This Row],[Conc.Sal.01]:[Conc.Sal.30]])</f>
        <v>0</v>
      </c>
      <c r="CE630" s="139" t="n">
        <f aca="false">+DATOS_[[#This Row],[SALARIO BASE Ef]]+DATOS_[[#This Row],[Tot COMPL.SAL Ef]]</f>
        <v>0</v>
      </c>
      <c r="CF630" s="139" t="n">
        <f aca="false">+SUM(DATOS_[[#This Row],[C.Extra.01]:[C.Extra.05]])</f>
        <v>0</v>
      </c>
      <c r="CG630" s="139" t="n">
        <f aca="false">+DATOS_[[#This Row],[TOTAL SALARIO Ef]]+DATOS_[[#This Row],[Tot Extrasalarial Ef]]</f>
        <v>0</v>
      </c>
      <c r="CH630" s="140" t="n">
        <f aca="false">MIN(IF(DATOS_[[#This Row],[Fecha Fin Contrato]]="",$D$4,DATOS_[[#This Row],[Fecha Fin Contrato]]),$D$4)-MAX(DATOS_[[#This Row],[Fecha de Contratación]],$D$3)+1</f>
        <v>1</v>
      </c>
      <c r="CI630" s="141" t="str">
        <f aca="false">IF(COUNTIFS(DATOS_[id],DATOS_[[#This Row],[id]])&gt;1,DATOS_[[#This Row],[id]],"")</f>
        <v/>
      </c>
      <c r="CJ630" s="141" t="n">
        <f aca="false">(Inicio!$G$10-DATOS_[[#This Row],[Fecha Nacimiento]])/365.25</f>
        <v>0</v>
      </c>
      <c r="CK630" s="141" t="n">
        <f aca="false">(Inicio!$G$10-DATOS_[[#This Row],[Fecha de Antigüedad]])/365.25</f>
        <v>0</v>
      </c>
      <c r="CL630" s="141" t="e">
        <f aca="false">+VLOOKUP(DATOS_[[#This Row],[Clave de Contrato]],TblTiposContrato13[],3,0)</f>
        <v>#N/A</v>
      </c>
      <c r="CM630" s="141" t="e">
        <f aca="false">+VLOOKUP(DATOS_[[#This Row],[Clave de Contrato]],TblTiposContrato13[],4,0)</f>
        <v>#N/A</v>
      </c>
      <c r="CN630" s="141" t="str">
        <f aca="false">VLOOKUP(DATOS_[[#This Row],[Edad]],CONTRATOS!TblRngEdad,2,1)</f>
        <v>20  o menos</v>
      </c>
      <c r="CO630" s="141" t="str">
        <f aca="false">VLOOKUP(DATOS_[[#This Row],[Antigüedad]],TblRngAntg14[],2,1)</f>
        <v>0 a 1 años</v>
      </c>
    </row>
    <row r="631" customFormat="false" ht="13.8" hidden="false" customHeight="false" outlineLevel="0" collapsed="false">
      <c r="D631" s="128"/>
      <c r="E631" s="129"/>
      <c r="F631" s="129"/>
      <c r="G631" s="129"/>
      <c r="H631" s="130"/>
      <c r="I631" s="131"/>
      <c r="J631" s="128"/>
      <c r="K631" s="132"/>
      <c r="L631" s="132"/>
      <c r="M631" s="133"/>
      <c r="N631" s="133"/>
      <c r="O631" s="133"/>
      <c r="P631" s="129"/>
      <c r="Z631" s="74"/>
      <c r="AA631" s="75"/>
      <c r="AB631" s="75"/>
      <c r="AC631" s="129"/>
      <c r="AD631" s="134"/>
      <c r="AE631" s="134"/>
      <c r="AF631" s="134"/>
      <c r="AG631" s="134"/>
      <c r="AH631" s="134"/>
      <c r="AI631" s="134"/>
      <c r="AJ631" s="134"/>
      <c r="AK631" s="134"/>
      <c r="AL631" s="134"/>
      <c r="AM631" s="134"/>
      <c r="AN631" s="134"/>
      <c r="AO631" s="134"/>
      <c r="AP631" s="134"/>
      <c r="AQ631" s="134"/>
      <c r="AR631" s="134"/>
      <c r="AS631" s="134"/>
      <c r="AT631" s="134"/>
      <c r="AU631" s="134"/>
      <c r="AV631" s="134"/>
      <c r="AW631" s="134"/>
      <c r="AX631" s="134"/>
      <c r="AY631" s="134"/>
      <c r="AZ631" s="134"/>
      <c r="BA631" s="134"/>
      <c r="BB631" s="134"/>
      <c r="BC631" s="134"/>
      <c r="BD631" s="134"/>
      <c r="BE631" s="134"/>
      <c r="BF631" s="134"/>
      <c r="BG631" s="134"/>
      <c r="BH631" s="134"/>
      <c r="BI631" s="134"/>
      <c r="BJ631" s="134"/>
      <c r="BK631" s="134"/>
      <c r="BL631" s="134"/>
      <c r="BM631" s="135"/>
      <c r="BN631" s="136" t="n">
        <f aca="false">+MAX($D$3,DATOS_[[#This Row],[Fecha Inicio Sit. Contract.]])</f>
        <v>0</v>
      </c>
      <c r="BO631" s="136" t="n">
        <f aca="false">+MIN($D$4,DATOS_[[#This Row],[Fecha Fin Sit. Contract.]])</f>
        <v>0</v>
      </c>
      <c r="BP631" s="137" t="n">
        <f aca="false">+DATOS_[[#This Row],[% de jornada]]*IF(DATOS_[[#This Row],[% jornada reducida]]="",1,DATOS_[[#This Row],[% jornada reducida]])</f>
        <v>0</v>
      </c>
      <c r="BQ631" s="137" t="n">
        <f aca="false">+(DATOS_[[#This Row],[F.fin.cal]]-DATOS_[[#This Row],[F.ini.cal]]+1)/($D$4-$D$3+1)</f>
        <v>1</v>
      </c>
      <c r="BR631" s="137" t="str">
        <f aca="false">IF(OR(AND(DATOS_[[#This Row],[Fecha Fin Contrato]]&lt;$D$3,DATOS_[[#This Row],[Fecha Fin Contrato]]&lt;&gt;""),DATOS_[[#This Row],[Fecha de Contratación]]&gt;$D$4),"Fuera","Dentro")</f>
        <v>Dentro</v>
      </c>
      <c r="BS631" s="137" t="str">
        <f aca="false" t="array" ref="BS631:BS631">IF(MAX(IF(DATOS_[id]=DATOS_[[#This Row],[id]],DATOS_[F.fin.cal]))=DATOS_[[#This Row],[F.fin.cal]],"Sí","NO")</f>
        <v>Sí</v>
      </c>
      <c r="BT631" s="137" t="str">
        <f aca="false">IF(AND(DATOS_[[#This Row],[% normaliz]]&lt;&gt;1,DATOS_[[#This Row],[% anualiz]]=1),"Sí","NO")</f>
        <v>Sí</v>
      </c>
      <c r="BU631" s="137" t="str">
        <f aca="false">IF(AND(DATOS_[[#This Row],[% normaliz]]=1,DATOS_[[#This Row],[% anualiz]]&lt;&gt;1),"Sí","NO")</f>
        <v>NO</v>
      </c>
      <c r="BV631" s="137" t="str">
        <f aca="false">IF(AND(DATOS_[[#This Row],[% normaliz]]&lt;&gt;1,DATOS_[[#This Row],[% anualiz]]&lt;&gt;1),"Sí","NO")</f>
        <v>NO</v>
      </c>
      <c r="BW631" s="137" t="str">
        <f aca="false">+IF(DATOS_[[#This Row],[% normaliz]]*DATOS_[[#This Row],[% anualiz]]=1,"NO","Sí")</f>
        <v>Sí</v>
      </c>
      <c r="BX631" s="138" t="e">
        <f aca="false">(DATOS_[[#This Row],[S.BASE]]*(1/DATOS_[[#This Row],[% normaliz]])*(1/DATOS_[[#This Row],[% anualiz]]))*IF(DATOS_[[#This Row],[Check Equiparado]]="Sí",1,0)</f>
        <v>#DIV/0!</v>
      </c>
      <c r="BY6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1" s="138" t="e">
        <f aca="false">+DATOS_[[#This Row],[SALARIO BASE Eq]]+DATOS_[[#This Row],[Tot COMPL.SAL Eq]]</f>
        <v>#DIV/0!</v>
      </c>
      <c r="CA631" s="138" t="e">
        <f aca="false" t="array" ref="CA631:CA6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1" s="138" t="e">
        <f aca="false">+DATOS_[[#This Row],[TOTAL SALARIO Eq]]+DATOS_[[#This Row],[Tot Extrasalarial Eq]]</f>
        <v>#DIV/0!</v>
      </c>
      <c r="CC631" s="139" t="n">
        <f aca="false">DATOS_[[#This Row],[S.BASE]]</f>
        <v>0</v>
      </c>
      <c r="CD631" s="139" t="n">
        <f aca="false">+SUM(DATOS_[[#This Row],[Conc.Sal.01]:[Conc.Sal.30]])</f>
        <v>0</v>
      </c>
      <c r="CE631" s="139" t="n">
        <f aca="false">+DATOS_[[#This Row],[SALARIO BASE Ef]]+DATOS_[[#This Row],[Tot COMPL.SAL Ef]]</f>
        <v>0</v>
      </c>
      <c r="CF631" s="139" t="n">
        <f aca="false">+SUM(DATOS_[[#This Row],[C.Extra.01]:[C.Extra.05]])</f>
        <v>0</v>
      </c>
      <c r="CG631" s="139" t="n">
        <f aca="false">+DATOS_[[#This Row],[TOTAL SALARIO Ef]]+DATOS_[[#This Row],[Tot Extrasalarial Ef]]</f>
        <v>0</v>
      </c>
      <c r="CH631" s="140" t="n">
        <f aca="false">MIN(IF(DATOS_[[#This Row],[Fecha Fin Contrato]]="",$D$4,DATOS_[[#This Row],[Fecha Fin Contrato]]),$D$4)-MAX(DATOS_[[#This Row],[Fecha de Contratación]],$D$3)+1</f>
        <v>1</v>
      </c>
      <c r="CI631" s="141" t="str">
        <f aca="false">IF(COUNTIFS(DATOS_[id],DATOS_[[#This Row],[id]])&gt;1,DATOS_[[#This Row],[id]],"")</f>
        <v/>
      </c>
      <c r="CJ631" s="141" t="n">
        <f aca="false">(Inicio!$G$10-DATOS_[[#This Row],[Fecha Nacimiento]])/365.25</f>
        <v>0</v>
      </c>
      <c r="CK631" s="141" t="n">
        <f aca="false">(Inicio!$G$10-DATOS_[[#This Row],[Fecha de Antigüedad]])/365.25</f>
        <v>0</v>
      </c>
      <c r="CL631" s="141" t="e">
        <f aca="false">+VLOOKUP(DATOS_[[#This Row],[Clave de Contrato]],TblTiposContrato13[],3,0)</f>
        <v>#N/A</v>
      </c>
      <c r="CM631" s="141" t="e">
        <f aca="false">+VLOOKUP(DATOS_[[#This Row],[Clave de Contrato]],TblTiposContrato13[],4,0)</f>
        <v>#N/A</v>
      </c>
      <c r="CN631" s="141" t="str">
        <f aca="false">VLOOKUP(DATOS_[[#This Row],[Edad]],CONTRATOS!TblRngEdad,2,1)</f>
        <v>20  o menos</v>
      </c>
      <c r="CO631" s="141" t="str">
        <f aca="false">VLOOKUP(DATOS_[[#This Row],[Antigüedad]],TblRngAntg14[],2,1)</f>
        <v>0 a 1 años</v>
      </c>
    </row>
    <row r="632" customFormat="false" ht="13.8" hidden="false" customHeight="false" outlineLevel="0" collapsed="false">
      <c r="D632" s="128"/>
      <c r="E632" s="129"/>
      <c r="F632" s="129"/>
      <c r="G632" s="129"/>
      <c r="H632" s="130"/>
      <c r="I632" s="131"/>
      <c r="J632" s="128"/>
      <c r="K632" s="132"/>
      <c r="L632" s="132"/>
      <c r="M632" s="133"/>
      <c r="N632" s="133"/>
      <c r="O632" s="133"/>
      <c r="P632" s="129"/>
      <c r="Z632" s="74"/>
      <c r="AA632" s="75"/>
      <c r="AB632" s="75"/>
      <c r="AC632" s="129"/>
      <c r="AD632" s="134"/>
      <c r="AE632" s="134"/>
      <c r="AF632" s="134"/>
      <c r="AG632" s="134"/>
      <c r="AH632" s="134"/>
      <c r="AI632" s="134"/>
      <c r="AJ632" s="134"/>
      <c r="AK632" s="134"/>
      <c r="AL632" s="134"/>
      <c r="AM632" s="134"/>
      <c r="AN632" s="134"/>
      <c r="AO632" s="134"/>
      <c r="AP632" s="134"/>
      <c r="AQ632" s="134"/>
      <c r="AR632" s="134"/>
      <c r="AS632" s="134"/>
      <c r="AT632" s="134"/>
      <c r="AU632" s="134"/>
      <c r="AV632" s="134"/>
      <c r="AW632" s="134"/>
      <c r="AX632" s="134"/>
      <c r="AY632" s="134"/>
      <c r="AZ632" s="134"/>
      <c r="BA632" s="134"/>
      <c r="BB632" s="134"/>
      <c r="BC632" s="134"/>
      <c r="BD632" s="134"/>
      <c r="BE632" s="134"/>
      <c r="BF632" s="134"/>
      <c r="BG632" s="134"/>
      <c r="BH632" s="134"/>
      <c r="BI632" s="134"/>
      <c r="BJ632" s="134"/>
      <c r="BK632" s="134"/>
      <c r="BL632" s="134"/>
      <c r="BM632" s="135"/>
      <c r="BN632" s="136" t="n">
        <f aca="false">+MAX($D$3,DATOS_[[#This Row],[Fecha Inicio Sit. Contract.]])</f>
        <v>0</v>
      </c>
      <c r="BO632" s="136" t="n">
        <f aca="false">+MIN($D$4,DATOS_[[#This Row],[Fecha Fin Sit. Contract.]])</f>
        <v>0</v>
      </c>
      <c r="BP632" s="137" t="n">
        <f aca="false">+DATOS_[[#This Row],[% de jornada]]*IF(DATOS_[[#This Row],[% jornada reducida]]="",1,DATOS_[[#This Row],[% jornada reducida]])</f>
        <v>0</v>
      </c>
      <c r="BQ632" s="137" t="n">
        <f aca="false">+(DATOS_[[#This Row],[F.fin.cal]]-DATOS_[[#This Row],[F.ini.cal]]+1)/($D$4-$D$3+1)</f>
        <v>1</v>
      </c>
      <c r="BR632" s="137" t="str">
        <f aca="false">IF(OR(AND(DATOS_[[#This Row],[Fecha Fin Contrato]]&lt;$D$3,DATOS_[[#This Row],[Fecha Fin Contrato]]&lt;&gt;""),DATOS_[[#This Row],[Fecha de Contratación]]&gt;$D$4),"Fuera","Dentro")</f>
        <v>Dentro</v>
      </c>
      <c r="BS632" s="137" t="str">
        <f aca="false" t="array" ref="BS632:BS632">IF(MAX(IF(DATOS_[id]=DATOS_[[#This Row],[id]],DATOS_[F.fin.cal]))=DATOS_[[#This Row],[F.fin.cal]],"Sí","NO")</f>
        <v>Sí</v>
      </c>
      <c r="BT632" s="137" t="str">
        <f aca="false">IF(AND(DATOS_[[#This Row],[% normaliz]]&lt;&gt;1,DATOS_[[#This Row],[% anualiz]]=1),"Sí","NO")</f>
        <v>Sí</v>
      </c>
      <c r="BU632" s="137" t="str">
        <f aca="false">IF(AND(DATOS_[[#This Row],[% normaliz]]=1,DATOS_[[#This Row],[% anualiz]]&lt;&gt;1),"Sí","NO")</f>
        <v>NO</v>
      </c>
      <c r="BV632" s="137" t="str">
        <f aca="false">IF(AND(DATOS_[[#This Row],[% normaliz]]&lt;&gt;1,DATOS_[[#This Row],[% anualiz]]&lt;&gt;1),"Sí","NO")</f>
        <v>NO</v>
      </c>
      <c r="BW632" s="137" t="str">
        <f aca="false">+IF(DATOS_[[#This Row],[% normaliz]]*DATOS_[[#This Row],[% anualiz]]=1,"NO","Sí")</f>
        <v>Sí</v>
      </c>
      <c r="BX632" s="138" t="e">
        <f aca="false">(DATOS_[[#This Row],[S.BASE]]*(1/DATOS_[[#This Row],[% normaliz]])*(1/DATOS_[[#This Row],[% anualiz]]))*IF(DATOS_[[#This Row],[Check Equiparado]]="Sí",1,0)</f>
        <v>#DIV/0!</v>
      </c>
      <c r="BY6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2" s="138" t="e">
        <f aca="false">+DATOS_[[#This Row],[SALARIO BASE Eq]]+DATOS_[[#This Row],[Tot COMPL.SAL Eq]]</f>
        <v>#DIV/0!</v>
      </c>
      <c r="CA632" s="138" t="e">
        <f aca="false" t="array" ref="CA632:CA6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2" s="138" t="e">
        <f aca="false">+DATOS_[[#This Row],[TOTAL SALARIO Eq]]+DATOS_[[#This Row],[Tot Extrasalarial Eq]]</f>
        <v>#DIV/0!</v>
      </c>
      <c r="CC632" s="139" t="n">
        <f aca="false">DATOS_[[#This Row],[S.BASE]]</f>
        <v>0</v>
      </c>
      <c r="CD632" s="139" t="n">
        <f aca="false">+SUM(DATOS_[[#This Row],[Conc.Sal.01]:[Conc.Sal.30]])</f>
        <v>0</v>
      </c>
      <c r="CE632" s="139" t="n">
        <f aca="false">+DATOS_[[#This Row],[SALARIO BASE Ef]]+DATOS_[[#This Row],[Tot COMPL.SAL Ef]]</f>
        <v>0</v>
      </c>
      <c r="CF632" s="139" t="n">
        <f aca="false">+SUM(DATOS_[[#This Row],[C.Extra.01]:[C.Extra.05]])</f>
        <v>0</v>
      </c>
      <c r="CG632" s="139" t="n">
        <f aca="false">+DATOS_[[#This Row],[TOTAL SALARIO Ef]]+DATOS_[[#This Row],[Tot Extrasalarial Ef]]</f>
        <v>0</v>
      </c>
      <c r="CH632" s="140" t="n">
        <f aca="false">MIN(IF(DATOS_[[#This Row],[Fecha Fin Contrato]]="",$D$4,DATOS_[[#This Row],[Fecha Fin Contrato]]),$D$4)-MAX(DATOS_[[#This Row],[Fecha de Contratación]],$D$3)+1</f>
        <v>1</v>
      </c>
      <c r="CI632" s="141" t="str">
        <f aca="false">IF(COUNTIFS(DATOS_[id],DATOS_[[#This Row],[id]])&gt;1,DATOS_[[#This Row],[id]],"")</f>
        <v/>
      </c>
      <c r="CJ632" s="141" t="n">
        <f aca="false">(Inicio!$G$10-DATOS_[[#This Row],[Fecha Nacimiento]])/365.25</f>
        <v>0</v>
      </c>
      <c r="CK632" s="141" t="n">
        <f aca="false">(Inicio!$G$10-DATOS_[[#This Row],[Fecha de Antigüedad]])/365.25</f>
        <v>0</v>
      </c>
      <c r="CL632" s="141" t="e">
        <f aca="false">+VLOOKUP(DATOS_[[#This Row],[Clave de Contrato]],TblTiposContrato13[],3,0)</f>
        <v>#N/A</v>
      </c>
      <c r="CM632" s="141" t="e">
        <f aca="false">+VLOOKUP(DATOS_[[#This Row],[Clave de Contrato]],TblTiposContrato13[],4,0)</f>
        <v>#N/A</v>
      </c>
      <c r="CN632" s="141" t="str">
        <f aca="false">VLOOKUP(DATOS_[[#This Row],[Edad]],CONTRATOS!TblRngEdad,2,1)</f>
        <v>20  o menos</v>
      </c>
      <c r="CO632" s="141" t="str">
        <f aca="false">VLOOKUP(DATOS_[[#This Row],[Antigüedad]],TblRngAntg14[],2,1)</f>
        <v>0 a 1 años</v>
      </c>
    </row>
    <row r="633" customFormat="false" ht="13.8" hidden="false" customHeight="false" outlineLevel="0" collapsed="false">
      <c r="D633" s="128"/>
      <c r="E633" s="129"/>
      <c r="F633" s="129"/>
      <c r="G633" s="129"/>
      <c r="H633" s="130"/>
      <c r="I633" s="131"/>
      <c r="J633" s="128"/>
      <c r="K633" s="132"/>
      <c r="L633" s="132"/>
      <c r="M633" s="133"/>
      <c r="N633" s="133"/>
      <c r="O633" s="133"/>
      <c r="P633" s="129"/>
      <c r="Z633" s="74"/>
      <c r="AA633" s="75"/>
      <c r="AB633" s="75"/>
      <c r="AC633" s="129"/>
      <c r="AD633" s="134"/>
      <c r="AE633" s="134"/>
      <c r="AF633" s="134"/>
      <c r="AG633" s="134"/>
      <c r="AH633" s="134"/>
      <c r="AI633" s="134"/>
      <c r="AJ633" s="134"/>
      <c r="AK633" s="134"/>
      <c r="AL633" s="134"/>
      <c r="AM633" s="134"/>
      <c r="AN633" s="134"/>
      <c r="AO633" s="134"/>
      <c r="AP633" s="134"/>
      <c r="AQ633" s="134"/>
      <c r="AR633" s="134"/>
      <c r="AS633" s="134"/>
      <c r="AT633" s="134"/>
      <c r="AU633" s="134"/>
      <c r="AV633" s="134"/>
      <c r="AW633" s="134"/>
      <c r="AX633" s="134"/>
      <c r="AY633" s="134"/>
      <c r="AZ633" s="134"/>
      <c r="BA633" s="134"/>
      <c r="BB633" s="134"/>
      <c r="BC633" s="134"/>
      <c r="BD633" s="134"/>
      <c r="BE633" s="134"/>
      <c r="BF633" s="134"/>
      <c r="BG633" s="134"/>
      <c r="BH633" s="134"/>
      <c r="BI633" s="134"/>
      <c r="BJ633" s="134"/>
      <c r="BK633" s="134"/>
      <c r="BL633" s="134"/>
      <c r="BM633" s="135"/>
      <c r="BN633" s="136" t="n">
        <f aca="false">+MAX($D$3,DATOS_[[#This Row],[Fecha Inicio Sit. Contract.]])</f>
        <v>0</v>
      </c>
      <c r="BO633" s="136" t="n">
        <f aca="false">+MIN($D$4,DATOS_[[#This Row],[Fecha Fin Sit. Contract.]])</f>
        <v>0</v>
      </c>
      <c r="BP633" s="137" t="n">
        <f aca="false">+DATOS_[[#This Row],[% de jornada]]*IF(DATOS_[[#This Row],[% jornada reducida]]="",1,DATOS_[[#This Row],[% jornada reducida]])</f>
        <v>0</v>
      </c>
      <c r="BQ633" s="137" t="n">
        <f aca="false">+(DATOS_[[#This Row],[F.fin.cal]]-DATOS_[[#This Row],[F.ini.cal]]+1)/($D$4-$D$3+1)</f>
        <v>1</v>
      </c>
      <c r="BR633" s="137" t="str">
        <f aca="false">IF(OR(AND(DATOS_[[#This Row],[Fecha Fin Contrato]]&lt;$D$3,DATOS_[[#This Row],[Fecha Fin Contrato]]&lt;&gt;""),DATOS_[[#This Row],[Fecha de Contratación]]&gt;$D$4),"Fuera","Dentro")</f>
        <v>Dentro</v>
      </c>
      <c r="BS633" s="137" t="str">
        <f aca="false" t="array" ref="BS633:BS633">IF(MAX(IF(DATOS_[id]=DATOS_[[#This Row],[id]],DATOS_[F.fin.cal]))=DATOS_[[#This Row],[F.fin.cal]],"Sí","NO")</f>
        <v>Sí</v>
      </c>
      <c r="BT633" s="137" t="str">
        <f aca="false">IF(AND(DATOS_[[#This Row],[% normaliz]]&lt;&gt;1,DATOS_[[#This Row],[% anualiz]]=1),"Sí","NO")</f>
        <v>Sí</v>
      </c>
      <c r="BU633" s="137" t="str">
        <f aca="false">IF(AND(DATOS_[[#This Row],[% normaliz]]=1,DATOS_[[#This Row],[% anualiz]]&lt;&gt;1),"Sí","NO")</f>
        <v>NO</v>
      </c>
      <c r="BV633" s="137" t="str">
        <f aca="false">IF(AND(DATOS_[[#This Row],[% normaliz]]&lt;&gt;1,DATOS_[[#This Row],[% anualiz]]&lt;&gt;1),"Sí","NO")</f>
        <v>NO</v>
      </c>
      <c r="BW633" s="137" t="str">
        <f aca="false">+IF(DATOS_[[#This Row],[% normaliz]]*DATOS_[[#This Row],[% anualiz]]=1,"NO","Sí")</f>
        <v>Sí</v>
      </c>
      <c r="BX633" s="138" t="e">
        <f aca="false">(DATOS_[[#This Row],[S.BASE]]*(1/DATOS_[[#This Row],[% normaliz]])*(1/DATOS_[[#This Row],[% anualiz]]))*IF(DATOS_[[#This Row],[Check Equiparado]]="Sí",1,0)</f>
        <v>#DIV/0!</v>
      </c>
      <c r="BY6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3" s="138" t="e">
        <f aca="false">+DATOS_[[#This Row],[SALARIO BASE Eq]]+DATOS_[[#This Row],[Tot COMPL.SAL Eq]]</f>
        <v>#DIV/0!</v>
      </c>
      <c r="CA633" s="138" t="e">
        <f aca="false" t="array" ref="CA633:CA6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3" s="138" t="e">
        <f aca="false">+DATOS_[[#This Row],[TOTAL SALARIO Eq]]+DATOS_[[#This Row],[Tot Extrasalarial Eq]]</f>
        <v>#DIV/0!</v>
      </c>
      <c r="CC633" s="139" t="n">
        <f aca="false">DATOS_[[#This Row],[S.BASE]]</f>
        <v>0</v>
      </c>
      <c r="CD633" s="139" t="n">
        <f aca="false">+SUM(DATOS_[[#This Row],[Conc.Sal.01]:[Conc.Sal.30]])</f>
        <v>0</v>
      </c>
      <c r="CE633" s="139" t="n">
        <f aca="false">+DATOS_[[#This Row],[SALARIO BASE Ef]]+DATOS_[[#This Row],[Tot COMPL.SAL Ef]]</f>
        <v>0</v>
      </c>
      <c r="CF633" s="139" t="n">
        <f aca="false">+SUM(DATOS_[[#This Row],[C.Extra.01]:[C.Extra.05]])</f>
        <v>0</v>
      </c>
      <c r="CG633" s="139" t="n">
        <f aca="false">+DATOS_[[#This Row],[TOTAL SALARIO Ef]]+DATOS_[[#This Row],[Tot Extrasalarial Ef]]</f>
        <v>0</v>
      </c>
      <c r="CH633" s="140" t="n">
        <f aca="false">MIN(IF(DATOS_[[#This Row],[Fecha Fin Contrato]]="",$D$4,DATOS_[[#This Row],[Fecha Fin Contrato]]),$D$4)-MAX(DATOS_[[#This Row],[Fecha de Contratación]],$D$3)+1</f>
        <v>1</v>
      </c>
      <c r="CI633" s="141" t="str">
        <f aca="false">IF(COUNTIFS(DATOS_[id],DATOS_[[#This Row],[id]])&gt;1,DATOS_[[#This Row],[id]],"")</f>
        <v/>
      </c>
      <c r="CJ633" s="141" t="n">
        <f aca="false">(Inicio!$G$10-DATOS_[[#This Row],[Fecha Nacimiento]])/365.25</f>
        <v>0</v>
      </c>
      <c r="CK633" s="141" t="n">
        <f aca="false">(Inicio!$G$10-DATOS_[[#This Row],[Fecha de Antigüedad]])/365.25</f>
        <v>0</v>
      </c>
      <c r="CL633" s="141" t="e">
        <f aca="false">+VLOOKUP(DATOS_[[#This Row],[Clave de Contrato]],TblTiposContrato13[],3,0)</f>
        <v>#N/A</v>
      </c>
      <c r="CM633" s="141" t="e">
        <f aca="false">+VLOOKUP(DATOS_[[#This Row],[Clave de Contrato]],TblTiposContrato13[],4,0)</f>
        <v>#N/A</v>
      </c>
      <c r="CN633" s="141" t="str">
        <f aca="false">VLOOKUP(DATOS_[[#This Row],[Edad]],CONTRATOS!TblRngEdad,2,1)</f>
        <v>20  o menos</v>
      </c>
      <c r="CO633" s="141" t="str">
        <f aca="false">VLOOKUP(DATOS_[[#This Row],[Antigüedad]],TblRngAntg14[],2,1)</f>
        <v>0 a 1 años</v>
      </c>
    </row>
    <row r="634" customFormat="false" ht="13.8" hidden="false" customHeight="false" outlineLevel="0" collapsed="false">
      <c r="D634" s="128"/>
      <c r="E634" s="129"/>
      <c r="F634" s="129"/>
      <c r="G634" s="129"/>
      <c r="H634" s="130"/>
      <c r="I634" s="131"/>
      <c r="J634" s="128"/>
      <c r="K634" s="132"/>
      <c r="L634" s="132"/>
      <c r="M634" s="133"/>
      <c r="N634" s="133"/>
      <c r="O634" s="133"/>
      <c r="P634" s="129"/>
      <c r="Z634" s="74"/>
      <c r="AA634" s="75"/>
      <c r="AB634" s="75"/>
      <c r="AC634" s="129"/>
      <c r="AD634" s="134"/>
      <c r="AE634" s="134"/>
      <c r="AF634" s="134"/>
      <c r="AG634" s="134"/>
      <c r="AH634" s="134"/>
      <c r="AI634" s="134"/>
      <c r="AJ634" s="134"/>
      <c r="AK634" s="134"/>
      <c r="AL634" s="134"/>
      <c r="AM634" s="134"/>
      <c r="AN634" s="134"/>
      <c r="AO634" s="134"/>
      <c r="AP634" s="134"/>
      <c r="AQ634" s="134"/>
      <c r="AR634" s="134"/>
      <c r="AS634" s="134"/>
      <c r="AT634" s="134"/>
      <c r="AU634" s="134"/>
      <c r="AV634" s="134"/>
      <c r="AW634" s="134"/>
      <c r="AX634" s="134"/>
      <c r="AY634" s="134"/>
      <c r="AZ634" s="134"/>
      <c r="BA634" s="134"/>
      <c r="BB634" s="134"/>
      <c r="BC634" s="134"/>
      <c r="BD634" s="134"/>
      <c r="BE634" s="134"/>
      <c r="BF634" s="134"/>
      <c r="BG634" s="134"/>
      <c r="BH634" s="134"/>
      <c r="BI634" s="134"/>
      <c r="BJ634" s="134"/>
      <c r="BK634" s="134"/>
      <c r="BL634" s="134"/>
      <c r="BM634" s="135"/>
      <c r="BN634" s="136" t="n">
        <f aca="false">+MAX($D$3,DATOS_[[#This Row],[Fecha Inicio Sit. Contract.]])</f>
        <v>0</v>
      </c>
      <c r="BO634" s="136" t="n">
        <f aca="false">+MIN($D$4,DATOS_[[#This Row],[Fecha Fin Sit. Contract.]])</f>
        <v>0</v>
      </c>
      <c r="BP634" s="137" t="n">
        <f aca="false">+DATOS_[[#This Row],[% de jornada]]*IF(DATOS_[[#This Row],[% jornada reducida]]="",1,DATOS_[[#This Row],[% jornada reducida]])</f>
        <v>0</v>
      </c>
      <c r="BQ634" s="137" t="n">
        <f aca="false">+(DATOS_[[#This Row],[F.fin.cal]]-DATOS_[[#This Row],[F.ini.cal]]+1)/($D$4-$D$3+1)</f>
        <v>1</v>
      </c>
      <c r="BR634" s="137" t="str">
        <f aca="false">IF(OR(AND(DATOS_[[#This Row],[Fecha Fin Contrato]]&lt;$D$3,DATOS_[[#This Row],[Fecha Fin Contrato]]&lt;&gt;""),DATOS_[[#This Row],[Fecha de Contratación]]&gt;$D$4),"Fuera","Dentro")</f>
        <v>Dentro</v>
      </c>
      <c r="BS634" s="137" t="str">
        <f aca="false" t="array" ref="BS634:BS634">IF(MAX(IF(DATOS_[id]=DATOS_[[#This Row],[id]],DATOS_[F.fin.cal]))=DATOS_[[#This Row],[F.fin.cal]],"Sí","NO")</f>
        <v>Sí</v>
      </c>
      <c r="BT634" s="137" t="str">
        <f aca="false">IF(AND(DATOS_[[#This Row],[% normaliz]]&lt;&gt;1,DATOS_[[#This Row],[% anualiz]]=1),"Sí","NO")</f>
        <v>Sí</v>
      </c>
      <c r="BU634" s="137" t="str">
        <f aca="false">IF(AND(DATOS_[[#This Row],[% normaliz]]=1,DATOS_[[#This Row],[% anualiz]]&lt;&gt;1),"Sí","NO")</f>
        <v>NO</v>
      </c>
      <c r="BV634" s="137" t="str">
        <f aca="false">IF(AND(DATOS_[[#This Row],[% normaliz]]&lt;&gt;1,DATOS_[[#This Row],[% anualiz]]&lt;&gt;1),"Sí","NO")</f>
        <v>NO</v>
      </c>
      <c r="BW634" s="137" t="str">
        <f aca="false">+IF(DATOS_[[#This Row],[% normaliz]]*DATOS_[[#This Row],[% anualiz]]=1,"NO","Sí")</f>
        <v>Sí</v>
      </c>
      <c r="BX634" s="138" t="e">
        <f aca="false">(DATOS_[[#This Row],[S.BASE]]*(1/DATOS_[[#This Row],[% normaliz]])*(1/DATOS_[[#This Row],[% anualiz]]))*IF(DATOS_[[#This Row],[Check Equiparado]]="Sí",1,0)</f>
        <v>#DIV/0!</v>
      </c>
      <c r="BY6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4" s="138" t="e">
        <f aca="false">+DATOS_[[#This Row],[SALARIO BASE Eq]]+DATOS_[[#This Row],[Tot COMPL.SAL Eq]]</f>
        <v>#DIV/0!</v>
      </c>
      <c r="CA634" s="138" t="e">
        <f aca="false" t="array" ref="CA634:CA6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4" s="138" t="e">
        <f aca="false">+DATOS_[[#This Row],[TOTAL SALARIO Eq]]+DATOS_[[#This Row],[Tot Extrasalarial Eq]]</f>
        <v>#DIV/0!</v>
      </c>
      <c r="CC634" s="139" t="n">
        <f aca="false">DATOS_[[#This Row],[S.BASE]]</f>
        <v>0</v>
      </c>
      <c r="CD634" s="139" t="n">
        <f aca="false">+SUM(DATOS_[[#This Row],[Conc.Sal.01]:[Conc.Sal.30]])</f>
        <v>0</v>
      </c>
      <c r="CE634" s="139" t="n">
        <f aca="false">+DATOS_[[#This Row],[SALARIO BASE Ef]]+DATOS_[[#This Row],[Tot COMPL.SAL Ef]]</f>
        <v>0</v>
      </c>
      <c r="CF634" s="139" t="n">
        <f aca="false">+SUM(DATOS_[[#This Row],[C.Extra.01]:[C.Extra.05]])</f>
        <v>0</v>
      </c>
      <c r="CG634" s="139" t="n">
        <f aca="false">+DATOS_[[#This Row],[TOTAL SALARIO Ef]]+DATOS_[[#This Row],[Tot Extrasalarial Ef]]</f>
        <v>0</v>
      </c>
      <c r="CH634" s="140" t="n">
        <f aca="false">MIN(IF(DATOS_[[#This Row],[Fecha Fin Contrato]]="",$D$4,DATOS_[[#This Row],[Fecha Fin Contrato]]),$D$4)-MAX(DATOS_[[#This Row],[Fecha de Contratación]],$D$3)+1</f>
        <v>1</v>
      </c>
      <c r="CI634" s="141" t="str">
        <f aca="false">IF(COUNTIFS(DATOS_[id],DATOS_[[#This Row],[id]])&gt;1,DATOS_[[#This Row],[id]],"")</f>
        <v/>
      </c>
      <c r="CJ634" s="141" t="n">
        <f aca="false">(Inicio!$G$10-DATOS_[[#This Row],[Fecha Nacimiento]])/365.25</f>
        <v>0</v>
      </c>
      <c r="CK634" s="141" t="n">
        <f aca="false">(Inicio!$G$10-DATOS_[[#This Row],[Fecha de Antigüedad]])/365.25</f>
        <v>0</v>
      </c>
      <c r="CL634" s="141" t="e">
        <f aca="false">+VLOOKUP(DATOS_[[#This Row],[Clave de Contrato]],TblTiposContrato13[],3,0)</f>
        <v>#N/A</v>
      </c>
      <c r="CM634" s="141" t="e">
        <f aca="false">+VLOOKUP(DATOS_[[#This Row],[Clave de Contrato]],TblTiposContrato13[],4,0)</f>
        <v>#N/A</v>
      </c>
      <c r="CN634" s="141" t="str">
        <f aca="false">VLOOKUP(DATOS_[[#This Row],[Edad]],CONTRATOS!TblRngEdad,2,1)</f>
        <v>20  o menos</v>
      </c>
      <c r="CO634" s="141" t="str">
        <f aca="false">VLOOKUP(DATOS_[[#This Row],[Antigüedad]],TblRngAntg14[],2,1)</f>
        <v>0 a 1 años</v>
      </c>
    </row>
    <row r="635" customFormat="false" ht="13.8" hidden="false" customHeight="false" outlineLevel="0" collapsed="false">
      <c r="D635" s="128"/>
      <c r="E635" s="129"/>
      <c r="F635" s="129"/>
      <c r="G635" s="129"/>
      <c r="H635" s="130"/>
      <c r="I635" s="131"/>
      <c r="J635" s="128"/>
      <c r="K635" s="132"/>
      <c r="L635" s="132"/>
      <c r="M635" s="133"/>
      <c r="N635" s="133"/>
      <c r="O635" s="133"/>
      <c r="P635" s="129"/>
      <c r="Z635" s="74"/>
      <c r="AA635" s="75"/>
      <c r="AB635" s="75"/>
      <c r="AC635" s="129"/>
      <c r="AD635" s="134"/>
      <c r="AE635" s="134"/>
      <c r="AF635" s="134"/>
      <c r="AG635" s="134"/>
      <c r="AH635" s="134"/>
      <c r="AI635" s="134"/>
      <c r="AJ635" s="134"/>
      <c r="AK635" s="134"/>
      <c r="AL635" s="134"/>
      <c r="AM635" s="134"/>
      <c r="AN635" s="134"/>
      <c r="AO635" s="134"/>
      <c r="AP635" s="134"/>
      <c r="AQ635" s="134"/>
      <c r="AR635" s="134"/>
      <c r="AS635" s="134"/>
      <c r="AT635" s="134"/>
      <c r="AU635" s="134"/>
      <c r="AV635" s="134"/>
      <c r="AW635" s="134"/>
      <c r="AX635" s="134"/>
      <c r="AY635" s="134"/>
      <c r="AZ635" s="134"/>
      <c r="BA635" s="134"/>
      <c r="BB635" s="134"/>
      <c r="BC635" s="134"/>
      <c r="BD635" s="134"/>
      <c r="BE635" s="134"/>
      <c r="BF635" s="134"/>
      <c r="BG635" s="134"/>
      <c r="BH635" s="134"/>
      <c r="BI635" s="134"/>
      <c r="BJ635" s="134"/>
      <c r="BK635" s="134"/>
      <c r="BL635" s="134"/>
      <c r="BM635" s="135"/>
      <c r="BN635" s="136" t="n">
        <f aca="false">+MAX($D$3,DATOS_[[#This Row],[Fecha Inicio Sit. Contract.]])</f>
        <v>0</v>
      </c>
      <c r="BO635" s="136" t="n">
        <f aca="false">+MIN($D$4,DATOS_[[#This Row],[Fecha Fin Sit. Contract.]])</f>
        <v>0</v>
      </c>
      <c r="BP635" s="137" t="n">
        <f aca="false">+DATOS_[[#This Row],[% de jornada]]*IF(DATOS_[[#This Row],[% jornada reducida]]="",1,DATOS_[[#This Row],[% jornada reducida]])</f>
        <v>0</v>
      </c>
      <c r="BQ635" s="137" t="n">
        <f aca="false">+(DATOS_[[#This Row],[F.fin.cal]]-DATOS_[[#This Row],[F.ini.cal]]+1)/($D$4-$D$3+1)</f>
        <v>1</v>
      </c>
      <c r="BR635" s="137" t="str">
        <f aca="false">IF(OR(AND(DATOS_[[#This Row],[Fecha Fin Contrato]]&lt;$D$3,DATOS_[[#This Row],[Fecha Fin Contrato]]&lt;&gt;""),DATOS_[[#This Row],[Fecha de Contratación]]&gt;$D$4),"Fuera","Dentro")</f>
        <v>Dentro</v>
      </c>
      <c r="BS635" s="137" t="str">
        <f aca="false" t="array" ref="BS635:BS635">IF(MAX(IF(DATOS_[id]=DATOS_[[#This Row],[id]],DATOS_[F.fin.cal]))=DATOS_[[#This Row],[F.fin.cal]],"Sí","NO")</f>
        <v>Sí</v>
      </c>
      <c r="BT635" s="137" t="str">
        <f aca="false">IF(AND(DATOS_[[#This Row],[% normaliz]]&lt;&gt;1,DATOS_[[#This Row],[% anualiz]]=1),"Sí","NO")</f>
        <v>Sí</v>
      </c>
      <c r="BU635" s="137" t="str">
        <f aca="false">IF(AND(DATOS_[[#This Row],[% normaliz]]=1,DATOS_[[#This Row],[% anualiz]]&lt;&gt;1),"Sí","NO")</f>
        <v>NO</v>
      </c>
      <c r="BV635" s="137" t="str">
        <f aca="false">IF(AND(DATOS_[[#This Row],[% normaliz]]&lt;&gt;1,DATOS_[[#This Row],[% anualiz]]&lt;&gt;1),"Sí","NO")</f>
        <v>NO</v>
      </c>
      <c r="BW635" s="137" t="str">
        <f aca="false">+IF(DATOS_[[#This Row],[% normaliz]]*DATOS_[[#This Row],[% anualiz]]=1,"NO","Sí")</f>
        <v>Sí</v>
      </c>
      <c r="BX635" s="138" t="e">
        <f aca="false">(DATOS_[[#This Row],[S.BASE]]*(1/DATOS_[[#This Row],[% normaliz]])*(1/DATOS_[[#This Row],[% anualiz]]))*IF(DATOS_[[#This Row],[Check Equiparado]]="Sí",1,0)</f>
        <v>#DIV/0!</v>
      </c>
      <c r="BY6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5" s="138" t="e">
        <f aca="false">+DATOS_[[#This Row],[SALARIO BASE Eq]]+DATOS_[[#This Row],[Tot COMPL.SAL Eq]]</f>
        <v>#DIV/0!</v>
      </c>
      <c r="CA635" s="138" t="e">
        <f aca="false" t="array" ref="CA635:CA6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5" s="138" t="e">
        <f aca="false">+DATOS_[[#This Row],[TOTAL SALARIO Eq]]+DATOS_[[#This Row],[Tot Extrasalarial Eq]]</f>
        <v>#DIV/0!</v>
      </c>
      <c r="CC635" s="139" t="n">
        <f aca="false">DATOS_[[#This Row],[S.BASE]]</f>
        <v>0</v>
      </c>
      <c r="CD635" s="139" t="n">
        <f aca="false">+SUM(DATOS_[[#This Row],[Conc.Sal.01]:[Conc.Sal.30]])</f>
        <v>0</v>
      </c>
      <c r="CE635" s="139" t="n">
        <f aca="false">+DATOS_[[#This Row],[SALARIO BASE Ef]]+DATOS_[[#This Row],[Tot COMPL.SAL Ef]]</f>
        <v>0</v>
      </c>
      <c r="CF635" s="139" t="n">
        <f aca="false">+SUM(DATOS_[[#This Row],[C.Extra.01]:[C.Extra.05]])</f>
        <v>0</v>
      </c>
      <c r="CG635" s="139" t="n">
        <f aca="false">+DATOS_[[#This Row],[TOTAL SALARIO Ef]]+DATOS_[[#This Row],[Tot Extrasalarial Ef]]</f>
        <v>0</v>
      </c>
      <c r="CH635" s="140" t="n">
        <f aca="false">MIN(IF(DATOS_[[#This Row],[Fecha Fin Contrato]]="",$D$4,DATOS_[[#This Row],[Fecha Fin Contrato]]),$D$4)-MAX(DATOS_[[#This Row],[Fecha de Contratación]],$D$3)+1</f>
        <v>1</v>
      </c>
      <c r="CI635" s="141" t="str">
        <f aca="false">IF(COUNTIFS(DATOS_[id],DATOS_[[#This Row],[id]])&gt;1,DATOS_[[#This Row],[id]],"")</f>
        <v/>
      </c>
      <c r="CJ635" s="141" t="n">
        <f aca="false">(Inicio!$G$10-DATOS_[[#This Row],[Fecha Nacimiento]])/365.25</f>
        <v>0</v>
      </c>
      <c r="CK635" s="141" t="n">
        <f aca="false">(Inicio!$G$10-DATOS_[[#This Row],[Fecha de Antigüedad]])/365.25</f>
        <v>0</v>
      </c>
      <c r="CL635" s="141" t="e">
        <f aca="false">+VLOOKUP(DATOS_[[#This Row],[Clave de Contrato]],TblTiposContrato13[],3,0)</f>
        <v>#N/A</v>
      </c>
      <c r="CM635" s="141" t="e">
        <f aca="false">+VLOOKUP(DATOS_[[#This Row],[Clave de Contrato]],TblTiposContrato13[],4,0)</f>
        <v>#N/A</v>
      </c>
      <c r="CN635" s="141" t="str">
        <f aca="false">VLOOKUP(DATOS_[[#This Row],[Edad]],CONTRATOS!TblRngEdad,2,1)</f>
        <v>20  o menos</v>
      </c>
      <c r="CO635" s="141" t="str">
        <f aca="false">VLOOKUP(DATOS_[[#This Row],[Antigüedad]],TblRngAntg14[],2,1)</f>
        <v>0 a 1 años</v>
      </c>
    </row>
    <row r="636" customFormat="false" ht="13.8" hidden="false" customHeight="false" outlineLevel="0" collapsed="false">
      <c r="D636" s="128"/>
      <c r="E636" s="129"/>
      <c r="F636" s="129"/>
      <c r="G636" s="129"/>
      <c r="H636" s="130"/>
      <c r="I636" s="131"/>
      <c r="J636" s="128"/>
      <c r="K636" s="132"/>
      <c r="L636" s="132"/>
      <c r="M636" s="133"/>
      <c r="N636" s="133"/>
      <c r="O636" s="133"/>
      <c r="P636" s="129"/>
      <c r="Z636" s="74"/>
      <c r="AA636" s="75"/>
      <c r="AB636" s="75"/>
      <c r="AC636" s="129"/>
      <c r="AD636" s="134"/>
      <c r="AE636" s="134"/>
      <c r="AF636" s="134"/>
      <c r="AG636" s="134"/>
      <c r="AH636" s="134"/>
      <c r="AI636" s="134"/>
      <c r="AJ636" s="134"/>
      <c r="AK636" s="134"/>
      <c r="AL636" s="134"/>
      <c r="AM636" s="134"/>
      <c r="AN636" s="134"/>
      <c r="AO636" s="134"/>
      <c r="AP636" s="134"/>
      <c r="AQ636" s="134"/>
      <c r="AR636" s="134"/>
      <c r="AS636" s="134"/>
      <c r="AT636" s="134"/>
      <c r="AU636" s="134"/>
      <c r="AV636" s="134"/>
      <c r="AW636" s="134"/>
      <c r="AX636" s="134"/>
      <c r="AY636" s="134"/>
      <c r="AZ636" s="134"/>
      <c r="BA636" s="134"/>
      <c r="BB636" s="134"/>
      <c r="BC636" s="134"/>
      <c r="BD636" s="134"/>
      <c r="BE636" s="134"/>
      <c r="BF636" s="134"/>
      <c r="BG636" s="134"/>
      <c r="BH636" s="134"/>
      <c r="BI636" s="134"/>
      <c r="BJ636" s="134"/>
      <c r="BK636" s="134"/>
      <c r="BL636" s="134"/>
      <c r="BM636" s="135"/>
      <c r="BN636" s="136" t="n">
        <f aca="false">+MAX($D$3,DATOS_[[#This Row],[Fecha Inicio Sit. Contract.]])</f>
        <v>0</v>
      </c>
      <c r="BO636" s="136" t="n">
        <f aca="false">+MIN($D$4,DATOS_[[#This Row],[Fecha Fin Sit. Contract.]])</f>
        <v>0</v>
      </c>
      <c r="BP636" s="137" t="n">
        <f aca="false">+DATOS_[[#This Row],[% de jornada]]*IF(DATOS_[[#This Row],[% jornada reducida]]="",1,DATOS_[[#This Row],[% jornada reducida]])</f>
        <v>0</v>
      </c>
      <c r="BQ636" s="137" t="n">
        <f aca="false">+(DATOS_[[#This Row],[F.fin.cal]]-DATOS_[[#This Row],[F.ini.cal]]+1)/($D$4-$D$3+1)</f>
        <v>1</v>
      </c>
      <c r="BR636" s="137" t="str">
        <f aca="false">IF(OR(AND(DATOS_[[#This Row],[Fecha Fin Contrato]]&lt;$D$3,DATOS_[[#This Row],[Fecha Fin Contrato]]&lt;&gt;""),DATOS_[[#This Row],[Fecha de Contratación]]&gt;$D$4),"Fuera","Dentro")</f>
        <v>Dentro</v>
      </c>
      <c r="BS636" s="137" t="str">
        <f aca="false" t="array" ref="BS636:BS636">IF(MAX(IF(DATOS_[id]=DATOS_[[#This Row],[id]],DATOS_[F.fin.cal]))=DATOS_[[#This Row],[F.fin.cal]],"Sí","NO")</f>
        <v>Sí</v>
      </c>
      <c r="BT636" s="137" t="str">
        <f aca="false">IF(AND(DATOS_[[#This Row],[% normaliz]]&lt;&gt;1,DATOS_[[#This Row],[% anualiz]]=1),"Sí","NO")</f>
        <v>Sí</v>
      </c>
      <c r="BU636" s="137" t="str">
        <f aca="false">IF(AND(DATOS_[[#This Row],[% normaliz]]=1,DATOS_[[#This Row],[% anualiz]]&lt;&gt;1),"Sí","NO")</f>
        <v>NO</v>
      </c>
      <c r="BV636" s="137" t="str">
        <f aca="false">IF(AND(DATOS_[[#This Row],[% normaliz]]&lt;&gt;1,DATOS_[[#This Row],[% anualiz]]&lt;&gt;1),"Sí","NO")</f>
        <v>NO</v>
      </c>
      <c r="BW636" s="137" t="str">
        <f aca="false">+IF(DATOS_[[#This Row],[% normaliz]]*DATOS_[[#This Row],[% anualiz]]=1,"NO","Sí")</f>
        <v>Sí</v>
      </c>
      <c r="BX636" s="138" t="e">
        <f aca="false">(DATOS_[[#This Row],[S.BASE]]*(1/DATOS_[[#This Row],[% normaliz]])*(1/DATOS_[[#This Row],[% anualiz]]))*IF(DATOS_[[#This Row],[Check Equiparado]]="Sí",1,0)</f>
        <v>#DIV/0!</v>
      </c>
      <c r="BY6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6" s="138" t="e">
        <f aca="false">+DATOS_[[#This Row],[SALARIO BASE Eq]]+DATOS_[[#This Row],[Tot COMPL.SAL Eq]]</f>
        <v>#DIV/0!</v>
      </c>
      <c r="CA636" s="138" t="e">
        <f aca="false" t="array" ref="CA636:CA6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6" s="138" t="e">
        <f aca="false">+DATOS_[[#This Row],[TOTAL SALARIO Eq]]+DATOS_[[#This Row],[Tot Extrasalarial Eq]]</f>
        <v>#DIV/0!</v>
      </c>
      <c r="CC636" s="139" t="n">
        <f aca="false">DATOS_[[#This Row],[S.BASE]]</f>
        <v>0</v>
      </c>
      <c r="CD636" s="139" t="n">
        <f aca="false">+SUM(DATOS_[[#This Row],[Conc.Sal.01]:[Conc.Sal.30]])</f>
        <v>0</v>
      </c>
      <c r="CE636" s="139" t="n">
        <f aca="false">+DATOS_[[#This Row],[SALARIO BASE Ef]]+DATOS_[[#This Row],[Tot COMPL.SAL Ef]]</f>
        <v>0</v>
      </c>
      <c r="CF636" s="139" t="n">
        <f aca="false">+SUM(DATOS_[[#This Row],[C.Extra.01]:[C.Extra.05]])</f>
        <v>0</v>
      </c>
      <c r="CG636" s="139" t="n">
        <f aca="false">+DATOS_[[#This Row],[TOTAL SALARIO Ef]]+DATOS_[[#This Row],[Tot Extrasalarial Ef]]</f>
        <v>0</v>
      </c>
      <c r="CH636" s="140" t="n">
        <f aca="false">MIN(IF(DATOS_[[#This Row],[Fecha Fin Contrato]]="",$D$4,DATOS_[[#This Row],[Fecha Fin Contrato]]),$D$4)-MAX(DATOS_[[#This Row],[Fecha de Contratación]],$D$3)+1</f>
        <v>1</v>
      </c>
      <c r="CI636" s="141" t="str">
        <f aca="false">IF(COUNTIFS(DATOS_[id],DATOS_[[#This Row],[id]])&gt;1,DATOS_[[#This Row],[id]],"")</f>
        <v/>
      </c>
      <c r="CJ636" s="141" t="n">
        <f aca="false">(Inicio!$G$10-DATOS_[[#This Row],[Fecha Nacimiento]])/365.25</f>
        <v>0</v>
      </c>
      <c r="CK636" s="141" t="n">
        <f aca="false">(Inicio!$G$10-DATOS_[[#This Row],[Fecha de Antigüedad]])/365.25</f>
        <v>0</v>
      </c>
      <c r="CL636" s="141" t="e">
        <f aca="false">+VLOOKUP(DATOS_[[#This Row],[Clave de Contrato]],TblTiposContrato13[],3,0)</f>
        <v>#N/A</v>
      </c>
      <c r="CM636" s="141" t="e">
        <f aca="false">+VLOOKUP(DATOS_[[#This Row],[Clave de Contrato]],TblTiposContrato13[],4,0)</f>
        <v>#N/A</v>
      </c>
      <c r="CN636" s="141" t="str">
        <f aca="false">VLOOKUP(DATOS_[[#This Row],[Edad]],CONTRATOS!TblRngEdad,2,1)</f>
        <v>20  o menos</v>
      </c>
      <c r="CO636" s="141" t="str">
        <f aca="false">VLOOKUP(DATOS_[[#This Row],[Antigüedad]],TblRngAntg14[],2,1)</f>
        <v>0 a 1 años</v>
      </c>
    </row>
    <row r="637" customFormat="false" ht="13.8" hidden="false" customHeight="false" outlineLevel="0" collapsed="false">
      <c r="D637" s="128"/>
      <c r="E637" s="129"/>
      <c r="F637" s="129"/>
      <c r="G637" s="129"/>
      <c r="H637" s="130"/>
      <c r="I637" s="131"/>
      <c r="J637" s="128"/>
      <c r="K637" s="132"/>
      <c r="L637" s="132"/>
      <c r="M637" s="133"/>
      <c r="N637" s="133"/>
      <c r="O637" s="133"/>
      <c r="P637" s="129"/>
      <c r="Z637" s="74"/>
      <c r="AA637" s="75"/>
      <c r="AB637" s="75"/>
      <c r="AC637" s="129"/>
      <c r="AD637" s="134"/>
      <c r="AE637" s="134"/>
      <c r="AF637" s="134"/>
      <c r="AG637" s="134"/>
      <c r="AH637" s="134"/>
      <c r="AI637" s="134"/>
      <c r="AJ637" s="134"/>
      <c r="AK637" s="134"/>
      <c r="AL637" s="134"/>
      <c r="AM637" s="134"/>
      <c r="AN637" s="134"/>
      <c r="AO637" s="134"/>
      <c r="AP637" s="134"/>
      <c r="AQ637" s="134"/>
      <c r="AR637" s="134"/>
      <c r="AS637" s="134"/>
      <c r="AT637" s="134"/>
      <c r="AU637" s="134"/>
      <c r="AV637" s="134"/>
      <c r="AW637" s="134"/>
      <c r="AX637" s="134"/>
      <c r="AY637" s="134"/>
      <c r="AZ637" s="134"/>
      <c r="BA637" s="134"/>
      <c r="BB637" s="134"/>
      <c r="BC637" s="134"/>
      <c r="BD637" s="134"/>
      <c r="BE637" s="134"/>
      <c r="BF637" s="134"/>
      <c r="BG637" s="134"/>
      <c r="BH637" s="134"/>
      <c r="BI637" s="134"/>
      <c r="BJ637" s="134"/>
      <c r="BK637" s="134"/>
      <c r="BL637" s="134"/>
      <c r="BM637" s="135"/>
      <c r="BN637" s="136" t="n">
        <f aca="false">+MAX($D$3,DATOS_[[#This Row],[Fecha Inicio Sit. Contract.]])</f>
        <v>0</v>
      </c>
      <c r="BO637" s="136" t="n">
        <f aca="false">+MIN($D$4,DATOS_[[#This Row],[Fecha Fin Sit. Contract.]])</f>
        <v>0</v>
      </c>
      <c r="BP637" s="137" t="n">
        <f aca="false">+DATOS_[[#This Row],[% de jornada]]*IF(DATOS_[[#This Row],[% jornada reducida]]="",1,DATOS_[[#This Row],[% jornada reducida]])</f>
        <v>0</v>
      </c>
      <c r="BQ637" s="137" t="n">
        <f aca="false">+(DATOS_[[#This Row],[F.fin.cal]]-DATOS_[[#This Row],[F.ini.cal]]+1)/($D$4-$D$3+1)</f>
        <v>1</v>
      </c>
      <c r="BR637" s="137" t="str">
        <f aca="false">IF(OR(AND(DATOS_[[#This Row],[Fecha Fin Contrato]]&lt;$D$3,DATOS_[[#This Row],[Fecha Fin Contrato]]&lt;&gt;""),DATOS_[[#This Row],[Fecha de Contratación]]&gt;$D$4),"Fuera","Dentro")</f>
        <v>Dentro</v>
      </c>
      <c r="BS637" s="137" t="str">
        <f aca="false" t="array" ref="BS637:BS637">IF(MAX(IF(DATOS_[id]=DATOS_[[#This Row],[id]],DATOS_[F.fin.cal]))=DATOS_[[#This Row],[F.fin.cal]],"Sí","NO")</f>
        <v>Sí</v>
      </c>
      <c r="BT637" s="137" t="str">
        <f aca="false">IF(AND(DATOS_[[#This Row],[% normaliz]]&lt;&gt;1,DATOS_[[#This Row],[% anualiz]]=1),"Sí","NO")</f>
        <v>Sí</v>
      </c>
      <c r="BU637" s="137" t="str">
        <f aca="false">IF(AND(DATOS_[[#This Row],[% normaliz]]=1,DATOS_[[#This Row],[% anualiz]]&lt;&gt;1),"Sí","NO")</f>
        <v>NO</v>
      </c>
      <c r="BV637" s="137" t="str">
        <f aca="false">IF(AND(DATOS_[[#This Row],[% normaliz]]&lt;&gt;1,DATOS_[[#This Row],[% anualiz]]&lt;&gt;1),"Sí","NO")</f>
        <v>NO</v>
      </c>
      <c r="BW637" s="137" t="str">
        <f aca="false">+IF(DATOS_[[#This Row],[% normaliz]]*DATOS_[[#This Row],[% anualiz]]=1,"NO","Sí")</f>
        <v>Sí</v>
      </c>
      <c r="BX637" s="138" t="e">
        <f aca="false">(DATOS_[[#This Row],[S.BASE]]*(1/DATOS_[[#This Row],[% normaliz]])*(1/DATOS_[[#This Row],[% anualiz]]))*IF(DATOS_[[#This Row],[Check Equiparado]]="Sí",1,0)</f>
        <v>#DIV/0!</v>
      </c>
      <c r="BY6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7" s="138" t="e">
        <f aca="false">+DATOS_[[#This Row],[SALARIO BASE Eq]]+DATOS_[[#This Row],[Tot COMPL.SAL Eq]]</f>
        <v>#DIV/0!</v>
      </c>
      <c r="CA637" s="138" t="e">
        <f aca="false" t="array" ref="CA637:CA6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7" s="138" t="e">
        <f aca="false">+DATOS_[[#This Row],[TOTAL SALARIO Eq]]+DATOS_[[#This Row],[Tot Extrasalarial Eq]]</f>
        <v>#DIV/0!</v>
      </c>
      <c r="CC637" s="139" t="n">
        <f aca="false">DATOS_[[#This Row],[S.BASE]]</f>
        <v>0</v>
      </c>
      <c r="CD637" s="139" t="n">
        <f aca="false">+SUM(DATOS_[[#This Row],[Conc.Sal.01]:[Conc.Sal.30]])</f>
        <v>0</v>
      </c>
      <c r="CE637" s="139" t="n">
        <f aca="false">+DATOS_[[#This Row],[SALARIO BASE Ef]]+DATOS_[[#This Row],[Tot COMPL.SAL Ef]]</f>
        <v>0</v>
      </c>
      <c r="CF637" s="139" t="n">
        <f aca="false">+SUM(DATOS_[[#This Row],[C.Extra.01]:[C.Extra.05]])</f>
        <v>0</v>
      </c>
      <c r="CG637" s="139" t="n">
        <f aca="false">+DATOS_[[#This Row],[TOTAL SALARIO Ef]]+DATOS_[[#This Row],[Tot Extrasalarial Ef]]</f>
        <v>0</v>
      </c>
      <c r="CH637" s="140" t="n">
        <f aca="false">MIN(IF(DATOS_[[#This Row],[Fecha Fin Contrato]]="",$D$4,DATOS_[[#This Row],[Fecha Fin Contrato]]),$D$4)-MAX(DATOS_[[#This Row],[Fecha de Contratación]],$D$3)+1</f>
        <v>1</v>
      </c>
      <c r="CI637" s="141" t="str">
        <f aca="false">IF(COUNTIFS(DATOS_[id],DATOS_[[#This Row],[id]])&gt;1,DATOS_[[#This Row],[id]],"")</f>
        <v/>
      </c>
      <c r="CJ637" s="141" t="n">
        <f aca="false">(Inicio!$G$10-DATOS_[[#This Row],[Fecha Nacimiento]])/365.25</f>
        <v>0</v>
      </c>
      <c r="CK637" s="141" t="n">
        <f aca="false">(Inicio!$G$10-DATOS_[[#This Row],[Fecha de Antigüedad]])/365.25</f>
        <v>0</v>
      </c>
      <c r="CL637" s="141" t="e">
        <f aca="false">+VLOOKUP(DATOS_[[#This Row],[Clave de Contrato]],TblTiposContrato13[],3,0)</f>
        <v>#N/A</v>
      </c>
      <c r="CM637" s="141" t="e">
        <f aca="false">+VLOOKUP(DATOS_[[#This Row],[Clave de Contrato]],TblTiposContrato13[],4,0)</f>
        <v>#N/A</v>
      </c>
      <c r="CN637" s="141" t="str">
        <f aca="false">VLOOKUP(DATOS_[[#This Row],[Edad]],CONTRATOS!TblRngEdad,2,1)</f>
        <v>20  o menos</v>
      </c>
      <c r="CO637" s="141" t="str">
        <f aca="false">VLOOKUP(DATOS_[[#This Row],[Antigüedad]],TblRngAntg14[],2,1)</f>
        <v>0 a 1 años</v>
      </c>
    </row>
    <row r="638" customFormat="false" ht="13.8" hidden="false" customHeight="false" outlineLevel="0" collapsed="false">
      <c r="D638" s="128"/>
      <c r="E638" s="129"/>
      <c r="F638" s="129"/>
      <c r="G638" s="129"/>
      <c r="H638" s="130"/>
      <c r="I638" s="131"/>
      <c r="J638" s="128"/>
      <c r="K638" s="132"/>
      <c r="L638" s="132"/>
      <c r="M638" s="133"/>
      <c r="N638" s="133"/>
      <c r="O638" s="133"/>
      <c r="P638" s="129"/>
      <c r="Z638" s="74"/>
      <c r="AA638" s="75"/>
      <c r="AB638" s="75"/>
      <c r="AC638" s="129"/>
      <c r="AD638" s="134"/>
      <c r="AE638" s="134"/>
      <c r="AF638" s="134"/>
      <c r="AG638" s="134"/>
      <c r="AH638" s="134"/>
      <c r="AI638" s="134"/>
      <c r="AJ638" s="134"/>
      <c r="AK638" s="134"/>
      <c r="AL638" s="134"/>
      <c r="AM638" s="134"/>
      <c r="AN638" s="134"/>
      <c r="AO638" s="134"/>
      <c r="AP638" s="134"/>
      <c r="AQ638" s="134"/>
      <c r="AR638" s="134"/>
      <c r="AS638" s="134"/>
      <c r="AT638" s="134"/>
      <c r="AU638" s="134"/>
      <c r="AV638" s="134"/>
      <c r="AW638" s="134"/>
      <c r="AX638" s="134"/>
      <c r="AY638" s="134"/>
      <c r="AZ638" s="134"/>
      <c r="BA638" s="134"/>
      <c r="BB638" s="134"/>
      <c r="BC638" s="134"/>
      <c r="BD638" s="134"/>
      <c r="BE638" s="134"/>
      <c r="BF638" s="134"/>
      <c r="BG638" s="134"/>
      <c r="BH638" s="134"/>
      <c r="BI638" s="134"/>
      <c r="BJ638" s="134"/>
      <c r="BK638" s="134"/>
      <c r="BL638" s="134"/>
      <c r="BM638" s="135"/>
      <c r="BN638" s="136" t="n">
        <f aca="false">+MAX($D$3,DATOS_[[#This Row],[Fecha Inicio Sit. Contract.]])</f>
        <v>0</v>
      </c>
      <c r="BO638" s="136" t="n">
        <f aca="false">+MIN($D$4,DATOS_[[#This Row],[Fecha Fin Sit. Contract.]])</f>
        <v>0</v>
      </c>
      <c r="BP638" s="137" t="n">
        <f aca="false">+DATOS_[[#This Row],[% de jornada]]*IF(DATOS_[[#This Row],[% jornada reducida]]="",1,DATOS_[[#This Row],[% jornada reducida]])</f>
        <v>0</v>
      </c>
      <c r="BQ638" s="137" t="n">
        <f aca="false">+(DATOS_[[#This Row],[F.fin.cal]]-DATOS_[[#This Row],[F.ini.cal]]+1)/($D$4-$D$3+1)</f>
        <v>1</v>
      </c>
      <c r="BR638" s="137" t="str">
        <f aca="false">IF(OR(AND(DATOS_[[#This Row],[Fecha Fin Contrato]]&lt;$D$3,DATOS_[[#This Row],[Fecha Fin Contrato]]&lt;&gt;""),DATOS_[[#This Row],[Fecha de Contratación]]&gt;$D$4),"Fuera","Dentro")</f>
        <v>Dentro</v>
      </c>
      <c r="BS638" s="137" t="str">
        <f aca="false" t="array" ref="BS638:BS638">IF(MAX(IF(DATOS_[id]=DATOS_[[#This Row],[id]],DATOS_[F.fin.cal]))=DATOS_[[#This Row],[F.fin.cal]],"Sí","NO")</f>
        <v>Sí</v>
      </c>
      <c r="BT638" s="137" t="str">
        <f aca="false">IF(AND(DATOS_[[#This Row],[% normaliz]]&lt;&gt;1,DATOS_[[#This Row],[% anualiz]]=1),"Sí","NO")</f>
        <v>Sí</v>
      </c>
      <c r="BU638" s="137" t="str">
        <f aca="false">IF(AND(DATOS_[[#This Row],[% normaliz]]=1,DATOS_[[#This Row],[% anualiz]]&lt;&gt;1),"Sí","NO")</f>
        <v>NO</v>
      </c>
      <c r="BV638" s="137" t="str">
        <f aca="false">IF(AND(DATOS_[[#This Row],[% normaliz]]&lt;&gt;1,DATOS_[[#This Row],[% anualiz]]&lt;&gt;1),"Sí","NO")</f>
        <v>NO</v>
      </c>
      <c r="BW638" s="137" t="str">
        <f aca="false">+IF(DATOS_[[#This Row],[% normaliz]]*DATOS_[[#This Row],[% anualiz]]=1,"NO","Sí")</f>
        <v>Sí</v>
      </c>
      <c r="BX638" s="138" t="e">
        <f aca="false">(DATOS_[[#This Row],[S.BASE]]*(1/DATOS_[[#This Row],[% normaliz]])*(1/DATOS_[[#This Row],[% anualiz]]))*IF(DATOS_[[#This Row],[Check Equiparado]]="Sí",1,0)</f>
        <v>#DIV/0!</v>
      </c>
      <c r="BY6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8" s="138" t="e">
        <f aca="false">+DATOS_[[#This Row],[SALARIO BASE Eq]]+DATOS_[[#This Row],[Tot COMPL.SAL Eq]]</f>
        <v>#DIV/0!</v>
      </c>
      <c r="CA638" s="138" t="e">
        <f aca="false" t="array" ref="CA638:CA6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8" s="138" t="e">
        <f aca="false">+DATOS_[[#This Row],[TOTAL SALARIO Eq]]+DATOS_[[#This Row],[Tot Extrasalarial Eq]]</f>
        <v>#DIV/0!</v>
      </c>
      <c r="CC638" s="139" t="n">
        <f aca="false">DATOS_[[#This Row],[S.BASE]]</f>
        <v>0</v>
      </c>
      <c r="CD638" s="139" t="n">
        <f aca="false">+SUM(DATOS_[[#This Row],[Conc.Sal.01]:[Conc.Sal.30]])</f>
        <v>0</v>
      </c>
      <c r="CE638" s="139" t="n">
        <f aca="false">+DATOS_[[#This Row],[SALARIO BASE Ef]]+DATOS_[[#This Row],[Tot COMPL.SAL Ef]]</f>
        <v>0</v>
      </c>
      <c r="CF638" s="139" t="n">
        <f aca="false">+SUM(DATOS_[[#This Row],[C.Extra.01]:[C.Extra.05]])</f>
        <v>0</v>
      </c>
      <c r="CG638" s="139" t="n">
        <f aca="false">+DATOS_[[#This Row],[TOTAL SALARIO Ef]]+DATOS_[[#This Row],[Tot Extrasalarial Ef]]</f>
        <v>0</v>
      </c>
      <c r="CH638" s="140" t="n">
        <f aca="false">MIN(IF(DATOS_[[#This Row],[Fecha Fin Contrato]]="",$D$4,DATOS_[[#This Row],[Fecha Fin Contrato]]),$D$4)-MAX(DATOS_[[#This Row],[Fecha de Contratación]],$D$3)+1</f>
        <v>1</v>
      </c>
      <c r="CI638" s="141" t="str">
        <f aca="false">IF(COUNTIFS(DATOS_[id],DATOS_[[#This Row],[id]])&gt;1,DATOS_[[#This Row],[id]],"")</f>
        <v/>
      </c>
      <c r="CJ638" s="141" t="n">
        <f aca="false">(Inicio!$G$10-DATOS_[[#This Row],[Fecha Nacimiento]])/365.25</f>
        <v>0</v>
      </c>
      <c r="CK638" s="141" t="n">
        <f aca="false">(Inicio!$G$10-DATOS_[[#This Row],[Fecha de Antigüedad]])/365.25</f>
        <v>0</v>
      </c>
      <c r="CL638" s="141" t="e">
        <f aca="false">+VLOOKUP(DATOS_[[#This Row],[Clave de Contrato]],TblTiposContrato13[],3,0)</f>
        <v>#N/A</v>
      </c>
      <c r="CM638" s="141" t="e">
        <f aca="false">+VLOOKUP(DATOS_[[#This Row],[Clave de Contrato]],TblTiposContrato13[],4,0)</f>
        <v>#N/A</v>
      </c>
      <c r="CN638" s="141" t="str">
        <f aca="false">VLOOKUP(DATOS_[[#This Row],[Edad]],CONTRATOS!TblRngEdad,2,1)</f>
        <v>20  o menos</v>
      </c>
      <c r="CO638" s="141" t="str">
        <f aca="false">VLOOKUP(DATOS_[[#This Row],[Antigüedad]],TblRngAntg14[],2,1)</f>
        <v>0 a 1 años</v>
      </c>
    </row>
    <row r="639" customFormat="false" ht="13.8" hidden="false" customHeight="false" outlineLevel="0" collapsed="false">
      <c r="D639" s="128"/>
      <c r="E639" s="129"/>
      <c r="F639" s="129"/>
      <c r="G639" s="129"/>
      <c r="H639" s="130"/>
      <c r="I639" s="131"/>
      <c r="J639" s="128"/>
      <c r="K639" s="132"/>
      <c r="L639" s="132"/>
      <c r="M639" s="133"/>
      <c r="N639" s="133"/>
      <c r="O639" s="133"/>
      <c r="P639" s="129"/>
      <c r="Z639" s="74"/>
      <c r="AA639" s="75"/>
      <c r="AB639" s="75"/>
      <c r="AC639" s="129"/>
      <c r="AD639" s="134"/>
      <c r="AE639" s="134"/>
      <c r="AF639" s="134"/>
      <c r="AG639" s="134"/>
      <c r="AH639" s="134"/>
      <c r="AI639" s="134"/>
      <c r="AJ639" s="134"/>
      <c r="AK639" s="134"/>
      <c r="AL639" s="134"/>
      <c r="AM639" s="134"/>
      <c r="AN639" s="134"/>
      <c r="AO639" s="134"/>
      <c r="AP639" s="134"/>
      <c r="AQ639" s="134"/>
      <c r="AR639" s="134"/>
      <c r="AS639" s="134"/>
      <c r="AT639" s="134"/>
      <c r="AU639" s="134"/>
      <c r="AV639" s="134"/>
      <c r="AW639" s="134"/>
      <c r="AX639" s="134"/>
      <c r="AY639" s="134"/>
      <c r="AZ639" s="134"/>
      <c r="BA639" s="134"/>
      <c r="BB639" s="134"/>
      <c r="BC639" s="134"/>
      <c r="BD639" s="134"/>
      <c r="BE639" s="134"/>
      <c r="BF639" s="134"/>
      <c r="BG639" s="134"/>
      <c r="BH639" s="134"/>
      <c r="BI639" s="134"/>
      <c r="BJ639" s="134"/>
      <c r="BK639" s="134"/>
      <c r="BL639" s="134"/>
      <c r="BM639" s="135"/>
      <c r="BN639" s="136" t="n">
        <f aca="false">+MAX($D$3,DATOS_[[#This Row],[Fecha Inicio Sit. Contract.]])</f>
        <v>0</v>
      </c>
      <c r="BO639" s="136" t="n">
        <f aca="false">+MIN($D$4,DATOS_[[#This Row],[Fecha Fin Sit. Contract.]])</f>
        <v>0</v>
      </c>
      <c r="BP639" s="137" t="n">
        <f aca="false">+DATOS_[[#This Row],[% de jornada]]*IF(DATOS_[[#This Row],[% jornada reducida]]="",1,DATOS_[[#This Row],[% jornada reducida]])</f>
        <v>0</v>
      </c>
      <c r="BQ639" s="137" t="n">
        <f aca="false">+(DATOS_[[#This Row],[F.fin.cal]]-DATOS_[[#This Row],[F.ini.cal]]+1)/($D$4-$D$3+1)</f>
        <v>1</v>
      </c>
      <c r="BR639" s="137" t="str">
        <f aca="false">IF(OR(AND(DATOS_[[#This Row],[Fecha Fin Contrato]]&lt;$D$3,DATOS_[[#This Row],[Fecha Fin Contrato]]&lt;&gt;""),DATOS_[[#This Row],[Fecha de Contratación]]&gt;$D$4),"Fuera","Dentro")</f>
        <v>Dentro</v>
      </c>
      <c r="BS639" s="137" t="str">
        <f aca="false" t="array" ref="BS639:BS639">IF(MAX(IF(DATOS_[id]=DATOS_[[#This Row],[id]],DATOS_[F.fin.cal]))=DATOS_[[#This Row],[F.fin.cal]],"Sí","NO")</f>
        <v>Sí</v>
      </c>
      <c r="BT639" s="137" t="str">
        <f aca="false">IF(AND(DATOS_[[#This Row],[% normaliz]]&lt;&gt;1,DATOS_[[#This Row],[% anualiz]]=1),"Sí","NO")</f>
        <v>Sí</v>
      </c>
      <c r="BU639" s="137" t="str">
        <f aca="false">IF(AND(DATOS_[[#This Row],[% normaliz]]=1,DATOS_[[#This Row],[% anualiz]]&lt;&gt;1),"Sí","NO")</f>
        <v>NO</v>
      </c>
      <c r="BV639" s="137" t="str">
        <f aca="false">IF(AND(DATOS_[[#This Row],[% normaliz]]&lt;&gt;1,DATOS_[[#This Row],[% anualiz]]&lt;&gt;1),"Sí","NO")</f>
        <v>NO</v>
      </c>
      <c r="BW639" s="137" t="str">
        <f aca="false">+IF(DATOS_[[#This Row],[% normaliz]]*DATOS_[[#This Row],[% anualiz]]=1,"NO","Sí")</f>
        <v>Sí</v>
      </c>
      <c r="BX639" s="138" t="e">
        <f aca="false">(DATOS_[[#This Row],[S.BASE]]*(1/DATOS_[[#This Row],[% normaliz]])*(1/DATOS_[[#This Row],[% anualiz]]))*IF(DATOS_[[#This Row],[Check Equiparado]]="Sí",1,0)</f>
        <v>#DIV/0!</v>
      </c>
      <c r="BY6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9" s="138" t="e">
        <f aca="false">+DATOS_[[#This Row],[SALARIO BASE Eq]]+DATOS_[[#This Row],[Tot COMPL.SAL Eq]]</f>
        <v>#DIV/0!</v>
      </c>
      <c r="CA639" s="138" t="e">
        <f aca="false" t="array" ref="CA639:CA6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9" s="138" t="e">
        <f aca="false">+DATOS_[[#This Row],[TOTAL SALARIO Eq]]+DATOS_[[#This Row],[Tot Extrasalarial Eq]]</f>
        <v>#DIV/0!</v>
      </c>
      <c r="CC639" s="139" t="n">
        <f aca="false">DATOS_[[#This Row],[S.BASE]]</f>
        <v>0</v>
      </c>
      <c r="CD639" s="139" t="n">
        <f aca="false">+SUM(DATOS_[[#This Row],[Conc.Sal.01]:[Conc.Sal.30]])</f>
        <v>0</v>
      </c>
      <c r="CE639" s="139" t="n">
        <f aca="false">+DATOS_[[#This Row],[SALARIO BASE Ef]]+DATOS_[[#This Row],[Tot COMPL.SAL Ef]]</f>
        <v>0</v>
      </c>
      <c r="CF639" s="139" t="n">
        <f aca="false">+SUM(DATOS_[[#This Row],[C.Extra.01]:[C.Extra.05]])</f>
        <v>0</v>
      </c>
      <c r="CG639" s="139" t="n">
        <f aca="false">+DATOS_[[#This Row],[TOTAL SALARIO Ef]]+DATOS_[[#This Row],[Tot Extrasalarial Ef]]</f>
        <v>0</v>
      </c>
      <c r="CH639" s="140" t="n">
        <f aca="false">MIN(IF(DATOS_[[#This Row],[Fecha Fin Contrato]]="",$D$4,DATOS_[[#This Row],[Fecha Fin Contrato]]),$D$4)-MAX(DATOS_[[#This Row],[Fecha de Contratación]],$D$3)+1</f>
        <v>1</v>
      </c>
      <c r="CI639" s="141" t="str">
        <f aca="false">IF(COUNTIFS(DATOS_[id],DATOS_[[#This Row],[id]])&gt;1,DATOS_[[#This Row],[id]],"")</f>
        <v/>
      </c>
      <c r="CJ639" s="141" t="n">
        <f aca="false">(Inicio!$G$10-DATOS_[[#This Row],[Fecha Nacimiento]])/365.25</f>
        <v>0</v>
      </c>
      <c r="CK639" s="141" t="n">
        <f aca="false">(Inicio!$G$10-DATOS_[[#This Row],[Fecha de Antigüedad]])/365.25</f>
        <v>0</v>
      </c>
      <c r="CL639" s="141" t="e">
        <f aca="false">+VLOOKUP(DATOS_[[#This Row],[Clave de Contrato]],TblTiposContrato13[],3,0)</f>
        <v>#N/A</v>
      </c>
      <c r="CM639" s="141" t="e">
        <f aca="false">+VLOOKUP(DATOS_[[#This Row],[Clave de Contrato]],TblTiposContrato13[],4,0)</f>
        <v>#N/A</v>
      </c>
      <c r="CN639" s="141" t="str">
        <f aca="false">VLOOKUP(DATOS_[[#This Row],[Edad]],CONTRATOS!TblRngEdad,2,1)</f>
        <v>20  o menos</v>
      </c>
      <c r="CO639" s="141" t="str">
        <f aca="false">VLOOKUP(DATOS_[[#This Row],[Antigüedad]],TblRngAntg14[],2,1)</f>
        <v>0 a 1 años</v>
      </c>
    </row>
    <row r="640" customFormat="false" ht="13.8" hidden="false" customHeight="false" outlineLevel="0" collapsed="false">
      <c r="D640" s="128"/>
      <c r="E640" s="129"/>
      <c r="F640" s="129"/>
      <c r="G640" s="129"/>
      <c r="H640" s="130"/>
      <c r="I640" s="131"/>
      <c r="J640" s="128"/>
      <c r="K640" s="132"/>
      <c r="L640" s="132"/>
      <c r="M640" s="133"/>
      <c r="N640" s="133"/>
      <c r="O640" s="133"/>
      <c r="P640" s="129"/>
      <c r="Z640" s="74"/>
      <c r="AA640" s="75"/>
      <c r="AB640" s="75"/>
      <c r="AC640" s="129"/>
      <c r="AD640" s="134"/>
      <c r="AE640" s="134"/>
      <c r="AF640" s="134"/>
      <c r="AG640" s="134"/>
      <c r="AH640" s="134"/>
      <c r="AI640" s="134"/>
      <c r="AJ640" s="134"/>
      <c r="AK640" s="134"/>
      <c r="AL640" s="134"/>
      <c r="AM640" s="134"/>
      <c r="AN640" s="134"/>
      <c r="AO640" s="134"/>
      <c r="AP640" s="134"/>
      <c r="AQ640" s="134"/>
      <c r="AR640" s="134"/>
      <c r="AS640" s="134"/>
      <c r="AT640" s="134"/>
      <c r="AU640" s="134"/>
      <c r="AV640" s="134"/>
      <c r="AW640" s="134"/>
      <c r="AX640" s="134"/>
      <c r="AY640" s="134"/>
      <c r="AZ640" s="134"/>
      <c r="BA640" s="134"/>
      <c r="BB640" s="134"/>
      <c r="BC640" s="134"/>
      <c r="BD640" s="134"/>
      <c r="BE640" s="134"/>
      <c r="BF640" s="134"/>
      <c r="BG640" s="134"/>
      <c r="BH640" s="134"/>
      <c r="BI640" s="134"/>
      <c r="BJ640" s="134"/>
      <c r="BK640" s="134"/>
      <c r="BL640" s="134"/>
      <c r="BM640" s="135"/>
      <c r="BN640" s="136" t="n">
        <f aca="false">+MAX($D$3,DATOS_[[#This Row],[Fecha Inicio Sit. Contract.]])</f>
        <v>0</v>
      </c>
      <c r="BO640" s="136" t="n">
        <f aca="false">+MIN($D$4,DATOS_[[#This Row],[Fecha Fin Sit. Contract.]])</f>
        <v>0</v>
      </c>
      <c r="BP640" s="137" t="n">
        <f aca="false">+DATOS_[[#This Row],[% de jornada]]*IF(DATOS_[[#This Row],[% jornada reducida]]="",1,DATOS_[[#This Row],[% jornada reducida]])</f>
        <v>0</v>
      </c>
      <c r="BQ640" s="137" t="n">
        <f aca="false">+(DATOS_[[#This Row],[F.fin.cal]]-DATOS_[[#This Row],[F.ini.cal]]+1)/($D$4-$D$3+1)</f>
        <v>1</v>
      </c>
      <c r="BR640" s="137" t="str">
        <f aca="false">IF(OR(AND(DATOS_[[#This Row],[Fecha Fin Contrato]]&lt;$D$3,DATOS_[[#This Row],[Fecha Fin Contrato]]&lt;&gt;""),DATOS_[[#This Row],[Fecha de Contratación]]&gt;$D$4),"Fuera","Dentro")</f>
        <v>Dentro</v>
      </c>
      <c r="BS640" s="137" t="str">
        <f aca="false" t="array" ref="BS640:BS640">IF(MAX(IF(DATOS_[id]=DATOS_[[#This Row],[id]],DATOS_[F.fin.cal]))=DATOS_[[#This Row],[F.fin.cal]],"Sí","NO")</f>
        <v>Sí</v>
      </c>
      <c r="BT640" s="137" t="str">
        <f aca="false">IF(AND(DATOS_[[#This Row],[% normaliz]]&lt;&gt;1,DATOS_[[#This Row],[% anualiz]]=1),"Sí","NO")</f>
        <v>Sí</v>
      </c>
      <c r="BU640" s="137" t="str">
        <f aca="false">IF(AND(DATOS_[[#This Row],[% normaliz]]=1,DATOS_[[#This Row],[% anualiz]]&lt;&gt;1),"Sí","NO")</f>
        <v>NO</v>
      </c>
      <c r="BV640" s="137" t="str">
        <f aca="false">IF(AND(DATOS_[[#This Row],[% normaliz]]&lt;&gt;1,DATOS_[[#This Row],[% anualiz]]&lt;&gt;1),"Sí","NO")</f>
        <v>NO</v>
      </c>
      <c r="BW640" s="137" t="str">
        <f aca="false">+IF(DATOS_[[#This Row],[% normaliz]]*DATOS_[[#This Row],[% anualiz]]=1,"NO","Sí")</f>
        <v>Sí</v>
      </c>
      <c r="BX640" s="138" t="e">
        <f aca="false">(DATOS_[[#This Row],[S.BASE]]*(1/DATOS_[[#This Row],[% normaliz]])*(1/DATOS_[[#This Row],[% anualiz]]))*IF(DATOS_[[#This Row],[Check Equiparado]]="Sí",1,0)</f>
        <v>#DIV/0!</v>
      </c>
      <c r="BY6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0" s="138" t="e">
        <f aca="false">+DATOS_[[#This Row],[SALARIO BASE Eq]]+DATOS_[[#This Row],[Tot COMPL.SAL Eq]]</f>
        <v>#DIV/0!</v>
      </c>
      <c r="CA640" s="138" t="e">
        <f aca="false" t="array" ref="CA640:CA6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0" s="138" t="e">
        <f aca="false">+DATOS_[[#This Row],[TOTAL SALARIO Eq]]+DATOS_[[#This Row],[Tot Extrasalarial Eq]]</f>
        <v>#DIV/0!</v>
      </c>
      <c r="CC640" s="139" t="n">
        <f aca="false">DATOS_[[#This Row],[S.BASE]]</f>
        <v>0</v>
      </c>
      <c r="CD640" s="139" t="n">
        <f aca="false">+SUM(DATOS_[[#This Row],[Conc.Sal.01]:[Conc.Sal.30]])</f>
        <v>0</v>
      </c>
      <c r="CE640" s="139" t="n">
        <f aca="false">+DATOS_[[#This Row],[SALARIO BASE Ef]]+DATOS_[[#This Row],[Tot COMPL.SAL Ef]]</f>
        <v>0</v>
      </c>
      <c r="CF640" s="139" t="n">
        <f aca="false">+SUM(DATOS_[[#This Row],[C.Extra.01]:[C.Extra.05]])</f>
        <v>0</v>
      </c>
      <c r="CG640" s="139" t="n">
        <f aca="false">+DATOS_[[#This Row],[TOTAL SALARIO Ef]]+DATOS_[[#This Row],[Tot Extrasalarial Ef]]</f>
        <v>0</v>
      </c>
      <c r="CH640" s="140" t="n">
        <f aca="false">MIN(IF(DATOS_[[#This Row],[Fecha Fin Contrato]]="",$D$4,DATOS_[[#This Row],[Fecha Fin Contrato]]),$D$4)-MAX(DATOS_[[#This Row],[Fecha de Contratación]],$D$3)+1</f>
        <v>1</v>
      </c>
      <c r="CI640" s="141" t="str">
        <f aca="false">IF(COUNTIFS(DATOS_[id],DATOS_[[#This Row],[id]])&gt;1,DATOS_[[#This Row],[id]],"")</f>
        <v/>
      </c>
      <c r="CJ640" s="141" t="n">
        <f aca="false">(Inicio!$G$10-DATOS_[[#This Row],[Fecha Nacimiento]])/365.25</f>
        <v>0</v>
      </c>
      <c r="CK640" s="141" t="n">
        <f aca="false">(Inicio!$G$10-DATOS_[[#This Row],[Fecha de Antigüedad]])/365.25</f>
        <v>0</v>
      </c>
      <c r="CL640" s="141" t="e">
        <f aca="false">+VLOOKUP(DATOS_[[#This Row],[Clave de Contrato]],TblTiposContrato13[],3,0)</f>
        <v>#N/A</v>
      </c>
      <c r="CM640" s="141" t="e">
        <f aca="false">+VLOOKUP(DATOS_[[#This Row],[Clave de Contrato]],TblTiposContrato13[],4,0)</f>
        <v>#N/A</v>
      </c>
      <c r="CN640" s="141" t="str">
        <f aca="false">VLOOKUP(DATOS_[[#This Row],[Edad]],CONTRATOS!TblRngEdad,2,1)</f>
        <v>20  o menos</v>
      </c>
      <c r="CO640" s="141" t="str">
        <f aca="false">VLOOKUP(DATOS_[[#This Row],[Antigüedad]],TblRngAntg14[],2,1)</f>
        <v>0 a 1 años</v>
      </c>
    </row>
    <row r="641" customFormat="false" ht="13.8" hidden="false" customHeight="false" outlineLevel="0" collapsed="false">
      <c r="D641" s="128"/>
      <c r="E641" s="129"/>
      <c r="F641" s="129"/>
      <c r="G641" s="129"/>
      <c r="H641" s="130"/>
      <c r="I641" s="131"/>
      <c r="J641" s="128"/>
      <c r="K641" s="132"/>
      <c r="L641" s="132"/>
      <c r="M641" s="133"/>
      <c r="N641" s="133"/>
      <c r="O641" s="133"/>
      <c r="P641" s="129"/>
      <c r="Z641" s="74"/>
      <c r="AA641" s="75"/>
      <c r="AB641" s="75"/>
      <c r="AC641" s="129"/>
      <c r="AD641" s="134"/>
      <c r="AE641" s="134"/>
      <c r="AF641" s="134"/>
      <c r="AG641" s="134"/>
      <c r="AH641" s="134"/>
      <c r="AI641" s="134"/>
      <c r="AJ641" s="134"/>
      <c r="AK641" s="134"/>
      <c r="AL641" s="134"/>
      <c r="AM641" s="134"/>
      <c r="AN641" s="134"/>
      <c r="AO641" s="134"/>
      <c r="AP641" s="134"/>
      <c r="AQ641" s="134"/>
      <c r="AR641" s="134"/>
      <c r="AS641" s="134"/>
      <c r="AT641" s="134"/>
      <c r="AU641" s="134"/>
      <c r="AV641" s="134"/>
      <c r="AW641" s="134"/>
      <c r="AX641" s="134"/>
      <c r="AY641" s="134"/>
      <c r="AZ641" s="134"/>
      <c r="BA641" s="134"/>
      <c r="BB641" s="134"/>
      <c r="BC641" s="134"/>
      <c r="BD641" s="134"/>
      <c r="BE641" s="134"/>
      <c r="BF641" s="134"/>
      <c r="BG641" s="134"/>
      <c r="BH641" s="134"/>
      <c r="BI641" s="134"/>
      <c r="BJ641" s="134"/>
      <c r="BK641" s="134"/>
      <c r="BL641" s="134"/>
      <c r="BM641" s="135"/>
      <c r="BN641" s="136" t="n">
        <f aca="false">+MAX($D$3,DATOS_[[#This Row],[Fecha Inicio Sit. Contract.]])</f>
        <v>0</v>
      </c>
      <c r="BO641" s="136" t="n">
        <f aca="false">+MIN($D$4,DATOS_[[#This Row],[Fecha Fin Sit. Contract.]])</f>
        <v>0</v>
      </c>
      <c r="BP641" s="137" t="n">
        <f aca="false">+DATOS_[[#This Row],[% de jornada]]*IF(DATOS_[[#This Row],[% jornada reducida]]="",1,DATOS_[[#This Row],[% jornada reducida]])</f>
        <v>0</v>
      </c>
      <c r="BQ641" s="137" t="n">
        <f aca="false">+(DATOS_[[#This Row],[F.fin.cal]]-DATOS_[[#This Row],[F.ini.cal]]+1)/($D$4-$D$3+1)</f>
        <v>1</v>
      </c>
      <c r="BR641" s="137" t="str">
        <f aca="false">IF(OR(AND(DATOS_[[#This Row],[Fecha Fin Contrato]]&lt;$D$3,DATOS_[[#This Row],[Fecha Fin Contrato]]&lt;&gt;""),DATOS_[[#This Row],[Fecha de Contratación]]&gt;$D$4),"Fuera","Dentro")</f>
        <v>Dentro</v>
      </c>
      <c r="BS641" s="137" t="str">
        <f aca="false" t="array" ref="BS641:BS641">IF(MAX(IF(DATOS_[id]=DATOS_[[#This Row],[id]],DATOS_[F.fin.cal]))=DATOS_[[#This Row],[F.fin.cal]],"Sí","NO")</f>
        <v>Sí</v>
      </c>
      <c r="BT641" s="137" t="str">
        <f aca="false">IF(AND(DATOS_[[#This Row],[% normaliz]]&lt;&gt;1,DATOS_[[#This Row],[% anualiz]]=1),"Sí","NO")</f>
        <v>Sí</v>
      </c>
      <c r="BU641" s="137" t="str">
        <f aca="false">IF(AND(DATOS_[[#This Row],[% normaliz]]=1,DATOS_[[#This Row],[% anualiz]]&lt;&gt;1),"Sí","NO")</f>
        <v>NO</v>
      </c>
      <c r="BV641" s="137" t="str">
        <f aca="false">IF(AND(DATOS_[[#This Row],[% normaliz]]&lt;&gt;1,DATOS_[[#This Row],[% anualiz]]&lt;&gt;1),"Sí","NO")</f>
        <v>NO</v>
      </c>
      <c r="BW641" s="137" t="str">
        <f aca="false">+IF(DATOS_[[#This Row],[% normaliz]]*DATOS_[[#This Row],[% anualiz]]=1,"NO","Sí")</f>
        <v>Sí</v>
      </c>
      <c r="BX641" s="138" t="e">
        <f aca="false">(DATOS_[[#This Row],[S.BASE]]*(1/DATOS_[[#This Row],[% normaliz]])*(1/DATOS_[[#This Row],[% anualiz]]))*IF(DATOS_[[#This Row],[Check Equiparado]]="Sí",1,0)</f>
        <v>#DIV/0!</v>
      </c>
      <c r="BY6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1" s="138" t="e">
        <f aca="false">+DATOS_[[#This Row],[SALARIO BASE Eq]]+DATOS_[[#This Row],[Tot COMPL.SAL Eq]]</f>
        <v>#DIV/0!</v>
      </c>
      <c r="CA641" s="138" t="e">
        <f aca="false" t="array" ref="CA641:CA6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1" s="138" t="e">
        <f aca="false">+DATOS_[[#This Row],[TOTAL SALARIO Eq]]+DATOS_[[#This Row],[Tot Extrasalarial Eq]]</f>
        <v>#DIV/0!</v>
      </c>
      <c r="CC641" s="139" t="n">
        <f aca="false">DATOS_[[#This Row],[S.BASE]]</f>
        <v>0</v>
      </c>
      <c r="CD641" s="139" t="n">
        <f aca="false">+SUM(DATOS_[[#This Row],[Conc.Sal.01]:[Conc.Sal.30]])</f>
        <v>0</v>
      </c>
      <c r="CE641" s="139" t="n">
        <f aca="false">+DATOS_[[#This Row],[SALARIO BASE Ef]]+DATOS_[[#This Row],[Tot COMPL.SAL Ef]]</f>
        <v>0</v>
      </c>
      <c r="CF641" s="139" t="n">
        <f aca="false">+SUM(DATOS_[[#This Row],[C.Extra.01]:[C.Extra.05]])</f>
        <v>0</v>
      </c>
      <c r="CG641" s="139" t="n">
        <f aca="false">+DATOS_[[#This Row],[TOTAL SALARIO Ef]]+DATOS_[[#This Row],[Tot Extrasalarial Ef]]</f>
        <v>0</v>
      </c>
      <c r="CH641" s="140" t="n">
        <f aca="false">MIN(IF(DATOS_[[#This Row],[Fecha Fin Contrato]]="",$D$4,DATOS_[[#This Row],[Fecha Fin Contrato]]),$D$4)-MAX(DATOS_[[#This Row],[Fecha de Contratación]],$D$3)+1</f>
        <v>1</v>
      </c>
      <c r="CI641" s="141" t="str">
        <f aca="false">IF(COUNTIFS(DATOS_[id],DATOS_[[#This Row],[id]])&gt;1,DATOS_[[#This Row],[id]],"")</f>
        <v/>
      </c>
      <c r="CJ641" s="141" t="n">
        <f aca="false">(Inicio!$G$10-DATOS_[[#This Row],[Fecha Nacimiento]])/365.25</f>
        <v>0</v>
      </c>
      <c r="CK641" s="141" t="n">
        <f aca="false">(Inicio!$G$10-DATOS_[[#This Row],[Fecha de Antigüedad]])/365.25</f>
        <v>0</v>
      </c>
      <c r="CL641" s="141" t="e">
        <f aca="false">+VLOOKUP(DATOS_[[#This Row],[Clave de Contrato]],TblTiposContrato13[],3,0)</f>
        <v>#N/A</v>
      </c>
      <c r="CM641" s="141" t="e">
        <f aca="false">+VLOOKUP(DATOS_[[#This Row],[Clave de Contrato]],TblTiposContrato13[],4,0)</f>
        <v>#N/A</v>
      </c>
      <c r="CN641" s="141" t="str">
        <f aca="false">VLOOKUP(DATOS_[[#This Row],[Edad]],CONTRATOS!TblRngEdad,2,1)</f>
        <v>20  o menos</v>
      </c>
      <c r="CO641" s="141" t="str">
        <f aca="false">VLOOKUP(DATOS_[[#This Row],[Antigüedad]],TblRngAntg14[],2,1)</f>
        <v>0 a 1 años</v>
      </c>
    </row>
    <row r="642" customFormat="false" ht="13.8" hidden="false" customHeight="false" outlineLevel="0" collapsed="false">
      <c r="D642" s="128"/>
      <c r="E642" s="129"/>
      <c r="F642" s="129"/>
      <c r="G642" s="129"/>
      <c r="H642" s="130"/>
      <c r="I642" s="131"/>
      <c r="J642" s="128"/>
      <c r="K642" s="132"/>
      <c r="L642" s="132"/>
      <c r="M642" s="133"/>
      <c r="N642" s="133"/>
      <c r="O642" s="133"/>
      <c r="P642" s="129"/>
      <c r="Z642" s="74"/>
      <c r="AA642" s="75"/>
      <c r="AB642" s="75"/>
      <c r="AC642" s="129"/>
      <c r="AD642" s="134"/>
      <c r="AE642" s="134"/>
      <c r="AF642" s="134"/>
      <c r="AG642" s="134"/>
      <c r="AH642" s="134"/>
      <c r="AI642" s="134"/>
      <c r="AJ642" s="134"/>
      <c r="AK642" s="134"/>
      <c r="AL642" s="134"/>
      <c r="AM642" s="134"/>
      <c r="AN642" s="134"/>
      <c r="AO642" s="134"/>
      <c r="AP642" s="134"/>
      <c r="AQ642" s="134"/>
      <c r="AR642" s="134"/>
      <c r="AS642" s="134"/>
      <c r="AT642" s="134"/>
      <c r="AU642" s="134"/>
      <c r="AV642" s="134"/>
      <c r="AW642" s="134"/>
      <c r="AX642" s="134"/>
      <c r="AY642" s="134"/>
      <c r="AZ642" s="134"/>
      <c r="BA642" s="134"/>
      <c r="BB642" s="134"/>
      <c r="BC642" s="134"/>
      <c r="BD642" s="134"/>
      <c r="BE642" s="134"/>
      <c r="BF642" s="134"/>
      <c r="BG642" s="134"/>
      <c r="BH642" s="134"/>
      <c r="BI642" s="134"/>
      <c r="BJ642" s="134"/>
      <c r="BK642" s="134"/>
      <c r="BL642" s="134"/>
      <c r="BM642" s="135"/>
      <c r="BN642" s="136" t="n">
        <f aca="false">+MAX($D$3,DATOS_[[#This Row],[Fecha Inicio Sit. Contract.]])</f>
        <v>0</v>
      </c>
      <c r="BO642" s="136" t="n">
        <f aca="false">+MIN($D$4,DATOS_[[#This Row],[Fecha Fin Sit. Contract.]])</f>
        <v>0</v>
      </c>
      <c r="BP642" s="137" t="n">
        <f aca="false">+DATOS_[[#This Row],[% de jornada]]*IF(DATOS_[[#This Row],[% jornada reducida]]="",1,DATOS_[[#This Row],[% jornada reducida]])</f>
        <v>0</v>
      </c>
      <c r="BQ642" s="137" t="n">
        <f aca="false">+(DATOS_[[#This Row],[F.fin.cal]]-DATOS_[[#This Row],[F.ini.cal]]+1)/($D$4-$D$3+1)</f>
        <v>1</v>
      </c>
      <c r="BR642" s="137" t="str">
        <f aca="false">IF(OR(AND(DATOS_[[#This Row],[Fecha Fin Contrato]]&lt;$D$3,DATOS_[[#This Row],[Fecha Fin Contrato]]&lt;&gt;""),DATOS_[[#This Row],[Fecha de Contratación]]&gt;$D$4),"Fuera","Dentro")</f>
        <v>Dentro</v>
      </c>
      <c r="BS642" s="137" t="str">
        <f aca="false" t="array" ref="BS642:BS642">IF(MAX(IF(DATOS_[id]=DATOS_[[#This Row],[id]],DATOS_[F.fin.cal]))=DATOS_[[#This Row],[F.fin.cal]],"Sí","NO")</f>
        <v>Sí</v>
      </c>
      <c r="BT642" s="137" t="str">
        <f aca="false">IF(AND(DATOS_[[#This Row],[% normaliz]]&lt;&gt;1,DATOS_[[#This Row],[% anualiz]]=1),"Sí","NO")</f>
        <v>Sí</v>
      </c>
      <c r="BU642" s="137" t="str">
        <f aca="false">IF(AND(DATOS_[[#This Row],[% normaliz]]=1,DATOS_[[#This Row],[% anualiz]]&lt;&gt;1),"Sí","NO")</f>
        <v>NO</v>
      </c>
      <c r="BV642" s="137" t="str">
        <f aca="false">IF(AND(DATOS_[[#This Row],[% normaliz]]&lt;&gt;1,DATOS_[[#This Row],[% anualiz]]&lt;&gt;1),"Sí","NO")</f>
        <v>NO</v>
      </c>
      <c r="BW642" s="137" t="str">
        <f aca="false">+IF(DATOS_[[#This Row],[% normaliz]]*DATOS_[[#This Row],[% anualiz]]=1,"NO","Sí")</f>
        <v>Sí</v>
      </c>
      <c r="BX642" s="138" t="e">
        <f aca="false">(DATOS_[[#This Row],[S.BASE]]*(1/DATOS_[[#This Row],[% normaliz]])*(1/DATOS_[[#This Row],[% anualiz]]))*IF(DATOS_[[#This Row],[Check Equiparado]]="Sí",1,0)</f>
        <v>#DIV/0!</v>
      </c>
      <c r="BY6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2" s="138" t="e">
        <f aca="false">+DATOS_[[#This Row],[SALARIO BASE Eq]]+DATOS_[[#This Row],[Tot COMPL.SAL Eq]]</f>
        <v>#DIV/0!</v>
      </c>
      <c r="CA642" s="138" t="e">
        <f aca="false" t="array" ref="CA642:CA6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2" s="138" t="e">
        <f aca="false">+DATOS_[[#This Row],[TOTAL SALARIO Eq]]+DATOS_[[#This Row],[Tot Extrasalarial Eq]]</f>
        <v>#DIV/0!</v>
      </c>
      <c r="CC642" s="139" t="n">
        <f aca="false">DATOS_[[#This Row],[S.BASE]]</f>
        <v>0</v>
      </c>
      <c r="CD642" s="139" t="n">
        <f aca="false">+SUM(DATOS_[[#This Row],[Conc.Sal.01]:[Conc.Sal.30]])</f>
        <v>0</v>
      </c>
      <c r="CE642" s="139" t="n">
        <f aca="false">+DATOS_[[#This Row],[SALARIO BASE Ef]]+DATOS_[[#This Row],[Tot COMPL.SAL Ef]]</f>
        <v>0</v>
      </c>
      <c r="CF642" s="139" t="n">
        <f aca="false">+SUM(DATOS_[[#This Row],[C.Extra.01]:[C.Extra.05]])</f>
        <v>0</v>
      </c>
      <c r="CG642" s="139" t="n">
        <f aca="false">+DATOS_[[#This Row],[TOTAL SALARIO Ef]]+DATOS_[[#This Row],[Tot Extrasalarial Ef]]</f>
        <v>0</v>
      </c>
      <c r="CH642" s="140" t="n">
        <f aca="false">MIN(IF(DATOS_[[#This Row],[Fecha Fin Contrato]]="",$D$4,DATOS_[[#This Row],[Fecha Fin Contrato]]),$D$4)-MAX(DATOS_[[#This Row],[Fecha de Contratación]],$D$3)+1</f>
        <v>1</v>
      </c>
      <c r="CI642" s="141" t="str">
        <f aca="false">IF(COUNTIFS(DATOS_[id],DATOS_[[#This Row],[id]])&gt;1,DATOS_[[#This Row],[id]],"")</f>
        <v/>
      </c>
      <c r="CJ642" s="141" t="n">
        <f aca="false">(Inicio!$G$10-DATOS_[[#This Row],[Fecha Nacimiento]])/365.25</f>
        <v>0</v>
      </c>
      <c r="CK642" s="141" t="n">
        <f aca="false">(Inicio!$G$10-DATOS_[[#This Row],[Fecha de Antigüedad]])/365.25</f>
        <v>0</v>
      </c>
      <c r="CL642" s="141" t="e">
        <f aca="false">+VLOOKUP(DATOS_[[#This Row],[Clave de Contrato]],TblTiposContrato13[],3,0)</f>
        <v>#N/A</v>
      </c>
      <c r="CM642" s="141" t="e">
        <f aca="false">+VLOOKUP(DATOS_[[#This Row],[Clave de Contrato]],TblTiposContrato13[],4,0)</f>
        <v>#N/A</v>
      </c>
      <c r="CN642" s="141" t="str">
        <f aca="false">VLOOKUP(DATOS_[[#This Row],[Edad]],CONTRATOS!TblRngEdad,2,1)</f>
        <v>20  o menos</v>
      </c>
      <c r="CO642" s="141" t="str">
        <f aca="false">VLOOKUP(DATOS_[[#This Row],[Antigüedad]],TblRngAntg14[],2,1)</f>
        <v>0 a 1 años</v>
      </c>
    </row>
    <row r="643" customFormat="false" ht="13.8" hidden="false" customHeight="false" outlineLevel="0" collapsed="false">
      <c r="D643" s="128"/>
      <c r="E643" s="129"/>
      <c r="F643" s="129"/>
      <c r="G643" s="129"/>
      <c r="H643" s="130"/>
      <c r="I643" s="131"/>
      <c r="J643" s="128"/>
      <c r="K643" s="132"/>
      <c r="L643" s="132"/>
      <c r="M643" s="133"/>
      <c r="N643" s="133"/>
      <c r="O643" s="133"/>
      <c r="P643" s="129"/>
      <c r="Z643" s="74"/>
      <c r="AA643" s="75"/>
      <c r="AB643" s="75"/>
      <c r="AC643" s="129"/>
      <c r="AD643" s="134"/>
      <c r="AE643" s="134"/>
      <c r="AF643" s="134"/>
      <c r="AG643" s="134"/>
      <c r="AH643" s="134"/>
      <c r="AI643" s="134"/>
      <c r="AJ643" s="134"/>
      <c r="AK643" s="134"/>
      <c r="AL643" s="134"/>
      <c r="AM643" s="134"/>
      <c r="AN643" s="134"/>
      <c r="AO643" s="134"/>
      <c r="AP643" s="134"/>
      <c r="AQ643" s="134"/>
      <c r="AR643" s="134"/>
      <c r="AS643" s="134"/>
      <c r="AT643" s="134"/>
      <c r="AU643" s="134"/>
      <c r="AV643" s="134"/>
      <c r="AW643" s="134"/>
      <c r="AX643" s="134"/>
      <c r="AY643" s="134"/>
      <c r="AZ643" s="134"/>
      <c r="BA643" s="134"/>
      <c r="BB643" s="134"/>
      <c r="BC643" s="134"/>
      <c r="BD643" s="134"/>
      <c r="BE643" s="134"/>
      <c r="BF643" s="134"/>
      <c r="BG643" s="134"/>
      <c r="BH643" s="134"/>
      <c r="BI643" s="134"/>
      <c r="BJ643" s="134"/>
      <c r="BK643" s="134"/>
      <c r="BL643" s="134"/>
      <c r="BM643" s="135"/>
      <c r="BN643" s="136" t="n">
        <f aca="false">+MAX($D$3,DATOS_[[#This Row],[Fecha Inicio Sit. Contract.]])</f>
        <v>0</v>
      </c>
      <c r="BO643" s="136" t="n">
        <f aca="false">+MIN($D$4,DATOS_[[#This Row],[Fecha Fin Sit. Contract.]])</f>
        <v>0</v>
      </c>
      <c r="BP643" s="137" t="n">
        <f aca="false">+DATOS_[[#This Row],[% de jornada]]*IF(DATOS_[[#This Row],[% jornada reducida]]="",1,DATOS_[[#This Row],[% jornada reducida]])</f>
        <v>0</v>
      </c>
      <c r="BQ643" s="137" t="n">
        <f aca="false">+(DATOS_[[#This Row],[F.fin.cal]]-DATOS_[[#This Row],[F.ini.cal]]+1)/($D$4-$D$3+1)</f>
        <v>1</v>
      </c>
      <c r="BR643" s="137" t="str">
        <f aca="false">IF(OR(AND(DATOS_[[#This Row],[Fecha Fin Contrato]]&lt;$D$3,DATOS_[[#This Row],[Fecha Fin Contrato]]&lt;&gt;""),DATOS_[[#This Row],[Fecha de Contratación]]&gt;$D$4),"Fuera","Dentro")</f>
        <v>Dentro</v>
      </c>
      <c r="BS643" s="137" t="str">
        <f aca="false" t="array" ref="BS643:BS643">IF(MAX(IF(DATOS_[id]=DATOS_[[#This Row],[id]],DATOS_[F.fin.cal]))=DATOS_[[#This Row],[F.fin.cal]],"Sí","NO")</f>
        <v>Sí</v>
      </c>
      <c r="BT643" s="137" t="str">
        <f aca="false">IF(AND(DATOS_[[#This Row],[% normaliz]]&lt;&gt;1,DATOS_[[#This Row],[% anualiz]]=1),"Sí","NO")</f>
        <v>Sí</v>
      </c>
      <c r="BU643" s="137" t="str">
        <f aca="false">IF(AND(DATOS_[[#This Row],[% normaliz]]=1,DATOS_[[#This Row],[% anualiz]]&lt;&gt;1),"Sí","NO")</f>
        <v>NO</v>
      </c>
      <c r="BV643" s="137" t="str">
        <f aca="false">IF(AND(DATOS_[[#This Row],[% normaliz]]&lt;&gt;1,DATOS_[[#This Row],[% anualiz]]&lt;&gt;1),"Sí","NO")</f>
        <v>NO</v>
      </c>
      <c r="BW643" s="137" t="str">
        <f aca="false">+IF(DATOS_[[#This Row],[% normaliz]]*DATOS_[[#This Row],[% anualiz]]=1,"NO","Sí")</f>
        <v>Sí</v>
      </c>
      <c r="BX643" s="138" t="e">
        <f aca="false">(DATOS_[[#This Row],[S.BASE]]*(1/DATOS_[[#This Row],[% normaliz]])*(1/DATOS_[[#This Row],[% anualiz]]))*IF(DATOS_[[#This Row],[Check Equiparado]]="Sí",1,0)</f>
        <v>#DIV/0!</v>
      </c>
      <c r="BY6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3" s="138" t="e">
        <f aca="false">+DATOS_[[#This Row],[SALARIO BASE Eq]]+DATOS_[[#This Row],[Tot COMPL.SAL Eq]]</f>
        <v>#DIV/0!</v>
      </c>
      <c r="CA643" s="138" t="e">
        <f aca="false" t="array" ref="CA643:CA6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3" s="138" t="e">
        <f aca="false">+DATOS_[[#This Row],[TOTAL SALARIO Eq]]+DATOS_[[#This Row],[Tot Extrasalarial Eq]]</f>
        <v>#DIV/0!</v>
      </c>
      <c r="CC643" s="139" t="n">
        <f aca="false">DATOS_[[#This Row],[S.BASE]]</f>
        <v>0</v>
      </c>
      <c r="CD643" s="139" t="n">
        <f aca="false">+SUM(DATOS_[[#This Row],[Conc.Sal.01]:[Conc.Sal.30]])</f>
        <v>0</v>
      </c>
      <c r="CE643" s="139" t="n">
        <f aca="false">+DATOS_[[#This Row],[SALARIO BASE Ef]]+DATOS_[[#This Row],[Tot COMPL.SAL Ef]]</f>
        <v>0</v>
      </c>
      <c r="CF643" s="139" t="n">
        <f aca="false">+SUM(DATOS_[[#This Row],[C.Extra.01]:[C.Extra.05]])</f>
        <v>0</v>
      </c>
      <c r="CG643" s="139" t="n">
        <f aca="false">+DATOS_[[#This Row],[TOTAL SALARIO Ef]]+DATOS_[[#This Row],[Tot Extrasalarial Ef]]</f>
        <v>0</v>
      </c>
      <c r="CH643" s="140" t="n">
        <f aca="false">MIN(IF(DATOS_[[#This Row],[Fecha Fin Contrato]]="",$D$4,DATOS_[[#This Row],[Fecha Fin Contrato]]),$D$4)-MAX(DATOS_[[#This Row],[Fecha de Contratación]],$D$3)+1</f>
        <v>1</v>
      </c>
      <c r="CI643" s="141" t="str">
        <f aca="false">IF(COUNTIFS(DATOS_[id],DATOS_[[#This Row],[id]])&gt;1,DATOS_[[#This Row],[id]],"")</f>
        <v/>
      </c>
      <c r="CJ643" s="141" t="n">
        <f aca="false">(Inicio!$G$10-DATOS_[[#This Row],[Fecha Nacimiento]])/365.25</f>
        <v>0</v>
      </c>
      <c r="CK643" s="141" t="n">
        <f aca="false">(Inicio!$G$10-DATOS_[[#This Row],[Fecha de Antigüedad]])/365.25</f>
        <v>0</v>
      </c>
      <c r="CL643" s="141" t="e">
        <f aca="false">+VLOOKUP(DATOS_[[#This Row],[Clave de Contrato]],TblTiposContrato13[],3,0)</f>
        <v>#N/A</v>
      </c>
      <c r="CM643" s="141" t="e">
        <f aca="false">+VLOOKUP(DATOS_[[#This Row],[Clave de Contrato]],TblTiposContrato13[],4,0)</f>
        <v>#N/A</v>
      </c>
      <c r="CN643" s="141" t="str">
        <f aca="false">VLOOKUP(DATOS_[[#This Row],[Edad]],CONTRATOS!TblRngEdad,2,1)</f>
        <v>20  o menos</v>
      </c>
      <c r="CO643" s="141" t="str">
        <f aca="false">VLOOKUP(DATOS_[[#This Row],[Antigüedad]],TblRngAntg14[],2,1)</f>
        <v>0 a 1 años</v>
      </c>
    </row>
    <row r="644" customFormat="false" ht="13.8" hidden="false" customHeight="false" outlineLevel="0" collapsed="false">
      <c r="D644" s="128"/>
      <c r="E644" s="129"/>
      <c r="F644" s="129"/>
      <c r="G644" s="129"/>
      <c r="H644" s="130"/>
      <c r="I644" s="131"/>
      <c r="J644" s="128"/>
      <c r="K644" s="132"/>
      <c r="L644" s="132"/>
      <c r="M644" s="133"/>
      <c r="N644" s="133"/>
      <c r="O644" s="133"/>
      <c r="P644" s="129"/>
      <c r="Z644" s="74"/>
      <c r="AA644" s="75"/>
      <c r="AB644" s="75"/>
      <c r="AC644" s="129"/>
      <c r="AD644" s="134"/>
      <c r="AE644" s="134"/>
      <c r="AF644" s="134"/>
      <c r="AG644" s="134"/>
      <c r="AH644" s="134"/>
      <c r="AI644" s="134"/>
      <c r="AJ644" s="134"/>
      <c r="AK644" s="134"/>
      <c r="AL644" s="134"/>
      <c r="AM644" s="134"/>
      <c r="AN644" s="134"/>
      <c r="AO644" s="134"/>
      <c r="AP644" s="134"/>
      <c r="AQ644" s="134"/>
      <c r="AR644" s="134"/>
      <c r="AS644" s="134"/>
      <c r="AT644" s="134"/>
      <c r="AU644" s="134"/>
      <c r="AV644" s="134"/>
      <c r="AW644" s="134"/>
      <c r="AX644" s="134"/>
      <c r="AY644" s="134"/>
      <c r="AZ644" s="134"/>
      <c r="BA644" s="134"/>
      <c r="BB644" s="134"/>
      <c r="BC644" s="134"/>
      <c r="BD644" s="134"/>
      <c r="BE644" s="134"/>
      <c r="BF644" s="134"/>
      <c r="BG644" s="134"/>
      <c r="BH644" s="134"/>
      <c r="BI644" s="134"/>
      <c r="BJ644" s="134"/>
      <c r="BK644" s="134"/>
      <c r="BL644" s="134"/>
      <c r="BM644" s="135"/>
      <c r="BN644" s="136" t="n">
        <f aca="false">+MAX($D$3,DATOS_[[#This Row],[Fecha Inicio Sit. Contract.]])</f>
        <v>0</v>
      </c>
      <c r="BO644" s="136" t="n">
        <f aca="false">+MIN($D$4,DATOS_[[#This Row],[Fecha Fin Sit. Contract.]])</f>
        <v>0</v>
      </c>
      <c r="BP644" s="137" t="n">
        <f aca="false">+DATOS_[[#This Row],[% de jornada]]*IF(DATOS_[[#This Row],[% jornada reducida]]="",1,DATOS_[[#This Row],[% jornada reducida]])</f>
        <v>0</v>
      </c>
      <c r="BQ644" s="137" t="n">
        <f aca="false">+(DATOS_[[#This Row],[F.fin.cal]]-DATOS_[[#This Row],[F.ini.cal]]+1)/($D$4-$D$3+1)</f>
        <v>1</v>
      </c>
      <c r="BR644" s="137" t="str">
        <f aca="false">IF(OR(AND(DATOS_[[#This Row],[Fecha Fin Contrato]]&lt;$D$3,DATOS_[[#This Row],[Fecha Fin Contrato]]&lt;&gt;""),DATOS_[[#This Row],[Fecha de Contratación]]&gt;$D$4),"Fuera","Dentro")</f>
        <v>Dentro</v>
      </c>
      <c r="BS644" s="137" t="str">
        <f aca="false" t="array" ref="BS644:BS644">IF(MAX(IF(DATOS_[id]=DATOS_[[#This Row],[id]],DATOS_[F.fin.cal]))=DATOS_[[#This Row],[F.fin.cal]],"Sí","NO")</f>
        <v>Sí</v>
      </c>
      <c r="BT644" s="137" t="str">
        <f aca="false">IF(AND(DATOS_[[#This Row],[% normaliz]]&lt;&gt;1,DATOS_[[#This Row],[% anualiz]]=1),"Sí","NO")</f>
        <v>Sí</v>
      </c>
      <c r="BU644" s="137" t="str">
        <f aca="false">IF(AND(DATOS_[[#This Row],[% normaliz]]=1,DATOS_[[#This Row],[% anualiz]]&lt;&gt;1),"Sí","NO")</f>
        <v>NO</v>
      </c>
      <c r="BV644" s="137" t="str">
        <f aca="false">IF(AND(DATOS_[[#This Row],[% normaliz]]&lt;&gt;1,DATOS_[[#This Row],[% anualiz]]&lt;&gt;1),"Sí","NO")</f>
        <v>NO</v>
      </c>
      <c r="BW644" s="137" t="str">
        <f aca="false">+IF(DATOS_[[#This Row],[% normaliz]]*DATOS_[[#This Row],[% anualiz]]=1,"NO","Sí")</f>
        <v>Sí</v>
      </c>
      <c r="BX644" s="138" t="e">
        <f aca="false">(DATOS_[[#This Row],[S.BASE]]*(1/DATOS_[[#This Row],[% normaliz]])*(1/DATOS_[[#This Row],[% anualiz]]))*IF(DATOS_[[#This Row],[Check Equiparado]]="Sí",1,0)</f>
        <v>#DIV/0!</v>
      </c>
      <c r="BY6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4" s="138" t="e">
        <f aca="false">+DATOS_[[#This Row],[SALARIO BASE Eq]]+DATOS_[[#This Row],[Tot COMPL.SAL Eq]]</f>
        <v>#DIV/0!</v>
      </c>
      <c r="CA644" s="138" t="e">
        <f aca="false" t="array" ref="CA644:CA6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4" s="138" t="e">
        <f aca="false">+DATOS_[[#This Row],[TOTAL SALARIO Eq]]+DATOS_[[#This Row],[Tot Extrasalarial Eq]]</f>
        <v>#DIV/0!</v>
      </c>
      <c r="CC644" s="139" t="n">
        <f aca="false">DATOS_[[#This Row],[S.BASE]]</f>
        <v>0</v>
      </c>
      <c r="CD644" s="139" t="n">
        <f aca="false">+SUM(DATOS_[[#This Row],[Conc.Sal.01]:[Conc.Sal.30]])</f>
        <v>0</v>
      </c>
      <c r="CE644" s="139" t="n">
        <f aca="false">+DATOS_[[#This Row],[SALARIO BASE Ef]]+DATOS_[[#This Row],[Tot COMPL.SAL Ef]]</f>
        <v>0</v>
      </c>
      <c r="CF644" s="139" t="n">
        <f aca="false">+SUM(DATOS_[[#This Row],[C.Extra.01]:[C.Extra.05]])</f>
        <v>0</v>
      </c>
      <c r="CG644" s="139" t="n">
        <f aca="false">+DATOS_[[#This Row],[TOTAL SALARIO Ef]]+DATOS_[[#This Row],[Tot Extrasalarial Ef]]</f>
        <v>0</v>
      </c>
      <c r="CH644" s="140" t="n">
        <f aca="false">MIN(IF(DATOS_[[#This Row],[Fecha Fin Contrato]]="",$D$4,DATOS_[[#This Row],[Fecha Fin Contrato]]),$D$4)-MAX(DATOS_[[#This Row],[Fecha de Contratación]],$D$3)+1</f>
        <v>1</v>
      </c>
      <c r="CI644" s="141" t="str">
        <f aca="false">IF(COUNTIFS(DATOS_[id],DATOS_[[#This Row],[id]])&gt;1,DATOS_[[#This Row],[id]],"")</f>
        <v/>
      </c>
      <c r="CJ644" s="141" t="n">
        <f aca="false">(Inicio!$G$10-DATOS_[[#This Row],[Fecha Nacimiento]])/365.25</f>
        <v>0</v>
      </c>
      <c r="CK644" s="141" t="n">
        <f aca="false">(Inicio!$G$10-DATOS_[[#This Row],[Fecha de Antigüedad]])/365.25</f>
        <v>0</v>
      </c>
      <c r="CL644" s="141" t="e">
        <f aca="false">+VLOOKUP(DATOS_[[#This Row],[Clave de Contrato]],TblTiposContrato13[],3,0)</f>
        <v>#N/A</v>
      </c>
      <c r="CM644" s="141" t="e">
        <f aca="false">+VLOOKUP(DATOS_[[#This Row],[Clave de Contrato]],TblTiposContrato13[],4,0)</f>
        <v>#N/A</v>
      </c>
      <c r="CN644" s="141" t="str">
        <f aca="false">VLOOKUP(DATOS_[[#This Row],[Edad]],CONTRATOS!TblRngEdad,2,1)</f>
        <v>20  o menos</v>
      </c>
      <c r="CO644" s="141" t="str">
        <f aca="false">VLOOKUP(DATOS_[[#This Row],[Antigüedad]],TblRngAntg14[],2,1)</f>
        <v>0 a 1 años</v>
      </c>
    </row>
    <row r="645" customFormat="false" ht="13.8" hidden="false" customHeight="false" outlineLevel="0" collapsed="false">
      <c r="D645" s="128"/>
      <c r="E645" s="129"/>
      <c r="F645" s="129"/>
      <c r="G645" s="129"/>
      <c r="H645" s="130"/>
      <c r="I645" s="131"/>
      <c r="J645" s="128"/>
      <c r="K645" s="132"/>
      <c r="L645" s="132"/>
      <c r="M645" s="133"/>
      <c r="N645" s="133"/>
      <c r="O645" s="133"/>
      <c r="P645" s="129"/>
      <c r="Z645" s="74"/>
      <c r="AA645" s="75"/>
      <c r="AB645" s="75"/>
      <c r="AC645" s="129"/>
      <c r="AD645" s="134"/>
      <c r="AE645" s="134"/>
      <c r="AF645" s="134"/>
      <c r="AG645" s="134"/>
      <c r="AH645" s="134"/>
      <c r="AI645" s="134"/>
      <c r="AJ645" s="134"/>
      <c r="AK645" s="134"/>
      <c r="AL645" s="134"/>
      <c r="AM645" s="134"/>
      <c r="AN645" s="134"/>
      <c r="AO645" s="134"/>
      <c r="AP645" s="134"/>
      <c r="AQ645" s="134"/>
      <c r="AR645" s="134"/>
      <c r="AS645" s="134"/>
      <c r="AT645" s="134"/>
      <c r="AU645" s="134"/>
      <c r="AV645" s="134"/>
      <c r="AW645" s="134"/>
      <c r="AX645" s="134"/>
      <c r="AY645" s="134"/>
      <c r="AZ645" s="134"/>
      <c r="BA645" s="134"/>
      <c r="BB645" s="134"/>
      <c r="BC645" s="134"/>
      <c r="BD645" s="134"/>
      <c r="BE645" s="134"/>
      <c r="BF645" s="134"/>
      <c r="BG645" s="134"/>
      <c r="BH645" s="134"/>
      <c r="BI645" s="134"/>
      <c r="BJ645" s="134"/>
      <c r="BK645" s="134"/>
      <c r="BL645" s="134"/>
      <c r="BM645" s="135"/>
      <c r="BN645" s="136" t="n">
        <f aca="false">+MAX($D$3,DATOS_[[#This Row],[Fecha Inicio Sit. Contract.]])</f>
        <v>0</v>
      </c>
      <c r="BO645" s="136" t="n">
        <f aca="false">+MIN($D$4,DATOS_[[#This Row],[Fecha Fin Sit. Contract.]])</f>
        <v>0</v>
      </c>
      <c r="BP645" s="137" t="n">
        <f aca="false">+DATOS_[[#This Row],[% de jornada]]*IF(DATOS_[[#This Row],[% jornada reducida]]="",1,DATOS_[[#This Row],[% jornada reducida]])</f>
        <v>0</v>
      </c>
      <c r="BQ645" s="137" t="n">
        <f aca="false">+(DATOS_[[#This Row],[F.fin.cal]]-DATOS_[[#This Row],[F.ini.cal]]+1)/($D$4-$D$3+1)</f>
        <v>1</v>
      </c>
      <c r="BR645" s="137" t="str">
        <f aca="false">IF(OR(AND(DATOS_[[#This Row],[Fecha Fin Contrato]]&lt;$D$3,DATOS_[[#This Row],[Fecha Fin Contrato]]&lt;&gt;""),DATOS_[[#This Row],[Fecha de Contratación]]&gt;$D$4),"Fuera","Dentro")</f>
        <v>Dentro</v>
      </c>
      <c r="BS645" s="137" t="str">
        <f aca="false" t="array" ref="BS645:BS645">IF(MAX(IF(DATOS_[id]=DATOS_[[#This Row],[id]],DATOS_[F.fin.cal]))=DATOS_[[#This Row],[F.fin.cal]],"Sí","NO")</f>
        <v>Sí</v>
      </c>
      <c r="BT645" s="137" t="str">
        <f aca="false">IF(AND(DATOS_[[#This Row],[% normaliz]]&lt;&gt;1,DATOS_[[#This Row],[% anualiz]]=1),"Sí","NO")</f>
        <v>Sí</v>
      </c>
      <c r="BU645" s="137" t="str">
        <f aca="false">IF(AND(DATOS_[[#This Row],[% normaliz]]=1,DATOS_[[#This Row],[% anualiz]]&lt;&gt;1),"Sí","NO")</f>
        <v>NO</v>
      </c>
      <c r="BV645" s="137" t="str">
        <f aca="false">IF(AND(DATOS_[[#This Row],[% normaliz]]&lt;&gt;1,DATOS_[[#This Row],[% anualiz]]&lt;&gt;1),"Sí","NO")</f>
        <v>NO</v>
      </c>
      <c r="BW645" s="137" t="str">
        <f aca="false">+IF(DATOS_[[#This Row],[% normaliz]]*DATOS_[[#This Row],[% anualiz]]=1,"NO","Sí")</f>
        <v>Sí</v>
      </c>
      <c r="BX645" s="138" t="e">
        <f aca="false">(DATOS_[[#This Row],[S.BASE]]*(1/DATOS_[[#This Row],[% normaliz]])*(1/DATOS_[[#This Row],[% anualiz]]))*IF(DATOS_[[#This Row],[Check Equiparado]]="Sí",1,0)</f>
        <v>#DIV/0!</v>
      </c>
      <c r="BY6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5" s="138" t="e">
        <f aca="false">+DATOS_[[#This Row],[SALARIO BASE Eq]]+DATOS_[[#This Row],[Tot COMPL.SAL Eq]]</f>
        <v>#DIV/0!</v>
      </c>
      <c r="CA645" s="138" t="e">
        <f aca="false" t="array" ref="CA645:CA6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5" s="138" t="e">
        <f aca="false">+DATOS_[[#This Row],[TOTAL SALARIO Eq]]+DATOS_[[#This Row],[Tot Extrasalarial Eq]]</f>
        <v>#DIV/0!</v>
      </c>
      <c r="CC645" s="139" t="n">
        <f aca="false">DATOS_[[#This Row],[S.BASE]]</f>
        <v>0</v>
      </c>
      <c r="CD645" s="139" t="n">
        <f aca="false">+SUM(DATOS_[[#This Row],[Conc.Sal.01]:[Conc.Sal.30]])</f>
        <v>0</v>
      </c>
      <c r="CE645" s="139" t="n">
        <f aca="false">+DATOS_[[#This Row],[SALARIO BASE Ef]]+DATOS_[[#This Row],[Tot COMPL.SAL Ef]]</f>
        <v>0</v>
      </c>
      <c r="CF645" s="139" t="n">
        <f aca="false">+SUM(DATOS_[[#This Row],[C.Extra.01]:[C.Extra.05]])</f>
        <v>0</v>
      </c>
      <c r="CG645" s="139" t="n">
        <f aca="false">+DATOS_[[#This Row],[TOTAL SALARIO Ef]]+DATOS_[[#This Row],[Tot Extrasalarial Ef]]</f>
        <v>0</v>
      </c>
      <c r="CH645" s="140" t="n">
        <f aca="false">MIN(IF(DATOS_[[#This Row],[Fecha Fin Contrato]]="",$D$4,DATOS_[[#This Row],[Fecha Fin Contrato]]),$D$4)-MAX(DATOS_[[#This Row],[Fecha de Contratación]],$D$3)+1</f>
        <v>1</v>
      </c>
      <c r="CI645" s="141" t="str">
        <f aca="false">IF(COUNTIFS(DATOS_[id],DATOS_[[#This Row],[id]])&gt;1,DATOS_[[#This Row],[id]],"")</f>
        <v/>
      </c>
      <c r="CJ645" s="141" t="n">
        <f aca="false">(Inicio!$G$10-DATOS_[[#This Row],[Fecha Nacimiento]])/365.25</f>
        <v>0</v>
      </c>
      <c r="CK645" s="141" t="n">
        <f aca="false">(Inicio!$G$10-DATOS_[[#This Row],[Fecha de Antigüedad]])/365.25</f>
        <v>0</v>
      </c>
      <c r="CL645" s="141" t="e">
        <f aca="false">+VLOOKUP(DATOS_[[#This Row],[Clave de Contrato]],TblTiposContrato13[],3,0)</f>
        <v>#N/A</v>
      </c>
      <c r="CM645" s="141" t="e">
        <f aca="false">+VLOOKUP(DATOS_[[#This Row],[Clave de Contrato]],TblTiposContrato13[],4,0)</f>
        <v>#N/A</v>
      </c>
      <c r="CN645" s="141" t="str">
        <f aca="false">VLOOKUP(DATOS_[[#This Row],[Edad]],CONTRATOS!TblRngEdad,2,1)</f>
        <v>20  o menos</v>
      </c>
      <c r="CO645" s="141" t="str">
        <f aca="false">VLOOKUP(DATOS_[[#This Row],[Antigüedad]],TblRngAntg14[],2,1)</f>
        <v>0 a 1 años</v>
      </c>
    </row>
    <row r="646" customFormat="false" ht="13.8" hidden="false" customHeight="false" outlineLevel="0" collapsed="false">
      <c r="D646" s="128"/>
      <c r="E646" s="129"/>
      <c r="F646" s="129"/>
      <c r="G646" s="129"/>
      <c r="H646" s="130"/>
      <c r="I646" s="131"/>
      <c r="J646" s="128"/>
      <c r="K646" s="132"/>
      <c r="L646" s="132"/>
      <c r="M646" s="133"/>
      <c r="N646" s="133"/>
      <c r="O646" s="133"/>
      <c r="P646" s="129"/>
      <c r="Z646" s="74"/>
      <c r="AA646" s="75"/>
      <c r="AB646" s="75"/>
      <c r="AC646" s="129"/>
      <c r="AD646" s="134"/>
      <c r="AE646" s="134"/>
      <c r="AF646" s="134"/>
      <c r="AG646" s="134"/>
      <c r="AH646" s="134"/>
      <c r="AI646" s="134"/>
      <c r="AJ646" s="134"/>
      <c r="AK646" s="134"/>
      <c r="AL646" s="134"/>
      <c r="AM646" s="134"/>
      <c r="AN646" s="134"/>
      <c r="AO646" s="134"/>
      <c r="AP646" s="134"/>
      <c r="AQ646" s="134"/>
      <c r="AR646" s="134"/>
      <c r="AS646" s="134"/>
      <c r="AT646" s="134"/>
      <c r="AU646" s="134"/>
      <c r="AV646" s="134"/>
      <c r="AW646" s="134"/>
      <c r="AX646" s="134"/>
      <c r="AY646" s="134"/>
      <c r="AZ646" s="134"/>
      <c r="BA646" s="134"/>
      <c r="BB646" s="134"/>
      <c r="BC646" s="134"/>
      <c r="BD646" s="134"/>
      <c r="BE646" s="134"/>
      <c r="BF646" s="134"/>
      <c r="BG646" s="134"/>
      <c r="BH646" s="134"/>
      <c r="BI646" s="134"/>
      <c r="BJ646" s="134"/>
      <c r="BK646" s="134"/>
      <c r="BL646" s="134"/>
      <c r="BM646" s="135"/>
      <c r="BN646" s="136" t="n">
        <f aca="false">+MAX($D$3,DATOS_[[#This Row],[Fecha Inicio Sit. Contract.]])</f>
        <v>0</v>
      </c>
      <c r="BO646" s="136" t="n">
        <f aca="false">+MIN($D$4,DATOS_[[#This Row],[Fecha Fin Sit. Contract.]])</f>
        <v>0</v>
      </c>
      <c r="BP646" s="137" t="n">
        <f aca="false">+DATOS_[[#This Row],[% de jornada]]*IF(DATOS_[[#This Row],[% jornada reducida]]="",1,DATOS_[[#This Row],[% jornada reducida]])</f>
        <v>0</v>
      </c>
      <c r="BQ646" s="137" t="n">
        <f aca="false">+(DATOS_[[#This Row],[F.fin.cal]]-DATOS_[[#This Row],[F.ini.cal]]+1)/($D$4-$D$3+1)</f>
        <v>1</v>
      </c>
      <c r="BR646" s="137" t="str">
        <f aca="false">IF(OR(AND(DATOS_[[#This Row],[Fecha Fin Contrato]]&lt;$D$3,DATOS_[[#This Row],[Fecha Fin Contrato]]&lt;&gt;""),DATOS_[[#This Row],[Fecha de Contratación]]&gt;$D$4),"Fuera","Dentro")</f>
        <v>Dentro</v>
      </c>
      <c r="BS646" s="137" t="str">
        <f aca="false" t="array" ref="BS646:BS646">IF(MAX(IF(DATOS_[id]=DATOS_[[#This Row],[id]],DATOS_[F.fin.cal]))=DATOS_[[#This Row],[F.fin.cal]],"Sí","NO")</f>
        <v>Sí</v>
      </c>
      <c r="BT646" s="137" t="str">
        <f aca="false">IF(AND(DATOS_[[#This Row],[% normaliz]]&lt;&gt;1,DATOS_[[#This Row],[% anualiz]]=1),"Sí","NO")</f>
        <v>Sí</v>
      </c>
      <c r="BU646" s="137" t="str">
        <f aca="false">IF(AND(DATOS_[[#This Row],[% normaliz]]=1,DATOS_[[#This Row],[% anualiz]]&lt;&gt;1),"Sí","NO")</f>
        <v>NO</v>
      </c>
      <c r="BV646" s="137" t="str">
        <f aca="false">IF(AND(DATOS_[[#This Row],[% normaliz]]&lt;&gt;1,DATOS_[[#This Row],[% anualiz]]&lt;&gt;1),"Sí","NO")</f>
        <v>NO</v>
      </c>
      <c r="BW646" s="137" t="str">
        <f aca="false">+IF(DATOS_[[#This Row],[% normaliz]]*DATOS_[[#This Row],[% anualiz]]=1,"NO","Sí")</f>
        <v>Sí</v>
      </c>
      <c r="BX646" s="138" t="e">
        <f aca="false">(DATOS_[[#This Row],[S.BASE]]*(1/DATOS_[[#This Row],[% normaliz]])*(1/DATOS_[[#This Row],[% anualiz]]))*IF(DATOS_[[#This Row],[Check Equiparado]]="Sí",1,0)</f>
        <v>#DIV/0!</v>
      </c>
      <c r="BY6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6" s="138" t="e">
        <f aca="false">+DATOS_[[#This Row],[SALARIO BASE Eq]]+DATOS_[[#This Row],[Tot COMPL.SAL Eq]]</f>
        <v>#DIV/0!</v>
      </c>
      <c r="CA646" s="138" t="e">
        <f aca="false" t="array" ref="CA646:CA6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6" s="138" t="e">
        <f aca="false">+DATOS_[[#This Row],[TOTAL SALARIO Eq]]+DATOS_[[#This Row],[Tot Extrasalarial Eq]]</f>
        <v>#DIV/0!</v>
      </c>
      <c r="CC646" s="139" t="n">
        <f aca="false">DATOS_[[#This Row],[S.BASE]]</f>
        <v>0</v>
      </c>
      <c r="CD646" s="139" t="n">
        <f aca="false">+SUM(DATOS_[[#This Row],[Conc.Sal.01]:[Conc.Sal.30]])</f>
        <v>0</v>
      </c>
      <c r="CE646" s="139" t="n">
        <f aca="false">+DATOS_[[#This Row],[SALARIO BASE Ef]]+DATOS_[[#This Row],[Tot COMPL.SAL Ef]]</f>
        <v>0</v>
      </c>
      <c r="CF646" s="139" t="n">
        <f aca="false">+SUM(DATOS_[[#This Row],[C.Extra.01]:[C.Extra.05]])</f>
        <v>0</v>
      </c>
      <c r="CG646" s="139" t="n">
        <f aca="false">+DATOS_[[#This Row],[TOTAL SALARIO Ef]]+DATOS_[[#This Row],[Tot Extrasalarial Ef]]</f>
        <v>0</v>
      </c>
      <c r="CH646" s="140" t="n">
        <f aca="false">MIN(IF(DATOS_[[#This Row],[Fecha Fin Contrato]]="",$D$4,DATOS_[[#This Row],[Fecha Fin Contrato]]),$D$4)-MAX(DATOS_[[#This Row],[Fecha de Contratación]],$D$3)+1</f>
        <v>1</v>
      </c>
      <c r="CI646" s="141" t="str">
        <f aca="false">IF(COUNTIFS(DATOS_[id],DATOS_[[#This Row],[id]])&gt;1,DATOS_[[#This Row],[id]],"")</f>
        <v/>
      </c>
      <c r="CJ646" s="141" t="n">
        <f aca="false">(Inicio!$G$10-DATOS_[[#This Row],[Fecha Nacimiento]])/365.25</f>
        <v>0</v>
      </c>
      <c r="CK646" s="141" t="n">
        <f aca="false">(Inicio!$G$10-DATOS_[[#This Row],[Fecha de Antigüedad]])/365.25</f>
        <v>0</v>
      </c>
      <c r="CL646" s="141" t="e">
        <f aca="false">+VLOOKUP(DATOS_[[#This Row],[Clave de Contrato]],TblTiposContrato13[],3,0)</f>
        <v>#N/A</v>
      </c>
      <c r="CM646" s="141" t="e">
        <f aca="false">+VLOOKUP(DATOS_[[#This Row],[Clave de Contrato]],TblTiposContrato13[],4,0)</f>
        <v>#N/A</v>
      </c>
      <c r="CN646" s="141" t="str">
        <f aca="false">VLOOKUP(DATOS_[[#This Row],[Edad]],CONTRATOS!TblRngEdad,2,1)</f>
        <v>20  o menos</v>
      </c>
      <c r="CO646" s="141" t="str">
        <f aca="false">VLOOKUP(DATOS_[[#This Row],[Antigüedad]],TblRngAntg14[],2,1)</f>
        <v>0 a 1 años</v>
      </c>
    </row>
    <row r="647" customFormat="false" ht="13.8" hidden="false" customHeight="false" outlineLevel="0" collapsed="false">
      <c r="D647" s="128"/>
      <c r="E647" s="129"/>
      <c r="F647" s="129"/>
      <c r="G647" s="129"/>
      <c r="H647" s="130"/>
      <c r="I647" s="131"/>
      <c r="J647" s="128"/>
      <c r="K647" s="132"/>
      <c r="L647" s="132"/>
      <c r="M647" s="133"/>
      <c r="N647" s="133"/>
      <c r="O647" s="133"/>
      <c r="P647" s="129"/>
      <c r="Z647" s="74"/>
      <c r="AA647" s="75"/>
      <c r="AB647" s="75"/>
      <c r="AC647" s="129"/>
      <c r="AD647" s="134"/>
      <c r="AE647" s="134"/>
      <c r="AF647" s="134"/>
      <c r="AG647" s="134"/>
      <c r="AH647" s="134"/>
      <c r="AI647" s="134"/>
      <c r="AJ647" s="134"/>
      <c r="AK647" s="134"/>
      <c r="AL647" s="134"/>
      <c r="AM647" s="134"/>
      <c r="AN647" s="134"/>
      <c r="AO647" s="134"/>
      <c r="AP647" s="134"/>
      <c r="AQ647" s="134"/>
      <c r="AR647" s="134"/>
      <c r="AS647" s="134"/>
      <c r="AT647" s="134"/>
      <c r="AU647" s="134"/>
      <c r="AV647" s="134"/>
      <c r="AW647" s="134"/>
      <c r="AX647" s="134"/>
      <c r="AY647" s="134"/>
      <c r="AZ647" s="134"/>
      <c r="BA647" s="134"/>
      <c r="BB647" s="134"/>
      <c r="BC647" s="134"/>
      <c r="BD647" s="134"/>
      <c r="BE647" s="134"/>
      <c r="BF647" s="134"/>
      <c r="BG647" s="134"/>
      <c r="BH647" s="134"/>
      <c r="BI647" s="134"/>
      <c r="BJ647" s="134"/>
      <c r="BK647" s="134"/>
      <c r="BL647" s="134"/>
      <c r="BM647" s="135"/>
      <c r="BN647" s="136" t="n">
        <f aca="false">+MAX($D$3,DATOS_[[#This Row],[Fecha Inicio Sit. Contract.]])</f>
        <v>0</v>
      </c>
      <c r="BO647" s="136" t="n">
        <f aca="false">+MIN($D$4,DATOS_[[#This Row],[Fecha Fin Sit. Contract.]])</f>
        <v>0</v>
      </c>
      <c r="BP647" s="137" t="n">
        <f aca="false">+DATOS_[[#This Row],[% de jornada]]*IF(DATOS_[[#This Row],[% jornada reducida]]="",1,DATOS_[[#This Row],[% jornada reducida]])</f>
        <v>0</v>
      </c>
      <c r="BQ647" s="137" t="n">
        <f aca="false">+(DATOS_[[#This Row],[F.fin.cal]]-DATOS_[[#This Row],[F.ini.cal]]+1)/($D$4-$D$3+1)</f>
        <v>1</v>
      </c>
      <c r="BR647" s="137" t="str">
        <f aca="false">IF(OR(AND(DATOS_[[#This Row],[Fecha Fin Contrato]]&lt;$D$3,DATOS_[[#This Row],[Fecha Fin Contrato]]&lt;&gt;""),DATOS_[[#This Row],[Fecha de Contratación]]&gt;$D$4),"Fuera","Dentro")</f>
        <v>Dentro</v>
      </c>
      <c r="BS647" s="137" t="str">
        <f aca="false" t="array" ref="BS647:BS647">IF(MAX(IF(DATOS_[id]=DATOS_[[#This Row],[id]],DATOS_[F.fin.cal]))=DATOS_[[#This Row],[F.fin.cal]],"Sí","NO")</f>
        <v>Sí</v>
      </c>
      <c r="BT647" s="137" t="str">
        <f aca="false">IF(AND(DATOS_[[#This Row],[% normaliz]]&lt;&gt;1,DATOS_[[#This Row],[% anualiz]]=1),"Sí","NO")</f>
        <v>Sí</v>
      </c>
      <c r="BU647" s="137" t="str">
        <f aca="false">IF(AND(DATOS_[[#This Row],[% normaliz]]=1,DATOS_[[#This Row],[% anualiz]]&lt;&gt;1),"Sí","NO")</f>
        <v>NO</v>
      </c>
      <c r="BV647" s="137" t="str">
        <f aca="false">IF(AND(DATOS_[[#This Row],[% normaliz]]&lt;&gt;1,DATOS_[[#This Row],[% anualiz]]&lt;&gt;1),"Sí","NO")</f>
        <v>NO</v>
      </c>
      <c r="BW647" s="137" t="str">
        <f aca="false">+IF(DATOS_[[#This Row],[% normaliz]]*DATOS_[[#This Row],[% anualiz]]=1,"NO","Sí")</f>
        <v>Sí</v>
      </c>
      <c r="BX647" s="138" t="e">
        <f aca="false">(DATOS_[[#This Row],[S.BASE]]*(1/DATOS_[[#This Row],[% normaliz]])*(1/DATOS_[[#This Row],[% anualiz]]))*IF(DATOS_[[#This Row],[Check Equiparado]]="Sí",1,0)</f>
        <v>#DIV/0!</v>
      </c>
      <c r="BY6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7" s="138" t="e">
        <f aca="false">+DATOS_[[#This Row],[SALARIO BASE Eq]]+DATOS_[[#This Row],[Tot COMPL.SAL Eq]]</f>
        <v>#DIV/0!</v>
      </c>
      <c r="CA647" s="138" t="e">
        <f aca="false" t="array" ref="CA647:CA6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7" s="138" t="e">
        <f aca="false">+DATOS_[[#This Row],[TOTAL SALARIO Eq]]+DATOS_[[#This Row],[Tot Extrasalarial Eq]]</f>
        <v>#DIV/0!</v>
      </c>
      <c r="CC647" s="139" t="n">
        <f aca="false">DATOS_[[#This Row],[S.BASE]]</f>
        <v>0</v>
      </c>
      <c r="CD647" s="139" t="n">
        <f aca="false">+SUM(DATOS_[[#This Row],[Conc.Sal.01]:[Conc.Sal.30]])</f>
        <v>0</v>
      </c>
      <c r="CE647" s="139" t="n">
        <f aca="false">+DATOS_[[#This Row],[SALARIO BASE Ef]]+DATOS_[[#This Row],[Tot COMPL.SAL Ef]]</f>
        <v>0</v>
      </c>
      <c r="CF647" s="139" t="n">
        <f aca="false">+SUM(DATOS_[[#This Row],[C.Extra.01]:[C.Extra.05]])</f>
        <v>0</v>
      </c>
      <c r="CG647" s="139" t="n">
        <f aca="false">+DATOS_[[#This Row],[TOTAL SALARIO Ef]]+DATOS_[[#This Row],[Tot Extrasalarial Ef]]</f>
        <v>0</v>
      </c>
      <c r="CH647" s="140" t="n">
        <f aca="false">MIN(IF(DATOS_[[#This Row],[Fecha Fin Contrato]]="",$D$4,DATOS_[[#This Row],[Fecha Fin Contrato]]),$D$4)-MAX(DATOS_[[#This Row],[Fecha de Contratación]],$D$3)+1</f>
        <v>1</v>
      </c>
      <c r="CI647" s="141" t="str">
        <f aca="false">IF(COUNTIFS(DATOS_[id],DATOS_[[#This Row],[id]])&gt;1,DATOS_[[#This Row],[id]],"")</f>
        <v/>
      </c>
      <c r="CJ647" s="141" t="n">
        <f aca="false">(Inicio!$G$10-DATOS_[[#This Row],[Fecha Nacimiento]])/365.25</f>
        <v>0</v>
      </c>
      <c r="CK647" s="141" t="n">
        <f aca="false">(Inicio!$G$10-DATOS_[[#This Row],[Fecha de Antigüedad]])/365.25</f>
        <v>0</v>
      </c>
      <c r="CL647" s="141" t="e">
        <f aca="false">+VLOOKUP(DATOS_[[#This Row],[Clave de Contrato]],TblTiposContrato13[],3,0)</f>
        <v>#N/A</v>
      </c>
      <c r="CM647" s="141" t="e">
        <f aca="false">+VLOOKUP(DATOS_[[#This Row],[Clave de Contrato]],TblTiposContrato13[],4,0)</f>
        <v>#N/A</v>
      </c>
      <c r="CN647" s="141" t="str">
        <f aca="false">VLOOKUP(DATOS_[[#This Row],[Edad]],CONTRATOS!TblRngEdad,2,1)</f>
        <v>20  o menos</v>
      </c>
      <c r="CO647" s="141" t="str">
        <f aca="false">VLOOKUP(DATOS_[[#This Row],[Antigüedad]],TblRngAntg14[],2,1)</f>
        <v>0 a 1 años</v>
      </c>
    </row>
    <row r="648" customFormat="false" ht="13.8" hidden="false" customHeight="false" outlineLevel="0" collapsed="false">
      <c r="D648" s="128"/>
      <c r="E648" s="129"/>
      <c r="F648" s="129"/>
      <c r="G648" s="129"/>
      <c r="H648" s="130"/>
      <c r="I648" s="131"/>
      <c r="J648" s="128"/>
      <c r="K648" s="132"/>
      <c r="L648" s="132"/>
      <c r="M648" s="133"/>
      <c r="N648" s="133"/>
      <c r="O648" s="133"/>
      <c r="P648" s="129"/>
      <c r="Z648" s="74"/>
      <c r="AA648" s="75"/>
      <c r="AB648" s="75"/>
      <c r="AC648" s="129"/>
      <c r="AD648" s="134"/>
      <c r="AE648" s="134"/>
      <c r="AF648" s="134"/>
      <c r="AG648" s="134"/>
      <c r="AH648" s="134"/>
      <c r="AI648" s="134"/>
      <c r="AJ648" s="134"/>
      <c r="AK648" s="134"/>
      <c r="AL648" s="134"/>
      <c r="AM648" s="134"/>
      <c r="AN648" s="134"/>
      <c r="AO648" s="134"/>
      <c r="AP648" s="134"/>
      <c r="AQ648" s="134"/>
      <c r="AR648" s="134"/>
      <c r="AS648" s="134"/>
      <c r="AT648" s="134"/>
      <c r="AU648" s="134"/>
      <c r="AV648" s="134"/>
      <c r="AW648" s="134"/>
      <c r="AX648" s="134"/>
      <c r="AY648" s="134"/>
      <c r="AZ648" s="134"/>
      <c r="BA648" s="134"/>
      <c r="BB648" s="134"/>
      <c r="BC648" s="134"/>
      <c r="BD648" s="134"/>
      <c r="BE648" s="134"/>
      <c r="BF648" s="134"/>
      <c r="BG648" s="134"/>
      <c r="BH648" s="134"/>
      <c r="BI648" s="134"/>
      <c r="BJ648" s="134"/>
      <c r="BK648" s="134"/>
      <c r="BL648" s="134"/>
      <c r="BM648" s="135"/>
      <c r="BN648" s="136" t="n">
        <f aca="false">+MAX($D$3,DATOS_[[#This Row],[Fecha Inicio Sit. Contract.]])</f>
        <v>0</v>
      </c>
      <c r="BO648" s="136" t="n">
        <f aca="false">+MIN($D$4,DATOS_[[#This Row],[Fecha Fin Sit. Contract.]])</f>
        <v>0</v>
      </c>
      <c r="BP648" s="137" t="n">
        <f aca="false">+DATOS_[[#This Row],[% de jornada]]*IF(DATOS_[[#This Row],[% jornada reducida]]="",1,DATOS_[[#This Row],[% jornada reducida]])</f>
        <v>0</v>
      </c>
      <c r="BQ648" s="137" t="n">
        <f aca="false">+(DATOS_[[#This Row],[F.fin.cal]]-DATOS_[[#This Row],[F.ini.cal]]+1)/($D$4-$D$3+1)</f>
        <v>1</v>
      </c>
      <c r="BR648" s="137" t="str">
        <f aca="false">IF(OR(AND(DATOS_[[#This Row],[Fecha Fin Contrato]]&lt;$D$3,DATOS_[[#This Row],[Fecha Fin Contrato]]&lt;&gt;""),DATOS_[[#This Row],[Fecha de Contratación]]&gt;$D$4),"Fuera","Dentro")</f>
        <v>Dentro</v>
      </c>
      <c r="BS648" s="137" t="str">
        <f aca="false" t="array" ref="BS648:BS648">IF(MAX(IF(DATOS_[id]=DATOS_[[#This Row],[id]],DATOS_[F.fin.cal]))=DATOS_[[#This Row],[F.fin.cal]],"Sí","NO")</f>
        <v>Sí</v>
      </c>
      <c r="BT648" s="137" t="str">
        <f aca="false">IF(AND(DATOS_[[#This Row],[% normaliz]]&lt;&gt;1,DATOS_[[#This Row],[% anualiz]]=1),"Sí","NO")</f>
        <v>Sí</v>
      </c>
      <c r="BU648" s="137" t="str">
        <f aca="false">IF(AND(DATOS_[[#This Row],[% normaliz]]=1,DATOS_[[#This Row],[% anualiz]]&lt;&gt;1),"Sí","NO")</f>
        <v>NO</v>
      </c>
      <c r="BV648" s="137" t="str">
        <f aca="false">IF(AND(DATOS_[[#This Row],[% normaliz]]&lt;&gt;1,DATOS_[[#This Row],[% anualiz]]&lt;&gt;1),"Sí","NO")</f>
        <v>NO</v>
      </c>
      <c r="BW648" s="137" t="str">
        <f aca="false">+IF(DATOS_[[#This Row],[% normaliz]]*DATOS_[[#This Row],[% anualiz]]=1,"NO","Sí")</f>
        <v>Sí</v>
      </c>
      <c r="BX648" s="138" t="e">
        <f aca="false">(DATOS_[[#This Row],[S.BASE]]*(1/DATOS_[[#This Row],[% normaliz]])*(1/DATOS_[[#This Row],[% anualiz]]))*IF(DATOS_[[#This Row],[Check Equiparado]]="Sí",1,0)</f>
        <v>#DIV/0!</v>
      </c>
      <c r="BY6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8" s="138" t="e">
        <f aca="false">+DATOS_[[#This Row],[SALARIO BASE Eq]]+DATOS_[[#This Row],[Tot COMPL.SAL Eq]]</f>
        <v>#DIV/0!</v>
      </c>
      <c r="CA648" s="138" t="e">
        <f aca="false" t="array" ref="CA648:CA6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8" s="138" t="e">
        <f aca="false">+DATOS_[[#This Row],[TOTAL SALARIO Eq]]+DATOS_[[#This Row],[Tot Extrasalarial Eq]]</f>
        <v>#DIV/0!</v>
      </c>
      <c r="CC648" s="139" t="n">
        <f aca="false">DATOS_[[#This Row],[S.BASE]]</f>
        <v>0</v>
      </c>
      <c r="CD648" s="139" t="n">
        <f aca="false">+SUM(DATOS_[[#This Row],[Conc.Sal.01]:[Conc.Sal.30]])</f>
        <v>0</v>
      </c>
      <c r="CE648" s="139" t="n">
        <f aca="false">+DATOS_[[#This Row],[SALARIO BASE Ef]]+DATOS_[[#This Row],[Tot COMPL.SAL Ef]]</f>
        <v>0</v>
      </c>
      <c r="CF648" s="139" t="n">
        <f aca="false">+SUM(DATOS_[[#This Row],[C.Extra.01]:[C.Extra.05]])</f>
        <v>0</v>
      </c>
      <c r="CG648" s="139" t="n">
        <f aca="false">+DATOS_[[#This Row],[TOTAL SALARIO Ef]]+DATOS_[[#This Row],[Tot Extrasalarial Ef]]</f>
        <v>0</v>
      </c>
      <c r="CH648" s="140" t="n">
        <f aca="false">MIN(IF(DATOS_[[#This Row],[Fecha Fin Contrato]]="",$D$4,DATOS_[[#This Row],[Fecha Fin Contrato]]),$D$4)-MAX(DATOS_[[#This Row],[Fecha de Contratación]],$D$3)+1</f>
        <v>1</v>
      </c>
      <c r="CI648" s="141" t="str">
        <f aca="false">IF(COUNTIFS(DATOS_[id],DATOS_[[#This Row],[id]])&gt;1,DATOS_[[#This Row],[id]],"")</f>
        <v/>
      </c>
      <c r="CJ648" s="141" t="n">
        <f aca="false">(Inicio!$G$10-DATOS_[[#This Row],[Fecha Nacimiento]])/365.25</f>
        <v>0</v>
      </c>
      <c r="CK648" s="141" t="n">
        <f aca="false">(Inicio!$G$10-DATOS_[[#This Row],[Fecha de Antigüedad]])/365.25</f>
        <v>0</v>
      </c>
      <c r="CL648" s="141" t="e">
        <f aca="false">+VLOOKUP(DATOS_[[#This Row],[Clave de Contrato]],TblTiposContrato13[],3,0)</f>
        <v>#N/A</v>
      </c>
      <c r="CM648" s="141" t="e">
        <f aca="false">+VLOOKUP(DATOS_[[#This Row],[Clave de Contrato]],TblTiposContrato13[],4,0)</f>
        <v>#N/A</v>
      </c>
      <c r="CN648" s="141" t="str">
        <f aca="false">VLOOKUP(DATOS_[[#This Row],[Edad]],CONTRATOS!TblRngEdad,2,1)</f>
        <v>20  o menos</v>
      </c>
      <c r="CO648" s="141" t="str">
        <f aca="false">VLOOKUP(DATOS_[[#This Row],[Antigüedad]],TblRngAntg14[],2,1)</f>
        <v>0 a 1 años</v>
      </c>
    </row>
    <row r="649" customFormat="false" ht="13.8" hidden="false" customHeight="false" outlineLevel="0" collapsed="false">
      <c r="D649" s="128"/>
      <c r="E649" s="129"/>
      <c r="F649" s="129"/>
      <c r="G649" s="129"/>
      <c r="H649" s="130"/>
      <c r="I649" s="131"/>
      <c r="J649" s="128"/>
      <c r="K649" s="132"/>
      <c r="L649" s="132"/>
      <c r="M649" s="133"/>
      <c r="N649" s="133"/>
      <c r="O649" s="133"/>
      <c r="P649" s="129"/>
      <c r="Z649" s="74"/>
      <c r="AA649" s="75"/>
      <c r="AB649" s="75"/>
      <c r="AC649" s="129"/>
      <c r="AD649" s="134"/>
      <c r="AE649" s="134"/>
      <c r="AF649" s="134"/>
      <c r="AG649" s="134"/>
      <c r="AH649" s="134"/>
      <c r="AI649" s="134"/>
      <c r="AJ649" s="134"/>
      <c r="AK649" s="134"/>
      <c r="AL649" s="134"/>
      <c r="AM649" s="134"/>
      <c r="AN649" s="134"/>
      <c r="AO649" s="134"/>
      <c r="AP649" s="134"/>
      <c r="AQ649" s="134"/>
      <c r="AR649" s="134"/>
      <c r="AS649" s="134"/>
      <c r="AT649" s="134"/>
      <c r="AU649" s="134"/>
      <c r="AV649" s="134"/>
      <c r="AW649" s="134"/>
      <c r="AX649" s="134"/>
      <c r="AY649" s="134"/>
      <c r="AZ649" s="134"/>
      <c r="BA649" s="134"/>
      <c r="BB649" s="134"/>
      <c r="BC649" s="134"/>
      <c r="BD649" s="134"/>
      <c r="BE649" s="134"/>
      <c r="BF649" s="134"/>
      <c r="BG649" s="134"/>
      <c r="BH649" s="134"/>
      <c r="BI649" s="134"/>
      <c r="BJ649" s="134"/>
      <c r="BK649" s="134"/>
      <c r="BL649" s="134"/>
      <c r="BM649" s="135"/>
      <c r="BN649" s="136" t="n">
        <f aca="false">+MAX($D$3,DATOS_[[#This Row],[Fecha Inicio Sit. Contract.]])</f>
        <v>0</v>
      </c>
      <c r="BO649" s="136" t="n">
        <f aca="false">+MIN($D$4,DATOS_[[#This Row],[Fecha Fin Sit. Contract.]])</f>
        <v>0</v>
      </c>
      <c r="BP649" s="137" t="n">
        <f aca="false">+DATOS_[[#This Row],[% de jornada]]*IF(DATOS_[[#This Row],[% jornada reducida]]="",1,DATOS_[[#This Row],[% jornada reducida]])</f>
        <v>0</v>
      </c>
      <c r="BQ649" s="137" t="n">
        <f aca="false">+(DATOS_[[#This Row],[F.fin.cal]]-DATOS_[[#This Row],[F.ini.cal]]+1)/($D$4-$D$3+1)</f>
        <v>1</v>
      </c>
      <c r="BR649" s="137" t="str">
        <f aca="false">IF(OR(AND(DATOS_[[#This Row],[Fecha Fin Contrato]]&lt;$D$3,DATOS_[[#This Row],[Fecha Fin Contrato]]&lt;&gt;""),DATOS_[[#This Row],[Fecha de Contratación]]&gt;$D$4),"Fuera","Dentro")</f>
        <v>Dentro</v>
      </c>
      <c r="BS649" s="137" t="str">
        <f aca="false" t="array" ref="BS649:BS649">IF(MAX(IF(DATOS_[id]=DATOS_[[#This Row],[id]],DATOS_[F.fin.cal]))=DATOS_[[#This Row],[F.fin.cal]],"Sí","NO")</f>
        <v>Sí</v>
      </c>
      <c r="BT649" s="137" t="str">
        <f aca="false">IF(AND(DATOS_[[#This Row],[% normaliz]]&lt;&gt;1,DATOS_[[#This Row],[% anualiz]]=1),"Sí","NO")</f>
        <v>Sí</v>
      </c>
      <c r="BU649" s="137" t="str">
        <f aca="false">IF(AND(DATOS_[[#This Row],[% normaliz]]=1,DATOS_[[#This Row],[% anualiz]]&lt;&gt;1),"Sí","NO")</f>
        <v>NO</v>
      </c>
      <c r="BV649" s="137" t="str">
        <f aca="false">IF(AND(DATOS_[[#This Row],[% normaliz]]&lt;&gt;1,DATOS_[[#This Row],[% anualiz]]&lt;&gt;1),"Sí","NO")</f>
        <v>NO</v>
      </c>
      <c r="BW649" s="137" t="str">
        <f aca="false">+IF(DATOS_[[#This Row],[% normaliz]]*DATOS_[[#This Row],[% anualiz]]=1,"NO","Sí")</f>
        <v>Sí</v>
      </c>
      <c r="BX649" s="138" t="e">
        <f aca="false">(DATOS_[[#This Row],[S.BASE]]*(1/DATOS_[[#This Row],[% normaliz]])*(1/DATOS_[[#This Row],[% anualiz]]))*IF(DATOS_[[#This Row],[Check Equiparado]]="Sí",1,0)</f>
        <v>#DIV/0!</v>
      </c>
      <c r="BY6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9" s="138" t="e">
        <f aca="false">+DATOS_[[#This Row],[SALARIO BASE Eq]]+DATOS_[[#This Row],[Tot COMPL.SAL Eq]]</f>
        <v>#DIV/0!</v>
      </c>
      <c r="CA649" s="138" t="e">
        <f aca="false" t="array" ref="CA649:CA6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9" s="138" t="e">
        <f aca="false">+DATOS_[[#This Row],[TOTAL SALARIO Eq]]+DATOS_[[#This Row],[Tot Extrasalarial Eq]]</f>
        <v>#DIV/0!</v>
      </c>
      <c r="CC649" s="139" t="n">
        <f aca="false">DATOS_[[#This Row],[S.BASE]]</f>
        <v>0</v>
      </c>
      <c r="CD649" s="139" t="n">
        <f aca="false">+SUM(DATOS_[[#This Row],[Conc.Sal.01]:[Conc.Sal.30]])</f>
        <v>0</v>
      </c>
      <c r="CE649" s="139" t="n">
        <f aca="false">+DATOS_[[#This Row],[SALARIO BASE Ef]]+DATOS_[[#This Row],[Tot COMPL.SAL Ef]]</f>
        <v>0</v>
      </c>
      <c r="CF649" s="139" t="n">
        <f aca="false">+SUM(DATOS_[[#This Row],[C.Extra.01]:[C.Extra.05]])</f>
        <v>0</v>
      </c>
      <c r="CG649" s="139" t="n">
        <f aca="false">+DATOS_[[#This Row],[TOTAL SALARIO Ef]]+DATOS_[[#This Row],[Tot Extrasalarial Ef]]</f>
        <v>0</v>
      </c>
      <c r="CH649" s="140" t="n">
        <f aca="false">MIN(IF(DATOS_[[#This Row],[Fecha Fin Contrato]]="",$D$4,DATOS_[[#This Row],[Fecha Fin Contrato]]),$D$4)-MAX(DATOS_[[#This Row],[Fecha de Contratación]],$D$3)+1</f>
        <v>1</v>
      </c>
      <c r="CI649" s="141" t="str">
        <f aca="false">IF(COUNTIFS(DATOS_[id],DATOS_[[#This Row],[id]])&gt;1,DATOS_[[#This Row],[id]],"")</f>
        <v/>
      </c>
      <c r="CJ649" s="141" t="n">
        <f aca="false">(Inicio!$G$10-DATOS_[[#This Row],[Fecha Nacimiento]])/365.25</f>
        <v>0</v>
      </c>
      <c r="CK649" s="141" t="n">
        <f aca="false">(Inicio!$G$10-DATOS_[[#This Row],[Fecha de Antigüedad]])/365.25</f>
        <v>0</v>
      </c>
      <c r="CL649" s="141" t="e">
        <f aca="false">+VLOOKUP(DATOS_[[#This Row],[Clave de Contrato]],TblTiposContrato13[],3,0)</f>
        <v>#N/A</v>
      </c>
      <c r="CM649" s="141" t="e">
        <f aca="false">+VLOOKUP(DATOS_[[#This Row],[Clave de Contrato]],TblTiposContrato13[],4,0)</f>
        <v>#N/A</v>
      </c>
      <c r="CN649" s="141" t="str">
        <f aca="false">VLOOKUP(DATOS_[[#This Row],[Edad]],CONTRATOS!TblRngEdad,2,1)</f>
        <v>20  o menos</v>
      </c>
      <c r="CO649" s="141" t="str">
        <f aca="false">VLOOKUP(DATOS_[[#This Row],[Antigüedad]],TblRngAntg14[],2,1)</f>
        <v>0 a 1 años</v>
      </c>
    </row>
    <row r="650" customFormat="false" ht="13.8" hidden="false" customHeight="false" outlineLevel="0" collapsed="false">
      <c r="D650" s="128"/>
      <c r="E650" s="129"/>
      <c r="F650" s="129"/>
      <c r="G650" s="129"/>
      <c r="H650" s="130"/>
      <c r="I650" s="131"/>
      <c r="J650" s="128"/>
      <c r="K650" s="132"/>
      <c r="L650" s="132"/>
      <c r="M650" s="133"/>
      <c r="N650" s="133"/>
      <c r="O650" s="133"/>
      <c r="P650" s="129"/>
      <c r="Z650" s="74"/>
      <c r="AA650" s="75"/>
      <c r="AB650" s="75"/>
      <c r="AC650" s="129"/>
      <c r="AD650" s="134"/>
      <c r="AE650" s="134"/>
      <c r="AF650" s="134"/>
      <c r="AG650" s="134"/>
      <c r="AH650" s="134"/>
      <c r="AI650" s="134"/>
      <c r="AJ650" s="134"/>
      <c r="AK650" s="134"/>
      <c r="AL650" s="134"/>
      <c r="AM650" s="134"/>
      <c r="AN650" s="134"/>
      <c r="AO650" s="134"/>
      <c r="AP650" s="134"/>
      <c r="AQ650" s="134"/>
      <c r="AR650" s="134"/>
      <c r="AS650" s="134"/>
      <c r="AT650" s="134"/>
      <c r="AU650" s="134"/>
      <c r="AV650" s="134"/>
      <c r="AW650" s="134"/>
      <c r="AX650" s="134"/>
      <c r="AY650" s="134"/>
      <c r="AZ650" s="134"/>
      <c r="BA650" s="134"/>
      <c r="BB650" s="134"/>
      <c r="BC650" s="134"/>
      <c r="BD650" s="134"/>
      <c r="BE650" s="134"/>
      <c r="BF650" s="134"/>
      <c r="BG650" s="134"/>
      <c r="BH650" s="134"/>
      <c r="BI650" s="134"/>
      <c r="BJ650" s="134"/>
      <c r="BK650" s="134"/>
      <c r="BL650" s="134"/>
      <c r="BM650" s="135"/>
      <c r="BN650" s="136" t="n">
        <f aca="false">+MAX($D$3,DATOS_[[#This Row],[Fecha Inicio Sit. Contract.]])</f>
        <v>0</v>
      </c>
      <c r="BO650" s="136" t="n">
        <f aca="false">+MIN($D$4,DATOS_[[#This Row],[Fecha Fin Sit. Contract.]])</f>
        <v>0</v>
      </c>
      <c r="BP650" s="137" t="n">
        <f aca="false">+DATOS_[[#This Row],[% de jornada]]*IF(DATOS_[[#This Row],[% jornada reducida]]="",1,DATOS_[[#This Row],[% jornada reducida]])</f>
        <v>0</v>
      </c>
      <c r="BQ650" s="137" t="n">
        <f aca="false">+(DATOS_[[#This Row],[F.fin.cal]]-DATOS_[[#This Row],[F.ini.cal]]+1)/($D$4-$D$3+1)</f>
        <v>1</v>
      </c>
      <c r="BR650" s="137" t="str">
        <f aca="false">IF(OR(AND(DATOS_[[#This Row],[Fecha Fin Contrato]]&lt;$D$3,DATOS_[[#This Row],[Fecha Fin Contrato]]&lt;&gt;""),DATOS_[[#This Row],[Fecha de Contratación]]&gt;$D$4),"Fuera","Dentro")</f>
        <v>Dentro</v>
      </c>
      <c r="BS650" s="137" t="str">
        <f aca="false" t="array" ref="BS650:BS650">IF(MAX(IF(DATOS_[id]=DATOS_[[#This Row],[id]],DATOS_[F.fin.cal]))=DATOS_[[#This Row],[F.fin.cal]],"Sí","NO")</f>
        <v>Sí</v>
      </c>
      <c r="BT650" s="137" t="str">
        <f aca="false">IF(AND(DATOS_[[#This Row],[% normaliz]]&lt;&gt;1,DATOS_[[#This Row],[% anualiz]]=1),"Sí","NO")</f>
        <v>Sí</v>
      </c>
      <c r="BU650" s="137" t="str">
        <f aca="false">IF(AND(DATOS_[[#This Row],[% normaliz]]=1,DATOS_[[#This Row],[% anualiz]]&lt;&gt;1),"Sí","NO")</f>
        <v>NO</v>
      </c>
      <c r="BV650" s="137" t="str">
        <f aca="false">IF(AND(DATOS_[[#This Row],[% normaliz]]&lt;&gt;1,DATOS_[[#This Row],[% anualiz]]&lt;&gt;1),"Sí","NO")</f>
        <v>NO</v>
      </c>
      <c r="BW650" s="137" t="str">
        <f aca="false">+IF(DATOS_[[#This Row],[% normaliz]]*DATOS_[[#This Row],[% anualiz]]=1,"NO","Sí")</f>
        <v>Sí</v>
      </c>
      <c r="BX650" s="138" t="e">
        <f aca="false">(DATOS_[[#This Row],[S.BASE]]*(1/DATOS_[[#This Row],[% normaliz]])*(1/DATOS_[[#This Row],[% anualiz]]))*IF(DATOS_[[#This Row],[Check Equiparado]]="Sí",1,0)</f>
        <v>#DIV/0!</v>
      </c>
      <c r="BY6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0" s="138" t="e">
        <f aca="false">+DATOS_[[#This Row],[SALARIO BASE Eq]]+DATOS_[[#This Row],[Tot COMPL.SAL Eq]]</f>
        <v>#DIV/0!</v>
      </c>
      <c r="CA650" s="138" t="e">
        <f aca="false" t="array" ref="CA650:CA6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0" s="138" t="e">
        <f aca="false">+DATOS_[[#This Row],[TOTAL SALARIO Eq]]+DATOS_[[#This Row],[Tot Extrasalarial Eq]]</f>
        <v>#DIV/0!</v>
      </c>
      <c r="CC650" s="139" t="n">
        <f aca="false">DATOS_[[#This Row],[S.BASE]]</f>
        <v>0</v>
      </c>
      <c r="CD650" s="139" t="n">
        <f aca="false">+SUM(DATOS_[[#This Row],[Conc.Sal.01]:[Conc.Sal.30]])</f>
        <v>0</v>
      </c>
      <c r="CE650" s="139" t="n">
        <f aca="false">+DATOS_[[#This Row],[SALARIO BASE Ef]]+DATOS_[[#This Row],[Tot COMPL.SAL Ef]]</f>
        <v>0</v>
      </c>
      <c r="CF650" s="139" t="n">
        <f aca="false">+SUM(DATOS_[[#This Row],[C.Extra.01]:[C.Extra.05]])</f>
        <v>0</v>
      </c>
      <c r="CG650" s="139" t="n">
        <f aca="false">+DATOS_[[#This Row],[TOTAL SALARIO Ef]]+DATOS_[[#This Row],[Tot Extrasalarial Ef]]</f>
        <v>0</v>
      </c>
      <c r="CH650" s="140" t="n">
        <f aca="false">MIN(IF(DATOS_[[#This Row],[Fecha Fin Contrato]]="",$D$4,DATOS_[[#This Row],[Fecha Fin Contrato]]),$D$4)-MAX(DATOS_[[#This Row],[Fecha de Contratación]],$D$3)+1</f>
        <v>1</v>
      </c>
      <c r="CI650" s="141" t="str">
        <f aca="false">IF(COUNTIFS(DATOS_[id],DATOS_[[#This Row],[id]])&gt;1,DATOS_[[#This Row],[id]],"")</f>
        <v/>
      </c>
      <c r="CJ650" s="141" t="n">
        <f aca="false">(Inicio!$G$10-DATOS_[[#This Row],[Fecha Nacimiento]])/365.25</f>
        <v>0</v>
      </c>
      <c r="CK650" s="141" t="n">
        <f aca="false">(Inicio!$G$10-DATOS_[[#This Row],[Fecha de Antigüedad]])/365.25</f>
        <v>0</v>
      </c>
      <c r="CL650" s="141" t="e">
        <f aca="false">+VLOOKUP(DATOS_[[#This Row],[Clave de Contrato]],TblTiposContrato13[],3,0)</f>
        <v>#N/A</v>
      </c>
      <c r="CM650" s="141" t="e">
        <f aca="false">+VLOOKUP(DATOS_[[#This Row],[Clave de Contrato]],TblTiposContrato13[],4,0)</f>
        <v>#N/A</v>
      </c>
      <c r="CN650" s="141" t="str">
        <f aca="false">VLOOKUP(DATOS_[[#This Row],[Edad]],CONTRATOS!TblRngEdad,2,1)</f>
        <v>20  o menos</v>
      </c>
      <c r="CO650" s="141" t="str">
        <f aca="false">VLOOKUP(DATOS_[[#This Row],[Antigüedad]],TblRngAntg14[],2,1)</f>
        <v>0 a 1 años</v>
      </c>
    </row>
    <row r="651" customFormat="false" ht="13.8" hidden="false" customHeight="false" outlineLevel="0" collapsed="false">
      <c r="D651" s="128"/>
      <c r="E651" s="129"/>
      <c r="F651" s="129"/>
      <c r="G651" s="129"/>
      <c r="H651" s="130"/>
      <c r="I651" s="131"/>
      <c r="J651" s="128"/>
      <c r="K651" s="132"/>
      <c r="L651" s="132"/>
      <c r="M651" s="133"/>
      <c r="N651" s="133"/>
      <c r="O651" s="133"/>
      <c r="P651" s="129"/>
      <c r="Z651" s="74"/>
      <c r="AA651" s="75"/>
      <c r="AB651" s="75"/>
      <c r="AC651" s="129"/>
      <c r="AD651" s="134"/>
      <c r="AE651" s="134"/>
      <c r="AF651" s="134"/>
      <c r="AG651" s="134"/>
      <c r="AH651" s="134"/>
      <c r="AI651" s="134"/>
      <c r="AJ651" s="134"/>
      <c r="AK651" s="134"/>
      <c r="AL651" s="134"/>
      <c r="AM651" s="134"/>
      <c r="AN651" s="134"/>
      <c r="AO651" s="134"/>
      <c r="AP651" s="134"/>
      <c r="AQ651" s="134"/>
      <c r="AR651" s="134"/>
      <c r="AS651" s="134"/>
      <c r="AT651" s="134"/>
      <c r="AU651" s="134"/>
      <c r="AV651" s="134"/>
      <c r="AW651" s="134"/>
      <c r="AX651" s="134"/>
      <c r="AY651" s="134"/>
      <c r="AZ651" s="134"/>
      <c r="BA651" s="134"/>
      <c r="BB651" s="134"/>
      <c r="BC651" s="134"/>
      <c r="BD651" s="134"/>
      <c r="BE651" s="134"/>
      <c r="BF651" s="134"/>
      <c r="BG651" s="134"/>
      <c r="BH651" s="134"/>
      <c r="BI651" s="134"/>
      <c r="BJ651" s="134"/>
      <c r="BK651" s="134"/>
      <c r="BL651" s="134"/>
      <c r="BM651" s="135"/>
      <c r="BN651" s="136" t="n">
        <f aca="false">+MAX($D$3,DATOS_[[#This Row],[Fecha Inicio Sit. Contract.]])</f>
        <v>0</v>
      </c>
      <c r="BO651" s="136" t="n">
        <f aca="false">+MIN($D$4,DATOS_[[#This Row],[Fecha Fin Sit. Contract.]])</f>
        <v>0</v>
      </c>
      <c r="BP651" s="137" t="n">
        <f aca="false">+DATOS_[[#This Row],[% de jornada]]*IF(DATOS_[[#This Row],[% jornada reducida]]="",1,DATOS_[[#This Row],[% jornada reducida]])</f>
        <v>0</v>
      </c>
      <c r="BQ651" s="137" t="n">
        <f aca="false">+(DATOS_[[#This Row],[F.fin.cal]]-DATOS_[[#This Row],[F.ini.cal]]+1)/($D$4-$D$3+1)</f>
        <v>1</v>
      </c>
      <c r="BR651" s="137" t="str">
        <f aca="false">IF(OR(AND(DATOS_[[#This Row],[Fecha Fin Contrato]]&lt;$D$3,DATOS_[[#This Row],[Fecha Fin Contrato]]&lt;&gt;""),DATOS_[[#This Row],[Fecha de Contratación]]&gt;$D$4),"Fuera","Dentro")</f>
        <v>Dentro</v>
      </c>
      <c r="BS651" s="137" t="str">
        <f aca="false" t="array" ref="BS651:BS651">IF(MAX(IF(DATOS_[id]=DATOS_[[#This Row],[id]],DATOS_[F.fin.cal]))=DATOS_[[#This Row],[F.fin.cal]],"Sí","NO")</f>
        <v>Sí</v>
      </c>
      <c r="BT651" s="137" t="str">
        <f aca="false">IF(AND(DATOS_[[#This Row],[% normaliz]]&lt;&gt;1,DATOS_[[#This Row],[% anualiz]]=1),"Sí","NO")</f>
        <v>Sí</v>
      </c>
      <c r="BU651" s="137" t="str">
        <f aca="false">IF(AND(DATOS_[[#This Row],[% normaliz]]=1,DATOS_[[#This Row],[% anualiz]]&lt;&gt;1),"Sí","NO")</f>
        <v>NO</v>
      </c>
      <c r="BV651" s="137" t="str">
        <f aca="false">IF(AND(DATOS_[[#This Row],[% normaliz]]&lt;&gt;1,DATOS_[[#This Row],[% anualiz]]&lt;&gt;1),"Sí","NO")</f>
        <v>NO</v>
      </c>
      <c r="BW651" s="137" t="str">
        <f aca="false">+IF(DATOS_[[#This Row],[% normaliz]]*DATOS_[[#This Row],[% anualiz]]=1,"NO","Sí")</f>
        <v>Sí</v>
      </c>
      <c r="BX651" s="138" t="e">
        <f aca="false">(DATOS_[[#This Row],[S.BASE]]*(1/DATOS_[[#This Row],[% normaliz]])*(1/DATOS_[[#This Row],[% anualiz]]))*IF(DATOS_[[#This Row],[Check Equiparado]]="Sí",1,0)</f>
        <v>#DIV/0!</v>
      </c>
      <c r="BY6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1" s="138" t="e">
        <f aca="false">+DATOS_[[#This Row],[SALARIO BASE Eq]]+DATOS_[[#This Row],[Tot COMPL.SAL Eq]]</f>
        <v>#DIV/0!</v>
      </c>
      <c r="CA651" s="138" t="e">
        <f aca="false" t="array" ref="CA651:CA6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1" s="138" t="e">
        <f aca="false">+DATOS_[[#This Row],[TOTAL SALARIO Eq]]+DATOS_[[#This Row],[Tot Extrasalarial Eq]]</f>
        <v>#DIV/0!</v>
      </c>
      <c r="CC651" s="139" t="n">
        <f aca="false">DATOS_[[#This Row],[S.BASE]]</f>
        <v>0</v>
      </c>
      <c r="CD651" s="139" t="n">
        <f aca="false">+SUM(DATOS_[[#This Row],[Conc.Sal.01]:[Conc.Sal.30]])</f>
        <v>0</v>
      </c>
      <c r="CE651" s="139" t="n">
        <f aca="false">+DATOS_[[#This Row],[SALARIO BASE Ef]]+DATOS_[[#This Row],[Tot COMPL.SAL Ef]]</f>
        <v>0</v>
      </c>
      <c r="CF651" s="139" t="n">
        <f aca="false">+SUM(DATOS_[[#This Row],[C.Extra.01]:[C.Extra.05]])</f>
        <v>0</v>
      </c>
      <c r="CG651" s="139" t="n">
        <f aca="false">+DATOS_[[#This Row],[TOTAL SALARIO Ef]]+DATOS_[[#This Row],[Tot Extrasalarial Ef]]</f>
        <v>0</v>
      </c>
      <c r="CH651" s="140" t="n">
        <f aca="false">MIN(IF(DATOS_[[#This Row],[Fecha Fin Contrato]]="",$D$4,DATOS_[[#This Row],[Fecha Fin Contrato]]),$D$4)-MAX(DATOS_[[#This Row],[Fecha de Contratación]],$D$3)+1</f>
        <v>1</v>
      </c>
      <c r="CI651" s="141" t="str">
        <f aca="false">IF(COUNTIFS(DATOS_[id],DATOS_[[#This Row],[id]])&gt;1,DATOS_[[#This Row],[id]],"")</f>
        <v/>
      </c>
      <c r="CJ651" s="141" t="n">
        <f aca="false">(Inicio!$G$10-DATOS_[[#This Row],[Fecha Nacimiento]])/365.25</f>
        <v>0</v>
      </c>
      <c r="CK651" s="141" t="n">
        <f aca="false">(Inicio!$G$10-DATOS_[[#This Row],[Fecha de Antigüedad]])/365.25</f>
        <v>0</v>
      </c>
      <c r="CL651" s="141" t="e">
        <f aca="false">+VLOOKUP(DATOS_[[#This Row],[Clave de Contrato]],TblTiposContrato13[],3,0)</f>
        <v>#N/A</v>
      </c>
      <c r="CM651" s="141" t="e">
        <f aca="false">+VLOOKUP(DATOS_[[#This Row],[Clave de Contrato]],TblTiposContrato13[],4,0)</f>
        <v>#N/A</v>
      </c>
      <c r="CN651" s="141" t="str">
        <f aca="false">VLOOKUP(DATOS_[[#This Row],[Edad]],CONTRATOS!TblRngEdad,2,1)</f>
        <v>20  o menos</v>
      </c>
      <c r="CO651" s="141" t="str">
        <f aca="false">VLOOKUP(DATOS_[[#This Row],[Antigüedad]],TblRngAntg14[],2,1)</f>
        <v>0 a 1 años</v>
      </c>
    </row>
    <row r="652" customFormat="false" ht="13.8" hidden="false" customHeight="false" outlineLevel="0" collapsed="false">
      <c r="D652" s="128"/>
      <c r="E652" s="129"/>
      <c r="F652" s="129"/>
      <c r="G652" s="129"/>
      <c r="H652" s="130"/>
      <c r="I652" s="131"/>
      <c r="J652" s="128"/>
      <c r="K652" s="132"/>
      <c r="L652" s="132"/>
      <c r="M652" s="133"/>
      <c r="N652" s="133"/>
      <c r="O652" s="133"/>
      <c r="P652" s="129"/>
      <c r="Z652" s="74"/>
      <c r="AA652" s="75"/>
      <c r="AB652" s="75"/>
      <c r="AC652" s="129"/>
      <c r="AD652" s="134"/>
      <c r="AE652" s="134"/>
      <c r="AF652" s="134"/>
      <c r="AG652" s="134"/>
      <c r="AH652" s="134"/>
      <c r="AI652" s="134"/>
      <c r="AJ652" s="134"/>
      <c r="AK652" s="134"/>
      <c r="AL652" s="134"/>
      <c r="AM652" s="134"/>
      <c r="AN652" s="134"/>
      <c r="AO652" s="134"/>
      <c r="AP652" s="134"/>
      <c r="AQ652" s="134"/>
      <c r="AR652" s="134"/>
      <c r="AS652" s="134"/>
      <c r="AT652" s="134"/>
      <c r="AU652" s="134"/>
      <c r="AV652" s="134"/>
      <c r="AW652" s="134"/>
      <c r="AX652" s="134"/>
      <c r="AY652" s="134"/>
      <c r="AZ652" s="134"/>
      <c r="BA652" s="134"/>
      <c r="BB652" s="134"/>
      <c r="BC652" s="134"/>
      <c r="BD652" s="134"/>
      <c r="BE652" s="134"/>
      <c r="BF652" s="134"/>
      <c r="BG652" s="134"/>
      <c r="BH652" s="134"/>
      <c r="BI652" s="134"/>
      <c r="BJ652" s="134"/>
      <c r="BK652" s="134"/>
      <c r="BL652" s="134"/>
      <c r="BM652" s="135"/>
      <c r="BN652" s="136" t="n">
        <f aca="false">+MAX($D$3,DATOS_[[#This Row],[Fecha Inicio Sit. Contract.]])</f>
        <v>0</v>
      </c>
      <c r="BO652" s="136" t="n">
        <f aca="false">+MIN($D$4,DATOS_[[#This Row],[Fecha Fin Sit. Contract.]])</f>
        <v>0</v>
      </c>
      <c r="BP652" s="137" t="n">
        <f aca="false">+DATOS_[[#This Row],[% de jornada]]*IF(DATOS_[[#This Row],[% jornada reducida]]="",1,DATOS_[[#This Row],[% jornada reducida]])</f>
        <v>0</v>
      </c>
      <c r="BQ652" s="137" t="n">
        <f aca="false">+(DATOS_[[#This Row],[F.fin.cal]]-DATOS_[[#This Row],[F.ini.cal]]+1)/($D$4-$D$3+1)</f>
        <v>1</v>
      </c>
      <c r="BR652" s="137" t="str">
        <f aca="false">IF(OR(AND(DATOS_[[#This Row],[Fecha Fin Contrato]]&lt;$D$3,DATOS_[[#This Row],[Fecha Fin Contrato]]&lt;&gt;""),DATOS_[[#This Row],[Fecha de Contratación]]&gt;$D$4),"Fuera","Dentro")</f>
        <v>Dentro</v>
      </c>
      <c r="BS652" s="137" t="str">
        <f aca="false" t="array" ref="BS652:BS652">IF(MAX(IF(DATOS_[id]=DATOS_[[#This Row],[id]],DATOS_[F.fin.cal]))=DATOS_[[#This Row],[F.fin.cal]],"Sí","NO")</f>
        <v>Sí</v>
      </c>
      <c r="BT652" s="137" t="str">
        <f aca="false">IF(AND(DATOS_[[#This Row],[% normaliz]]&lt;&gt;1,DATOS_[[#This Row],[% anualiz]]=1),"Sí","NO")</f>
        <v>Sí</v>
      </c>
      <c r="BU652" s="137" t="str">
        <f aca="false">IF(AND(DATOS_[[#This Row],[% normaliz]]=1,DATOS_[[#This Row],[% anualiz]]&lt;&gt;1),"Sí","NO")</f>
        <v>NO</v>
      </c>
      <c r="BV652" s="137" t="str">
        <f aca="false">IF(AND(DATOS_[[#This Row],[% normaliz]]&lt;&gt;1,DATOS_[[#This Row],[% anualiz]]&lt;&gt;1),"Sí","NO")</f>
        <v>NO</v>
      </c>
      <c r="BW652" s="137" t="str">
        <f aca="false">+IF(DATOS_[[#This Row],[% normaliz]]*DATOS_[[#This Row],[% anualiz]]=1,"NO","Sí")</f>
        <v>Sí</v>
      </c>
      <c r="BX652" s="138" t="e">
        <f aca="false">(DATOS_[[#This Row],[S.BASE]]*(1/DATOS_[[#This Row],[% normaliz]])*(1/DATOS_[[#This Row],[% anualiz]]))*IF(DATOS_[[#This Row],[Check Equiparado]]="Sí",1,0)</f>
        <v>#DIV/0!</v>
      </c>
      <c r="BY6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2" s="138" t="e">
        <f aca="false">+DATOS_[[#This Row],[SALARIO BASE Eq]]+DATOS_[[#This Row],[Tot COMPL.SAL Eq]]</f>
        <v>#DIV/0!</v>
      </c>
      <c r="CA652" s="138" t="e">
        <f aca="false" t="array" ref="CA652:CA6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2" s="138" t="e">
        <f aca="false">+DATOS_[[#This Row],[TOTAL SALARIO Eq]]+DATOS_[[#This Row],[Tot Extrasalarial Eq]]</f>
        <v>#DIV/0!</v>
      </c>
      <c r="CC652" s="139" t="n">
        <f aca="false">DATOS_[[#This Row],[S.BASE]]</f>
        <v>0</v>
      </c>
      <c r="CD652" s="139" t="n">
        <f aca="false">+SUM(DATOS_[[#This Row],[Conc.Sal.01]:[Conc.Sal.30]])</f>
        <v>0</v>
      </c>
      <c r="CE652" s="139" t="n">
        <f aca="false">+DATOS_[[#This Row],[SALARIO BASE Ef]]+DATOS_[[#This Row],[Tot COMPL.SAL Ef]]</f>
        <v>0</v>
      </c>
      <c r="CF652" s="139" t="n">
        <f aca="false">+SUM(DATOS_[[#This Row],[C.Extra.01]:[C.Extra.05]])</f>
        <v>0</v>
      </c>
      <c r="CG652" s="139" t="n">
        <f aca="false">+DATOS_[[#This Row],[TOTAL SALARIO Ef]]+DATOS_[[#This Row],[Tot Extrasalarial Ef]]</f>
        <v>0</v>
      </c>
      <c r="CH652" s="140" t="n">
        <f aca="false">MIN(IF(DATOS_[[#This Row],[Fecha Fin Contrato]]="",$D$4,DATOS_[[#This Row],[Fecha Fin Contrato]]),$D$4)-MAX(DATOS_[[#This Row],[Fecha de Contratación]],$D$3)+1</f>
        <v>1</v>
      </c>
      <c r="CI652" s="141" t="str">
        <f aca="false">IF(COUNTIFS(DATOS_[id],DATOS_[[#This Row],[id]])&gt;1,DATOS_[[#This Row],[id]],"")</f>
        <v/>
      </c>
      <c r="CJ652" s="141" t="n">
        <f aca="false">(Inicio!$G$10-DATOS_[[#This Row],[Fecha Nacimiento]])/365.25</f>
        <v>0</v>
      </c>
      <c r="CK652" s="141" t="n">
        <f aca="false">(Inicio!$G$10-DATOS_[[#This Row],[Fecha de Antigüedad]])/365.25</f>
        <v>0</v>
      </c>
      <c r="CL652" s="141" t="e">
        <f aca="false">+VLOOKUP(DATOS_[[#This Row],[Clave de Contrato]],TblTiposContrato13[],3,0)</f>
        <v>#N/A</v>
      </c>
      <c r="CM652" s="141" t="e">
        <f aca="false">+VLOOKUP(DATOS_[[#This Row],[Clave de Contrato]],TblTiposContrato13[],4,0)</f>
        <v>#N/A</v>
      </c>
      <c r="CN652" s="141" t="str">
        <f aca="false">VLOOKUP(DATOS_[[#This Row],[Edad]],CONTRATOS!TblRngEdad,2,1)</f>
        <v>20  o menos</v>
      </c>
      <c r="CO652" s="141" t="str">
        <f aca="false">VLOOKUP(DATOS_[[#This Row],[Antigüedad]],TblRngAntg14[],2,1)</f>
        <v>0 a 1 años</v>
      </c>
    </row>
    <row r="653" customFormat="false" ht="13.8" hidden="false" customHeight="false" outlineLevel="0" collapsed="false">
      <c r="D653" s="128"/>
      <c r="E653" s="129"/>
      <c r="F653" s="129"/>
      <c r="G653" s="129"/>
      <c r="H653" s="130"/>
      <c r="I653" s="131"/>
      <c r="J653" s="128"/>
      <c r="K653" s="132"/>
      <c r="L653" s="132"/>
      <c r="M653" s="133"/>
      <c r="N653" s="133"/>
      <c r="O653" s="133"/>
      <c r="P653" s="129"/>
      <c r="Z653" s="74"/>
      <c r="AA653" s="75"/>
      <c r="AB653" s="75"/>
      <c r="AC653" s="129"/>
      <c r="AD653" s="134"/>
      <c r="AE653" s="134"/>
      <c r="AF653" s="134"/>
      <c r="AG653" s="134"/>
      <c r="AH653" s="134"/>
      <c r="AI653" s="134"/>
      <c r="AJ653" s="134"/>
      <c r="AK653" s="134"/>
      <c r="AL653" s="134"/>
      <c r="AM653" s="134"/>
      <c r="AN653" s="134"/>
      <c r="AO653" s="134"/>
      <c r="AP653" s="134"/>
      <c r="AQ653" s="134"/>
      <c r="AR653" s="134"/>
      <c r="AS653" s="134"/>
      <c r="AT653" s="134"/>
      <c r="AU653" s="134"/>
      <c r="AV653" s="134"/>
      <c r="AW653" s="134"/>
      <c r="AX653" s="134"/>
      <c r="AY653" s="134"/>
      <c r="AZ653" s="134"/>
      <c r="BA653" s="134"/>
      <c r="BB653" s="134"/>
      <c r="BC653" s="134"/>
      <c r="BD653" s="134"/>
      <c r="BE653" s="134"/>
      <c r="BF653" s="134"/>
      <c r="BG653" s="134"/>
      <c r="BH653" s="134"/>
      <c r="BI653" s="134"/>
      <c r="BJ653" s="134"/>
      <c r="BK653" s="134"/>
      <c r="BL653" s="134"/>
      <c r="BM653" s="135"/>
      <c r="BN653" s="136" t="n">
        <f aca="false">+MAX($D$3,DATOS_[[#This Row],[Fecha Inicio Sit. Contract.]])</f>
        <v>0</v>
      </c>
      <c r="BO653" s="136" t="n">
        <f aca="false">+MIN($D$4,DATOS_[[#This Row],[Fecha Fin Sit. Contract.]])</f>
        <v>0</v>
      </c>
      <c r="BP653" s="137" t="n">
        <f aca="false">+DATOS_[[#This Row],[% de jornada]]*IF(DATOS_[[#This Row],[% jornada reducida]]="",1,DATOS_[[#This Row],[% jornada reducida]])</f>
        <v>0</v>
      </c>
      <c r="BQ653" s="137" t="n">
        <f aca="false">+(DATOS_[[#This Row],[F.fin.cal]]-DATOS_[[#This Row],[F.ini.cal]]+1)/($D$4-$D$3+1)</f>
        <v>1</v>
      </c>
      <c r="BR653" s="137" t="str">
        <f aca="false">IF(OR(AND(DATOS_[[#This Row],[Fecha Fin Contrato]]&lt;$D$3,DATOS_[[#This Row],[Fecha Fin Contrato]]&lt;&gt;""),DATOS_[[#This Row],[Fecha de Contratación]]&gt;$D$4),"Fuera","Dentro")</f>
        <v>Dentro</v>
      </c>
      <c r="BS653" s="137" t="str">
        <f aca="false" t="array" ref="BS653:BS653">IF(MAX(IF(DATOS_[id]=DATOS_[[#This Row],[id]],DATOS_[F.fin.cal]))=DATOS_[[#This Row],[F.fin.cal]],"Sí","NO")</f>
        <v>Sí</v>
      </c>
      <c r="BT653" s="137" t="str">
        <f aca="false">IF(AND(DATOS_[[#This Row],[% normaliz]]&lt;&gt;1,DATOS_[[#This Row],[% anualiz]]=1),"Sí","NO")</f>
        <v>Sí</v>
      </c>
      <c r="BU653" s="137" t="str">
        <f aca="false">IF(AND(DATOS_[[#This Row],[% normaliz]]=1,DATOS_[[#This Row],[% anualiz]]&lt;&gt;1),"Sí","NO")</f>
        <v>NO</v>
      </c>
      <c r="BV653" s="137" t="str">
        <f aca="false">IF(AND(DATOS_[[#This Row],[% normaliz]]&lt;&gt;1,DATOS_[[#This Row],[% anualiz]]&lt;&gt;1),"Sí","NO")</f>
        <v>NO</v>
      </c>
      <c r="BW653" s="137" t="str">
        <f aca="false">+IF(DATOS_[[#This Row],[% normaliz]]*DATOS_[[#This Row],[% anualiz]]=1,"NO","Sí")</f>
        <v>Sí</v>
      </c>
      <c r="BX653" s="138" t="e">
        <f aca="false">(DATOS_[[#This Row],[S.BASE]]*(1/DATOS_[[#This Row],[% normaliz]])*(1/DATOS_[[#This Row],[% anualiz]]))*IF(DATOS_[[#This Row],[Check Equiparado]]="Sí",1,0)</f>
        <v>#DIV/0!</v>
      </c>
      <c r="BY6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3" s="138" t="e">
        <f aca="false">+DATOS_[[#This Row],[SALARIO BASE Eq]]+DATOS_[[#This Row],[Tot COMPL.SAL Eq]]</f>
        <v>#DIV/0!</v>
      </c>
      <c r="CA653" s="138" t="e">
        <f aca="false" t="array" ref="CA653:CA6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3" s="138" t="e">
        <f aca="false">+DATOS_[[#This Row],[TOTAL SALARIO Eq]]+DATOS_[[#This Row],[Tot Extrasalarial Eq]]</f>
        <v>#DIV/0!</v>
      </c>
      <c r="CC653" s="139" t="n">
        <f aca="false">DATOS_[[#This Row],[S.BASE]]</f>
        <v>0</v>
      </c>
      <c r="CD653" s="139" t="n">
        <f aca="false">+SUM(DATOS_[[#This Row],[Conc.Sal.01]:[Conc.Sal.30]])</f>
        <v>0</v>
      </c>
      <c r="CE653" s="139" t="n">
        <f aca="false">+DATOS_[[#This Row],[SALARIO BASE Ef]]+DATOS_[[#This Row],[Tot COMPL.SAL Ef]]</f>
        <v>0</v>
      </c>
      <c r="CF653" s="139" t="n">
        <f aca="false">+SUM(DATOS_[[#This Row],[C.Extra.01]:[C.Extra.05]])</f>
        <v>0</v>
      </c>
      <c r="CG653" s="139" t="n">
        <f aca="false">+DATOS_[[#This Row],[TOTAL SALARIO Ef]]+DATOS_[[#This Row],[Tot Extrasalarial Ef]]</f>
        <v>0</v>
      </c>
      <c r="CH653" s="140" t="n">
        <f aca="false">MIN(IF(DATOS_[[#This Row],[Fecha Fin Contrato]]="",$D$4,DATOS_[[#This Row],[Fecha Fin Contrato]]),$D$4)-MAX(DATOS_[[#This Row],[Fecha de Contratación]],$D$3)+1</f>
        <v>1</v>
      </c>
      <c r="CI653" s="141" t="str">
        <f aca="false">IF(COUNTIFS(DATOS_[id],DATOS_[[#This Row],[id]])&gt;1,DATOS_[[#This Row],[id]],"")</f>
        <v/>
      </c>
      <c r="CJ653" s="141" t="n">
        <f aca="false">(Inicio!$G$10-DATOS_[[#This Row],[Fecha Nacimiento]])/365.25</f>
        <v>0</v>
      </c>
      <c r="CK653" s="141" t="n">
        <f aca="false">(Inicio!$G$10-DATOS_[[#This Row],[Fecha de Antigüedad]])/365.25</f>
        <v>0</v>
      </c>
      <c r="CL653" s="141" t="e">
        <f aca="false">+VLOOKUP(DATOS_[[#This Row],[Clave de Contrato]],TblTiposContrato13[],3,0)</f>
        <v>#N/A</v>
      </c>
      <c r="CM653" s="141" t="e">
        <f aca="false">+VLOOKUP(DATOS_[[#This Row],[Clave de Contrato]],TblTiposContrato13[],4,0)</f>
        <v>#N/A</v>
      </c>
      <c r="CN653" s="141" t="str">
        <f aca="false">VLOOKUP(DATOS_[[#This Row],[Edad]],CONTRATOS!TblRngEdad,2,1)</f>
        <v>20  o menos</v>
      </c>
      <c r="CO653" s="141" t="str">
        <f aca="false">VLOOKUP(DATOS_[[#This Row],[Antigüedad]],TblRngAntg14[],2,1)</f>
        <v>0 a 1 años</v>
      </c>
    </row>
    <row r="654" customFormat="false" ht="13.8" hidden="false" customHeight="false" outlineLevel="0" collapsed="false">
      <c r="D654" s="128"/>
      <c r="E654" s="129"/>
      <c r="F654" s="129"/>
      <c r="G654" s="129"/>
      <c r="H654" s="130"/>
      <c r="I654" s="131"/>
      <c r="J654" s="128"/>
      <c r="K654" s="132"/>
      <c r="L654" s="132"/>
      <c r="M654" s="133"/>
      <c r="N654" s="133"/>
      <c r="O654" s="133"/>
      <c r="P654" s="129"/>
      <c r="Z654" s="74"/>
      <c r="AA654" s="75"/>
      <c r="AB654" s="75"/>
      <c r="AC654" s="129"/>
      <c r="AD654" s="134"/>
      <c r="AE654" s="134"/>
      <c r="AF654" s="134"/>
      <c r="AG654" s="134"/>
      <c r="AH654" s="134"/>
      <c r="AI654" s="134"/>
      <c r="AJ654" s="134"/>
      <c r="AK654" s="134"/>
      <c r="AL654" s="134"/>
      <c r="AM654" s="134"/>
      <c r="AN654" s="134"/>
      <c r="AO654" s="134"/>
      <c r="AP654" s="134"/>
      <c r="AQ654" s="134"/>
      <c r="AR654" s="134"/>
      <c r="AS654" s="134"/>
      <c r="AT654" s="134"/>
      <c r="AU654" s="134"/>
      <c r="AV654" s="134"/>
      <c r="AW654" s="134"/>
      <c r="AX654" s="134"/>
      <c r="AY654" s="134"/>
      <c r="AZ654" s="134"/>
      <c r="BA654" s="134"/>
      <c r="BB654" s="134"/>
      <c r="BC654" s="134"/>
      <c r="BD654" s="134"/>
      <c r="BE654" s="134"/>
      <c r="BF654" s="134"/>
      <c r="BG654" s="134"/>
      <c r="BH654" s="134"/>
      <c r="BI654" s="134"/>
      <c r="BJ654" s="134"/>
      <c r="BK654" s="134"/>
      <c r="BL654" s="134"/>
      <c r="BM654" s="135"/>
      <c r="BN654" s="136" t="n">
        <f aca="false">+MAX($D$3,DATOS_[[#This Row],[Fecha Inicio Sit. Contract.]])</f>
        <v>0</v>
      </c>
      <c r="BO654" s="136" t="n">
        <f aca="false">+MIN($D$4,DATOS_[[#This Row],[Fecha Fin Sit. Contract.]])</f>
        <v>0</v>
      </c>
      <c r="BP654" s="137" t="n">
        <f aca="false">+DATOS_[[#This Row],[% de jornada]]*IF(DATOS_[[#This Row],[% jornada reducida]]="",1,DATOS_[[#This Row],[% jornada reducida]])</f>
        <v>0</v>
      </c>
      <c r="BQ654" s="137" t="n">
        <f aca="false">+(DATOS_[[#This Row],[F.fin.cal]]-DATOS_[[#This Row],[F.ini.cal]]+1)/($D$4-$D$3+1)</f>
        <v>1</v>
      </c>
      <c r="BR654" s="137" t="str">
        <f aca="false">IF(OR(AND(DATOS_[[#This Row],[Fecha Fin Contrato]]&lt;$D$3,DATOS_[[#This Row],[Fecha Fin Contrato]]&lt;&gt;""),DATOS_[[#This Row],[Fecha de Contratación]]&gt;$D$4),"Fuera","Dentro")</f>
        <v>Dentro</v>
      </c>
      <c r="BS654" s="137" t="str">
        <f aca="false" t="array" ref="BS654:BS654">IF(MAX(IF(DATOS_[id]=DATOS_[[#This Row],[id]],DATOS_[F.fin.cal]))=DATOS_[[#This Row],[F.fin.cal]],"Sí","NO")</f>
        <v>Sí</v>
      </c>
      <c r="BT654" s="137" t="str">
        <f aca="false">IF(AND(DATOS_[[#This Row],[% normaliz]]&lt;&gt;1,DATOS_[[#This Row],[% anualiz]]=1),"Sí","NO")</f>
        <v>Sí</v>
      </c>
      <c r="BU654" s="137" t="str">
        <f aca="false">IF(AND(DATOS_[[#This Row],[% normaliz]]=1,DATOS_[[#This Row],[% anualiz]]&lt;&gt;1),"Sí","NO")</f>
        <v>NO</v>
      </c>
      <c r="BV654" s="137" t="str">
        <f aca="false">IF(AND(DATOS_[[#This Row],[% normaliz]]&lt;&gt;1,DATOS_[[#This Row],[% anualiz]]&lt;&gt;1),"Sí","NO")</f>
        <v>NO</v>
      </c>
      <c r="BW654" s="137" t="str">
        <f aca="false">+IF(DATOS_[[#This Row],[% normaliz]]*DATOS_[[#This Row],[% anualiz]]=1,"NO","Sí")</f>
        <v>Sí</v>
      </c>
      <c r="BX654" s="138" t="e">
        <f aca="false">(DATOS_[[#This Row],[S.BASE]]*(1/DATOS_[[#This Row],[% normaliz]])*(1/DATOS_[[#This Row],[% anualiz]]))*IF(DATOS_[[#This Row],[Check Equiparado]]="Sí",1,0)</f>
        <v>#DIV/0!</v>
      </c>
      <c r="BY6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4" s="138" t="e">
        <f aca="false">+DATOS_[[#This Row],[SALARIO BASE Eq]]+DATOS_[[#This Row],[Tot COMPL.SAL Eq]]</f>
        <v>#DIV/0!</v>
      </c>
      <c r="CA654" s="138" t="e">
        <f aca="false" t="array" ref="CA654:CA6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4" s="138" t="e">
        <f aca="false">+DATOS_[[#This Row],[TOTAL SALARIO Eq]]+DATOS_[[#This Row],[Tot Extrasalarial Eq]]</f>
        <v>#DIV/0!</v>
      </c>
      <c r="CC654" s="139" t="n">
        <f aca="false">DATOS_[[#This Row],[S.BASE]]</f>
        <v>0</v>
      </c>
      <c r="CD654" s="139" t="n">
        <f aca="false">+SUM(DATOS_[[#This Row],[Conc.Sal.01]:[Conc.Sal.30]])</f>
        <v>0</v>
      </c>
      <c r="CE654" s="139" t="n">
        <f aca="false">+DATOS_[[#This Row],[SALARIO BASE Ef]]+DATOS_[[#This Row],[Tot COMPL.SAL Ef]]</f>
        <v>0</v>
      </c>
      <c r="CF654" s="139" t="n">
        <f aca="false">+SUM(DATOS_[[#This Row],[C.Extra.01]:[C.Extra.05]])</f>
        <v>0</v>
      </c>
      <c r="CG654" s="139" t="n">
        <f aca="false">+DATOS_[[#This Row],[TOTAL SALARIO Ef]]+DATOS_[[#This Row],[Tot Extrasalarial Ef]]</f>
        <v>0</v>
      </c>
      <c r="CH654" s="140" t="n">
        <f aca="false">MIN(IF(DATOS_[[#This Row],[Fecha Fin Contrato]]="",$D$4,DATOS_[[#This Row],[Fecha Fin Contrato]]),$D$4)-MAX(DATOS_[[#This Row],[Fecha de Contratación]],$D$3)+1</f>
        <v>1</v>
      </c>
      <c r="CI654" s="141" t="str">
        <f aca="false">IF(COUNTIFS(DATOS_[id],DATOS_[[#This Row],[id]])&gt;1,DATOS_[[#This Row],[id]],"")</f>
        <v/>
      </c>
      <c r="CJ654" s="141" t="n">
        <f aca="false">(Inicio!$G$10-DATOS_[[#This Row],[Fecha Nacimiento]])/365.25</f>
        <v>0</v>
      </c>
      <c r="CK654" s="141" t="n">
        <f aca="false">(Inicio!$G$10-DATOS_[[#This Row],[Fecha de Antigüedad]])/365.25</f>
        <v>0</v>
      </c>
      <c r="CL654" s="141" t="e">
        <f aca="false">+VLOOKUP(DATOS_[[#This Row],[Clave de Contrato]],TblTiposContrato13[],3,0)</f>
        <v>#N/A</v>
      </c>
      <c r="CM654" s="141" t="e">
        <f aca="false">+VLOOKUP(DATOS_[[#This Row],[Clave de Contrato]],TblTiposContrato13[],4,0)</f>
        <v>#N/A</v>
      </c>
      <c r="CN654" s="141" t="str">
        <f aca="false">VLOOKUP(DATOS_[[#This Row],[Edad]],CONTRATOS!TblRngEdad,2,1)</f>
        <v>20  o menos</v>
      </c>
      <c r="CO654" s="141" t="str">
        <f aca="false">VLOOKUP(DATOS_[[#This Row],[Antigüedad]],TblRngAntg14[],2,1)</f>
        <v>0 a 1 años</v>
      </c>
    </row>
    <row r="655" customFormat="false" ht="13.8" hidden="false" customHeight="false" outlineLevel="0" collapsed="false">
      <c r="D655" s="128"/>
      <c r="E655" s="129"/>
      <c r="F655" s="129"/>
      <c r="G655" s="129"/>
      <c r="H655" s="130"/>
      <c r="I655" s="131"/>
      <c r="J655" s="128"/>
      <c r="K655" s="132"/>
      <c r="L655" s="132"/>
      <c r="M655" s="133"/>
      <c r="N655" s="133"/>
      <c r="O655" s="133"/>
      <c r="P655" s="129"/>
      <c r="Z655" s="74"/>
      <c r="AA655" s="75"/>
      <c r="AB655" s="75"/>
      <c r="AC655" s="129"/>
      <c r="AD655" s="134"/>
      <c r="AE655" s="134"/>
      <c r="AF655" s="134"/>
      <c r="AG655" s="134"/>
      <c r="AH655" s="134"/>
      <c r="AI655" s="134"/>
      <c r="AJ655" s="134"/>
      <c r="AK655" s="134"/>
      <c r="AL655" s="134"/>
      <c r="AM655" s="134"/>
      <c r="AN655" s="134"/>
      <c r="AO655" s="134"/>
      <c r="AP655" s="134"/>
      <c r="AQ655" s="134"/>
      <c r="AR655" s="134"/>
      <c r="AS655" s="134"/>
      <c r="AT655" s="134"/>
      <c r="AU655" s="134"/>
      <c r="AV655" s="134"/>
      <c r="AW655" s="134"/>
      <c r="AX655" s="134"/>
      <c r="AY655" s="134"/>
      <c r="AZ655" s="134"/>
      <c r="BA655" s="134"/>
      <c r="BB655" s="134"/>
      <c r="BC655" s="134"/>
      <c r="BD655" s="134"/>
      <c r="BE655" s="134"/>
      <c r="BF655" s="134"/>
      <c r="BG655" s="134"/>
      <c r="BH655" s="134"/>
      <c r="BI655" s="134"/>
      <c r="BJ655" s="134"/>
      <c r="BK655" s="134"/>
      <c r="BL655" s="134"/>
      <c r="BM655" s="135"/>
      <c r="BN655" s="136" t="n">
        <f aca="false">+MAX($D$3,DATOS_[[#This Row],[Fecha Inicio Sit. Contract.]])</f>
        <v>0</v>
      </c>
      <c r="BO655" s="136" t="n">
        <f aca="false">+MIN($D$4,DATOS_[[#This Row],[Fecha Fin Sit. Contract.]])</f>
        <v>0</v>
      </c>
      <c r="BP655" s="137" t="n">
        <f aca="false">+DATOS_[[#This Row],[% de jornada]]*IF(DATOS_[[#This Row],[% jornada reducida]]="",1,DATOS_[[#This Row],[% jornada reducida]])</f>
        <v>0</v>
      </c>
      <c r="BQ655" s="137" t="n">
        <f aca="false">+(DATOS_[[#This Row],[F.fin.cal]]-DATOS_[[#This Row],[F.ini.cal]]+1)/($D$4-$D$3+1)</f>
        <v>1</v>
      </c>
      <c r="BR655" s="137" t="str">
        <f aca="false">IF(OR(AND(DATOS_[[#This Row],[Fecha Fin Contrato]]&lt;$D$3,DATOS_[[#This Row],[Fecha Fin Contrato]]&lt;&gt;""),DATOS_[[#This Row],[Fecha de Contratación]]&gt;$D$4),"Fuera","Dentro")</f>
        <v>Dentro</v>
      </c>
      <c r="BS655" s="137" t="str">
        <f aca="false" t="array" ref="BS655:BS655">IF(MAX(IF(DATOS_[id]=DATOS_[[#This Row],[id]],DATOS_[F.fin.cal]))=DATOS_[[#This Row],[F.fin.cal]],"Sí","NO")</f>
        <v>Sí</v>
      </c>
      <c r="BT655" s="137" t="str">
        <f aca="false">IF(AND(DATOS_[[#This Row],[% normaliz]]&lt;&gt;1,DATOS_[[#This Row],[% anualiz]]=1),"Sí","NO")</f>
        <v>Sí</v>
      </c>
      <c r="BU655" s="137" t="str">
        <f aca="false">IF(AND(DATOS_[[#This Row],[% normaliz]]=1,DATOS_[[#This Row],[% anualiz]]&lt;&gt;1),"Sí","NO")</f>
        <v>NO</v>
      </c>
      <c r="BV655" s="137" t="str">
        <f aca="false">IF(AND(DATOS_[[#This Row],[% normaliz]]&lt;&gt;1,DATOS_[[#This Row],[% anualiz]]&lt;&gt;1),"Sí","NO")</f>
        <v>NO</v>
      </c>
      <c r="BW655" s="137" t="str">
        <f aca="false">+IF(DATOS_[[#This Row],[% normaliz]]*DATOS_[[#This Row],[% anualiz]]=1,"NO","Sí")</f>
        <v>Sí</v>
      </c>
      <c r="BX655" s="138" t="e">
        <f aca="false">(DATOS_[[#This Row],[S.BASE]]*(1/DATOS_[[#This Row],[% normaliz]])*(1/DATOS_[[#This Row],[% anualiz]]))*IF(DATOS_[[#This Row],[Check Equiparado]]="Sí",1,0)</f>
        <v>#DIV/0!</v>
      </c>
      <c r="BY6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5" s="138" t="e">
        <f aca="false">+DATOS_[[#This Row],[SALARIO BASE Eq]]+DATOS_[[#This Row],[Tot COMPL.SAL Eq]]</f>
        <v>#DIV/0!</v>
      </c>
      <c r="CA655" s="138" t="e">
        <f aca="false" t="array" ref="CA655:CA6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5" s="138" t="e">
        <f aca="false">+DATOS_[[#This Row],[TOTAL SALARIO Eq]]+DATOS_[[#This Row],[Tot Extrasalarial Eq]]</f>
        <v>#DIV/0!</v>
      </c>
      <c r="CC655" s="139" t="n">
        <f aca="false">DATOS_[[#This Row],[S.BASE]]</f>
        <v>0</v>
      </c>
      <c r="CD655" s="139" t="n">
        <f aca="false">+SUM(DATOS_[[#This Row],[Conc.Sal.01]:[Conc.Sal.30]])</f>
        <v>0</v>
      </c>
      <c r="CE655" s="139" t="n">
        <f aca="false">+DATOS_[[#This Row],[SALARIO BASE Ef]]+DATOS_[[#This Row],[Tot COMPL.SAL Ef]]</f>
        <v>0</v>
      </c>
      <c r="CF655" s="139" t="n">
        <f aca="false">+SUM(DATOS_[[#This Row],[C.Extra.01]:[C.Extra.05]])</f>
        <v>0</v>
      </c>
      <c r="CG655" s="139" t="n">
        <f aca="false">+DATOS_[[#This Row],[TOTAL SALARIO Ef]]+DATOS_[[#This Row],[Tot Extrasalarial Ef]]</f>
        <v>0</v>
      </c>
      <c r="CH655" s="140" t="n">
        <f aca="false">MIN(IF(DATOS_[[#This Row],[Fecha Fin Contrato]]="",$D$4,DATOS_[[#This Row],[Fecha Fin Contrato]]),$D$4)-MAX(DATOS_[[#This Row],[Fecha de Contratación]],$D$3)+1</f>
        <v>1</v>
      </c>
      <c r="CI655" s="141" t="str">
        <f aca="false">IF(COUNTIFS(DATOS_[id],DATOS_[[#This Row],[id]])&gt;1,DATOS_[[#This Row],[id]],"")</f>
        <v/>
      </c>
      <c r="CJ655" s="141" t="n">
        <f aca="false">(Inicio!$G$10-DATOS_[[#This Row],[Fecha Nacimiento]])/365.25</f>
        <v>0</v>
      </c>
      <c r="CK655" s="141" t="n">
        <f aca="false">(Inicio!$G$10-DATOS_[[#This Row],[Fecha de Antigüedad]])/365.25</f>
        <v>0</v>
      </c>
      <c r="CL655" s="141" t="e">
        <f aca="false">+VLOOKUP(DATOS_[[#This Row],[Clave de Contrato]],TblTiposContrato13[],3,0)</f>
        <v>#N/A</v>
      </c>
      <c r="CM655" s="141" t="e">
        <f aca="false">+VLOOKUP(DATOS_[[#This Row],[Clave de Contrato]],TblTiposContrato13[],4,0)</f>
        <v>#N/A</v>
      </c>
      <c r="CN655" s="141" t="str">
        <f aca="false">VLOOKUP(DATOS_[[#This Row],[Edad]],CONTRATOS!TblRngEdad,2,1)</f>
        <v>20  o menos</v>
      </c>
      <c r="CO655" s="141" t="str">
        <f aca="false">VLOOKUP(DATOS_[[#This Row],[Antigüedad]],TblRngAntg14[],2,1)</f>
        <v>0 a 1 años</v>
      </c>
    </row>
    <row r="656" customFormat="false" ht="13.8" hidden="false" customHeight="false" outlineLevel="0" collapsed="false">
      <c r="D656" s="128"/>
      <c r="E656" s="129"/>
      <c r="F656" s="129"/>
      <c r="G656" s="129"/>
      <c r="H656" s="130"/>
      <c r="I656" s="131"/>
      <c r="J656" s="128"/>
      <c r="K656" s="132"/>
      <c r="L656" s="132"/>
      <c r="M656" s="133"/>
      <c r="N656" s="133"/>
      <c r="O656" s="133"/>
      <c r="P656" s="129"/>
      <c r="Z656" s="74"/>
      <c r="AA656" s="75"/>
      <c r="AB656" s="75"/>
      <c r="AC656" s="129"/>
      <c r="AD656" s="134"/>
      <c r="AE656" s="134"/>
      <c r="AF656" s="134"/>
      <c r="AG656" s="134"/>
      <c r="AH656" s="134"/>
      <c r="AI656" s="134"/>
      <c r="AJ656" s="134"/>
      <c r="AK656" s="134"/>
      <c r="AL656" s="134"/>
      <c r="AM656" s="134"/>
      <c r="AN656" s="134"/>
      <c r="AO656" s="134"/>
      <c r="AP656" s="134"/>
      <c r="AQ656" s="134"/>
      <c r="AR656" s="134"/>
      <c r="AS656" s="134"/>
      <c r="AT656" s="134"/>
      <c r="AU656" s="134"/>
      <c r="AV656" s="134"/>
      <c r="AW656" s="134"/>
      <c r="AX656" s="134"/>
      <c r="AY656" s="134"/>
      <c r="AZ656" s="134"/>
      <c r="BA656" s="134"/>
      <c r="BB656" s="134"/>
      <c r="BC656" s="134"/>
      <c r="BD656" s="134"/>
      <c r="BE656" s="134"/>
      <c r="BF656" s="134"/>
      <c r="BG656" s="134"/>
      <c r="BH656" s="134"/>
      <c r="BI656" s="134"/>
      <c r="BJ656" s="134"/>
      <c r="BK656" s="134"/>
      <c r="BL656" s="134"/>
      <c r="BM656" s="135"/>
      <c r="BN656" s="136" t="n">
        <f aca="false">+MAX($D$3,DATOS_[[#This Row],[Fecha Inicio Sit. Contract.]])</f>
        <v>0</v>
      </c>
      <c r="BO656" s="136" t="n">
        <f aca="false">+MIN($D$4,DATOS_[[#This Row],[Fecha Fin Sit. Contract.]])</f>
        <v>0</v>
      </c>
      <c r="BP656" s="137" t="n">
        <f aca="false">+DATOS_[[#This Row],[% de jornada]]*IF(DATOS_[[#This Row],[% jornada reducida]]="",1,DATOS_[[#This Row],[% jornada reducida]])</f>
        <v>0</v>
      </c>
      <c r="BQ656" s="137" t="n">
        <f aca="false">+(DATOS_[[#This Row],[F.fin.cal]]-DATOS_[[#This Row],[F.ini.cal]]+1)/($D$4-$D$3+1)</f>
        <v>1</v>
      </c>
      <c r="BR656" s="137" t="str">
        <f aca="false">IF(OR(AND(DATOS_[[#This Row],[Fecha Fin Contrato]]&lt;$D$3,DATOS_[[#This Row],[Fecha Fin Contrato]]&lt;&gt;""),DATOS_[[#This Row],[Fecha de Contratación]]&gt;$D$4),"Fuera","Dentro")</f>
        <v>Dentro</v>
      </c>
      <c r="BS656" s="137" t="str">
        <f aca="false" t="array" ref="BS656:BS656">IF(MAX(IF(DATOS_[id]=DATOS_[[#This Row],[id]],DATOS_[F.fin.cal]))=DATOS_[[#This Row],[F.fin.cal]],"Sí","NO")</f>
        <v>Sí</v>
      </c>
      <c r="BT656" s="137" t="str">
        <f aca="false">IF(AND(DATOS_[[#This Row],[% normaliz]]&lt;&gt;1,DATOS_[[#This Row],[% anualiz]]=1),"Sí","NO")</f>
        <v>Sí</v>
      </c>
      <c r="BU656" s="137" t="str">
        <f aca="false">IF(AND(DATOS_[[#This Row],[% normaliz]]=1,DATOS_[[#This Row],[% anualiz]]&lt;&gt;1),"Sí","NO")</f>
        <v>NO</v>
      </c>
      <c r="BV656" s="137" t="str">
        <f aca="false">IF(AND(DATOS_[[#This Row],[% normaliz]]&lt;&gt;1,DATOS_[[#This Row],[% anualiz]]&lt;&gt;1),"Sí","NO")</f>
        <v>NO</v>
      </c>
      <c r="BW656" s="137" t="str">
        <f aca="false">+IF(DATOS_[[#This Row],[% normaliz]]*DATOS_[[#This Row],[% anualiz]]=1,"NO","Sí")</f>
        <v>Sí</v>
      </c>
      <c r="BX656" s="138" t="e">
        <f aca="false">(DATOS_[[#This Row],[S.BASE]]*(1/DATOS_[[#This Row],[% normaliz]])*(1/DATOS_[[#This Row],[% anualiz]]))*IF(DATOS_[[#This Row],[Check Equiparado]]="Sí",1,0)</f>
        <v>#DIV/0!</v>
      </c>
      <c r="BY6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6" s="138" t="e">
        <f aca="false">+DATOS_[[#This Row],[SALARIO BASE Eq]]+DATOS_[[#This Row],[Tot COMPL.SAL Eq]]</f>
        <v>#DIV/0!</v>
      </c>
      <c r="CA656" s="138" t="e">
        <f aca="false" t="array" ref="CA656:CA6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6" s="138" t="e">
        <f aca="false">+DATOS_[[#This Row],[TOTAL SALARIO Eq]]+DATOS_[[#This Row],[Tot Extrasalarial Eq]]</f>
        <v>#DIV/0!</v>
      </c>
      <c r="CC656" s="139" t="n">
        <f aca="false">DATOS_[[#This Row],[S.BASE]]</f>
        <v>0</v>
      </c>
      <c r="CD656" s="139" t="n">
        <f aca="false">+SUM(DATOS_[[#This Row],[Conc.Sal.01]:[Conc.Sal.30]])</f>
        <v>0</v>
      </c>
      <c r="CE656" s="139" t="n">
        <f aca="false">+DATOS_[[#This Row],[SALARIO BASE Ef]]+DATOS_[[#This Row],[Tot COMPL.SAL Ef]]</f>
        <v>0</v>
      </c>
      <c r="CF656" s="139" t="n">
        <f aca="false">+SUM(DATOS_[[#This Row],[C.Extra.01]:[C.Extra.05]])</f>
        <v>0</v>
      </c>
      <c r="CG656" s="139" t="n">
        <f aca="false">+DATOS_[[#This Row],[TOTAL SALARIO Ef]]+DATOS_[[#This Row],[Tot Extrasalarial Ef]]</f>
        <v>0</v>
      </c>
      <c r="CH656" s="140" t="n">
        <f aca="false">MIN(IF(DATOS_[[#This Row],[Fecha Fin Contrato]]="",$D$4,DATOS_[[#This Row],[Fecha Fin Contrato]]),$D$4)-MAX(DATOS_[[#This Row],[Fecha de Contratación]],$D$3)+1</f>
        <v>1</v>
      </c>
      <c r="CI656" s="141" t="str">
        <f aca="false">IF(COUNTIFS(DATOS_[id],DATOS_[[#This Row],[id]])&gt;1,DATOS_[[#This Row],[id]],"")</f>
        <v/>
      </c>
      <c r="CJ656" s="141" t="n">
        <f aca="false">(Inicio!$G$10-DATOS_[[#This Row],[Fecha Nacimiento]])/365.25</f>
        <v>0</v>
      </c>
      <c r="CK656" s="141" t="n">
        <f aca="false">(Inicio!$G$10-DATOS_[[#This Row],[Fecha de Antigüedad]])/365.25</f>
        <v>0</v>
      </c>
      <c r="CL656" s="141" t="e">
        <f aca="false">+VLOOKUP(DATOS_[[#This Row],[Clave de Contrato]],TblTiposContrato13[],3,0)</f>
        <v>#N/A</v>
      </c>
      <c r="CM656" s="141" t="e">
        <f aca="false">+VLOOKUP(DATOS_[[#This Row],[Clave de Contrato]],TblTiposContrato13[],4,0)</f>
        <v>#N/A</v>
      </c>
      <c r="CN656" s="141" t="str">
        <f aca="false">VLOOKUP(DATOS_[[#This Row],[Edad]],CONTRATOS!TblRngEdad,2,1)</f>
        <v>20  o menos</v>
      </c>
      <c r="CO656" s="141" t="str">
        <f aca="false">VLOOKUP(DATOS_[[#This Row],[Antigüedad]],TblRngAntg14[],2,1)</f>
        <v>0 a 1 años</v>
      </c>
    </row>
    <row r="657" customFormat="false" ht="13.8" hidden="false" customHeight="false" outlineLevel="0" collapsed="false">
      <c r="D657" s="128"/>
      <c r="E657" s="129"/>
      <c r="F657" s="129"/>
      <c r="G657" s="129"/>
      <c r="H657" s="130"/>
      <c r="I657" s="131"/>
      <c r="J657" s="128"/>
      <c r="K657" s="132"/>
      <c r="L657" s="132"/>
      <c r="M657" s="133"/>
      <c r="N657" s="133"/>
      <c r="O657" s="133"/>
      <c r="P657" s="129"/>
      <c r="Z657" s="74"/>
      <c r="AA657" s="75"/>
      <c r="AB657" s="75"/>
      <c r="AC657" s="129"/>
      <c r="AD657" s="134"/>
      <c r="AE657" s="134"/>
      <c r="AF657" s="134"/>
      <c r="AG657" s="134"/>
      <c r="AH657" s="134"/>
      <c r="AI657" s="134"/>
      <c r="AJ657" s="134"/>
      <c r="AK657" s="134"/>
      <c r="AL657" s="134"/>
      <c r="AM657" s="134"/>
      <c r="AN657" s="134"/>
      <c r="AO657" s="134"/>
      <c r="AP657" s="134"/>
      <c r="AQ657" s="134"/>
      <c r="AR657" s="134"/>
      <c r="AS657" s="134"/>
      <c r="AT657" s="134"/>
      <c r="AU657" s="134"/>
      <c r="AV657" s="134"/>
      <c r="AW657" s="134"/>
      <c r="AX657" s="134"/>
      <c r="AY657" s="134"/>
      <c r="AZ657" s="134"/>
      <c r="BA657" s="134"/>
      <c r="BB657" s="134"/>
      <c r="BC657" s="134"/>
      <c r="BD657" s="134"/>
      <c r="BE657" s="134"/>
      <c r="BF657" s="134"/>
      <c r="BG657" s="134"/>
      <c r="BH657" s="134"/>
      <c r="BI657" s="134"/>
      <c r="BJ657" s="134"/>
      <c r="BK657" s="134"/>
      <c r="BL657" s="134"/>
      <c r="BM657" s="135"/>
      <c r="BN657" s="136" t="n">
        <f aca="false">+MAX($D$3,DATOS_[[#This Row],[Fecha Inicio Sit. Contract.]])</f>
        <v>0</v>
      </c>
      <c r="BO657" s="136" t="n">
        <f aca="false">+MIN($D$4,DATOS_[[#This Row],[Fecha Fin Sit. Contract.]])</f>
        <v>0</v>
      </c>
      <c r="BP657" s="137" t="n">
        <f aca="false">+DATOS_[[#This Row],[% de jornada]]*IF(DATOS_[[#This Row],[% jornada reducida]]="",1,DATOS_[[#This Row],[% jornada reducida]])</f>
        <v>0</v>
      </c>
      <c r="BQ657" s="137" t="n">
        <f aca="false">+(DATOS_[[#This Row],[F.fin.cal]]-DATOS_[[#This Row],[F.ini.cal]]+1)/($D$4-$D$3+1)</f>
        <v>1</v>
      </c>
      <c r="BR657" s="137" t="str">
        <f aca="false">IF(OR(AND(DATOS_[[#This Row],[Fecha Fin Contrato]]&lt;$D$3,DATOS_[[#This Row],[Fecha Fin Contrato]]&lt;&gt;""),DATOS_[[#This Row],[Fecha de Contratación]]&gt;$D$4),"Fuera","Dentro")</f>
        <v>Dentro</v>
      </c>
      <c r="BS657" s="137" t="str">
        <f aca="false" t="array" ref="BS657:BS657">IF(MAX(IF(DATOS_[id]=DATOS_[[#This Row],[id]],DATOS_[F.fin.cal]))=DATOS_[[#This Row],[F.fin.cal]],"Sí","NO")</f>
        <v>Sí</v>
      </c>
      <c r="BT657" s="137" t="str">
        <f aca="false">IF(AND(DATOS_[[#This Row],[% normaliz]]&lt;&gt;1,DATOS_[[#This Row],[% anualiz]]=1),"Sí","NO")</f>
        <v>Sí</v>
      </c>
      <c r="BU657" s="137" t="str">
        <f aca="false">IF(AND(DATOS_[[#This Row],[% normaliz]]=1,DATOS_[[#This Row],[% anualiz]]&lt;&gt;1),"Sí","NO")</f>
        <v>NO</v>
      </c>
      <c r="BV657" s="137" t="str">
        <f aca="false">IF(AND(DATOS_[[#This Row],[% normaliz]]&lt;&gt;1,DATOS_[[#This Row],[% anualiz]]&lt;&gt;1),"Sí","NO")</f>
        <v>NO</v>
      </c>
      <c r="BW657" s="137" t="str">
        <f aca="false">+IF(DATOS_[[#This Row],[% normaliz]]*DATOS_[[#This Row],[% anualiz]]=1,"NO","Sí")</f>
        <v>Sí</v>
      </c>
      <c r="BX657" s="138" t="e">
        <f aca="false">(DATOS_[[#This Row],[S.BASE]]*(1/DATOS_[[#This Row],[% normaliz]])*(1/DATOS_[[#This Row],[% anualiz]]))*IF(DATOS_[[#This Row],[Check Equiparado]]="Sí",1,0)</f>
        <v>#DIV/0!</v>
      </c>
      <c r="BY6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7" s="138" t="e">
        <f aca="false">+DATOS_[[#This Row],[SALARIO BASE Eq]]+DATOS_[[#This Row],[Tot COMPL.SAL Eq]]</f>
        <v>#DIV/0!</v>
      </c>
      <c r="CA657" s="138" t="e">
        <f aca="false" t="array" ref="CA657:CA6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7" s="138" t="e">
        <f aca="false">+DATOS_[[#This Row],[TOTAL SALARIO Eq]]+DATOS_[[#This Row],[Tot Extrasalarial Eq]]</f>
        <v>#DIV/0!</v>
      </c>
      <c r="CC657" s="139" t="n">
        <f aca="false">DATOS_[[#This Row],[S.BASE]]</f>
        <v>0</v>
      </c>
      <c r="CD657" s="139" t="n">
        <f aca="false">+SUM(DATOS_[[#This Row],[Conc.Sal.01]:[Conc.Sal.30]])</f>
        <v>0</v>
      </c>
      <c r="CE657" s="139" t="n">
        <f aca="false">+DATOS_[[#This Row],[SALARIO BASE Ef]]+DATOS_[[#This Row],[Tot COMPL.SAL Ef]]</f>
        <v>0</v>
      </c>
      <c r="CF657" s="139" t="n">
        <f aca="false">+SUM(DATOS_[[#This Row],[C.Extra.01]:[C.Extra.05]])</f>
        <v>0</v>
      </c>
      <c r="CG657" s="139" t="n">
        <f aca="false">+DATOS_[[#This Row],[TOTAL SALARIO Ef]]+DATOS_[[#This Row],[Tot Extrasalarial Ef]]</f>
        <v>0</v>
      </c>
      <c r="CH657" s="140" t="n">
        <f aca="false">MIN(IF(DATOS_[[#This Row],[Fecha Fin Contrato]]="",$D$4,DATOS_[[#This Row],[Fecha Fin Contrato]]),$D$4)-MAX(DATOS_[[#This Row],[Fecha de Contratación]],$D$3)+1</f>
        <v>1</v>
      </c>
      <c r="CI657" s="141" t="str">
        <f aca="false">IF(COUNTIFS(DATOS_[id],DATOS_[[#This Row],[id]])&gt;1,DATOS_[[#This Row],[id]],"")</f>
        <v/>
      </c>
      <c r="CJ657" s="141" t="n">
        <f aca="false">(Inicio!$G$10-DATOS_[[#This Row],[Fecha Nacimiento]])/365.25</f>
        <v>0</v>
      </c>
      <c r="CK657" s="141" t="n">
        <f aca="false">(Inicio!$G$10-DATOS_[[#This Row],[Fecha de Antigüedad]])/365.25</f>
        <v>0</v>
      </c>
      <c r="CL657" s="141" t="e">
        <f aca="false">+VLOOKUP(DATOS_[[#This Row],[Clave de Contrato]],TblTiposContrato13[],3,0)</f>
        <v>#N/A</v>
      </c>
      <c r="CM657" s="141" t="e">
        <f aca="false">+VLOOKUP(DATOS_[[#This Row],[Clave de Contrato]],TblTiposContrato13[],4,0)</f>
        <v>#N/A</v>
      </c>
      <c r="CN657" s="141" t="str">
        <f aca="false">VLOOKUP(DATOS_[[#This Row],[Edad]],CONTRATOS!TblRngEdad,2,1)</f>
        <v>20  o menos</v>
      </c>
      <c r="CO657" s="141" t="str">
        <f aca="false">VLOOKUP(DATOS_[[#This Row],[Antigüedad]],TblRngAntg14[],2,1)</f>
        <v>0 a 1 años</v>
      </c>
    </row>
    <row r="658" customFormat="false" ht="13.8" hidden="false" customHeight="false" outlineLevel="0" collapsed="false">
      <c r="D658" s="128"/>
      <c r="E658" s="129"/>
      <c r="F658" s="129"/>
      <c r="G658" s="129"/>
      <c r="H658" s="130"/>
      <c r="I658" s="131"/>
      <c r="J658" s="128"/>
      <c r="K658" s="132"/>
      <c r="L658" s="132"/>
      <c r="M658" s="133"/>
      <c r="N658" s="133"/>
      <c r="O658" s="133"/>
      <c r="P658" s="129"/>
      <c r="Z658" s="74"/>
      <c r="AA658" s="75"/>
      <c r="AB658" s="75"/>
      <c r="AC658" s="129"/>
      <c r="AD658" s="134"/>
      <c r="AE658" s="134"/>
      <c r="AF658" s="134"/>
      <c r="AG658" s="134"/>
      <c r="AH658" s="134"/>
      <c r="AI658" s="134"/>
      <c r="AJ658" s="134"/>
      <c r="AK658" s="134"/>
      <c r="AL658" s="134"/>
      <c r="AM658" s="134"/>
      <c r="AN658" s="134"/>
      <c r="AO658" s="134"/>
      <c r="AP658" s="134"/>
      <c r="AQ658" s="134"/>
      <c r="AR658" s="134"/>
      <c r="AS658" s="134"/>
      <c r="AT658" s="134"/>
      <c r="AU658" s="134"/>
      <c r="AV658" s="134"/>
      <c r="AW658" s="134"/>
      <c r="AX658" s="134"/>
      <c r="AY658" s="134"/>
      <c r="AZ658" s="134"/>
      <c r="BA658" s="134"/>
      <c r="BB658" s="134"/>
      <c r="BC658" s="134"/>
      <c r="BD658" s="134"/>
      <c r="BE658" s="134"/>
      <c r="BF658" s="134"/>
      <c r="BG658" s="134"/>
      <c r="BH658" s="134"/>
      <c r="BI658" s="134"/>
      <c r="BJ658" s="134"/>
      <c r="BK658" s="134"/>
      <c r="BL658" s="134"/>
      <c r="BM658" s="135"/>
      <c r="BN658" s="136" t="n">
        <f aca="false">+MAX($D$3,DATOS_[[#This Row],[Fecha Inicio Sit. Contract.]])</f>
        <v>0</v>
      </c>
      <c r="BO658" s="136" t="n">
        <f aca="false">+MIN($D$4,DATOS_[[#This Row],[Fecha Fin Sit. Contract.]])</f>
        <v>0</v>
      </c>
      <c r="BP658" s="137" t="n">
        <f aca="false">+DATOS_[[#This Row],[% de jornada]]*IF(DATOS_[[#This Row],[% jornada reducida]]="",1,DATOS_[[#This Row],[% jornada reducida]])</f>
        <v>0</v>
      </c>
      <c r="BQ658" s="137" t="n">
        <f aca="false">+(DATOS_[[#This Row],[F.fin.cal]]-DATOS_[[#This Row],[F.ini.cal]]+1)/($D$4-$D$3+1)</f>
        <v>1</v>
      </c>
      <c r="BR658" s="137" t="str">
        <f aca="false">IF(OR(AND(DATOS_[[#This Row],[Fecha Fin Contrato]]&lt;$D$3,DATOS_[[#This Row],[Fecha Fin Contrato]]&lt;&gt;""),DATOS_[[#This Row],[Fecha de Contratación]]&gt;$D$4),"Fuera","Dentro")</f>
        <v>Dentro</v>
      </c>
      <c r="BS658" s="137" t="str">
        <f aca="false" t="array" ref="BS658:BS658">IF(MAX(IF(DATOS_[id]=DATOS_[[#This Row],[id]],DATOS_[F.fin.cal]))=DATOS_[[#This Row],[F.fin.cal]],"Sí","NO")</f>
        <v>Sí</v>
      </c>
      <c r="BT658" s="137" t="str">
        <f aca="false">IF(AND(DATOS_[[#This Row],[% normaliz]]&lt;&gt;1,DATOS_[[#This Row],[% anualiz]]=1),"Sí","NO")</f>
        <v>Sí</v>
      </c>
      <c r="BU658" s="137" t="str">
        <f aca="false">IF(AND(DATOS_[[#This Row],[% normaliz]]=1,DATOS_[[#This Row],[% anualiz]]&lt;&gt;1),"Sí","NO")</f>
        <v>NO</v>
      </c>
      <c r="BV658" s="137" t="str">
        <f aca="false">IF(AND(DATOS_[[#This Row],[% normaliz]]&lt;&gt;1,DATOS_[[#This Row],[% anualiz]]&lt;&gt;1),"Sí","NO")</f>
        <v>NO</v>
      </c>
      <c r="BW658" s="137" t="str">
        <f aca="false">+IF(DATOS_[[#This Row],[% normaliz]]*DATOS_[[#This Row],[% anualiz]]=1,"NO","Sí")</f>
        <v>Sí</v>
      </c>
      <c r="BX658" s="138" t="e">
        <f aca="false">(DATOS_[[#This Row],[S.BASE]]*(1/DATOS_[[#This Row],[% normaliz]])*(1/DATOS_[[#This Row],[% anualiz]]))*IF(DATOS_[[#This Row],[Check Equiparado]]="Sí",1,0)</f>
        <v>#DIV/0!</v>
      </c>
      <c r="BY6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8" s="138" t="e">
        <f aca="false">+DATOS_[[#This Row],[SALARIO BASE Eq]]+DATOS_[[#This Row],[Tot COMPL.SAL Eq]]</f>
        <v>#DIV/0!</v>
      </c>
      <c r="CA658" s="138" t="e">
        <f aca="false" t="array" ref="CA658:CA6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8" s="138" t="e">
        <f aca="false">+DATOS_[[#This Row],[TOTAL SALARIO Eq]]+DATOS_[[#This Row],[Tot Extrasalarial Eq]]</f>
        <v>#DIV/0!</v>
      </c>
      <c r="CC658" s="139" t="n">
        <f aca="false">DATOS_[[#This Row],[S.BASE]]</f>
        <v>0</v>
      </c>
      <c r="CD658" s="139" t="n">
        <f aca="false">+SUM(DATOS_[[#This Row],[Conc.Sal.01]:[Conc.Sal.30]])</f>
        <v>0</v>
      </c>
      <c r="CE658" s="139" t="n">
        <f aca="false">+DATOS_[[#This Row],[SALARIO BASE Ef]]+DATOS_[[#This Row],[Tot COMPL.SAL Ef]]</f>
        <v>0</v>
      </c>
      <c r="CF658" s="139" t="n">
        <f aca="false">+SUM(DATOS_[[#This Row],[C.Extra.01]:[C.Extra.05]])</f>
        <v>0</v>
      </c>
      <c r="CG658" s="139" t="n">
        <f aca="false">+DATOS_[[#This Row],[TOTAL SALARIO Ef]]+DATOS_[[#This Row],[Tot Extrasalarial Ef]]</f>
        <v>0</v>
      </c>
      <c r="CH658" s="140" t="n">
        <f aca="false">MIN(IF(DATOS_[[#This Row],[Fecha Fin Contrato]]="",$D$4,DATOS_[[#This Row],[Fecha Fin Contrato]]),$D$4)-MAX(DATOS_[[#This Row],[Fecha de Contratación]],$D$3)+1</f>
        <v>1</v>
      </c>
      <c r="CI658" s="141" t="str">
        <f aca="false">IF(COUNTIFS(DATOS_[id],DATOS_[[#This Row],[id]])&gt;1,DATOS_[[#This Row],[id]],"")</f>
        <v/>
      </c>
      <c r="CJ658" s="141" t="n">
        <f aca="false">(Inicio!$G$10-DATOS_[[#This Row],[Fecha Nacimiento]])/365.25</f>
        <v>0</v>
      </c>
      <c r="CK658" s="141" t="n">
        <f aca="false">(Inicio!$G$10-DATOS_[[#This Row],[Fecha de Antigüedad]])/365.25</f>
        <v>0</v>
      </c>
      <c r="CL658" s="141" t="e">
        <f aca="false">+VLOOKUP(DATOS_[[#This Row],[Clave de Contrato]],TblTiposContrato13[],3,0)</f>
        <v>#N/A</v>
      </c>
      <c r="CM658" s="141" t="e">
        <f aca="false">+VLOOKUP(DATOS_[[#This Row],[Clave de Contrato]],TblTiposContrato13[],4,0)</f>
        <v>#N/A</v>
      </c>
      <c r="CN658" s="141" t="str">
        <f aca="false">VLOOKUP(DATOS_[[#This Row],[Edad]],CONTRATOS!TblRngEdad,2,1)</f>
        <v>20  o menos</v>
      </c>
      <c r="CO658" s="141" t="str">
        <f aca="false">VLOOKUP(DATOS_[[#This Row],[Antigüedad]],TblRngAntg14[],2,1)</f>
        <v>0 a 1 años</v>
      </c>
    </row>
    <row r="659" customFormat="false" ht="13.8" hidden="false" customHeight="false" outlineLevel="0" collapsed="false">
      <c r="D659" s="128"/>
      <c r="E659" s="129"/>
      <c r="F659" s="129"/>
      <c r="G659" s="129"/>
      <c r="H659" s="130"/>
      <c r="I659" s="131"/>
      <c r="J659" s="128"/>
      <c r="K659" s="132"/>
      <c r="L659" s="132"/>
      <c r="M659" s="133"/>
      <c r="N659" s="133"/>
      <c r="O659" s="133"/>
      <c r="P659" s="129"/>
      <c r="Z659" s="74"/>
      <c r="AA659" s="75"/>
      <c r="AB659" s="75"/>
      <c r="AC659" s="129"/>
      <c r="AD659" s="134"/>
      <c r="AE659" s="134"/>
      <c r="AF659" s="134"/>
      <c r="AG659" s="134"/>
      <c r="AH659" s="134"/>
      <c r="AI659" s="134"/>
      <c r="AJ659" s="134"/>
      <c r="AK659" s="134"/>
      <c r="AL659" s="134"/>
      <c r="AM659" s="134"/>
      <c r="AN659" s="134"/>
      <c r="AO659" s="134"/>
      <c r="AP659" s="134"/>
      <c r="AQ659" s="134"/>
      <c r="AR659" s="134"/>
      <c r="AS659" s="134"/>
      <c r="AT659" s="134"/>
      <c r="AU659" s="134"/>
      <c r="AV659" s="134"/>
      <c r="AW659" s="134"/>
      <c r="AX659" s="134"/>
      <c r="AY659" s="134"/>
      <c r="AZ659" s="134"/>
      <c r="BA659" s="134"/>
      <c r="BB659" s="134"/>
      <c r="BC659" s="134"/>
      <c r="BD659" s="134"/>
      <c r="BE659" s="134"/>
      <c r="BF659" s="134"/>
      <c r="BG659" s="134"/>
      <c r="BH659" s="134"/>
      <c r="BI659" s="134"/>
      <c r="BJ659" s="134"/>
      <c r="BK659" s="134"/>
      <c r="BL659" s="134"/>
      <c r="BM659" s="135"/>
      <c r="BN659" s="136" t="n">
        <f aca="false">+MAX($D$3,DATOS_[[#This Row],[Fecha Inicio Sit. Contract.]])</f>
        <v>0</v>
      </c>
      <c r="BO659" s="136" t="n">
        <f aca="false">+MIN($D$4,DATOS_[[#This Row],[Fecha Fin Sit. Contract.]])</f>
        <v>0</v>
      </c>
      <c r="BP659" s="137" t="n">
        <f aca="false">+DATOS_[[#This Row],[% de jornada]]*IF(DATOS_[[#This Row],[% jornada reducida]]="",1,DATOS_[[#This Row],[% jornada reducida]])</f>
        <v>0</v>
      </c>
      <c r="BQ659" s="137" t="n">
        <f aca="false">+(DATOS_[[#This Row],[F.fin.cal]]-DATOS_[[#This Row],[F.ini.cal]]+1)/($D$4-$D$3+1)</f>
        <v>1</v>
      </c>
      <c r="BR659" s="137" t="str">
        <f aca="false">IF(OR(AND(DATOS_[[#This Row],[Fecha Fin Contrato]]&lt;$D$3,DATOS_[[#This Row],[Fecha Fin Contrato]]&lt;&gt;""),DATOS_[[#This Row],[Fecha de Contratación]]&gt;$D$4),"Fuera","Dentro")</f>
        <v>Dentro</v>
      </c>
      <c r="BS659" s="137" t="str">
        <f aca="false" t="array" ref="BS659:BS659">IF(MAX(IF(DATOS_[id]=DATOS_[[#This Row],[id]],DATOS_[F.fin.cal]))=DATOS_[[#This Row],[F.fin.cal]],"Sí","NO")</f>
        <v>Sí</v>
      </c>
      <c r="BT659" s="137" t="str">
        <f aca="false">IF(AND(DATOS_[[#This Row],[% normaliz]]&lt;&gt;1,DATOS_[[#This Row],[% anualiz]]=1),"Sí","NO")</f>
        <v>Sí</v>
      </c>
      <c r="BU659" s="137" t="str">
        <f aca="false">IF(AND(DATOS_[[#This Row],[% normaliz]]=1,DATOS_[[#This Row],[% anualiz]]&lt;&gt;1),"Sí","NO")</f>
        <v>NO</v>
      </c>
      <c r="BV659" s="137" t="str">
        <f aca="false">IF(AND(DATOS_[[#This Row],[% normaliz]]&lt;&gt;1,DATOS_[[#This Row],[% anualiz]]&lt;&gt;1),"Sí","NO")</f>
        <v>NO</v>
      </c>
      <c r="BW659" s="137" t="str">
        <f aca="false">+IF(DATOS_[[#This Row],[% normaliz]]*DATOS_[[#This Row],[% anualiz]]=1,"NO","Sí")</f>
        <v>Sí</v>
      </c>
      <c r="BX659" s="138" t="e">
        <f aca="false">(DATOS_[[#This Row],[S.BASE]]*(1/DATOS_[[#This Row],[% normaliz]])*(1/DATOS_[[#This Row],[% anualiz]]))*IF(DATOS_[[#This Row],[Check Equiparado]]="Sí",1,0)</f>
        <v>#DIV/0!</v>
      </c>
      <c r="BY6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9" s="138" t="e">
        <f aca="false">+DATOS_[[#This Row],[SALARIO BASE Eq]]+DATOS_[[#This Row],[Tot COMPL.SAL Eq]]</f>
        <v>#DIV/0!</v>
      </c>
      <c r="CA659" s="138" t="e">
        <f aca="false" t="array" ref="CA659:CA6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9" s="138" t="e">
        <f aca="false">+DATOS_[[#This Row],[TOTAL SALARIO Eq]]+DATOS_[[#This Row],[Tot Extrasalarial Eq]]</f>
        <v>#DIV/0!</v>
      </c>
      <c r="CC659" s="139" t="n">
        <f aca="false">DATOS_[[#This Row],[S.BASE]]</f>
        <v>0</v>
      </c>
      <c r="CD659" s="139" t="n">
        <f aca="false">+SUM(DATOS_[[#This Row],[Conc.Sal.01]:[Conc.Sal.30]])</f>
        <v>0</v>
      </c>
      <c r="CE659" s="139" t="n">
        <f aca="false">+DATOS_[[#This Row],[SALARIO BASE Ef]]+DATOS_[[#This Row],[Tot COMPL.SAL Ef]]</f>
        <v>0</v>
      </c>
      <c r="CF659" s="139" t="n">
        <f aca="false">+SUM(DATOS_[[#This Row],[C.Extra.01]:[C.Extra.05]])</f>
        <v>0</v>
      </c>
      <c r="CG659" s="139" t="n">
        <f aca="false">+DATOS_[[#This Row],[TOTAL SALARIO Ef]]+DATOS_[[#This Row],[Tot Extrasalarial Ef]]</f>
        <v>0</v>
      </c>
      <c r="CH659" s="140" t="n">
        <f aca="false">MIN(IF(DATOS_[[#This Row],[Fecha Fin Contrato]]="",$D$4,DATOS_[[#This Row],[Fecha Fin Contrato]]),$D$4)-MAX(DATOS_[[#This Row],[Fecha de Contratación]],$D$3)+1</f>
        <v>1</v>
      </c>
      <c r="CI659" s="141" t="str">
        <f aca="false">IF(COUNTIFS(DATOS_[id],DATOS_[[#This Row],[id]])&gt;1,DATOS_[[#This Row],[id]],"")</f>
        <v/>
      </c>
      <c r="CJ659" s="141" t="n">
        <f aca="false">(Inicio!$G$10-DATOS_[[#This Row],[Fecha Nacimiento]])/365.25</f>
        <v>0</v>
      </c>
      <c r="CK659" s="141" t="n">
        <f aca="false">(Inicio!$G$10-DATOS_[[#This Row],[Fecha de Antigüedad]])/365.25</f>
        <v>0</v>
      </c>
      <c r="CL659" s="141" t="e">
        <f aca="false">+VLOOKUP(DATOS_[[#This Row],[Clave de Contrato]],TblTiposContrato13[],3,0)</f>
        <v>#N/A</v>
      </c>
      <c r="CM659" s="141" t="e">
        <f aca="false">+VLOOKUP(DATOS_[[#This Row],[Clave de Contrato]],TblTiposContrato13[],4,0)</f>
        <v>#N/A</v>
      </c>
      <c r="CN659" s="141" t="str">
        <f aca="false">VLOOKUP(DATOS_[[#This Row],[Edad]],CONTRATOS!TblRngEdad,2,1)</f>
        <v>20  o menos</v>
      </c>
      <c r="CO659" s="141" t="str">
        <f aca="false">VLOOKUP(DATOS_[[#This Row],[Antigüedad]],TblRngAntg14[],2,1)</f>
        <v>0 a 1 años</v>
      </c>
    </row>
    <row r="660" customFormat="false" ht="13.8" hidden="false" customHeight="false" outlineLevel="0" collapsed="false">
      <c r="D660" s="128"/>
      <c r="E660" s="129"/>
      <c r="F660" s="129"/>
      <c r="G660" s="129"/>
      <c r="H660" s="130"/>
      <c r="I660" s="131"/>
      <c r="J660" s="128"/>
      <c r="K660" s="132"/>
      <c r="L660" s="132"/>
      <c r="M660" s="133"/>
      <c r="N660" s="133"/>
      <c r="O660" s="133"/>
      <c r="P660" s="129"/>
      <c r="Z660" s="74"/>
      <c r="AA660" s="75"/>
      <c r="AB660" s="75"/>
      <c r="AC660" s="129"/>
      <c r="AD660" s="134"/>
      <c r="AE660" s="134"/>
      <c r="AF660" s="134"/>
      <c r="AG660" s="134"/>
      <c r="AH660" s="134"/>
      <c r="AI660" s="134"/>
      <c r="AJ660" s="134"/>
      <c r="AK660" s="134"/>
      <c r="AL660" s="134"/>
      <c r="AM660" s="134"/>
      <c r="AN660" s="134"/>
      <c r="AO660" s="134"/>
      <c r="AP660" s="134"/>
      <c r="AQ660" s="134"/>
      <c r="AR660" s="134"/>
      <c r="AS660" s="134"/>
      <c r="AT660" s="134"/>
      <c r="AU660" s="134"/>
      <c r="AV660" s="134"/>
      <c r="AW660" s="134"/>
      <c r="AX660" s="134"/>
      <c r="AY660" s="134"/>
      <c r="AZ660" s="134"/>
      <c r="BA660" s="134"/>
      <c r="BB660" s="134"/>
      <c r="BC660" s="134"/>
      <c r="BD660" s="134"/>
      <c r="BE660" s="134"/>
      <c r="BF660" s="134"/>
      <c r="BG660" s="134"/>
      <c r="BH660" s="134"/>
      <c r="BI660" s="134"/>
      <c r="BJ660" s="134"/>
      <c r="BK660" s="134"/>
      <c r="BL660" s="134"/>
      <c r="BM660" s="135"/>
      <c r="BN660" s="136" t="n">
        <f aca="false">+MAX($D$3,DATOS_[[#This Row],[Fecha Inicio Sit. Contract.]])</f>
        <v>0</v>
      </c>
      <c r="BO660" s="136" t="n">
        <f aca="false">+MIN($D$4,DATOS_[[#This Row],[Fecha Fin Sit. Contract.]])</f>
        <v>0</v>
      </c>
      <c r="BP660" s="137" t="n">
        <f aca="false">+DATOS_[[#This Row],[% de jornada]]*IF(DATOS_[[#This Row],[% jornada reducida]]="",1,DATOS_[[#This Row],[% jornada reducida]])</f>
        <v>0</v>
      </c>
      <c r="BQ660" s="137" t="n">
        <f aca="false">+(DATOS_[[#This Row],[F.fin.cal]]-DATOS_[[#This Row],[F.ini.cal]]+1)/($D$4-$D$3+1)</f>
        <v>1</v>
      </c>
      <c r="BR660" s="137" t="str">
        <f aca="false">IF(OR(AND(DATOS_[[#This Row],[Fecha Fin Contrato]]&lt;$D$3,DATOS_[[#This Row],[Fecha Fin Contrato]]&lt;&gt;""),DATOS_[[#This Row],[Fecha de Contratación]]&gt;$D$4),"Fuera","Dentro")</f>
        <v>Dentro</v>
      </c>
      <c r="BS660" s="137" t="str">
        <f aca="false" t="array" ref="BS660:BS660">IF(MAX(IF(DATOS_[id]=DATOS_[[#This Row],[id]],DATOS_[F.fin.cal]))=DATOS_[[#This Row],[F.fin.cal]],"Sí","NO")</f>
        <v>Sí</v>
      </c>
      <c r="BT660" s="137" t="str">
        <f aca="false">IF(AND(DATOS_[[#This Row],[% normaliz]]&lt;&gt;1,DATOS_[[#This Row],[% anualiz]]=1),"Sí","NO")</f>
        <v>Sí</v>
      </c>
      <c r="BU660" s="137" t="str">
        <f aca="false">IF(AND(DATOS_[[#This Row],[% normaliz]]=1,DATOS_[[#This Row],[% anualiz]]&lt;&gt;1),"Sí","NO")</f>
        <v>NO</v>
      </c>
      <c r="BV660" s="137" t="str">
        <f aca="false">IF(AND(DATOS_[[#This Row],[% normaliz]]&lt;&gt;1,DATOS_[[#This Row],[% anualiz]]&lt;&gt;1),"Sí","NO")</f>
        <v>NO</v>
      </c>
      <c r="BW660" s="137" t="str">
        <f aca="false">+IF(DATOS_[[#This Row],[% normaliz]]*DATOS_[[#This Row],[% anualiz]]=1,"NO","Sí")</f>
        <v>Sí</v>
      </c>
      <c r="BX660" s="138" t="e">
        <f aca="false">(DATOS_[[#This Row],[S.BASE]]*(1/DATOS_[[#This Row],[% normaliz]])*(1/DATOS_[[#This Row],[% anualiz]]))*IF(DATOS_[[#This Row],[Check Equiparado]]="Sí",1,0)</f>
        <v>#DIV/0!</v>
      </c>
      <c r="BY6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0" s="138" t="e">
        <f aca="false">+DATOS_[[#This Row],[SALARIO BASE Eq]]+DATOS_[[#This Row],[Tot COMPL.SAL Eq]]</f>
        <v>#DIV/0!</v>
      </c>
      <c r="CA660" s="138" t="e">
        <f aca="false" t="array" ref="CA660:CA6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0" s="138" t="e">
        <f aca="false">+DATOS_[[#This Row],[TOTAL SALARIO Eq]]+DATOS_[[#This Row],[Tot Extrasalarial Eq]]</f>
        <v>#DIV/0!</v>
      </c>
      <c r="CC660" s="139" t="n">
        <f aca="false">DATOS_[[#This Row],[S.BASE]]</f>
        <v>0</v>
      </c>
      <c r="CD660" s="139" t="n">
        <f aca="false">+SUM(DATOS_[[#This Row],[Conc.Sal.01]:[Conc.Sal.30]])</f>
        <v>0</v>
      </c>
      <c r="CE660" s="139" t="n">
        <f aca="false">+DATOS_[[#This Row],[SALARIO BASE Ef]]+DATOS_[[#This Row],[Tot COMPL.SAL Ef]]</f>
        <v>0</v>
      </c>
      <c r="CF660" s="139" t="n">
        <f aca="false">+SUM(DATOS_[[#This Row],[C.Extra.01]:[C.Extra.05]])</f>
        <v>0</v>
      </c>
      <c r="CG660" s="139" t="n">
        <f aca="false">+DATOS_[[#This Row],[TOTAL SALARIO Ef]]+DATOS_[[#This Row],[Tot Extrasalarial Ef]]</f>
        <v>0</v>
      </c>
      <c r="CH660" s="140" t="n">
        <f aca="false">MIN(IF(DATOS_[[#This Row],[Fecha Fin Contrato]]="",$D$4,DATOS_[[#This Row],[Fecha Fin Contrato]]),$D$4)-MAX(DATOS_[[#This Row],[Fecha de Contratación]],$D$3)+1</f>
        <v>1</v>
      </c>
      <c r="CI660" s="141" t="str">
        <f aca="false">IF(COUNTIFS(DATOS_[id],DATOS_[[#This Row],[id]])&gt;1,DATOS_[[#This Row],[id]],"")</f>
        <v/>
      </c>
      <c r="CJ660" s="141" t="n">
        <f aca="false">(Inicio!$G$10-DATOS_[[#This Row],[Fecha Nacimiento]])/365.25</f>
        <v>0</v>
      </c>
      <c r="CK660" s="141" t="n">
        <f aca="false">(Inicio!$G$10-DATOS_[[#This Row],[Fecha de Antigüedad]])/365.25</f>
        <v>0</v>
      </c>
      <c r="CL660" s="141" t="e">
        <f aca="false">+VLOOKUP(DATOS_[[#This Row],[Clave de Contrato]],TblTiposContrato13[],3,0)</f>
        <v>#N/A</v>
      </c>
      <c r="CM660" s="141" t="e">
        <f aca="false">+VLOOKUP(DATOS_[[#This Row],[Clave de Contrato]],TblTiposContrato13[],4,0)</f>
        <v>#N/A</v>
      </c>
      <c r="CN660" s="141" t="str">
        <f aca="false">VLOOKUP(DATOS_[[#This Row],[Edad]],CONTRATOS!TblRngEdad,2,1)</f>
        <v>20  o menos</v>
      </c>
      <c r="CO660" s="141" t="str">
        <f aca="false">VLOOKUP(DATOS_[[#This Row],[Antigüedad]],TblRngAntg14[],2,1)</f>
        <v>0 a 1 años</v>
      </c>
    </row>
    <row r="661" customFormat="false" ht="13.8" hidden="false" customHeight="false" outlineLevel="0" collapsed="false">
      <c r="D661" s="128"/>
      <c r="E661" s="129"/>
      <c r="F661" s="129"/>
      <c r="G661" s="129"/>
      <c r="H661" s="130"/>
      <c r="I661" s="131"/>
      <c r="J661" s="128"/>
      <c r="K661" s="132"/>
      <c r="L661" s="132"/>
      <c r="M661" s="133"/>
      <c r="N661" s="133"/>
      <c r="O661" s="133"/>
      <c r="P661" s="129"/>
      <c r="Z661" s="74"/>
      <c r="AA661" s="75"/>
      <c r="AB661" s="75"/>
      <c r="AC661" s="129"/>
      <c r="AD661" s="134"/>
      <c r="AE661" s="134"/>
      <c r="AF661" s="134"/>
      <c r="AG661" s="134"/>
      <c r="AH661" s="134"/>
      <c r="AI661" s="134"/>
      <c r="AJ661" s="134"/>
      <c r="AK661" s="134"/>
      <c r="AL661" s="134"/>
      <c r="AM661" s="134"/>
      <c r="AN661" s="134"/>
      <c r="AO661" s="134"/>
      <c r="AP661" s="134"/>
      <c r="AQ661" s="134"/>
      <c r="AR661" s="134"/>
      <c r="AS661" s="134"/>
      <c r="AT661" s="134"/>
      <c r="AU661" s="134"/>
      <c r="AV661" s="134"/>
      <c r="AW661" s="134"/>
      <c r="AX661" s="134"/>
      <c r="AY661" s="134"/>
      <c r="AZ661" s="134"/>
      <c r="BA661" s="134"/>
      <c r="BB661" s="134"/>
      <c r="BC661" s="134"/>
      <c r="BD661" s="134"/>
      <c r="BE661" s="134"/>
      <c r="BF661" s="134"/>
      <c r="BG661" s="134"/>
      <c r="BH661" s="134"/>
      <c r="BI661" s="134"/>
      <c r="BJ661" s="134"/>
      <c r="BK661" s="134"/>
      <c r="BL661" s="134"/>
      <c r="BM661" s="135"/>
      <c r="BN661" s="136" t="n">
        <f aca="false">+MAX($D$3,DATOS_[[#This Row],[Fecha Inicio Sit. Contract.]])</f>
        <v>0</v>
      </c>
      <c r="BO661" s="136" t="n">
        <f aca="false">+MIN($D$4,DATOS_[[#This Row],[Fecha Fin Sit. Contract.]])</f>
        <v>0</v>
      </c>
      <c r="BP661" s="137" t="n">
        <f aca="false">+DATOS_[[#This Row],[% de jornada]]*IF(DATOS_[[#This Row],[% jornada reducida]]="",1,DATOS_[[#This Row],[% jornada reducida]])</f>
        <v>0</v>
      </c>
      <c r="BQ661" s="137" t="n">
        <f aca="false">+(DATOS_[[#This Row],[F.fin.cal]]-DATOS_[[#This Row],[F.ini.cal]]+1)/($D$4-$D$3+1)</f>
        <v>1</v>
      </c>
      <c r="BR661" s="137" t="str">
        <f aca="false">IF(OR(AND(DATOS_[[#This Row],[Fecha Fin Contrato]]&lt;$D$3,DATOS_[[#This Row],[Fecha Fin Contrato]]&lt;&gt;""),DATOS_[[#This Row],[Fecha de Contratación]]&gt;$D$4),"Fuera","Dentro")</f>
        <v>Dentro</v>
      </c>
      <c r="BS661" s="137" t="str">
        <f aca="false" t="array" ref="BS661:BS661">IF(MAX(IF(DATOS_[id]=DATOS_[[#This Row],[id]],DATOS_[F.fin.cal]))=DATOS_[[#This Row],[F.fin.cal]],"Sí","NO")</f>
        <v>Sí</v>
      </c>
      <c r="BT661" s="137" t="str">
        <f aca="false">IF(AND(DATOS_[[#This Row],[% normaliz]]&lt;&gt;1,DATOS_[[#This Row],[% anualiz]]=1),"Sí","NO")</f>
        <v>Sí</v>
      </c>
      <c r="BU661" s="137" t="str">
        <f aca="false">IF(AND(DATOS_[[#This Row],[% normaliz]]=1,DATOS_[[#This Row],[% anualiz]]&lt;&gt;1),"Sí","NO")</f>
        <v>NO</v>
      </c>
      <c r="BV661" s="137" t="str">
        <f aca="false">IF(AND(DATOS_[[#This Row],[% normaliz]]&lt;&gt;1,DATOS_[[#This Row],[% anualiz]]&lt;&gt;1),"Sí","NO")</f>
        <v>NO</v>
      </c>
      <c r="BW661" s="137" t="str">
        <f aca="false">+IF(DATOS_[[#This Row],[% normaliz]]*DATOS_[[#This Row],[% anualiz]]=1,"NO","Sí")</f>
        <v>Sí</v>
      </c>
      <c r="BX661" s="138" t="e">
        <f aca="false">(DATOS_[[#This Row],[S.BASE]]*(1/DATOS_[[#This Row],[% normaliz]])*(1/DATOS_[[#This Row],[% anualiz]]))*IF(DATOS_[[#This Row],[Check Equiparado]]="Sí",1,0)</f>
        <v>#DIV/0!</v>
      </c>
      <c r="BY6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1" s="138" t="e">
        <f aca="false">+DATOS_[[#This Row],[SALARIO BASE Eq]]+DATOS_[[#This Row],[Tot COMPL.SAL Eq]]</f>
        <v>#DIV/0!</v>
      </c>
      <c r="CA661" s="138" t="e">
        <f aca="false" t="array" ref="CA661:CA6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1" s="138" t="e">
        <f aca="false">+DATOS_[[#This Row],[TOTAL SALARIO Eq]]+DATOS_[[#This Row],[Tot Extrasalarial Eq]]</f>
        <v>#DIV/0!</v>
      </c>
      <c r="CC661" s="139" t="n">
        <f aca="false">DATOS_[[#This Row],[S.BASE]]</f>
        <v>0</v>
      </c>
      <c r="CD661" s="139" t="n">
        <f aca="false">+SUM(DATOS_[[#This Row],[Conc.Sal.01]:[Conc.Sal.30]])</f>
        <v>0</v>
      </c>
      <c r="CE661" s="139" t="n">
        <f aca="false">+DATOS_[[#This Row],[SALARIO BASE Ef]]+DATOS_[[#This Row],[Tot COMPL.SAL Ef]]</f>
        <v>0</v>
      </c>
      <c r="CF661" s="139" t="n">
        <f aca="false">+SUM(DATOS_[[#This Row],[C.Extra.01]:[C.Extra.05]])</f>
        <v>0</v>
      </c>
      <c r="CG661" s="139" t="n">
        <f aca="false">+DATOS_[[#This Row],[TOTAL SALARIO Ef]]+DATOS_[[#This Row],[Tot Extrasalarial Ef]]</f>
        <v>0</v>
      </c>
      <c r="CH661" s="140" t="n">
        <f aca="false">MIN(IF(DATOS_[[#This Row],[Fecha Fin Contrato]]="",$D$4,DATOS_[[#This Row],[Fecha Fin Contrato]]),$D$4)-MAX(DATOS_[[#This Row],[Fecha de Contratación]],$D$3)+1</f>
        <v>1</v>
      </c>
      <c r="CI661" s="141" t="str">
        <f aca="false">IF(COUNTIFS(DATOS_[id],DATOS_[[#This Row],[id]])&gt;1,DATOS_[[#This Row],[id]],"")</f>
        <v/>
      </c>
      <c r="CJ661" s="141" t="n">
        <f aca="false">(Inicio!$G$10-DATOS_[[#This Row],[Fecha Nacimiento]])/365.25</f>
        <v>0</v>
      </c>
      <c r="CK661" s="141" t="n">
        <f aca="false">(Inicio!$G$10-DATOS_[[#This Row],[Fecha de Antigüedad]])/365.25</f>
        <v>0</v>
      </c>
      <c r="CL661" s="141" t="e">
        <f aca="false">+VLOOKUP(DATOS_[[#This Row],[Clave de Contrato]],TblTiposContrato13[],3,0)</f>
        <v>#N/A</v>
      </c>
      <c r="CM661" s="141" t="e">
        <f aca="false">+VLOOKUP(DATOS_[[#This Row],[Clave de Contrato]],TblTiposContrato13[],4,0)</f>
        <v>#N/A</v>
      </c>
      <c r="CN661" s="141" t="str">
        <f aca="false">VLOOKUP(DATOS_[[#This Row],[Edad]],CONTRATOS!TblRngEdad,2,1)</f>
        <v>20  o menos</v>
      </c>
      <c r="CO661" s="141" t="str">
        <f aca="false">VLOOKUP(DATOS_[[#This Row],[Antigüedad]],TblRngAntg14[],2,1)</f>
        <v>0 a 1 años</v>
      </c>
    </row>
    <row r="662" customFormat="false" ht="13.8" hidden="false" customHeight="false" outlineLevel="0" collapsed="false">
      <c r="D662" s="128"/>
      <c r="E662" s="129"/>
      <c r="F662" s="129"/>
      <c r="G662" s="129"/>
      <c r="H662" s="130"/>
      <c r="I662" s="131"/>
      <c r="J662" s="128"/>
      <c r="K662" s="132"/>
      <c r="L662" s="132"/>
      <c r="M662" s="133"/>
      <c r="N662" s="133"/>
      <c r="O662" s="133"/>
      <c r="P662" s="129"/>
      <c r="Z662" s="74"/>
      <c r="AA662" s="75"/>
      <c r="AB662" s="75"/>
      <c r="AC662" s="129"/>
      <c r="AD662" s="134"/>
      <c r="AE662" s="134"/>
      <c r="AF662" s="134"/>
      <c r="AG662" s="134"/>
      <c r="AH662" s="134"/>
      <c r="AI662" s="134"/>
      <c r="AJ662" s="134"/>
      <c r="AK662" s="134"/>
      <c r="AL662" s="134"/>
      <c r="AM662" s="134"/>
      <c r="AN662" s="134"/>
      <c r="AO662" s="134"/>
      <c r="AP662" s="134"/>
      <c r="AQ662" s="134"/>
      <c r="AR662" s="134"/>
      <c r="AS662" s="134"/>
      <c r="AT662" s="134"/>
      <c r="AU662" s="134"/>
      <c r="AV662" s="134"/>
      <c r="AW662" s="134"/>
      <c r="AX662" s="134"/>
      <c r="AY662" s="134"/>
      <c r="AZ662" s="134"/>
      <c r="BA662" s="134"/>
      <c r="BB662" s="134"/>
      <c r="BC662" s="134"/>
      <c r="BD662" s="134"/>
      <c r="BE662" s="134"/>
      <c r="BF662" s="134"/>
      <c r="BG662" s="134"/>
      <c r="BH662" s="134"/>
      <c r="BI662" s="134"/>
      <c r="BJ662" s="134"/>
      <c r="BK662" s="134"/>
      <c r="BL662" s="134"/>
      <c r="BM662" s="135"/>
      <c r="BN662" s="136" t="n">
        <f aca="false">+MAX($D$3,DATOS_[[#This Row],[Fecha Inicio Sit. Contract.]])</f>
        <v>0</v>
      </c>
      <c r="BO662" s="136" t="n">
        <f aca="false">+MIN($D$4,DATOS_[[#This Row],[Fecha Fin Sit. Contract.]])</f>
        <v>0</v>
      </c>
      <c r="BP662" s="137" t="n">
        <f aca="false">+DATOS_[[#This Row],[% de jornada]]*IF(DATOS_[[#This Row],[% jornada reducida]]="",1,DATOS_[[#This Row],[% jornada reducida]])</f>
        <v>0</v>
      </c>
      <c r="BQ662" s="137" t="n">
        <f aca="false">+(DATOS_[[#This Row],[F.fin.cal]]-DATOS_[[#This Row],[F.ini.cal]]+1)/($D$4-$D$3+1)</f>
        <v>1</v>
      </c>
      <c r="BR662" s="137" t="str">
        <f aca="false">IF(OR(AND(DATOS_[[#This Row],[Fecha Fin Contrato]]&lt;$D$3,DATOS_[[#This Row],[Fecha Fin Contrato]]&lt;&gt;""),DATOS_[[#This Row],[Fecha de Contratación]]&gt;$D$4),"Fuera","Dentro")</f>
        <v>Dentro</v>
      </c>
      <c r="BS662" s="137" t="str">
        <f aca="false" t="array" ref="BS662:BS662">IF(MAX(IF(DATOS_[id]=DATOS_[[#This Row],[id]],DATOS_[F.fin.cal]))=DATOS_[[#This Row],[F.fin.cal]],"Sí","NO")</f>
        <v>Sí</v>
      </c>
      <c r="BT662" s="137" t="str">
        <f aca="false">IF(AND(DATOS_[[#This Row],[% normaliz]]&lt;&gt;1,DATOS_[[#This Row],[% anualiz]]=1),"Sí","NO")</f>
        <v>Sí</v>
      </c>
      <c r="BU662" s="137" t="str">
        <f aca="false">IF(AND(DATOS_[[#This Row],[% normaliz]]=1,DATOS_[[#This Row],[% anualiz]]&lt;&gt;1),"Sí","NO")</f>
        <v>NO</v>
      </c>
      <c r="BV662" s="137" t="str">
        <f aca="false">IF(AND(DATOS_[[#This Row],[% normaliz]]&lt;&gt;1,DATOS_[[#This Row],[% anualiz]]&lt;&gt;1),"Sí","NO")</f>
        <v>NO</v>
      </c>
      <c r="BW662" s="137" t="str">
        <f aca="false">+IF(DATOS_[[#This Row],[% normaliz]]*DATOS_[[#This Row],[% anualiz]]=1,"NO","Sí")</f>
        <v>Sí</v>
      </c>
      <c r="BX662" s="138" t="e">
        <f aca="false">(DATOS_[[#This Row],[S.BASE]]*(1/DATOS_[[#This Row],[% normaliz]])*(1/DATOS_[[#This Row],[% anualiz]]))*IF(DATOS_[[#This Row],[Check Equiparado]]="Sí",1,0)</f>
        <v>#DIV/0!</v>
      </c>
      <c r="BY6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2" s="138" t="e">
        <f aca="false">+DATOS_[[#This Row],[SALARIO BASE Eq]]+DATOS_[[#This Row],[Tot COMPL.SAL Eq]]</f>
        <v>#DIV/0!</v>
      </c>
      <c r="CA662" s="138" t="e">
        <f aca="false" t="array" ref="CA662:CA6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2" s="138" t="e">
        <f aca="false">+DATOS_[[#This Row],[TOTAL SALARIO Eq]]+DATOS_[[#This Row],[Tot Extrasalarial Eq]]</f>
        <v>#DIV/0!</v>
      </c>
      <c r="CC662" s="139" t="n">
        <f aca="false">DATOS_[[#This Row],[S.BASE]]</f>
        <v>0</v>
      </c>
      <c r="CD662" s="139" t="n">
        <f aca="false">+SUM(DATOS_[[#This Row],[Conc.Sal.01]:[Conc.Sal.30]])</f>
        <v>0</v>
      </c>
      <c r="CE662" s="139" t="n">
        <f aca="false">+DATOS_[[#This Row],[SALARIO BASE Ef]]+DATOS_[[#This Row],[Tot COMPL.SAL Ef]]</f>
        <v>0</v>
      </c>
      <c r="CF662" s="139" t="n">
        <f aca="false">+SUM(DATOS_[[#This Row],[C.Extra.01]:[C.Extra.05]])</f>
        <v>0</v>
      </c>
      <c r="CG662" s="139" t="n">
        <f aca="false">+DATOS_[[#This Row],[TOTAL SALARIO Ef]]+DATOS_[[#This Row],[Tot Extrasalarial Ef]]</f>
        <v>0</v>
      </c>
      <c r="CH662" s="140" t="n">
        <f aca="false">MIN(IF(DATOS_[[#This Row],[Fecha Fin Contrato]]="",$D$4,DATOS_[[#This Row],[Fecha Fin Contrato]]),$D$4)-MAX(DATOS_[[#This Row],[Fecha de Contratación]],$D$3)+1</f>
        <v>1</v>
      </c>
      <c r="CI662" s="141" t="str">
        <f aca="false">IF(COUNTIFS(DATOS_[id],DATOS_[[#This Row],[id]])&gt;1,DATOS_[[#This Row],[id]],"")</f>
        <v/>
      </c>
      <c r="CJ662" s="141" t="n">
        <f aca="false">(Inicio!$G$10-DATOS_[[#This Row],[Fecha Nacimiento]])/365.25</f>
        <v>0</v>
      </c>
      <c r="CK662" s="141" t="n">
        <f aca="false">(Inicio!$G$10-DATOS_[[#This Row],[Fecha de Antigüedad]])/365.25</f>
        <v>0</v>
      </c>
      <c r="CL662" s="141" t="e">
        <f aca="false">+VLOOKUP(DATOS_[[#This Row],[Clave de Contrato]],TblTiposContrato13[],3,0)</f>
        <v>#N/A</v>
      </c>
      <c r="CM662" s="141" t="e">
        <f aca="false">+VLOOKUP(DATOS_[[#This Row],[Clave de Contrato]],TblTiposContrato13[],4,0)</f>
        <v>#N/A</v>
      </c>
      <c r="CN662" s="141" t="str">
        <f aca="false">VLOOKUP(DATOS_[[#This Row],[Edad]],CONTRATOS!TblRngEdad,2,1)</f>
        <v>20  o menos</v>
      </c>
      <c r="CO662" s="141" t="str">
        <f aca="false">VLOOKUP(DATOS_[[#This Row],[Antigüedad]],TblRngAntg14[],2,1)</f>
        <v>0 a 1 años</v>
      </c>
    </row>
    <row r="663" customFormat="false" ht="13.8" hidden="false" customHeight="false" outlineLevel="0" collapsed="false">
      <c r="D663" s="128"/>
      <c r="E663" s="129"/>
      <c r="F663" s="129"/>
      <c r="G663" s="129"/>
      <c r="H663" s="130"/>
      <c r="I663" s="131"/>
      <c r="J663" s="128"/>
      <c r="K663" s="132"/>
      <c r="L663" s="132"/>
      <c r="M663" s="133"/>
      <c r="N663" s="133"/>
      <c r="O663" s="133"/>
      <c r="P663" s="129"/>
      <c r="Z663" s="74"/>
      <c r="AA663" s="75"/>
      <c r="AB663" s="75"/>
      <c r="AC663" s="129"/>
      <c r="AD663" s="134"/>
      <c r="AE663" s="134"/>
      <c r="AF663" s="134"/>
      <c r="AG663" s="134"/>
      <c r="AH663" s="134"/>
      <c r="AI663" s="134"/>
      <c r="AJ663" s="134"/>
      <c r="AK663" s="134"/>
      <c r="AL663" s="134"/>
      <c r="AM663" s="134"/>
      <c r="AN663" s="134"/>
      <c r="AO663" s="134"/>
      <c r="AP663" s="134"/>
      <c r="AQ663" s="134"/>
      <c r="AR663" s="134"/>
      <c r="AS663" s="134"/>
      <c r="AT663" s="134"/>
      <c r="AU663" s="134"/>
      <c r="AV663" s="134"/>
      <c r="AW663" s="134"/>
      <c r="AX663" s="134"/>
      <c r="AY663" s="134"/>
      <c r="AZ663" s="134"/>
      <c r="BA663" s="134"/>
      <c r="BB663" s="134"/>
      <c r="BC663" s="134"/>
      <c r="BD663" s="134"/>
      <c r="BE663" s="134"/>
      <c r="BF663" s="134"/>
      <c r="BG663" s="134"/>
      <c r="BH663" s="134"/>
      <c r="BI663" s="134"/>
      <c r="BJ663" s="134"/>
      <c r="BK663" s="134"/>
      <c r="BL663" s="134"/>
      <c r="BM663" s="135"/>
      <c r="BN663" s="136" t="n">
        <f aca="false">+MAX($D$3,DATOS_[[#This Row],[Fecha Inicio Sit. Contract.]])</f>
        <v>0</v>
      </c>
      <c r="BO663" s="136" t="n">
        <f aca="false">+MIN($D$4,DATOS_[[#This Row],[Fecha Fin Sit. Contract.]])</f>
        <v>0</v>
      </c>
      <c r="BP663" s="137" t="n">
        <f aca="false">+DATOS_[[#This Row],[% de jornada]]*IF(DATOS_[[#This Row],[% jornada reducida]]="",1,DATOS_[[#This Row],[% jornada reducida]])</f>
        <v>0</v>
      </c>
      <c r="BQ663" s="137" t="n">
        <f aca="false">+(DATOS_[[#This Row],[F.fin.cal]]-DATOS_[[#This Row],[F.ini.cal]]+1)/($D$4-$D$3+1)</f>
        <v>1</v>
      </c>
      <c r="BR663" s="137" t="str">
        <f aca="false">IF(OR(AND(DATOS_[[#This Row],[Fecha Fin Contrato]]&lt;$D$3,DATOS_[[#This Row],[Fecha Fin Contrato]]&lt;&gt;""),DATOS_[[#This Row],[Fecha de Contratación]]&gt;$D$4),"Fuera","Dentro")</f>
        <v>Dentro</v>
      </c>
      <c r="BS663" s="137" t="str">
        <f aca="false" t="array" ref="BS663:BS663">IF(MAX(IF(DATOS_[id]=DATOS_[[#This Row],[id]],DATOS_[F.fin.cal]))=DATOS_[[#This Row],[F.fin.cal]],"Sí","NO")</f>
        <v>Sí</v>
      </c>
      <c r="BT663" s="137" t="str">
        <f aca="false">IF(AND(DATOS_[[#This Row],[% normaliz]]&lt;&gt;1,DATOS_[[#This Row],[% anualiz]]=1),"Sí","NO")</f>
        <v>Sí</v>
      </c>
      <c r="BU663" s="137" t="str">
        <f aca="false">IF(AND(DATOS_[[#This Row],[% normaliz]]=1,DATOS_[[#This Row],[% anualiz]]&lt;&gt;1),"Sí","NO")</f>
        <v>NO</v>
      </c>
      <c r="BV663" s="137" t="str">
        <f aca="false">IF(AND(DATOS_[[#This Row],[% normaliz]]&lt;&gt;1,DATOS_[[#This Row],[% anualiz]]&lt;&gt;1),"Sí","NO")</f>
        <v>NO</v>
      </c>
      <c r="BW663" s="137" t="str">
        <f aca="false">+IF(DATOS_[[#This Row],[% normaliz]]*DATOS_[[#This Row],[% anualiz]]=1,"NO","Sí")</f>
        <v>Sí</v>
      </c>
      <c r="BX663" s="138" t="e">
        <f aca="false">(DATOS_[[#This Row],[S.BASE]]*(1/DATOS_[[#This Row],[% normaliz]])*(1/DATOS_[[#This Row],[% anualiz]]))*IF(DATOS_[[#This Row],[Check Equiparado]]="Sí",1,0)</f>
        <v>#DIV/0!</v>
      </c>
      <c r="BY6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3" s="138" t="e">
        <f aca="false">+DATOS_[[#This Row],[SALARIO BASE Eq]]+DATOS_[[#This Row],[Tot COMPL.SAL Eq]]</f>
        <v>#DIV/0!</v>
      </c>
      <c r="CA663" s="138" t="e">
        <f aca="false" t="array" ref="CA663:CA6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3" s="138" t="e">
        <f aca="false">+DATOS_[[#This Row],[TOTAL SALARIO Eq]]+DATOS_[[#This Row],[Tot Extrasalarial Eq]]</f>
        <v>#DIV/0!</v>
      </c>
      <c r="CC663" s="139" t="n">
        <f aca="false">DATOS_[[#This Row],[S.BASE]]</f>
        <v>0</v>
      </c>
      <c r="CD663" s="139" t="n">
        <f aca="false">+SUM(DATOS_[[#This Row],[Conc.Sal.01]:[Conc.Sal.30]])</f>
        <v>0</v>
      </c>
      <c r="CE663" s="139" t="n">
        <f aca="false">+DATOS_[[#This Row],[SALARIO BASE Ef]]+DATOS_[[#This Row],[Tot COMPL.SAL Ef]]</f>
        <v>0</v>
      </c>
      <c r="CF663" s="139" t="n">
        <f aca="false">+SUM(DATOS_[[#This Row],[C.Extra.01]:[C.Extra.05]])</f>
        <v>0</v>
      </c>
      <c r="CG663" s="139" t="n">
        <f aca="false">+DATOS_[[#This Row],[TOTAL SALARIO Ef]]+DATOS_[[#This Row],[Tot Extrasalarial Ef]]</f>
        <v>0</v>
      </c>
      <c r="CH663" s="140" t="n">
        <f aca="false">MIN(IF(DATOS_[[#This Row],[Fecha Fin Contrato]]="",$D$4,DATOS_[[#This Row],[Fecha Fin Contrato]]),$D$4)-MAX(DATOS_[[#This Row],[Fecha de Contratación]],$D$3)+1</f>
        <v>1</v>
      </c>
      <c r="CI663" s="141" t="str">
        <f aca="false">IF(COUNTIFS(DATOS_[id],DATOS_[[#This Row],[id]])&gt;1,DATOS_[[#This Row],[id]],"")</f>
        <v/>
      </c>
      <c r="CJ663" s="141" t="n">
        <f aca="false">(Inicio!$G$10-DATOS_[[#This Row],[Fecha Nacimiento]])/365.25</f>
        <v>0</v>
      </c>
      <c r="CK663" s="141" t="n">
        <f aca="false">(Inicio!$G$10-DATOS_[[#This Row],[Fecha de Antigüedad]])/365.25</f>
        <v>0</v>
      </c>
      <c r="CL663" s="141" t="e">
        <f aca="false">+VLOOKUP(DATOS_[[#This Row],[Clave de Contrato]],TblTiposContrato13[],3,0)</f>
        <v>#N/A</v>
      </c>
      <c r="CM663" s="141" t="e">
        <f aca="false">+VLOOKUP(DATOS_[[#This Row],[Clave de Contrato]],TblTiposContrato13[],4,0)</f>
        <v>#N/A</v>
      </c>
      <c r="CN663" s="141" t="str">
        <f aca="false">VLOOKUP(DATOS_[[#This Row],[Edad]],CONTRATOS!TblRngEdad,2,1)</f>
        <v>20  o menos</v>
      </c>
      <c r="CO663" s="141" t="str">
        <f aca="false">VLOOKUP(DATOS_[[#This Row],[Antigüedad]],TblRngAntg14[],2,1)</f>
        <v>0 a 1 años</v>
      </c>
    </row>
    <row r="664" customFormat="false" ht="13.8" hidden="false" customHeight="false" outlineLevel="0" collapsed="false">
      <c r="D664" s="128"/>
      <c r="E664" s="129"/>
      <c r="F664" s="129"/>
      <c r="G664" s="129"/>
      <c r="H664" s="130"/>
      <c r="I664" s="131"/>
      <c r="J664" s="128"/>
      <c r="K664" s="132"/>
      <c r="L664" s="132"/>
      <c r="M664" s="133"/>
      <c r="N664" s="133"/>
      <c r="O664" s="133"/>
      <c r="P664" s="129"/>
      <c r="Z664" s="74"/>
      <c r="AA664" s="75"/>
      <c r="AB664" s="75"/>
      <c r="AC664" s="129"/>
      <c r="AD664" s="134"/>
      <c r="AE664" s="134"/>
      <c r="AF664" s="134"/>
      <c r="AG664" s="134"/>
      <c r="AH664" s="134"/>
      <c r="AI664" s="134"/>
      <c r="AJ664" s="134"/>
      <c r="AK664" s="134"/>
      <c r="AL664" s="134"/>
      <c r="AM664" s="134"/>
      <c r="AN664" s="134"/>
      <c r="AO664" s="134"/>
      <c r="AP664" s="134"/>
      <c r="AQ664" s="134"/>
      <c r="AR664" s="134"/>
      <c r="AS664" s="134"/>
      <c r="AT664" s="134"/>
      <c r="AU664" s="134"/>
      <c r="AV664" s="134"/>
      <c r="AW664" s="134"/>
      <c r="AX664" s="134"/>
      <c r="AY664" s="134"/>
      <c r="AZ664" s="134"/>
      <c r="BA664" s="134"/>
      <c r="BB664" s="134"/>
      <c r="BC664" s="134"/>
      <c r="BD664" s="134"/>
      <c r="BE664" s="134"/>
      <c r="BF664" s="134"/>
      <c r="BG664" s="134"/>
      <c r="BH664" s="134"/>
      <c r="BI664" s="134"/>
      <c r="BJ664" s="134"/>
      <c r="BK664" s="134"/>
      <c r="BL664" s="134"/>
      <c r="BM664" s="135"/>
      <c r="BN664" s="136" t="n">
        <f aca="false">+MAX($D$3,DATOS_[[#This Row],[Fecha Inicio Sit. Contract.]])</f>
        <v>0</v>
      </c>
      <c r="BO664" s="136" t="n">
        <f aca="false">+MIN($D$4,DATOS_[[#This Row],[Fecha Fin Sit. Contract.]])</f>
        <v>0</v>
      </c>
      <c r="BP664" s="137" t="n">
        <f aca="false">+DATOS_[[#This Row],[% de jornada]]*IF(DATOS_[[#This Row],[% jornada reducida]]="",1,DATOS_[[#This Row],[% jornada reducida]])</f>
        <v>0</v>
      </c>
      <c r="BQ664" s="137" t="n">
        <f aca="false">+(DATOS_[[#This Row],[F.fin.cal]]-DATOS_[[#This Row],[F.ini.cal]]+1)/($D$4-$D$3+1)</f>
        <v>1</v>
      </c>
      <c r="BR664" s="137" t="str">
        <f aca="false">IF(OR(AND(DATOS_[[#This Row],[Fecha Fin Contrato]]&lt;$D$3,DATOS_[[#This Row],[Fecha Fin Contrato]]&lt;&gt;""),DATOS_[[#This Row],[Fecha de Contratación]]&gt;$D$4),"Fuera","Dentro")</f>
        <v>Dentro</v>
      </c>
      <c r="BS664" s="137" t="str">
        <f aca="false" t="array" ref="BS664:BS664">IF(MAX(IF(DATOS_[id]=DATOS_[[#This Row],[id]],DATOS_[F.fin.cal]))=DATOS_[[#This Row],[F.fin.cal]],"Sí","NO")</f>
        <v>Sí</v>
      </c>
      <c r="BT664" s="137" t="str">
        <f aca="false">IF(AND(DATOS_[[#This Row],[% normaliz]]&lt;&gt;1,DATOS_[[#This Row],[% anualiz]]=1),"Sí","NO")</f>
        <v>Sí</v>
      </c>
      <c r="BU664" s="137" t="str">
        <f aca="false">IF(AND(DATOS_[[#This Row],[% normaliz]]=1,DATOS_[[#This Row],[% anualiz]]&lt;&gt;1),"Sí","NO")</f>
        <v>NO</v>
      </c>
      <c r="BV664" s="137" t="str">
        <f aca="false">IF(AND(DATOS_[[#This Row],[% normaliz]]&lt;&gt;1,DATOS_[[#This Row],[% anualiz]]&lt;&gt;1),"Sí","NO")</f>
        <v>NO</v>
      </c>
      <c r="BW664" s="137" t="str">
        <f aca="false">+IF(DATOS_[[#This Row],[% normaliz]]*DATOS_[[#This Row],[% anualiz]]=1,"NO","Sí")</f>
        <v>Sí</v>
      </c>
      <c r="BX664" s="138" t="e">
        <f aca="false">(DATOS_[[#This Row],[S.BASE]]*(1/DATOS_[[#This Row],[% normaliz]])*(1/DATOS_[[#This Row],[% anualiz]]))*IF(DATOS_[[#This Row],[Check Equiparado]]="Sí",1,0)</f>
        <v>#DIV/0!</v>
      </c>
      <c r="BY6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4" s="138" t="e">
        <f aca="false">+DATOS_[[#This Row],[SALARIO BASE Eq]]+DATOS_[[#This Row],[Tot COMPL.SAL Eq]]</f>
        <v>#DIV/0!</v>
      </c>
      <c r="CA664" s="138" t="e">
        <f aca="false" t="array" ref="CA664:CA6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4" s="138" t="e">
        <f aca="false">+DATOS_[[#This Row],[TOTAL SALARIO Eq]]+DATOS_[[#This Row],[Tot Extrasalarial Eq]]</f>
        <v>#DIV/0!</v>
      </c>
      <c r="CC664" s="139" t="n">
        <f aca="false">DATOS_[[#This Row],[S.BASE]]</f>
        <v>0</v>
      </c>
      <c r="CD664" s="139" t="n">
        <f aca="false">+SUM(DATOS_[[#This Row],[Conc.Sal.01]:[Conc.Sal.30]])</f>
        <v>0</v>
      </c>
      <c r="CE664" s="139" t="n">
        <f aca="false">+DATOS_[[#This Row],[SALARIO BASE Ef]]+DATOS_[[#This Row],[Tot COMPL.SAL Ef]]</f>
        <v>0</v>
      </c>
      <c r="CF664" s="139" t="n">
        <f aca="false">+SUM(DATOS_[[#This Row],[C.Extra.01]:[C.Extra.05]])</f>
        <v>0</v>
      </c>
      <c r="CG664" s="139" t="n">
        <f aca="false">+DATOS_[[#This Row],[TOTAL SALARIO Ef]]+DATOS_[[#This Row],[Tot Extrasalarial Ef]]</f>
        <v>0</v>
      </c>
      <c r="CH664" s="140" t="n">
        <f aca="false">MIN(IF(DATOS_[[#This Row],[Fecha Fin Contrato]]="",$D$4,DATOS_[[#This Row],[Fecha Fin Contrato]]),$D$4)-MAX(DATOS_[[#This Row],[Fecha de Contratación]],$D$3)+1</f>
        <v>1</v>
      </c>
      <c r="CI664" s="141" t="str">
        <f aca="false">IF(COUNTIFS(DATOS_[id],DATOS_[[#This Row],[id]])&gt;1,DATOS_[[#This Row],[id]],"")</f>
        <v/>
      </c>
      <c r="CJ664" s="141" t="n">
        <f aca="false">(Inicio!$G$10-DATOS_[[#This Row],[Fecha Nacimiento]])/365.25</f>
        <v>0</v>
      </c>
      <c r="CK664" s="141" t="n">
        <f aca="false">(Inicio!$G$10-DATOS_[[#This Row],[Fecha de Antigüedad]])/365.25</f>
        <v>0</v>
      </c>
      <c r="CL664" s="141" t="e">
        <f aca="false">+VLOOKUP(DATOS_[[#This Row],[Clave de Contrato]],TblTiposContrato13[],3,0)</f>
        <v>#N/A</v>
      </c>
      <c r="CM664" s="141" t="e">
        <f aca="false">+VLOOKUP(DATOS_[[#This Row],[Clave de Contrato]],TblTiposContrato13[],4,0)</f>
        <v>#N/A</v>
      </c>
      <c r="CN664" s="141" t="str">
        <f aca="false">VLOOKUP(DATOS_[[#This Row],[Edad]],CONTRATOS!TblRngEdad,2,1)</f>
        <v>20  o menos</v>
      </c>
      <c r="CO664" s="141" t="str">
        <f aca="false">VLOOKUP(DATOS_[[#This Row],[Antigüedad]],TblRngAntg14[],2,1)</f>
        <v>0 a 1 años</v>
      </c>
    </row>
    <row r="665" customFormat="false" ht="13.8" hidden="false" customHeight="false" outlineLevel="0" collapsed="false">
      <c r="D665" s="128"/>
      <c r="E665" s="129"/>
      <c r="F665" s="129"/>
      <c r="G665" s="129"/>
      <c r="H665" s="130"/>
      <c r="I665" s="131"/>
      <c r="J665" s="128"/>
      <c r="K665" s="132"/>
      <c r="L665" s="132"/>
      <c r="M665" s="133"/>
      <c r="N665" s="133"/>
      <c r="O665" s="133"/>
      <c r="P665" s="129"/>
      <c r="Z665" s="74"/>
      <c r="AA665" s="75"/>
      <c r="AB665" s="75"/>
      <c r="AC665" s="129"/>
      <c r="AD665" s="134"/>
      <c r="AE665" s="134"/>
      <c r="AF665" s="134"/>
      <c r="AG665" s="134"/>
      <c r="AH665" s="134"/>
      <c r="AI665" s="134"/>
      <c r="AJ665" s="134"/>
      <c r="AK665" s="134"/>
      <c r="AL665" s="134"/>
      <c r="AM665" s="134"/>
      <c r="AN665" s="134"/>
      <c r="AO665" s="134"/>
      <c r="AP665" s="134"/>
      <c r="AQ665" s="134"/>
      <c r="AR665" s="134"/>
      <c r="AS665" s="134"/>
      <c r="AT665" s="134"/>
      <c r="AU665" s="134"/>
      <c r="AV665" s="134"/>
      <c r="AW665" s="134"/>
      <c r="AX665" s="134"/>
      <c r="AY665" s="134"/>
      <c r="AZ665" s="134"/>
      <c r="BA665" s="134"/>
      <c r="BB665" s="134"/>
      <c r="BC665" s="134"/>
      <c r="BD665" s="134"/>
      <c r="BE665" s="134"/>
      <c r="BF665" s="134"/>
      <c r="BG665" s="134"/>
      <c r="BH665" s="134"/>
      <c r="BI665" s="134"/>
      <c r="BJ665" s="134"/>
      <c r="BK665" s="134"/>
      <c r="BL665" s="134"/>
      <c r="BM665" s="135"/>
      <c r="BN665" s="136" t="n">
        <f aca="false">+MAX($D$3,DATOS_[[#This Row],[Fecha Inicio Sit. Contract.]])</f>
        <v>0</v>
      </c>
      <c r="BO665" s="136" t="n">
        <f aca="false">+MIN($D$4,DATOS_[[#This Row],[Fecha Fin Sit. Contract.]])</f>
        <v>0</v>
      </c>
      <c r="BP665" s="137" t="n">
        <f aca="false">+DATOS_[[#This Row],[% de jornada]]*IF(DATOS_[[#This Row],[% jornada reducida]]="",1,DATOS_[[#This Row],[% jornada reducida]])</f>
        <v>0</v>
      </c>
      <c r="BQ665" s="137" t="n">
        <f aca="false">+(DATOS_[[#This Row],[F.fin.cal]]-DATOS_[[#This Row],[F.ini.cal]]+1)/($D$4-$D$3+1)</f>
        <v>1</v>
      </c>
      <c r="BR665" s="137" t="str">
        <f aca="false">IF(OR(AND(DATOS_[[#This Row],[Fecha Fin Contrato]]&lt;$D$3,DATOS_[[#This Row],[Fecha Fin Contrato]]&lt;&gt;""),DATOS_[[#This Row],[Fecha de Contratación]]&gt;$D$4),"Fuera","Dentro")</f>
        <v>Dentro</v>
      </c>
      <c r="BS665" s="137" t="str">
        <f aca="false" t="array" ref="BS665:BS665">IF(MAX(IF(DATOS_[id]=DATOS_[[#This Row],[id]],DATOS_[F.fin.cal]))=DATOS_[[#This Row],[F.fin.cal]],"Sí","NO")</f>
        <v>Sí</v>
      </c>
      <c r="BT665" s="137" t="str">
        <f aca="false">IF(AND(DATOS_[[#This Row],[% normaliz]]&lt;&gt;1,DATOS_[[#This Row],[% anualiz]]=1),"Sí","NO")</f>
        <v>Sí</v>
      </c>
      <c r="BU665" s="137" t="str">
        <f aca="false">IF(AND(DATOS_[[#This Row],[% normaliz]]=1,DATOS_[[#This Row],[% anualiz]]&lt;&gt;1),"Sí","NO")</f>
        <v>NO</v>
      </c>
      <c r="BV665" s="137" t="str">
        <f aca="false">IF(AND(DATOS_[[#This Row],[% normaliz]]&lt;&gt;1,DATOS_[[#This Row],[% anualiz]]&lt;&gt;1),"Sí","NO")</f>
        <v>NO</v>
      </c>
      <c r="BW665" s="137" t="str">
        <f aca="false">+IF(DATOS_[[#This Row],[% normaliz]]*DATOS_[[#This Row],[% anualiz]]=1,"NO","Sí")</f>
        <v>Sí</v>
      </c>
      <c r="BX665" s="138" t="e">
        <f aca="false">(DATOS_[[#This Row],[S.BASE]]*(1/DATOS_[[#This Row],[% normaliz]])*(1/DATOS_[[#This Row],[% anualiz]]))*IF(DATOS_[[#This Row],[Check Equiparado]]="Sí",1,0)</f>
        <v>#DIV/0!</v>
      </c>
      <c r="BY6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5" s="138" t="e">
        <f aca="false">+DATOS_[[#This Row],[SALARIO BASE Eq]]+DATOS_[[#This Row],[Tot COMPL.SAL Eq]]</f>
        <v>#DIV/0!</v>
      </c>
      <c r="CA665" s="138" t="e">
        <f aca="false" t="array" ref="CA665:CA6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5" s="138" t="e">
        <f aca="false">+DATOS_[[#This Row],[TOTAL SALARIO Eq]]+DATOS_[[#This Row],[Tot Extrasalarial Eq]]</f>
        <v>#DIV/0!</v>
      </c>
      <c r="CC665" s="139" t="n">
        <f aca="false">DATOS_[[#This Row],[S.BASE]]</f>
        <v>0</v>
      </c>
      <c r="CD665" s="139" t="n">
        <f aca="false">+SUM(DATOS_[[#This Row],[Conc.Sal.01]:[Conc.Sal.30]])</f>
        <v>0</v>
      </c>
      <c r="CE665" s="139" t="n">
        <f aca="false">+DATOS_[[#This Row],[SALARIO BASE Ef]]+DATOS_[[#This Row],[Tot COMPL.SAL Ef]]</f>
        <v>0</v>
      </c>
      <c r="CF665" s="139" t="n">
        <f aca="false">+SUM(DATOS_[[#This Row],[C.Extra.01]:[C.Extra.05]])</f>
        <v>0</v>
      </c>
      <c r="CG665" s="139" t="n">
        <f aca="false">+DATOS_[[#This Row],[TOTAL SALARIO Ef]]+DATOS_[[#This Row],[Tot Extrasalarial Ef]]</f>
        <v>0</v>
      </c>
      <c r="CH665" s="140" t="n">
        <f aca="false">MIN(IF(DATOS_[[#This Row],[Fecha Fin Contrato]]="",$D$4,DATOS_[[#This Row],[Fecha Fin Contrato]]),$D$4)-MAX(DATOS_[[#This Row],[Fecha de Contratación]],$D$3)+1</f>
        <v>1</v>
      </c>
      <c r="CI665" s="141" t="str">
        <f aca="false">IF(COUNTIFS(DATOS_[id],DATOS_[[#This Row],[id]])&gt;1,DATOS_[[#This Row],[id]],"")</f>
        <v/>
      </c>
      <c r="CJ665" s="141" t="n">
        <f aca="false">(Inicio!$G$10-DATOS_[[#This Row],[Fecha Nacimiento]])/365.25</f>
        <v>0</v>
      </c>
      <c r="CK665" s="141" t="n">
        <f aca="false">(Inicio!$G$10-DATOS_[[#This Row],[Fecha de Antigüedad]])/365.25</f>
        <v>0</v>
      </c>
      <c r="CL665" s="141" t="e">
        <f aca="false">+VLOOKUP(DATOS_[[#This Row],[Clave de Contrato]],TblTiposContrato13[],3,0)</f>
        <v>#N/A</v>
      </c>
      <c r="CM665" s="141" t="e">
        <f aca="false">+VLOOKUP(DATOS_[[#This Row],[Clave de Contrato]],TblTiposContrato13[],4,0)</f>
        <v>#N/A</v>
      </c>
      <c r="CN665" s="141" t="str">
        <f aca="false">VLOOKUP(DATOS_[[#This Row],[Edad]],CONTRATOS!TblRngEdad,2,1)</f>
        <v>20  o menos</v>
      </c>
      <c r="CO665" s="141" t="str">
        <f aca="false">VLOOKUP(DATOS_[[#This Row],[Antigüedad]],TblRngAntg14[],2,1)</f>
        <v>0 a 1 años</v>
      </c>
    </row>
    <row r="666" customFormat="false" ht="13.8" hidden="false" customHeight="false" outlineLevel="0" collapsed="false">
      <c r="D666" s="128"/>
      <c r="E666" s="129"/>
      <c r="F666" s="129"/>
      <c r="G666" s="129"/>
      <c r="H666" s="130"/>
      <c r="I666" s="131"/>
      <c r="J666" s="128"/>
      <c r="K666" s="132"/>
      <c r="L666" s="132"/>
      <c r="M666" s="133"/>
      <c r="N666" s="133"/>
      <c r="O666" s="133"/>
      <c r="P666" s="129"/>
      <c r="Z666" s="74"/>
      <c r="AA666" s="75"/>
      <c r="AB666" s="75"/>
      <c r="AC666" s="129"/>
      <c r="AD666" s="134"/>
      <c r="AE666" s="134"/>
      <c r="AF666" s="134"/>
      <c r="AG666" s="134"/>
      <c r="AH666" s="134"/>
      <c r="AI666" s="134"/>
      <c r="AJ666" s="134"/>
      <c r="AK666" s="134"/>
      <c r="AL666" s="134"/>
      <c r="AM666" s="134"/>
      <c r="AN666" s="134"/>
      <c r="AO666" s="134"/>
      <c r="AP666" s="134"/>
      <c r="AQ666" s="134"/>
      <c r="AR666" s="134"/>
      <c r="AS666" s="134"/>
      <c r="AT666" s="134"/>
      <c r="AU666" s="134"/>
      <c r="AV666" s="134"/>
      <c r="AW666" s="134"/>
      <c r="AX666" s="134"/>
      <c r="AY666" s="134"/>
      <c r="AZ666" s="134"/>
      <c r="BA666" s="134"/>
      <c r="BB666" s="134"/>
      <c r="BC666" s="134"/>
      <c r="BD666" s="134"/>
      <c r="BE666" s="134"/>
      <c r="BF666" s="134"/>
      <c r="BG666" s="134"/>
      <c r="BH666" s="134"/>
      <c r="BI666" s="134"/>
      <c r="BJ666" s="134"/>
      <c r="BK666" s="134"/>
      <c r="BL666" s="134"/>
      <c r="BM666" s="135"/>
      <c r="BN666" s="136" t="n">
        <f aca="false">+MAX($D$3,DATOS_[[#This Row],[Fecha Inicio Sit. Contract.]])</f>
        <v>0</v>
      </c>
      <c r="BO666" s="136" t="n">
        <f aca="false">+MIN($D$4,DATOS_[[#This Row],[Fecha Fin Sit. Contract.]])</f>
        <v>0</v>
      </c>
      <c r="BP666" s="137" t="n">
        <f aca="false">+DATOS_[[#This Row],[% de jornada]]*IF(DATOS_[[#This Row],[% jornada reducida]]="",1,DATOS_[[#This Row],[% jornada reducida]])</f>
        <v>0</v>
      </c>
      <c r="BQ666" s="137" t="n">
        <f aca="false">+(DATOS_[[#This Row],[F.fin.cal]]-DATOS_[[#This Row],[F.ini.cal]]+1)/($D$4-$D$3+1)</f>
        <v>1</v>
      </c>
      <c r="BR666" s="137" t="str">
        <f aca="false">IF(OR(AND(DATOS_[[#This Row],[Fecha Fin Contrato]]&lt;$D$3,DATOS_[[#This Row],[Fecha Fin Contrato]]&lt;&gt;""),DATOS_[[#This Row],[Fecha de Contratación]]&gt;$D$4),"Fuera","Dentro")</f>
        <v>Dentro</v>
      </c>
      <c r="BS666" s="137" t="str">
        <f aca="false" t="array" ref="BS666:BS666">IF(MAX(IF(DATOS_[id]=DATOS_[[#This Row],[id]],DATOS_[F.fin.cal]))=DATOS_[[#This Row],[F.fin.cal]],"Sí","NO")</f>
        <v>Sí</v>
      </c>
      <c r="BT666" s="137" t="str">
        <f aca="false">IF(AND(DATOS_[[#This Row],[% normaliz]]&lt;&gt;1,DATOS_[[#This Row],[% anualiz]]=1),"Sí","NO")</f>
        <v>Sí</v>
      </c>
      <c r="BU666" s="137" t="str">
        <f aca="false">IF(AND(DATOS_[[#This Row],[% normaliz]]=1,DATOS_[[#This Row],[% anualiz]]&lt;&gt;1),"Sí","NO")</f>
        <v>NO</v>
      </c>
      <c r="BV666" s="137" t="str">
        <f aca="false">IF(AND(DATOS_[[#This Row],[% normaliz]]&lt;&gt;1,DATOS_[[#This Row],[% anualiz]]&lt;&gt;1),"Sí","NO")</f>
        <v>NO</v>
      </c>
      <c r="BW666" s="137" t="str">
        <f aca="false">+IF(DATOS_[[#This Row],[% normaliz]]*DATOS_[[#This Row],[% anualiz]]=1,"NO","Sí")</f>
        <v>Sí</v>
      </c>
      <c r="BX666" s="138" t="e">
        <f aca="false">(DATOS_[[#This Row],[S.BASE]]*(1/DATOS_[[#This Row],[% normaliz]])*(1/DATOS_[[#This Row],[% anualiz]]))*IF(DATOS_[[#This Row],[Check Equiparado]]="Sí",1,0)</f>
        <v>#DIV/0!</v>
      </c>
      <c r="BY6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6" s="138" t="e">
        <f aca="false">+DATOS_[[#This Row],[SALARIO BASE Eq]]+DATOS_[[#This Row],[Tot COMPL.SAL Eq]]</f>
        <v>#DIV/0!</v>
      </c>
      <c r="CA666" s="138" t="e">
        <f aca="false" t="array" ref="CA666:CA6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6" s="138" t="e">
        <f aca="false">+DATOS_[[#This Row],[TOTAL SALARIO Eq]]+DATOS_[[#This Row],[Tot Extrasalarial Eq]]</f>
        <v>#DIV/0!</v>
      </c>
      <c r="CC666" s="139" t="n">
        <f aca="false">DATOS_[[#This Row],[S.BASE]]</f>
        <v>0</v>
      </c>
      <c r="CD666" s="139" t="n">
        <f aca="false">+SUM(DATOS_[[#This Row],[Conc.Sal.01]:[Conc.Sal.30]])</f>
        <v>0</v>
      </c>
      <c r="CE666" s="139" t="n">
        <f aca="false">+DATOS_[[#This Row],[SALARIO BASE Ef]]+DATOS_[[#This Row],[Tot COMPL.SAL Ef]]</f>
        <v>0</v>
      </c>
      <c r="CF666" s="139" t="n">
        <f aca="false">+SUM(DATOS_[[#This Row],[C.Extra.01]:[C.Extra.05]])</f>
        <v>0</v>
      </c>
      <c r="CG666" s="139" t="n">
        <f aca="false">+DATOS_[[#This Row],[TOTAL SALARIO Ef]]+DATOS_[[#This Row],[Tot Extrasalarial Ef]]</f>
        <v>0</v>
      </c>
      <c r="CH666" s="140" t="n">
        <f aca="false">MIN(IF(DATOS_[[#This Row],[Fecha Fin Contrato]]="",$D$4,DATOS_[[#This Row],[Fecha Fin Contrato]]),$D$4)-MAX(DATOS_[[#This Row],[Fecha de Contratación]],$D$3)+1</f>
        <v>1</v>
      </c>
      <c r="CI666" s="141" t="str">
        <f aca="false">IF(COUNTIFS(DATOS_[id],DATOS_[[#This Row],[id]])&gt;1,DATOS_[[#This Row],[id]],"")</f>
        <v/>
      </c>
      <c r="CJ666" s="141" t="n">
        <f aca="false">(Inicio!$G$10-DATOS_[[#This Row],[Fecha Nacimiento]])/365.25</f>
        <v>0</v>
      </c>
      <c r="CK666" s="141" t="n">
        <f aca="false">(Inicio!$G$10-DATOS_[[#This Row],[Fecha de Antigüedad]])/365.25</f>
        <v>0</v>
      </c>
      <c r="CL666" s="141" t="e">
        <f aca="false">+VLOOKUP(DATOS_[[#This Row],[Clave de Contrato]],TblTiposContrato13[],3,0)</f>
        <v>#N/A</v>
      </c>
      <c r="CM666" s="141" t="e">
        <f aca="false">+VLOOKUP(DATOS_[[#This Row],[Clave de Contrato]],TblTiposContrato13[],4,0)</f>
        <v>#N/A</v>
      </c>
      <c r="CN666" s="141" t="str">
        <f aca="false">VLOOKUP(DATOS_[[#This Row],[Edad]],CONTRATOS!TblRngEdad,2,1)</f>
        <v>20  o menos</v>
      </c>
      <c r="CO666" s="141" t="str">
        <f aca="false">VLOOKUP(DATOS_[[#This Row],[Antigüedad]],TblRngAntg14[],2,1)</f>
        <v>0 a 1 años</v>
      </c>
    </row>
    <row r="667" customFormat="false" ht="13.8" hidden="false" customHeight="false" outlineLevel="0" collapsed="false">
      <c r="D667" s="128"/>
      <c r="E667" s="129"/>
      <c r="F667" s="129"/>
      <c r="G667" s="129"/>
      <c r="H667" s="130"/>
      <c r="I667" s="131"/>
      <c r="J667" s="128"/>
      <c r="K667" s="132"/>
      <c r="L667" s="132"/>
      <c r="M667" s="133"/>
      <c r="N667" s="133"/>
      <c r="O667" s="133"/>
      <c r="P667" s="129"/>
      <c r="Z667" s="74"/>
      <c r="AA667" s="75"/>
      <c r="AB667" s="75"/>
      <c r="AC667" s="129"/>
      <c r="AD667" s="134"/>
      <c r="AE667" s="134"/>
      <c r="AF667" s="134"/>
      <c r="AG667" s="134"/>
      <c r="AH667" s="134"/>
      <c r="AI667" s="134"/>
      <c r="AJ667" s="134"/>
      <c r="AK667" s="134"/>
      <c r="AL667" s="134"/>
      <c r="AM667" s="134"/>
      <c r="AN667" s="134"/>
      <c r="AO667" s="134"/>
      <c r="AP667" s="134"/>
      <c r="AQ667" s="134"/>
      <c r="AR667" s="134"/>
      <c r="AS667" s="134"/>
      <c r="AT667" s="134"/>
      <c r="AU667" s="134"/>
      <c r="AV667" s="134"/>
      <c r="AW667" s="134"/>
      <c r="AX667" s="134"/>
      <c r="AY667" s="134"/>
      <c r="AZ667" s="134"/>
      <c r="BA667" s="134"/>
      <c r="BB667" s="134"/>
      <c r="BC667" s="134"/>
      <c r="BD667" s="134"/>
      <c r="BE667" s="134"/>
      <c r="BF667" s="134"/>
      <c r="BG667" s="134"/>
      <c r="BH667" s="134"/>
      <c r="BI667" s="134"/>
      <c r="BJ667" s="134"/>
      <c r="BK667" s="134"/>
      <c r="BL667" s="134"/>
      <c r="BM667" s="135"/>
      <c r="BN667" s="136" t="n">
        <f aca="false">+MAX($D$3,DATOS_[[#This Row],[Fecha Inicio Sit. Contract.]])</f>
        <v>0</v>
      </c>
      <c r="BO667" s="136" t="n">
        <f aca="false">+MIN($D$4,DATOS_[[#This Row],[Fecha Fin Sit. Contract.]])</f>
        <v>0</v>
      </c>
      <c r="BP667" s="137" t="n">
        <f aca="false">+DATOS_[[#This Row],[% de jornada]]*IF(DATOS_[[#This Row],[% jornada reducida]]="",1,DATOS_[[#This Row],[% jornada reducida]])</f>
        <v>0</v>
      </c>
      <c r="BQ667" s="137" t="n">
        <f aca="false">+(DATOS_[[#This Row],[F.fin.cal]]-DATOS_[[#This Row],[F.ini.cal]]+1)/($D$4-$D$3+1)</f>
        <v>1</v>
      </c>
      <c r="BR667" s="137" t="str">
        <f aca="false">IF(OR(AND(DATOS_[[#This Row],[Fecha Fin Contrato]]&lt;$D$3,DATOS_[[#This Row],[Fecha Fin Contrato]]&lt;&gt;""),DATOS_[[#This Row],[Fecha de Contratación]]&gt;$D$4),"Fuera","Dentro")</f>
        <v>Dentro</v>
      </c>
      <c r="BS667" s="137" t="str">
        <f aca="false" t="array" ref="BS667:BS667">IF(MAX(IF(DATOS_[id]=DATOS_[[#This Row],[id]],DATOS_[F.fin.cal]))=DATOS_[[#This Row],[F.fin.cal]],"Sí","NO")</f>
        <v>Sí</v>
      </c>
      <c r="BT667" s="137" t="str">
        <f aca="false">IF(AND(DATOS_[[#This Row],[% normaliz]]&lt;&gt;1,DATOS_[[#This Row],[% anualiz]]=1),"Sí","NO")</f>
        <v>Sí</v>
      </c>
      <c r="BU667" s="137" t="str">
        <f aca="false">IF(AND(DATOS_[[#This Row],[% normaliz]]=1,DATOS_[[#This Row],[% anualiz]]&lt;&gt;1),"Sí","NO")</f>
        <v>NO</v>
      </c>
      <c r="BV667" s="137" t="str">
        <f aca="false">IF(AND(DATOS_[[#This Row],[% normaliz]]&lt;&gt;1,DATOS_[[#This Row],[% anualiz]]&lt;&gt;1),"Sí","NO")</f>
        <v>NO</v>
      </c>
      <c r="BW667" s="137" t="str">
        <f aca="false">+IF(DATOS_[[#This Row],[% normaliz]]*DATOS_[[#This Row],[% anualiz]]=1,"NO","Sí")</f>
        <v>Sí</v>
      </c>
      <c r="BX667" s="138" t="e">
        <f aca="false">(DATOS_[[#This Row],[S.BASE]]*(1/DATOS_[[#This Row],[% normaliz]])*(1/DATOS_[[#This Row],[% anualiz]]))*IF(DATOS_[[#This Row],[Check Equiparado]]="Sí",1,0)</f>
        <v>#DIV/0!</v>
      </c>
      <c r="BY6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7" s="138" t="e">
        <f aca="false">+DATOS_[[#This Row],[SALARIO BASE Eq]]+DATOS_[[#This Row],[Tot COMPL.SAL Eq]]</f>
        <v>#DIV/0!</v>
      </c>
      <c r="CA667" s="138" t="e">
        <f aca="false" t="array" ref="CA667:CA6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7" s="138" t="e">
        <f aca="false">+DATOS_[[#This Row],[TOTAL SALARIO Eq]]+DATOS_[[#This Row],[Tot Extrasalarial Eq]]</f>
        <v>#DIV/0!</v>
      </c>
      <c r="CC667" s="139" t="n">
        <f aca="false">DATOS_[[#This Row],[S.BASE]]</f>
        <v>0</v>
      </c>
      <c r="CD667" s="139" t="n">
        <f aca="false">+SUM(DATOS_[[#This Row],[Conc.Sal.01]:[Conc.Sal.30]])</f>
        <v>0</v>
      </c>
      <c r="CE667" s="139" t="n">
        <f aca="false">+DATOS_[[#This Row],[SALARIO BASE Ef]]+DATOS_[[#This Row],[Tot COMPL.SAL Ef]]</f>
        <v>0</v>
      </c>
      <c r="CF667" s="139" t="n">
        <f aca="false">+SUM(DATOS_[[#This Row],[C.Extra.01]:[C.Extra.05]])</f>
        <v>0</v>
      </c>
      <c r="CG667" s="139" t="n">
        <f aca="false">+DATOS_[[#This Row],[TOTAL SALARIO Ef]]+DATOS_[[#This Row],[Tot Extrasalarial Ef]]</f>
        <v>0</v>
      </c>
      <c r="CH667" s="140" t="n">
        <f aca="false">MIN(IF(DATOS_[[#This Row],[Fecha Fin Contrato]]="",$D$4,DATOS_[[#This Row],[Fecha Fin Contrato]]),$D$4)-MAX(DATOS_[[#This Row],[Fecha de Contratación]],$D$3)+1</f>
        <v>1</v>
      </c>
      <c r="CI667" s="141" t="str">
        <f aca="false">IF(COUNTIFS(DATOS_[id],DATOS_[[#This Row],[id]])&gt;1,DATOS_[[#This Row],[id]],"")</f>
        <v/>
      </c>
      <c r="CJ667" s="141" t="n">
        <f aca="false">(Inicio!$G$10-DATOS_[[#This Row],[Fecha Nacimiento]])/365.25</f>
        <v>0</v>
      </c>
      <c r="CK667" s="141" t="n">
        <f aca="false">(Inicio!$G$10-DATOS_[[#This Row],[Fecha de Antigüedad]])/365.25</f>
        <v>0</v>
      </c>
      <c r="CL667" s="141" t="e">
        <f aca="false">+VLOOKUP(DATOS_[[#This Row],[Clave de Contrato]],TblTiposContrato13[],3,0)</f>
        <v>#N/A</v>
      </c>
      <c r="CM667" s="141" t="e">
        <f aca="false">+VLOOKUP(DATOS_[[#This Row],[Clave de Contrato]],TblTiposContrato13[],4,0)</f>
        <v>#N/A</v>
      </c>
      <c r="CN667" s="141" t="str">
        <f aca="false">VLOOKUP(DATOS_[[#This Row],[Edad]],CONTRATOS!TblRngEdad,2,1)</f>
        <v>20  o menos</v>
      </c>
      <c r="CO667" s="141" t="str">
        <f aca="false">VLOOKUP(DATOS_[[#This Row],[Antigüedad]],TblRngAntg14[],2,1)</f>
        <v>0 a 1 años</v>
      </c>
    </row>
    <row r="668" customFormat="false" ht="13.8" hidden="false" customHeight="false" outlineLevel="0" collapsed="false">
      <c r="D668" s="128"/>
      <c r="E668" s="129"/>
      <c r="F668" s="129"/>
      <c r="G668" s="129"/>
      <c r="H668" s="130"/>
      <c r="I668" s="131"/>
      <c r="J668" s="128"/>
      <c r="K668" s="132"/>
      <c r="L668" s="132"/>
      <c r="M668" s="133"/>
      <c r="N668" s="133"/>
      <c r="O668" s="133"/>
      <c r="P668" s="129"/>
      <c r="Z668" s="74"/>
      <c r="AA668" s="75"/>
      <c r="AB668" s="75"/>
      <c r="AC668" s="129"/>
      <c r="AD668" s="134"/>
      <c r="AE668" s="134"/>
      <c r="AF668" s="134"/>
      <c r="AG668" s="134"/>
      <c r="AH668" s="134"/>
      <c r="AI668" s="134"/>
      <c r="AJ668" s="134"/>
      <c r="AK668" s="134"/>
      <c r="AL668" s="134"/>
      <c r="AM668" s="134"/>
      <c r="AN668" s="134"/>
      <c r="AO668" s="134"/>
      <c r="AP668" s="134"/>
      <c r="AQ668" s="134"/>
      <c r="AR668" s="134"/>
      <c r="AS668" s="134"/>
      <c r="AT668" s="134"/>
      <c r="AU668" s="134"/>
      <c r="AV668" s="134"/>
      <c r="AW668" s="134"/>
      <c r="AX668" s="134"/>
      <c r="AY668" s="134"/>
      <c r="AZ668" s="134"/>
      <c r="BA668" s="134"/>
      <c r="BB668" s="134"/>
      <c r="BC668" s="134"/>
      <c r="BD668" s="134"/>
      <c r="BE668" s="134"/>
      <c r="BF668" s="134"/>
      <c r="BG668" s="134"/>
      <c r="BH668" s="134"/>
      <c r="BI668" s="134"/>
      <c r="BJ668" s="134"/>
      <c r="BK668" s="134"/>
      <c r="BL668" s="134"/>
      <c r="BM668" s="135"/>
      <c r="BN668" s="136" t="n">
        <f aca="false">+MAX($D$3,DATOS_[[#This Row],[Fecha Inicio Sit. Contract.]])</f>
        <v>0</v>
      </c>
      <c r="BO668" s="136" t="n">
        <f aca="false">+MIN($D$4,DATOS_[[#This Row],[Fecha Fin Sit. Contract.]])</f>
        <v>0</v>
      </c>
      <c r="BP668" s="137" t="n">
        <f aca="false">+DATOS_[[#This Row],[% de jornada]]*IF(DATOS_[[#This Row],[% jornada reducida]]="",1,DATOS_[[#This Row],[% jornada reducida]])</f>
        <v>0</v>
      </c>
      <c r="BQ668" s="137" t="n">
        <f aca="false">+(DATOS_[[#This Row],[F.fin.cal]]-DATOS_[[#This Row],[F.ini.cal]]+1)/($D$4-$D$3+1)</f>
        <v>1</v>
      </c>
      <c r="BR668" s="137" t="str">
        <f aca="false">IF(OR(AND(DATOS_[[#This Row],[Fecha Fin Contrato]]&lt;$D$3,DATOS_[[#This Row],[Fecha Fin Contrato]]&lt;&gt;""),DATOS_[[#This Row],[Fecha de Contratación]]&gt;$D$4),"Fuera","Dentro")</f>
        <v>Dentro</v>
      </c>
      <c r="BS668" s="137" t="str">
        <f aca="false" t="array" ref="BS668:BS668">IF(MAX(IF(DATOS_[id]=DATOS_[[#This Row],[id]],DATOS_[F.fin.cal]))=DATOS_[[#This Row],[F.fin.cal]],"Sí","NO")</f>
        <v>Sí</v>
      </c>
      <c r="BT668" s="137" t="str">
        <f aca="false">IF(AND(DATOS_[[#This Row],[% normaliz]]&lt;&gt;1,DATOS_[[#This Row],[% anualiz]]=1),"Sí","NO")</f>
        <v>Sí</v>
      </c>
      <c r="BU668" s="137" t="str">
        <f aca="false">IF(AND(DATOS_[[#This Row],[% normaliz]]=1,DATOS_[[#This Row],[% anualiz]]&lt;&gt;1),"Sí","NO")</f>
        <v>NO</v>
      </c>
      <c r="BV668" s="137" t="str">
        <f aca="false">IF(AND(DATOS_[[#This Row],[% normaliz]]&lt;&gt;1,DATOS_[[#This Row],[% anualiz]]&lt;&gt;1),"Sí","NO")</f>
        <v>NO</v>
      </c>
      <c r="BW668" s="137" t="str">
        <f aca="false">+IF(DATOS_[[#This Row],[% normaliz]]*DATOS_[[#This Row],[% anualiz]]=1,"NO","Sí")</f>
        <v>Sí</v>
      </c>
      <c r="BX668" s="138" t="e">
        <f aca="false">(DATOS_[[#This Row],[S.BASE]]*(1/DATOS_[[#This Row],[% normaliz]])*(1/DATOS_[[#This Row],[% anualiz]]))*IF(DATOS_[[#This Row],[Check Equiparado]]="Sí",1,0)</f>
        <v>#DIV/0!</v>
      </c>
      <c r="BY6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8" s="138" t="e">
        <f aca="false">+DATOS_[[#This Row],[SALARIO BASE Eq]]+DATOS_[[#This Row],[Tot COMPL.SAL Eq]]</f>
        <v>#DIV/0!</v>
      </c>
      <c r="CA668" s="138" t="e">
        <f aca="false" t="array" ref="CA668:CA6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8" s="138" t="e">
        <f aca="false">+DATOS_[[#This Row],[TOTAL SALARIO Eq]]+DATOS_[[#This Row],[Tot Extrasalarial Eq]]</f>
        <v>#DIV/0!</v>
      </c>
      <c r="CC668" s="139" t="n">
        <f aca="false">DATOS_[[#This Row],[S.BASE]]</f>
        <v>0</v>
      </c>
      <c r="CD668" s="139" t="n">
        <f aca="false">+SUM(DATOS_[[#This Row],[Conc.Sal.01]:[Conc.Sal.30]])</f>
        <v>0</v>
      </c>
      <c r="CE668" s="139" t="n">
        <f aca="false">+DATOS_[[#This Row],[SALARIO BASE Ef]]+DATOS_[[#This Row],[Tot COMPL.SAL Ef]]</f>
        <v>0</v>
      </c>
      <c r="CF668" s="139" t="n">
        <f aca="false">+SUM(DATOS_[[#This Row],[C.Extra.01]:[C.Extra.05]])</f>
        <v>0</v>
      </c>
      <c r="CG668" s="139" t="n">
        <f aca="false">+DATOS_[[#This Row],[TOTAL SALARIO Ef]]+DATOS_[[#This Row],[Tot Extrasalarial Ef]]</f>
        <v>0</v>
      </c>
      <c r="CH668" s="140" t="n">
        <f aca="false">MIN(IF(DATOS_[[#This Row],[Fecha Fin Contrato]]="",$D$4,DATOS_[[#This Row],[Fecha Fin Contrato]]),$D$4)-MAX(DATOS_[[#This Row],[Fecha de Contratación]],$D$3)+1</f>
        <v>1</v>
      </c>
      <c r="CI668" s="141" t="str">
        <f aca="false">IF(COUNTIFS(DATOS_[id],DATOS_[[#This Row],[id]])&gt;1,DATOS_[[#This Row],[id]],"")</f>
        <v/>
      </c>
      <c r="CJ668" s="141" t="n">
        <f aca="false">(Inicio!$G$10-DATOS_[[#This Row],[Fecha Nacimiento]])/365.25</f>
        <v>0</v>
      </c>
      <c r="CK668" s="141" t="n">
        <f aca="false">(Inicio!$G$10-DATOS_[[#This Row],[Fecha de Antigüedad]])/365.25</f>
        <v>0</v>
      </c>
      <c r="CL668" s="141" t="e">
        <f aca="false">+VLOOKUP(DATOS_[[#This Row],[Clave de Contrato]],TblTiposContrato13[],3,0)</f>
        <v>#N/A</v>
      </c>
      <c r="CM668" s="141" t="e">
        <f aca="false">+VLOOKUP(DATOS_[[#This Row],[Clave de Contrato]],TblTiposContrato13[],4,0)</f>
        <v>#N/A</v>
      </c>
      <c r="CN668" s="141" t="str">
        <f aca="false">VLOOKUP(DATOS_[[#This Row],[Edad]],CONTRATOS!TblRngEdad,2,1)</f>
        <v>20  o menos</v>
      </c>
      <c r="CO668" s="141" t="str">
        <f aca="false">VLOOKUP(DATOS_[[#This Row],[Antigüedad]],TblRngAntg14[],2,1)</f>
        <v>0 a 1 años</v>
      </c>
    </row>
    <row r="669" customFormat="false" ht="13.8" hidden="false" customHeight="false" outlineLevel="0" collapsed="false">
      <c r="D669" s="128"/>
      <c r="E669" s="129"/>
      <c r="F669" s="129"/>
      <c r="G669" s="129"/>
      <c r="H669" s="130"/>
      <c r="I669" s="131"/>
      <c r="J669" s="128"/>
      <c r="K669" s="132"/>
      <c r="L669" s="132"/>
      <c r="M669" s="133"/>
      <c r="N669" s="133"/>
      <c r="O669" s="133"/>
      <c r="P669" s="129"/>
      <c r="Z669" s="74"/>
      <c r="AA669" s="75"/>
      <c r="AB669" s="75"/>
      <c r="AC669" s="129"/>
      <c r="AD669" s="134"/>
      <c r="AE669" s="134"/>
      <c r="AF669" s="134"/>
      <c r="AG669" s="134"/>
      <c r="AH669" s="134"/>
      <c r="AI669" s="134"/>
      <c r="AJ669" s="134"/>
      <c r="AK669" s="134"/>
      <c r="AL669" s="134"/>
      <c r="AM669" s="134"/>
      <c r="AN669" s="134"/>
      <c r="AO669" s="134"/>
      <c r="AP669" s="134"/>
      <c r="AQ669" s="134"/>
      <c r="AR669" s="134"/>
      <c r="AS669" s="134"/>
      <c r="AT669" s="134"/>
      <c r="AU669" s="134"/>
      <c r="AV669" s="134"/>
      <c r="AW669" s="134"/>
      <c r="AX669" s="134"/>
      <c r="AY669" s="134"/>
      <c r="AZ669" s="134"/>
      <c r="BA669" s="134"/>
      <c r="BB669" s="134"/>
      <c r="BC669" s="134"/>
      <c r="BD669" s="134"/>
      <c r="BE669" s="134"/>
      <c r="BF669" s="134"/>
      <c r="BG669" s="134"/>
      <c r="BH669" s="134"/>
      <c r="BI669" s="134"/>
      <c r="BJ669" s="134"/>
      <c r="BK669" s="134"/>
      <c r="BL669" s="134"/>
      <c r="BM669" s="135"/>
      <c r="BN669" s="136" t="n">
        <f aca="false">+MAX($D$3,DATOS_[[#This Row],[Fecha Inicio Sit. Contract.]])</f>
        <v>0</v>
      </c>
      <c r="BO669" s="136" t="n">
        <f aca="false">+MIN($D$4,DATOS_[[#This Row],[Fecha Fin Sit. Contract.]])</f>
        <v>0</v>
      </c>
      <c r="BP669" s="137" t="n">
        <f aca="false">+DATOS_[[#This Row],[% de jornada]]*IF(DATOS_[[#This Row],[% jornada reducida]]="",1,DATOS_[[#This Row],[% jornada reducida]])</f>
        <v>0</v>
      </c>
      <c r="BQ669" s="137" t="n">
        <f aca="false">+(DATOS_[[#This Row],[F.fin.cal]]-DATOS_[[#This Row],[F.ini.cal]]+1)/($D$4-$D$3+1)</f>
        <v>1</v>
      </c>
      <c r="BR669" s="137" t="str">
        <f aca="false">IF(OR(AND(DATOS_[[#This Row],[Fecha Fin Contrato]]&lt;$D$3,DATOS_[[#This Row],[Fecha Fin Contrato]]&lt;&gt;""),DATOS_[[#This Row],[Fecha de Contratación]]&gt;$D$4),"Fuera","Dentro")</f>
        <v>Dentro</v>
      </c>
      <c r="BS669" s="137" t="str">
        <f aca="false" t="array" ref="BS669:BS669">IF(MAX(IF(DATOS_[id]=DATOS_[[#This Row],[id]],DATOS_[F.fin.cal]))=DATOS_[[#This Row],[F.fin.cal]],"Sí","NO")</f>
        <v>Sí</v>
      </c>
      <c r="BT669" s="137" t="str">
        <f aca="false">IF(AND(DATOS_[[#This Row],[% normaliz]]&lt;&gt;1,DATOS_[[#This Row],[% anualiz]]=1),"Sí","NO")</f>
        <v>Sí</v>
      </c>
      <c r="BU669" s="137" t="str">
        <f aca="false">IF(AND(DATOS_[[#This Row],[% normaliz]]=1,DATOS_[[#This Row],[% anualiz]]&lt;&gt;1),"Sí","NO")</f>
        <v>NO</v>
      </c>
      <c r="BV669" s="137" t="str">
        <f aca="false">IF(AND(DATOS_[[#This Row],[% normaliz]]&lt;&gt;1,DATOS_[[#This Row],[% anualiz]]&lt;&gt;1),"Sí","NO")</f>
        <v>NO</v>
      </c>
      <c r="BW669" s="137" t="str">
        <f aca="false">+IF(DATOS_[[#This Row],[% normaliz]]*DATOS_[[#This Row],[% anualiz]]=1,"NO","Sí")</f>
        <v>Sí</v>
      </c>
      <c r="BX669" s="138" t="e">
        <f aca="false">(DATOS_[[#This Row],[S.BASE]]*(1/DATOS_[[#This Row],[% normaliz]])*(1/DATOS_[[#This Row],[% anualiz]]))*IF(DATOS_[[#This Row],[Check Equiparado]]="Sí",1,0)</f>
        <v>#DIV/0!</v>
      </c>
      <c r="BY6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9" s="138" t="e">
        <f aca="false">+DATOS_[[#This Row],[SALARIO BASE Eq]]+DATOS_[[#This Row],[Tot COMPL.SAL Eq]]</f>
        <v>#DIV/0!</v>
      </c>
      <c r="CA669" s="138" t="e">
        <f aca="false" t="array" ref="CA669:CA6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9" s="138" t="e">
        <f aca="false">+DATOS_[[#This Row],[TOTAL SALARIO Eq]]+DATOS_[[#This Row],[Tot Extrasalarial Eq]]</f>
        <v>#DIV/0!</v>
      </c>
      <c r="CC669" s="139" t="n">
        <f aca="false">DATOS_[[#This Row],[S.BASE]]</f>
        <v>0</v>
      </c>
      <c r="CD669" s="139" t="n">
        <f aca="false">+SUM(DATOS_[[#This Row],[Conc.Sal.01]:[Conc.Sal.30]])</f>
        <v>0</v>
      </c>
      <c r="CE669" s="139" t="n">
        <f aca="false">+DATOS_[[#This Row],[SALARIO BASE Ef]]+DATOS_[[#This Row],[Tot COMPL.SAL Ef]]</f>
        <v>0</v>
      </c>
      <c r="CF669" s="139" t="n">
        <f aca="false">+SUM(DATOS_[[#This Row],[C.Extra.01]:[C.Extra.05]])</f>
        <v>0</v>
      </c>
      <c r="CG669" s="139" t="n">
        <f aca="false">+DATOS_[[#This Row],[TOTAL SALARIO Ef]]+DATOS_[[#This Row],[Tot Extrasalarial Ef]]</f>
        <v>0</v>
      </c>
      <c r="CH669" s="140" t="n">
        <f aca="false">MIN(IF(DATOS_[[#This Row],[Fecha Fin Contrato]]="",$D$4,DATOS_[[#This Row],[Fecha Fin Contrato]]),$D$4)-MAX(DATOS_[[#This Row],[Fecha de Contratación]],$D$3)+1</f>
        <v>1</v>
      </c>
      <c r="CI669" s="141" t="str">
        <f aca="false">IF(COUNTIFS(DATOS_[id],DATOS_[[#This Row],[id]])&gt;1,DATOS_[[#This Row],[id]],"")</f>
        <v/>
      </c>
      <c r="CJ669" s="141" t="n">
        <f aca="false">(Inicio!$G$10-DATOS_[[#This Row],[Fecha Nacimiento]])/365.25</f>
        <v>0</v>
      </c>
      <c r="CK669" s="141" t="n">
        <f aca="false">(Inicio!$G$10-DATOS_[[#This Row],[Fecha de Antigüedad]])/365.25</f>
        <v>0</v>
      </c>
      <c r="CL669" s="141" t="e">
        <f aca="false">+VLOOKUP(DATOS_[[#This Row],[Clave de Contrato]],TblTiposContrato13[],3,0)</f>
        <v>#N/A</v>
      </c>
      <c r="CM669" s="141" t="e">
        <f aca="false">+VLOOKUP(DATOS_[[#This Row],[Clave de Contrato]],TblTiposContrato13[],4,0)</f>
        <v>#N/A</v>
      </c>
      <c r="CN669" s="141" t="str">
        <f aca="false">VLOOKUP(DATOS_[[#This Row],[Edad]],CONTRATOS!TblRngEdad,2,1)</f>
        <v>20  o menos</v>
      </c>
      <c r="CO669" s="141" t="str">
        <f aca="false">VLOOKUP(DATOS_[[#This Row],[Antigüedad]],TblRngAntg14[],2,1)</f>
        <v>0 a 1 años</v>
      </c>
    </row>
    <row r="670" customFormat="false" ht="13.8" hidden="false" customHeight="false" outlineLevel="0" collapsed="false">
      <c r="D670" s="128"/>
      <c r="E670" s="129"/>
      <c r="F670" s="129"/>
      <c r="G670" s="129"/>
      <c r="H670" s="130"/>
      <c r="I670" s="131"/>
      <c r="J670" s="128"/>
      <c r="K670" s="132"/>
      <c r="L670" s="132"/>
      <c r="M670" s="133"/>
      <c r="N670" s="133"/>
      <c r="O670" s="133"/>
      <c r="P670" s="129"/>
      <c r="Z670" s="74"/>
      <c r="AA670" s="75"/>
      <c r="AB670" s="75"/>
      <c r="AC670" s="129"/>
      <c r="AD670" s="134"/>
      <c r="AE670" s="134"/>
      <c r="AF670" s="134"/>
      <c r="AG670" s="134"/>
      <c r="AH670" s="134"/>
      <c r="AI670" s="134"/>
      <c r="AJ670" s="134"/>
      <c r="AK670" s="134"/>
      <c r="AL670" s="134"/>
      <c r="AM670" s="134"/>
      <c r="AN670" s="134"/>
      <c r="AO670" s="134"/>
      <c r="AP670" s="134"/>
      <c r="AQ670" s="134"/>
      <c r="AR670" s="134"/>
      <c r="AS670" s="134"/>
      <c r="AT670" s="134"/>
      <c r="AU670" s="134"/>
      <c r="AV670" s="134"/>
      <c r="AW670" s="134"/>
      <c r="AX670" s="134"/>
      <c r="AY670" s="134"/>
      <c r="AZ670" s="134"/>
      <c r="BA670" s="134"/>
      <c r="BB670" s="134"/>
      <c r="BC670" s="134"/>
      <c r="BD670" s="134"/>
      <c r="BE670" s="134"/>
      <c r="BF670" s="134"/>
      <c r="BG670" s="134"/>
      <c r="BH670" s="134"/>
      <c r="BI670" s="134"/>
      <c r="BJ670" s="134"/>
      <c r="BK670" s="134"/>
      <c r="BL670" s="134"/>
      <c r="BM670" s="135"/>
      <c r="BN670" s="136" t="n">
        <f aca="false">+MAX($D$3,DATOS_[[#This Row],[Fecha Inicio Sit. Contract.]])</f>
        <v>0</v>
      </c>
      <c r="BO670" s="136" t="n">
        <f aca="false">+MIN($D$4,DATOS_[[#This Row],[Fecha Fin Sit. Contract.]])</f>
        <v>0</v>
      </c>
      <c r="BP670" s="137" t="n">
        <f aca="false">+DATOS_[[#This Row],[% de jornada]]*IF(DATOS_[[#This Row],[% jornada reducida]]="",1,DATOS_[[#This Row],[% jornada reducida]])</f>
        <v>0</v>
      </c>
      <c r="BQ670" s="137" t="n">
        <f aca="false">+(DATOS_[[#This Row],[F.fin.cal]]-DATOS_[[#This Row],[F.ini.cal]]+1)/($D$4-$D$3+1)</f>
        <v>1</v>
      </c>
      <c r="BR670" s="137" t="str">
        <f aca="false">IF(OR(AND(DATOS_[[#This Row],[Fecha Fin Contrato]]&lt;$D$3,DATOS_[[#This Row],[Fecha Fin Contrato]]&lt;&gt;""),DATOS_[[#This Row],[Fecha de Contratación]]&gt;$D$4),"Fuera","Dentro")</f>
        <v>Dentro</v>
      </c>
      <c r="BS670" s="137" t="str">
        <f aca="false" t="array" ref="BS670:BS670">IF(MAX(IF(DATOS_[id]=DATOS_[[#This Row],[id]],DATOS_[F.fin.cal]))=DATOS_[[#This Row],[F.fin.cal]],"Sí","NO")</f>
        <v>Sí</v>
      </c>
      <c r="BT670" s="137" t="str">
        <f aca="false">IF(AND(DATOS_[[#This Row],[% normaliz]]&lt;&gt;1,DATOS_[[#This Row],[% anualiz]]=1),"Sí","NO")</f>
        <v>Sí</v>
      </c>
      <c r="BU670" s="137" t="str">
        <f aca="false">IF(AND(DATOS_[[#This Row],[% normaliz]]=1,DATOS_[[#This Row],[% anualiz]]&lt;&gt;1),"Sí","NO")</f>
        <v>NO</v>
      </c>
      <c r="BV670" s="137" t="str">
        <f aca="false">IF(AND(DATOS_[[#This Row],[% normaliz]]&lt;&gt;1,DATOS_[[#This Row],[% anualiz]]&lt;&gt;1),"Sí","NO")</f>
        <v>NO</v>
      </c>
      <c r="BW670" s="137" t="str">
        <f aca="false">+IF(DATOS_[[#This Row],[% normaliz]]*DATOS_[[#This Row],[% anualiz]]=1,"NO","Sí")</f>
        <v>Sí</v>
      </c>
      <c r="BX670" s="138" t="e">
        <f aca="false">(DATOS_[[#This Row],[S.BASE]]*(1/DATOS_[[#This Row],[% normaliz]])*(1/DATOS_[[#This Row],[% anualiz]]))*IF(DATOS_[[#This Row],[Check Equiparado]]="Sí",1,0)</f>
        <v>#DIV/0!</v>
      </c>
      <c r="BY6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0" s="138" t="e">
        <f aca="false">+DATOS_[[#This Row],[SALARIO BASE Eq]]+DATOS_[[#This Row],[Tot COMPL.SAL Eq]]</f>
        <v>#DIV/0!</v>
      </c>
      <c r="CA670" s="138" t="e">
        <f aca="false" t="array" ref="CA670:CA6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0" s="138" t="e">
        <f aca="false">+DATOS_[[#This Row],[TOTAL SALARIO Eq]]+DATOS_[[#This Row],[Tot Extrasalarial Eq]]</f>
        <v>#DIV/0!</v>
      </c>
      <c r="CC670" s="139" t="n">
        <f aca="false">DATOS_[[#This Row],[S.BASE]]</f>
        <v>0</v>
      </c>
      <c r="CD670" s="139" t="n">
        <f aca="false">+SUM(DATOS_[[#This Row],[Conc.Sal.01]:[Conc.Sal.30]])</f>
        <v>0</v>
      </c>
      <c r="CE670" s="139" t="n">
        <f aca="false">+DATOS_[[#This Row],[SALARIO BASE Ef]]+DATOS_[[#This Row],[Tot COMPL.SAL Ef]]</f>
        <v>0</v>
      </c>
      <c r="CF670" s="139" t="n">
        <f aca="false">+SUM(DATOS_[[#This Row],[C.Extra.01]:[C.Extra.05]])</f>
        <v>0</v>
      </c>
      <c r="CG670" s="139" t="n">
        <f aca="false">+DATOS_[[#This Row],[TOTAL SALARIO Ef]]+DATOS_[[#This Row],[Tot Extrasalarial Ef]]</f>
        <v>0</v>
      </c>
      <c r="CH670" s="140" t="n">
        <f aca="false">MIN(IF(DATOS_[[#This Row],[Fecha Fin Contrato]]="",$D$4,DATOS_[[#This Row],[Fecha Fin Contrato]]),$D$4)-MAX(DATOS_[[#This Row],[Fecha de Contratación]],$D$3)+1</f>
        <v>1</v>
      </c>
      <c r="CI670" s="141" t="str">
        <f aca="false">IF(COUNTIFS(DATOS_[id],DATOS_[[#This Row],[id]])&gt;1,DATOS_[[#This Row],[id]],"")</f>
        <v/>
      </c>
      <c r="CJ670" s="141" t="n">
        <f aca="false">(Inicio!$G$10-DATOS_[[#This Row],[Fecha Nacimiento]])/365.25</f>
        <v>0</v>
      </c>
      <c r="CK670" s="141" t="n">
        <f aca="false">(Inicio!$G$10-DATOS_[[#This Row],[Fecha de Antigüedad]])/365.25</f>
        <v>0</v>
      </c>
      <c r="CL670" s="141" t="e">
        <f aca="false">+VLOOKUP(DATOS_[[#This Row],[Clave de Contrato]],TblTiposContrato13[],3,0)</f>
        <v>#N/A</v>
      </c>
      <c r="CM670" s="141" t="e">
        <f aca="false">+VLOOKUP(DATOS_[[#This Row],[Clave de Contrato]],TblTiposContrato13[],4,0)</f>
        <v>#N/A</v>
      </c>
      <c r="CN670" s="141" t="str">
        <f aca="false">VLOOKUP(DATOS_[[#This Row],[Edad]],CONTRATOS!TblRngEdad,2,1)</f>
        <v>20  o menos</v>
      </c>
      <c r="CO670" s="141" t="str">
        <f aca="false">VLOOKUP(DATOS_[[#This Row],[Antigüedad]],TblRngAntg14[],2,1)</f>
        <v>0 a 1 años</v>
      </c>
    </row>
    <row r="671" customFormat="false" ht="13.8" hidden="false" customHeight="false" outlineLevel="0" collapsed="false">
      <c r="D671" s="128"/>
      <c r="E671" s="129"/>
      <c r="F671" s="129"/>
      <c r="G671" s="129"/>
      <c r="H671" s="130"/>
      <c r="I671" s="131"/>
      <c r="J671" s="128"/>
      <c r="K671" s="132"/>
      <c r="L671" s="132"/>
      <c r="M671" s="133"/>
      <c r="N671" s="133"/>
      <c r="O671" s="133"/>
      <c r="P671" s="129"/>
      <c r="Z671" s="74"/>
      <c r="AA671" s="75"/>
      <c r="AB671" s="75"/>
      <c r="AC671" s="129"/>
      <c r="AD671" s="134"/>
      <c r="AE671" s="134"/>
      <c r="AF671" s="134"/>
      <c r="AG671" s="134"/>
      <c r="AH671" s="134"/>
      <c r="AI671" s="134"/>
      <c r="AJ671" s="134"/>
      <c r="AK671" s="134"/>
      <c r="AL671" s="134"/>
      <c r="AM671" s="134"/>
      <c r="AN671" s="134"/>
      <c r="AO671" s="134"/>
      <c r="AP671" s="134"/>
      <c r="AQ671" s="134"/>
      <c r="AR671" s="134"/>
      <c r="AS671" s="134"/>
      <c r="AT671" s="134"/>
      <c r="AU671" s="134"/>
      <c r="AV671" s="134"/>
      <c r="AW671" s="134"/>
      <c r="AX671" s="134"/>
      <c r="AY671" s="134"/>
      <c r="AZ671" s="134"/>
      <c r="BA671" s="134"/>
      <c r="BB671" s="134"/>
      <c r="BC671" s="134"/>
      <c r="BD671" s="134"/>
      <c r="BE671" s="134"/>
      <c r="BF671" s="134"/>
      <c r="BG671" s="134"/>
      <c r="BH671" s="134"/>
      <c r="BI671" s="134"/>
      <c r="BJ671" s="134"/>
      <c r="BK671" s="134"/>
      <c r="BL671" s="134"/>
      <c r="BM671" s="135"/>
      <c r="BN671" s="136" t="n">
        <f aca="false">+MAX($D$3,DATOS_[[#This Row],[Fecha Inicio Sit. Contract.]])</f>
        <v>0</v>
      </c>
      <c r="BO671" s="136" t="n">
        <f aca="false">+MIN($D$4,DATOS_[[#This Row],[Fecha Fin Sit. Contract.]])</f>
        <v>0</v>
      </c>
      <c r="BP671" s="137" t="n">
        <f aca="false">+DATOS_[[#This Row],[% de jornada]]*IF(DATOS_[[#This Row],[% jornada reducida]]="",1,DATOS_[[#This Row],[% jornada reducida]])</f>
        <v>0</v>
      </c>
      <c r="BQ671" s="137" t="n">
        <f aca="false">+(DATOS_[[#This Row],[F.fin.cal]]-DATOS_[[#This Row],[F.ini.cal]]+1)/($D$4-$D$3+1)</f>
        <v>1</v>
      </c>
      <c r="BR671" s="137" t="str">
        <f aca="false">IF(OR(AND(DATOS_[[#This Row],[Fecha Fin Contrato]]&lt;$D$3,DATOS_[[#This Row],[Fecha Fin Contrato]]&lt;&gt;""),DATOS_[[#This Row],[Fecha de Contratación]]&gt;$D$4),"Fuera","Dentro")</f>
        <v>Dentro</v>
      </c>
      <c r="BS671" s="137" t="str">
        <f aca="false" t="array" ref="BS671:BS671">IF(MAX(IF(DATOS_[id]=DATOS_[[#This Row],[id]],DATOS_[F.fin.cal]))=DATOS_[[#This Row],[F.fin.cal]],"Sí","NO")</f>
        <v>Sí</v>
      </c>
      <c r="BT671" s="137" t="str">
        <f aca="false">IF(AND(DATOS_[[#This Row],[% normaliz]]&lt;&gt;1,DATOS_[[#This Row],[% anualiz]]=1),"Sí","NO")</f>
        <v>Sí</v>
      </c>
      <c r="BU671" s="137" t="str">
        <f aca="false">IF(AND(DATOS_[[#This Row],[% normaliz]]=1,DATOS_[[#This Row],[% anualiz]]&lt;&gt;1),"Sí","NO")</f>
        <v>NO</v>
      </c>
      <c r="BV671" s="137" t="str">
        <f aca="false">IF(AND(DATOS_[[#This Row],[% normaliz]]&lt;&gt;1,DATOS_[[#This Row],[% anualiz]]&lt;&gt;1),"Sí","NO")</f>
        <v>NO</v>
      </c>
      <c r="BW671" s="137" t="str">
        <f aca="false">+IF(DATOS_[[#This Row],[% normaliz]]*DATOS_[[#This Row],[% anualiz]]=1,"NO","Sí")</f>
        <v>Sí</v>
      </c>
      <c r="BX671" s="138" t="e">
        <f aca="false">(DATOS_[[#This Row],[S.BASE]]*(1/DATOS_[[#This Row],[% normaliz]])*(1/DATOS_[[#This Row],[% anualiz]]))*IF(DATOS_[[#This Row],[Check Equiparado]]="Sí",1,0)</f>
        <v>#DIV/0!</v>
      </c>
      <c r="BY6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1" s="138" t="e">
        <f aca="false">+DATOS_[[#This Row],[SALARIO BASE Eq]]+DATOS_[[#This Row],[Tot COMPL.SAL Eq]]</f>
        <v>#DIV/0!</v>
      </c>
      <c r="CA671" s="138" t="e">
        <f aca="false" t="array" ref="CA671:CA6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1" s="138" t="e">
        <f aca="false">+DATOS_[[#This Row],[TOTAL SALARIO Eq]]+DATOS_[[#This Row],[Tot Extrasalarial Eq]]</f>
        <v>#DIV/0!</v>
      </c>
      <c r="CC671" s="139" t="n">
        <f aca="false">DATOS_[[#This Row],[S.BASE]]</f>
        <v>0</v>
      </c>
      <c r="CD671" s="139" t="n">
        <f aca="false">+SUM(DATOS_[[#This Row],[Conc.Sal.01]:[Conc.Sal.30]])</f>
        <v>0</v>
      </c>
      <c r="CE671" s="139" t="n">
        <f aca="false">+DATOS_[[#This Row],[SALARIO BASE Ef]]+DATOS_[[#This Row],[Tot COMPL.SAL Ef]]</f>
        <v>0</v>
      </c>
      <c r="CF671" s="139" t="n">
        <f aca="false">+SUM(DATOS_[[#This Row],[C.Extra.01]:[C.Extra.05]])</f>
        <v>0</v>
      </c>
      <c r="CG671" s="139" t="n">
        <f aca="false">+DATOS_[[#This Row],[TOTAL SALARIO Ef]]+DATOS_[[#This Row],[Tot Extrasalarial Ef]]</f>
        <v>0</v>
      </c>
      <c r="CH671" s="140" t="n">
        <f aca="false">MIN(IF(DATOS_[[#This Row],[Fecha Fin Contrato]]="",$D$4,DATOS_[[#This Row],[Fecha Fin Contrato]]),$D$4)-MAX(DATOS_[[#This Row],[Fecha de Contratación]],$D$3)+1</f>
        <v>1</v>
      </c>
      <c r="CI671" s="141" t="str">
        <f aca="false">IF(COUNTIFS(DATOS_[id],DATOS_[[#This Row],[id]])&gt;1,DATOS_[[#This Row],[id]],"")</f>
        <v/>
      </c>
      <c r="CJ671" s="141" t="n">
        <f aca="false">(Inicio!$G$10-DATOS_[[#This Row],[Fecha Nacimiento]])/365.25</f>
        <v>0</v>
      </c>
      <c r="CK671" s="141" t="n">
        <f aca="false">(Inicio!$G$10-DATOS_[[#This Row],[Fecha de Antigüedad]])/365.25</f>
        <v>0</v>
      </c>
      <c r="CL671" s="141" t="e">
        <f aca="false">+VLOOKUP(DATOS_[[#This Row],[Clave de Contrato]],TblTiposContrato13[],3,0)</f>
        <v>#N/A</v>
      </c>
      <c r="CM671" s="141" t="e">
        <f aca="false">+VLOOKUP(DATOS_[[#This Row],[Clave de Contrato]],TblTiposContrato13[],4,0)</f>
        <v>#N/A</v>
      </c>
      <c r="CN671" s="141" t="str">
        <f aca="false">VLOOKUP(DATOS_[[#This Row],[Edad]],CONTRATOS!TblRngEdad,2,1)</f>
        <v>20  o menos</v>
      </c>
      <c r="CO671" s="141" t="str">
        <f aca="false">VLOOKUP(DATOS_[[#This Row],[Antigüedad]],TblRngAntg14[],2,1)</f>
        <v>0 a 1 años</v>
      </c>
    </row>
    <row r="672" customFormat="false" ht="13.8" hidden="false" customHeight="false" outlineLevel="0" collapsed="false">
      <c r="D672" s="128"/>
      <c r="E672" s="129"/>
      <c r="F672" s="129"/>
      <c r="G672" s="129"/>
      <c r="H672" s="130"/>
      <c r="I672" s="131"/>
      <c r="J672" s="128"/>
      <c r="K672" s="132"/>
      <c r="L672" s="132"/>
      <c r="M672" s="133"/>
      <c r="N672" s="133"/>
      <c r="O672" s="133"/>
      <c r="P672" s="129"/>
      <c r="Z672" s="74"/>
      <c r="AA672" s="75"/>
      <c r="AB672" s="75"/>
      <c r="AC672" s="129"/>
      <c r="AD672" s="134"/>
      <c r="AE672" s="134"/>
      <c r="AF672" s="134"/>
      <c r="AG672" s="134"/>
      <c r="AH672" s="134"/>
      <c r="AI672" s="134"/>
      <c r="AJ672" s="134"/>
      <c r="AK672" s="134"/>
      <c r="AL672" s="134"/>
      <c r="AM672" s="134"/>
      <c r="AN672" s="134"/>
      <c r="AO672" s="134"/>
      <c r="AP672" s="134"/>
      <c r="AQ672" s="134"/>
      <c r="AR672" s="134"/>
      <c r="AS672" s="134"/>
      <c r="AT672" s="134"/>
      <c r="AU672" s="134"/>
      <c r="AV672" s="134"/>
      <c r="AW672" s="134"/>
      <c r="AX672" s="134"/>
      <c r="AY672" s="134"/>
      <c r="AZ672" s="134"/>
      <c r="BA672" s="134"/>
      <c r="BB672" s="134"/>
      <c r="BC672" s="134"/>
      <c r="BD672" s="134"/>
      <c r="BE672" s="134"/>
      <c r="BF672" s="134"/>
      <c r="BG672" s="134"/>
      <c r="BH672" s="134"/>
      <c r="BI672" s="134"/>
      <c r="BJ672" s="134"/>
      <c r="BK672" s="134"/>
      <c r="BL672" s="134"/>
      <c r="BM672" s="135"/>
      <c r="BN672" s="136" t="n">
        <f aca="false">+MAX($D$3,DATOS_[[#This Row],[Fecha Inicio Sit. Contract.]])</f>
        <v>0</v>
      </c>
      <c r="BO672" s="136" t="n">
        <f aca="false">+MIN($D$4,DATOS_[[#This Row],[Fecha Fin Sit. Contract.]])</f>
        <v>0</v>
      </c>
      <c r="BP672" s="137" t="n">
        <f aca="false">+DATOS_[[#This Row],[% de jornada]]*IF(DATOS_[[#This Row],[% jornada reducida]]="",1,DATOS_[[#This Row],[% jornada reducida]])</f>
        <v>0</v>
      </c>
      <c r="BQ672" s="137" t="n">
        <f aca="false">+(DATOS_[[#This Row],[F.fin.cal]]-DATOS_[[#This Row],[F.ini.cal]]+1)/($D$4-$D$3+1)</f>
        <v>1</v>
      </c>
      <c r="BR672" s="137" t="str">
        <f aca="false">IF(OR(AND(DATOS_[[#This Row],[Fecha Fin Contrato]]&lt;$D$3,DATOS_[[#This Row],[Fecha Fin Contrato]]&lt;&gt;""),DATOS_[[#This Row],[Fecha de Contratación]]&gt;$D$4),"Fuera","Dentro")</f>
        <v>Dentro</v>
      </c>
      <c r="BS672" s="137" t="str">
        <f aca="false" t="array" ref="BS672:BS672">IF(MAX(IF(DATOS_[id]=DATOS_[[#This Row],[id]],DATOS_[F.fin.cal]))=DATOS_[[#This Row],[F.fin.cal]],"Sí","NO")</f>
        <v>Sí</v>
      </c>
      <c r="BT672" s="137" t="str">
        <f aca="false">IF(AND(DATOS_[[#This Row],[% normaliz]]&lt;&gt;1,DATOS_[[#This Row],[% anualiz]]=1),"Sí","NO")</f>
        <v>Sí</v>
      </c>
      <c r="BU672" s="137" t="str">
        <f aca="false">IF(AND(DATOS_[[#This Row],[% normaliz]]=1,DATOS_[[#This Row],[% anualiz]]&lt;&gt;1),"Sí","NO")</f>
        <v>NO</v>
      </c>
      <c r="BV672" s="137" t="str">
        <f aca="false">IF(AND(DATOS_[[#This Row],[% normaliz]]&lt;&gt;1,DATOS_[[#This Row],[% anualiz]]&lt;&gt;1),"Sí","NO")</f>
        <v>NO</v>
      </c>
      <c r="BW672" s="137" t="str">
        <f aca="false">+IF(DATOS_[[#This Row],[% normaliz]]*DATOS_[[#This Row],[% anualiz]]=1,"NO","Sí")</f>
        <v>Sí</v>
      </c>
      <c r="BX672" s="138" t="e">
        <f aca="false">(DATOS_[[#This Row],[S.BASE]]*(1/DATOS_[[#This Row],[% normaliz]])*(1/DATOS_[[#This Row],[% anualiz]]))*IF(DATOS_[[#This Row],[Check Equiparado]]="Sí",1,0)</f>
        <v>#DIV/0!</v>
      </c>
      <c r="BY6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2" s="138" t="e">
        <f aca="false">+DATOS_[[#This Row],[SALARIO BASE Eq]]+DATOS_[[#This Row],[Tot COMPL.SAL Eq]]</f>
        <v>#DIV/0!</v>
      </c>
      <c r="CA672" s="138" t="e">
        <f aca="false" t="array" ref="CA672:CA6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2" s="138" t="e">
        <f aca="false">+DATOS_[[#This Row],[TOTAL SALARIO Eq]]+DATOS_[[#This Row],[Tot Extrasalarial Eq]]</f>
        <v>#DIV/0!</v>
      </c>
      <c r="CC672" s="139" t="n">
        <f aca="false">DATOS_[[#This Row],[S.BASE]]</f>
        <v>0</v>
      </c>
      <c r="CD672" s="139" t="n">
        <f aca="false">+SUM(DATOS_[[#This Row],[Conc.Sal.01]:[Conc.Sal.30]])</f>
        <v>0</v>
      </c>
      <c r="CE672" s="139" t="n">
        <f aca="false">+DATOS_[[#This Row],[SALARIO BASE Ef]]+DATOS_[[#This Row],[Tot COMPL.SAL Ef]]</f>
        <v>0</v>
      </c>
      <c r="CF672" s="139" t="n">
        <f aca="false">+SUM(DATOS_[[#This Row],[C.Extra.01]:[C.Extra.05]])</f>
        <v>0</v>
      </c>
      <c r="CG672" s="139" t="n">
        <f aca="false">+DATOS_[[#This Row],[TOTAL SALARIO Ef]]+DATOS_[[#This Row],[Tot Extrasalarial Ef]]</f>
        <v>0</v>
      </c>
      <c r="CH672" s="140" t="n">
        <f aca="false">MIN(IF(DATOS_[[#This Row],[Fecha Fin Contrato]]="",$D$4,DATOS_[[#This Row],[Fecha Fin Contrato]]),$D$4)-MAX(DATOS_[[#This Row],[Fecha de Contratación]],$D$3)+1</f>
        <v>1</v>
      </c>
      <c r="CI672" s="141" t="str">
        <f aca="false">IF(COUNTIFS(DATOS_[id],DATOS_[[#This Row],[id]])&gt;1,DATOS_[[#This Row],[id]],"")</f>
        <v/>
      </c>
      <c r="CJ672" s="141" t="n">
        <f aca="false">(Inicio!$G$10-DATOS_[[#This Row],[Fecha Nacimiento]])/365.25</f>
        <v>0</v>
      </c>
      <c r="CK672" s="141" t="n">
        <f aca="false">(Inicio!$G$10-DATOS_[[#This Row],[Fecha de Antigüedad]])/365.25</f>
        <v>0</v>
      </c>
      <c r="CL672" s="141" t="e">
        <f aca="false">+VLOOKUP(DATOS_[[#This Row],[Clave de Contrato]],TblTiposContrato13[],3,0)</f>
        <v>#N/A</v>
      </c>
      <c r="CM672" s="141" t="e">
        <f aca="false">+VLOOKUP(DATOS_[[#This Row],[Clave de Contrato]],TblTiposContrato13[],4,0)</f>
        <v>#N/A</v>
      </c>
      <c r="CN672" s="141" t="str">
        <f aca="false">VLOOKUP(DATOS_[[#This Row],[Edad]],CONTRATOS!TblRngEdad,2,1)</f>
        <v>20  o menos</v>
      </c>
      <c r="CO672" s="141" t="str">
        <f aca="false">VLOOKUP(DATOS_[[#This Row],[Antigüedad]],TblRngAntg14[],2,1)</f>
        <v>0 a 1 años</v>
      </c>
    </row>
    <row r="673" customFormat="false" ht="13.8" hidden="false" customHeight="false" outlineLevel="0" collapsed="false">
      <c r="D673" s="128"/>
      <c r="E673" s="129"/>
      <c r="F673" s="129"/>
      <c r="G673" s="129"/>
      <c r="H673" s="130"/>
      <c r="I673" s="131"/>
      <c r="J673" s="128"/>
      <c r="K673" s="132"/>
      <c r="L673" s="132"/>
      <c r="M673" s="133"/>
      <c r="N673" s="133"/>
      <c r="O673" s="133"/>
      <c r="P673" s="129"/>
      <c r="Z673" s="74"/>
      <c r="AA673" s="75"/>
      <c r="AB673" s="75"/>
      <c r="AC673" s="129"/>
      <c r="AD673" s="134"/>
      <c r="AE673" s="134"/>
      <c r="AF673" s="134"/>
      <c r="AG673" s="134"/>
      <c r="AH673" s="134"/>
      <c r="AI673" s="134"/>
      <c r="AJ673" s="134"/>
      <c r="AK673" s="134"/>
      <c r="AL673" s="134"/>
      <c r="AM673" s="134"/>
      <c r="AN673" s="134"/>
      <c r="AO673" s="134"/>
      <c r="AP673" s="134"/>
      <c r="AQ673" s="134"/>
      <c r="AR673" s="134"/>
      <c r="AS673" s="134"/>
      <c r="AT673" s="134"/>
      <c r="AU673" s="134"/>
      <c r="AV673" s="134"/>
      <c r="AW673" s="134"/>
      <c r="AX673" s="134"/>
      <c r="AY673" s="134"/>
      <c r="AZ673" s="134"/>
      <c r="BA673" s="134"/>
      <c r="BB673" s="134"/>
      <c r="BC673" s="134"/>
      <c r="BD673" s="134"/>
      <c r="BE673" s="134"/>
      <c r="BF673" s="134"/>
      <c r="BG673" s="134"/>
      <c r="BH673" s="134"/>
      <c r="BI673" s="134"/>
      <c r="BJ673" s="134"/>
      <c r="BK673" s="134"/>
      <c r="BL673" s="134"/>
      <c r="BM673" s="135"/>
      <c r="BN673" s="136" t="n">
        <f aca="false">+MAX($D$3,DATOS_[[#This Row],[Fecha Inicio Sit. Contract.]])</f>
        <v>0</v>
      </c>
      <c r="BO673" s="136" t="n">
        <f aca="false">+MIN($D$4,DATOS_[[#This Row],[Fecha Fin Sit. Contract.]])</f>
        <v>0</v>
      </c>
      <c r="BP673" s="137" t="n">
        <f aca="false">+DATOS_[[#This Row],[% de jornada]]*IF(DATOS_[[#This Row],[% jornada reducida]]="",1,DATOS_[[#This Row],[% jornada reducida]])</f>
        <v>0</v>
      </c>
      <c r="BQ673" s="137" t="n">
        <f aca="false">+(DATOS_[[#This Row],[F.fin.cal]]-DATOS_[[#This Row],[F.ini.cal]]+1)/($D$4-$D$3+1)</f>
        <v>1</v>
      </c>
      <c r="BR673" s="137" t="str">
        <f aca="false">IF(OR(AND(DATOS_[[#This Row],[Fecha Fin Contrato]]&lt;$D$3,DATOS_[[#This Row],[Fecha Fin Contrato]]&lt;&gt;""),DATOS_[[#This Row],[Fecha de Contratación]]&gt;$D$4),"Fuera","Dentro")</f>
        <v>Dentro</v>
      </c>
      <c r="BS673" s="137" t="str">
        <f aca="false" t="array" ref="BS673:BS673">IF(MAX(IF(DATOS_[id]=DATOS_[[#This Row],[id]],DATOS_[F.fin.cal]))=DATOS_[[#This Row],[F.fin.cal]],"Sí","NO")</f>
        <v>Sí</v>
      </c>
      <c r="BT673" s="137" t="str">
        <f aca="false">IF(AND(DATOS_[[#This Row],[% normaliz]]&lt;&gt;1,DATOS_[[#This Row],[% anualiz]]=1),"Sí","NO")</f>
        <v>Sí</v>
      </c>
      <c r="BU673" s="137" t="str">
        <f aca="false">IF(AND(DATOS_[[#This Row],[% normaliz]]=1,DATOS_[[#This Row],[% anualiz]]&lt;&gt;1),"Sí","NO")</f>
        <v>NO</v>
      </c>
      <c r="BV673" s="137" t="str">
        <f aca="false">IF(AND(DATOS_[[#This Row],[% normaliz]]&lt;&gt;1,DATOS_[[#This Row],[% anualiz]]&lt;&gt;1),"Sí","NO")</f>
        <v>NO</v>
      </c>
      <c r="BW673" s="137" t="str">
        <f aca="false">+IF(DATOS_[[#This Row],[% normaliz]]*DATOS_[[#This Row],[% anualiz]]=1,"NO","Sí")</f>
        <v>Sí</v>
      </c>
      <c r="BX673" s="138" t="e">
        <f aca="false">(DATOS_[[#This Row],[S.BASE]]*(1/DATOS_[[#This Row],[% normaliz]])*(1/DATOS_[[#This Row],[% anualiz]]))*IF(DATOS_[[#This Row],[Check Equiparado]]="Sí",1,0)</f>
        <v>#DIV/0!</v>
      </c>
      <c r="BY6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3" s="138" t="e">
        <f aca="false">+DATOS_[[#This Row],[SALARIO BASE Eq]]+DATOS_[[#This Row],[Tot COMPL.SAL Eq]]</f>
        <v>#DIV/0!</v>
      </c>
      <c r="CA673" s="138" t="e">
        <f aca="false" t="array" ref="CA673:CA6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3" s="138" t="e">
        <f aca="false">+DATOS_[[#This Row],[TOTAL SALARIO Eq]]+DATOS_[[#This Row],[Tot Extrasalarial Eq]]</f>
        <v>#DIV/0!</v>
      </c>
      <c r="CC673" s="139" t="n">
        <f aca="false">DATOS_[[#This Row],[S.BASE]]</f>
        <v>0</v>
      </c>
      <c r="CD673" s="139" t="n">
        <f aca="false">+SUM(DATOS_[[#This Row],[Conc.Sal.01]:[Conc.Sal.30]])</f>
        <v>0</v>
      </c>
      <c r="CE673" s="139" t="n">
        <f aca="false">+DATOS_[[#This Row],[SALARIO BASE Ef]]+DATOS_[[#This Row],[Tot COMPL.SAL Ef]]</f>
        <v>0</v>
      </c>
      <c r="CF673" s="139" t="n">
        <f aca="false">+SUM(DATOS_[[#This Row],[C.Extra.01]:[C.Extra.05]])</f>
        <v>0</v>
      </c>
      <c r="CG673" s="139" t="n">
        <f aca="false">+DATOS_[[#This Row],[TOTAL SALARIO Ef]]+DATOS_[[#This Row],[Tot Extrasalarial Ef]]</f>
        <v>0</v>
      </c>
      <c r="CH673" s="140" t="n">
        <f aca="false">MIN(IF(DATOS_[[#This Row],[Fecha Fin Contrato]]="",$D$4,DATOS_[[#This Row],[Fecha Fin Contrato]]),$D$4)-MAX(DATOS_[[#This Row],[Fecha de Contratación]],$D$3)+1</f>
        <v>1</v>
      </c>
      <c r="CI673" s="141" t="str">
        <f aca="false">IF(COUNTIFS(DATOS_[id],DATOS_[[#This Row],[id]])&gt;1,DATOS_[[#This Row],[id]],"")</f>
        <v/>
      </c>
      <c r="CJ673" s="141" t="n">
        <f aca="false">(Inicio!$G$10-DATOS_[[#This Row],[Fecha Nacimiento]])/365.25</f>
        <v>0</v>
      </c>
      <c r="CK673" s="141" t="n">
        <f aca="false">(Inicio!$G$10-DATOS_[[#This Row],[Fecha de Antigüedad]])/365.25</f>
        <v>0</v>
      </c>
      <c r="CL673" s="141" t="e">
        <f aca="false">+VLOOKUP(DATOS_[[#This Row],[Clave de Contrato]],TblTiposContrato13[],3,0)</f>
        <v>#N/A</v>
      </c>
      <c r="CM673" s="141" t="e">
        <f aca="false">+VLOOKUP(DATOS_[[#This Row],[Clave de Contrato]],TblTiposContrato13[],4,0)</f>
        <v>#N/A</v>
      </c>
      <c r="CN673" s="141" t="str">
        <f aca="false">VLOOKUP(DATOS_[[#This Row],[Edad]],CONTRATOS!TblRngEdad,2,1)</f>
        <v>20  o menos</v>
      </c>
      <c r="CO673" s="141" t="str">
        <f aca="false">VLOOKUP(DATOS_[[#This Row],[Antigüedad]],TblRngAntg14[],2,1)</f>
        <v>0 a 1 años</v>
      </c>
    </row>
    <row r="674" customFormat="false" ht="13.8" hidden="false" customHeight="false" outlineLevel="0" collapsed="false">
      <c r="D674" s="128"/>
      <c r="E674" s="129"/>
      <c r="F674" s="129"/>
      <c r="G674" s="129"/>
      <c r="H674" s="130"/>
      <c r="I674" s="131"/>
      <c r="J674" s="128"/>
      <c r="K674" s="132"/>
      <c r="L674" s="132"/>
      <c r="M674" s="133"/>
      <c r="N674" s="133"/>
      <c r="O674" s="133"/>
      <c r="P674" s="129"/>
      <c r="Z674" s="74"/>
      <c r="AA674" s="75"/>
      <c r="AB674" s="75"/>
      <c r="AC674" s="129"/>
      <c r="AD674" s="134"/>
      <c r="AE674" s="134"/>
      <c r="AF674" s="134"/>
      <c r="AG674" s="134"/>
      <c r="AH674" s="134"/>
      <c r="AI674" s="134"/>
      <c r="AJ674" s="134"/>
      <c r="AK674" s="134"/>
      <c r="AL674" s="134"/>
      <c r="AM674" s="134"/>
      <c r="AN674" s="134"/>
      <c r="AO674" s="134"/>
      <c r="AP674" s="134"/>
      <c r="AQ674" s="134"/>
      <c r="AR674" s="134"/>
      <c r="AS674" s="134"/>
      <c r="AT674" s="134"/>
      <c r="AU674" s="134"/>
      <c r="AV674" s="134"/>
      <c r="AW674" s="134"/>
      <c r="AX674" s="134"/>
      <c r="AY674" s="134"/>
      <c r="AZ674" s="134"/>
      <c r="BA674" s="134"/>
      <c r="BB674" s="134"/>
      <c r="BC674" s="134"/>
      <c r="BD674" s="134"/>
      <c r="BE674" s="134"/>
      <c r="BF674" s="134"/>
      <c r="BG674" s="134"/>
      <c r="BH674" s="134"/>
      <c r="BI674" s="134"/>
      <c r="BJ674" s="134"/>
      <c r="BK674" s="134"/>
      <c r="BL674" s="134"/>
      <c r="BM674" s="135"/>
      <c r="BN674" s="136" t="n">
        <f aca="false">+MAX($D$3,DATOS_[[#This Row],[Fecha Inicio Sit. Contract.]])</f>
        <v>0</v>
      </c>
      <c r="BO674" s="136" t="n">
        <f aca="false">+MIN($D$4,DATOS_[[#This Row],[Fecha Fin Sit. Contract.]])</f>
        <v>0</v>
      </c>
      <c r="BP674" s="137" t="n">
        <f aca="false">+DATOS_[[#This Row],[% de jornada]]*IF(DATOS_[[#This Row],[% jornada reducida]]="",1,DATOS_[[#This Row],[% jornada reducida]])</f>
        <v>0</v>
      </c>
      <c r="BQ674" s="137" t="n">
        <f aca="false">+(DATOS_[[#This Row],[F.fin.cal]]-DATOS_[[#This Row],[F.ini.cal]]+1)/($D$4-$D$3+1)</f>
        <v>1</v>
      </c>
      <c r="BR674" s="137" t="str">
        <f aca="false">IF(OR(AND(DATOS_[[#This Row],[Fecha Fin Contrato]]&lt;$D$3,DATOS_[[#This Row],[Fecha Fin Contrato]]&lt;&gt;""),DATOS_[[#This Row],[Fecha de Contratación]]&gt;$D$4),"Fuera","Dentro")</f>
        <v>Dentro</v>
      </c>
      <c r="BS674" s="137" t="str">
        <f aca="false" t="array" ref="BS674:BS674">IF(MAX(IF(DATOS_[id]=DATOS_[[#This Row],[id]],DATOS_[F.fin.cal]))=DATOS_[[#This Row],[F.fin.cal]],"Sí","NO")</f>
        <v>Sí</v>
      </c>
      <c r="BT674" s="137" t="str">
        <f aca="false">IF(AND(DATOS_[[#This Row],[% normaliz]]&lt;&gt;1,DATOS_[[#This Row],[% anualiz]]=1),"Sí","NO")</f>
        <v>Sí</v>
      </c>
      <c r="BU674" s="137" t="str">
        <f aca="false">IF(AND(DATOS_[[#This Row],[% normaliz]]=1,DATOS_[[#This Row],[% anualiz]]&lt;&gt;1),"Sí","NO")</f>
        <v>NO</v>
      </c>
      <c r="BV674" s="137" t="str">
        <f aca="false">IF(AND(DATOS_[[#This Row],[% normaliz]]&lt;&gt;1,DATOS_[[#This Row],[% anualiz]]&lt;&gt;1),"Sí","NO")</f>
        <v>NO</v>
      </c>
      <c r="BW674" s="137" t="str">
        <f aca="false">+IF(DATOS_[[#This Row],[% normaliz]]*DATOS_[[#This Row],[% anualiz]]=1,"NO","Sí")</f>
        <v>Sí</v>
      </c>
      <c r="BX674" s="138" t="e">
        <f aca="false">(DATOS_[[#This Row],[S.BASE]]*(1/DATOS_[[#This Row],[% normaliz]])*(1/DATOS_[[#This Row],[% anualiz]]))*IF(DATOS_[[#This Row],[Check Equiparado]]="Sí",1,0)</f>
        <v>#DIV/0!</v>
      </c>
      <c r="BY6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4" s="138" t="e">
        <f aca="false">+DATOS_[[#This Row],[SALARIO BASE Eq]]+DATOS_[[#This Row],[Tot COMPL.SAL Eq]]</f>
        <v>#DIV/0!</v>
      </c>
      <c r="CA674" s="138" t="e">
        <f aca="false" t="array" ref="CA674:CA6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4" s="138" t="e">
        <f aca="false">+DATOS_[[#This Row],[TOTAL SALARIO Eq]]+DATOS_[[#This Row],[Tot Extrasalarial Eq]]</f>
        <v>#DIV/0!</v>
      </c>
      <c r="CC674" s="139" t="n">
        <f aca="false">DATOS_[[#This Row],[S.BASE]]</f>
        <v>0</v>
      </c>
      <c r="CD674" s="139" t="n">
        <f aca="false">+SUM(DATOS_[[#This Row],[Conc.Sal.01]:[Conc.Sal.30]])</f>
        <v>0</v>
      </c>
      <c r="CE674" s="139" t="n">
        <f aca="false">+DATOS_[[#This Row],[SALARIO BASE Ef]]+DATOS_[[#This Row],[Tot COMPL.SAL Ef]]</f>
        <v>0</v>
      </c>
      <c r="CF674" s="139" t="n">
        <f aca="false">+SUM(DATOS_[[#This Row],[C.Extra.01]:[C.Extra.05]])</f>
        <v>0</v>
      </c>
      <c r="CG674" s="139" t="n">
        <f aca="false">+DATOS_[[#This Row],[TOTAL SALARIO Ef]]+DATOS_[[#This Row],[Tot Extrasalarial Ef]]</f>
        <v>0</v>
      </c>
      <c r="CH674" s="140" t="n">
        <f aca="false">MIN(IF(DATOS_[[#This Row],[Fecha Fin Contrato]]="",$D$4,DATOS_[[#This Row],[Fecha Fin Contrato]]),$D$4)-MAX(DATOS_[[#This Row],[Fecha de Contratación]],$D$3)+1</f>
        <v>1</v>
      </c>
      <c r="CI674" s="141" t="str">
        <f aca="false">IF(COUNTIFS(DATOS_[id],DATOS_[[#This Row],[id]])&gt;1,DATOS_[[#This Row],[id]],"")</f>
        <v/>
      </c>
      <c r="CJ674" s="141" t="n">
        <f aca="false">(Inicio!$G$10-DATOS_[[#This Row],[Fecha Nacimiento]])/365.25</f>
        <v>0</v>
      </c>
      <c r="CK674" s="141" t="n">
        <f aca="false">(Inicio!$G$10-DATOS_[[#This Row],[Fecha de Antigüedad]])/365.25</f>
        <v>0</v>
      </c>
      <c r="CL674" s="141" t="e">
        <f aca="false">+VLOOKUP(DATOS_[[#This Row],[Clave de Contrato]],TblTiposContrato13[],3,0)</f>
        <v>#N/A</v>
      </c>
      <c r="CM674" s="141" t="e">
        <f aca="false">+VLOOKUP(DATOS_[[#This Row],[Clave de Contrato]],TblTiposContrato13[],4,0)</f>
        <v>#N/A</v>
      </c>
      <c r="CN674" s="141" t="str">
        <f aca="false">VLOOKUP(DATOS_[[#This Row],[Edad]],CONTRATOS!TblRngEdad,2,1)</f>
        <v>20  o menos</v>
      </c>
      <c r="CO674" s="141" t="str">
        <f aca="false">VLOOKUP(DATOS_[[#This Row],[Antigüedad]],TblRngAntg14[],2,1)</f>
        <v>0 a 1 años</v>
      </c>
    </row>
    <row r="675" customFormat="false" ht="13.8" hidden="false" customHeight="false" outlineLevel="0" collapsed="false">
      <c r="D675" s="128"/>
      <c r="E675" s="129"/>
      <c r="F675" s="129"/>
      <c r="G675" s="129"/>
      <c r="H675" s="130"/>
      <c r="I675" s="131"/>
      <c r="J675" s="128"/>
      <c r="K675" s="132"/>
      <c r="L675" s="132"/>
      <c r="M675" s="133"/>
      <c r="N675" s="133"/>
      <c r="O675" s="133"/>
      <c r="P675" s="129"/>
      <c r="Z675" s="74"/>
      <c r="AA675" s="75"/>
      <c r="AB675" s="75"/>
      <c r="AC675" s="129"/>
      <c r="AD675" s="134"/>
      <c r="AE675" s="134"/>
      <c r="AF675" s="134"/>
      <c r="AG675" s="134"/>
      <c r="AH675" s="134"/>
      <c r="AI675" s="134"/>
      <c r="AJ675" s="134"/>
      <c r="AK675" s="134"/>
      <c r="AL675" s="134"/>
      <c r="AM675" s="134"/>
      <c r="AN675" s="134"/>
      <c r="AO675" s="134"/>
      <c r="AP675" s="134"/>
      <c r="AQ675" s="134"/>
      <c r="AR675" s="134"/>
      <c r="AS675" s="134"/>
      <c r="AT675" s="134"/>
      <c r="AU675" s="134"/>
      <c r="AV675" s="134"/>
      <c r="AW675" s="134"/>
      <c r="AX675" s="134"/>
      <c r="AY675" s="134"/>
      <c r="AZ675" s="134"/>
      <c r="BA675" s="134"/>
      <c r="BB675" s="134"/>
      <c r="BC675" s="134"/>
      <c r="BD675" s="134"/>
      <c r="BE675" s="134"/>
      <c r="BF675" s="134"/>
      <c r="BG675" s="134"/>
      <c r="BH675" s="134"/>
      <c r="BI675" s="134"/>
      <c r="BJ675" s="134"/>
      <c r="BK675" s="134"/>
      <c r="BL675" s="134"/>
      <c r="BM675" s="135"/>
      <c r="BN675" s="136" t="n">
        <f aca="false">+MAX($D$3,DATOS_[[#This Row],[Fecha Inicio Sit. Contract.]])</f>
        <v>0</v>
      </c>
      <c r="BO675" s="136" t="n">
        <f aca="false">+MIN($D$4,DATOS_[[#This Row],[Fecha Fin Sit. Contract.]])</f>
        <v>0</v>
      </c>
      <c r="BP675" s="137" t="n">
        <f aca="false">+DATOS_[[#This Row],[% de jornada]]*IF(DATOS_[[#This Row],[% jornada reducida]]="",1,DATOS_[[#This Row],[% jornada reducida]])</f>
        <v>0</v>
      </c>
      <c r="BQ675" s="137" t="n">
        <f aca="false">+(DATOS_[[#This Row],[F.fin.cal]]-DATOS_[[#This Row],[F.ini.cal]]+1)/($D$4-$D$3+1)</f>
        <v>1</v>
      </c>
      <c r="BR675" s="137" t="str">
        <f aca="false">IF(OR(AND(DATOS_[[#This Row],[Fecha Fin Contrato]]&lt;$D$3,DATOS_[[#This Row],[Fecha Fin Contrato]]&lt;&gt;""),DATOS_[[#This Row],[Fecha de Contratación]]&gt;$D$4),"Fuera","Dentro")</f>
        <v>Dentro</v>
      </c>
      <c r="BS675" s="137" t="str">
        <f aca="false" t="array" ref="BS675:BS675">IF(MAX(IF(DATOS_[id]=DATOS_[[#This Row],[id]],DATOS_[F.fin.cal]))=DATOS_[[#This Row],[F.fin.cal]],"Sí","NO")</f>
        <v>Sí</v>
      </c>
      <c r="BT675" s="137" t="str">
        <f aca="false">IF(AND(DATOS_[[#This Row],[% normaliz]]&lt;&gt;1,DATOS_[[#This Row],[% anualiz]]=1),"Sí","NO")</f>
        <v>Sí</v>
      </c>
      <c r="BU675" s="137" t="str">
        <f aca="false">IF(AND(DATOS_[[#This Row],[% normaliz]]=1,DATOS_[[#This Row],[% anualiz]]&lt;&gt;1),"Sí","NO")</f>
        <v>NO</v>
      </c>
      <c r="BV675" s="137" t="str">
        <f aca="false">IF(AND(DATOS_[[#This Row],[% normaliz]]&lt;&gt;1,DATOS_[[#This Row],[% anualiz]]&lt;&gt;1),"Sí","NO")</f>
        <v>NO</v>
      </c>
      <c r="BW675" s="137" t="str">
        <f aca="false">+IF(DATOS_[[#This Row],[% normaliz]]*DATOS_[[#This Row],[% anualiz]]=1,"NO","Sí")</f>
        <v>Sí</v>
      </c>
      <c r="BX675" s="138" t="e">
        <f aca="false">(DATOS_[[#This Row],[S.BASE]]*(1/DATOS_[[#This Row],[% normaliz]])*(1/DATOS_[[#This Row],[% anualiz]]))*IF(DATOS_[[#This Row],[Check Equiparado]]="Sí",1,0)</f>
        <v>#DIV/0!</v>
      </c>
      <c r="BY6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5" s="138" t="e">
        <f aca="false">+DATOS_[[#This Row],[SALARIO BASE Eq]]+DATOS_[[#This Row],[Tot COMPL.SAL Eq]]</f>
        <v>#DIV/0!</v>
      </c>
      <c r="CA675" s="138" t="e">
        <f aca="false" t="array" ref="CA675:CA6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5" s="138" t="e">
        <f aca="false">+DATOS_[[#This Row],[TOTAL SALARIO Eq]]+DATOS_[[#This Row],[Tot Extrasalarial Eq]]</f>
        <v>#DIV/0!</v>
      </c>
      <c r="CC675" s="139" t="n">
        <f aca="false">DATOS_[[#This Row],[S.BASE]]</f>
        <v>0</v>
      </c>
      <c r="CD675" s="139" t="n">
        <f aca="false">+SUM(DATOS_[[#This Row],[Conc.Sal.01]:[Conc.Sal.30]])</f>
        <v>0</v>
      </c>
      <c r="CE675" s="139" t="n">
        <f aca="false">+DATOS_[[#This Row],[SALARIO BASE Ef]]+DATOS_[[#This Row],[Tot COMPL.SAL Ef]]</f>
        <v>0</v>
      </c>
      <c r="CF675" s="139" t="n">
        <f aca="false">+SUM(DATOS_[[#This Row],[C.Extra.01]:[C.Extra.05]])</f>
        <v>0</v>
      </c>
      <c r="CG675" s="139" t="n">
        <f aca="false">+DATOS_[[#This Row],[TOTAL SALARIO Ef]]+DATOS_[[#This Row],[Tot Extrasalarial Ef]]</f>
        <v>0</v>
      </c>
      <c r="CH675" s="140" t="n">
        <f aca="false">MIN(IF(DATOS_[[#This Row],[Fecha Fin Contrato]]="",$D$4,DATOS_[[#This Row],[Fecha Fin Contrato]]),$D$4)-MAX(DATOS_[[#This Row],[Fecha de Contratación]],$D$3)+1</f>
        <v>1</v>
      </c>
      <c r="CI675" s="141" t="str">
        <f aca="false">IF(COUNTIFS(DATOS_[id],DATOS_[[#This Row],[id]])&gt;1,DATOS_[[#This Row],[id]],"")</f>
        <v/>
      </c>
      <c r="CJ675" s="141" t="n">
        <f aca="false">(Inicio!$G$10-DATOS_[[#This Row],[Fecha Nacimiento]])/365.25</f>
        <v>0</v>
      </c>
      <c r="CK675" s="141" t="n">
        <f aca="false">(Inicio!$G$10-DATOS_[[#This Row],[Fecha de Antigüedad]])/365.25</f>
        <v>0</v>
      </c>
      <c r="CL675" s="141" t="e">
        <f aca="false">+VLOOKUP(DATOS_[[#This Row],[Clave de Contrato]],TblTiposContrato13[],3,0)</f>
        <v>#N/A</v>
      </c>
      <c r="CM675" s="141" t="e">
        <f aca="false">+VLOOKUP(DATOS_[[#This Row],[Clave de Contrato]],TblTiposContrato13[],4,0)</f>
        <v>#N/A</v>
      </c>
      <c r="CN675" s="141" t="str">
        <f aca="false">VLOOKUP(DATOS_[[#This Row],[Edad]],CONTRATOS!TblRngEdad,2,1)</f>
        <v>20  o menos</v>
      </c>
      <c r="CO675" s="141" t="str">
        <f aca="false">VLOOKUP(DATOS_[[#This Row],[Antigüedad]],TblRngAntg14[],2,1)</f>
        <v>0 a 1 años</v>
      </c>
    </row>
    <row r="676" customFormat="false" ht="13.8" hidden="false" customHeight="false" outlineLevel="0" collapsed="false">
      <c r="D676" s="128"/>
      <c r="E676" s="129"/>
      <c r="F676" s="129"/>
      <c r="G676" s="129"/>
      <c r="H676" s="130"/>
      <c r="I676" s="131"/>
      <c r="J676" s="128"/>
      <c r="K676" s="132"/>
      <c r="L676" s="132"/>
      <c r="M676" s="133"/>
      <c r="N676" s="133"/>
      <c r="O676" s="133"/>
      <c r="P676" s="129"/>
      <c r="Z676" s="74"/>
      <c r="AA676" s="75"/>
      <c r="AB676" s="75"/>
      <c r="AC676" s="129"/>
      <c r="AD676" s="134"/>
      <c r="AE676" s="134"/>
      <c r="AF676" s="134"/>
      <c r="AG676" s="134"/>
      <c r="AH676" s="134"/>
      <c r="AI676" s="134"/>
      <c r="AJ676" s="134"/>
      <c r="AK676" s="134"/>
      <c r="AL676" s="134"/>
      <c r="AM676" s="134"/>
      <c r="AN676" s="134"/>
      <c r="AO676" s="134"/>
      <c r="AP676" s="134"/>
      <c r="AQ676" s="134"/>
      <c r="AR676" s="134"/>
      <c r="AS676" s="134"/>
      <c r="AT676" s="134"/>
      <c r="AU676" s="134"/>
      <c r="AV676" s="134"/>
      <c r="AW676" s="134"/>
      <c r="AX676" s="134"/>
      <c r="AY676" s="134"/>
      <c r="AZ676" s="134"/>
      <c r="BA676" s="134"/>
      <c r="BB676" s="134"/>
      <c r="BC676" s="134"/>
      <c r="BD676" s="134"/>
      <c r="BE676" s="134"/>
      <c r="BF676" s="134"/>
      <c r="BG676" s="134"/>
      <c r="BH676" s="134"/>
      <c r="BI676" s="134"/>
      <c r="BJ676" s="134"/>
      <c r="BK676" s="134"/>
      <c r="BL676" s="134"/>
      <c r="BM676" s="135"/>
      <c r="BN676" s="136" t="n">
        <f aca="false">+MAX($D$3,DATOS_[[#This Row],[Fecha Inicio Sit. Contract.]])</f>
        <v>0</v>
      </c>
      <c r="BO676" s="136" t="n">
        <f aca="false">+MIN($D$4,DATOS_[[#This Row],[Fecha Fin Sit. Contract.]])</f>
        <v>0</v>
      </c>
      <c r="BP676" s="137" t="n">
        <f aca="false">+DATOS_[[#This Row],[% de jornada]]*IF(DATOS_[[#This Row],[% jornada reducida]]="",1,DATOS_[[#This Row],[% jornada reducida]])</f>
        <v>0</v>
      </c>
      <c r="BQ676" s="137" t="n">
        <f aca="false">+(DATOS_[[#This Row],[F.fin.cal]]-DATOS_[[#This Row],[F.ini.cal]]+1)/($D$4-$D$3+1)</f>
        <v>1</v>
      </c>
      <c r="BR676" s="137" t="str">
        <f aca="false">IF(OR(AND(DATOS_[[#This Row],[Fecha Fin Contrato]]&lt;$D$3,DATOS_[[#This Row],[Fecha Fin Contrato]]&lt;&gt;""),DATOS_[[#This Row],[Fecha de Contratación]]&gt;$D$4),"Fuera","Dentro")</f>
        <v>Dentro</v>
      </c>
      <c r="BS676" s="137" t="str">
        <f aca="false" t="array" ref="BS676:BS676">IF(MAX(IF(DATOS_[id]=DATOS_[[#This Row],[id]],DATOS_[F.fin.cal]))=DATOS_[[#This Row],[F.fin.cal]],"Sí","NO")</f>
        <v>Sí</v>
      </c>
      <c r="BT676" s="137" t="str">
        <f aca="false">IF(AND(DATOS_[[#This Row],[% normaliz]]&lt;&gt;1,DATOS_[[#This Row],[% anualiz]]=1),"Sí","NO")</f>
        <v>Sí</v>
      </c>
      <c r="BU676" s="137" t="str">
        <f aca="false">IF(AND(DATOS_[[#This Row],[% normaliz]]=1,DATOS_[[#This Row],[% anualiz]]&lt;&gt;1),"Sí","NO")</f>
        <v>NO</v>
      </c>
      <c r="BV676" s="137" t="str">
        <f aca="false">IF(AND(DATOS_[[#This Row],[% normaliz]]&lt;&gt;1,DATOS_[[#This Row],[% anualiz]]&lt;&gt;1),"Sí","NO")</f>
        <v>NO</v>
      </c>
      <c r="BW676" s="137" t="str">
        <f aca="false">+IF(DATOS_[[#This Row],[% normaliz]]*DATOS_[[#This Row],[% anualiz]]=1,"NO","Sí")</f>
        <v>Sí</v>
      </c>
      <c r="BX676" s="138" t="e">
        <f aca="false">(DATOS_[[#This Row],[S.BASE]]*(1/DATOS_[[#This Row],[% normaliz]])*(1/DATOS_[[#This Row],[% anualiz]]))*IF(DATOS_[[#This Row],[Check Equiparado]]="Sí",1,0)</f>
        <v>#DIV/0!</v>
      </c>
      <c r="BY6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6" s="138" t="e">
        <f aca="false">+DATOS_[[#This Row],[SALARIO BASE Eq]]+DATOS_[[#This Row],[Tot COMPL.SAL Eq]]</f>
        <v>#DIV/0!</v>
      </c>
      <c r="CA676" s="138" t="e">
        <f aca="false" t="array" ref="CA676:CA6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6" s="138" t="e">
        <f aca="false">+DATOS_[[#This Row],[TOTAL SALARIO Eq]]+DATOS_[[#This Row],[Tot Extrasalarial Eq]]</f>
        <v>#DIV/0!</v>
      </c>
      <c r="CC676" s="139" t="n">
        <f aca="false">DATOS_[[#This Row],[S.BASE]]</f>
        <v>0</v>
      </c>
      <c r="CD676" s="139" t="n">
        <f aca="false">+SUM(DATOS_[[#This Row],[Conc.Sal.01]:[Conc.Sal.30]])</f>
        <v>0</v>
      </c>
      <c r="CE676" s="139" t="n">
        <f aca="false">+DATOS_[[#This Row],[SALARIO BASE Ef]]+DATOS_[[#This Row],[Tot COMPL.SAL Ef]]</f>
        <v>0</v>
      </c>
      <c r="CF676" s="139" t="n">
        <f aca="false">+SUM(DATOS_[[#This Row],[C.Extra.01]:[C.Extra.05]])</f>
        <v>0</v>
      </c>
      <c r="CG676" s="139" t="n">
        <f aca="false">+DATOS_[[#This Row],[TOTAL SALARIO Ef]]+DATOS_[[#This Row],[Tot Extrasalarial Ef]]</f>
        <v>0</v>
      </c>
      <c r="CH676" s="140" t="n">
        <f aca="false">MIN(IF(DATOS_[[#This Row],[Fecha Fin Contrato]]="",$D$4,DATOS_[[#This Row],[Fecha Fin Contrato]]),$D$4)-MAX(DATOS_[[#This Row],[Fecha de Contratación]],$D$3)+1</f>
        <v>1</v>
      </c>
      <c r="CI676" s="141" t="str">
        <f aca="false">IF(COUNTIFS(DATOS_[id],DATOS_[[#This Row],[id]])&gt;1,DATOS_[[#This Row],[id]],"")</f>
        <v/>
      </c>
      <c r="CJ676" s="141" t="n">
        <f aca="false">(Inicio!$G$10-DATOS_[[#This Row],[Fecha Nacimiento]])/365.25</f>
        <v>0</v>
      </c>
      <c r="CK676" s="141" t="n">
        <f aca="false">(Inicio!$G$10-DATOS_[[#This Row],[Fecha de Antigüedad]])/365.25</f>
        <v>0</v>
      </c>
      <c r="CL676" s="141" t="e">
        <f aca="false">+VLOOKUP(DATOS_[[#This Row],[Clave de Contrato]],TblTiposContrato13[],3,0)</f>
        <v>#N/A</v>
      </c>
      <c r="CM676" s="141" t="e">
        <f aca="false">+VLOOKUP(DATOS_[[#This Row],[Clave de Contrato]],TblTiposContrato13[],4,0)</f>
        <v>#N/A</v>
      </c>
      <c r="CN676" s="141" t="str">
        <f aca="false">VLOOKUP(DATOS_[[#This Row],[Edad]],CONTRATOS!TblRngEdad,2,1)</f>
        <v>20  o menos</v>
      </c>
      <c r="CO676" s="141" t="str">
        <f aca="false">VLOOKUP(DATOS_[[#This Row],[Antigüedad]],TblRngAntg14[],2,1)</f>
        <v>0 a 1 años</v>
      </c>
    </row>
    <row r="677" customFormat="false" ht="13.8" hidden="false" customHeight="false" outlineLevel="0" collapsed="false">
      <c r="D677" s="128"/>
      <c r="E677" s="129"/>
      <c r="F677" s="129"/>
      <c r="G677" s="129"/>
      <c r="H677" s="130"/>
      <c r="I677" s="131"/>
      <c r="J677" s="128"/>
      <c r="K677" s="132"/>
      <c r="L677" s="132"/>
      <c r="M677" s="133"/>
      <c r="N677" s="133"/>
      <c r="O677" s="133"/>
      <c r="P677" s="129"/>
      <c r="Z677" s="74"/>
      <c r="AA677" s="75"/>
      <c r="AB677" s="75"/>
      <c r="AC677" s="129"/>
      <c r="AD677" s="134"/>
      <c r="AE677" s="134"/>
      <c r="AF677" s="134"/>
      <c r="AG677" s="134"/>
      <c r="AH677" s="134"/>
      <c r="AI677" s="134"/>
      <c r="AJ677" s="134"/>
      <c r="AK677" s="134"/>
      <c r="AL677" s="134"/>
      <c r="AM677" s="134"/>
      <c r="AN677" s="134"/>
      <c r="AO677" s="134"/>
      <c r="AP677" s="134"/>
      <c r="AQ677" s="134"/>
      <c r="AR677" s="134"/>
      <c r="AS677" s="134"/>
      <c r="AT677" s="134"/>
      <c r="AU677" s="134"/>
      <c r="AV677" s="134"/>
      <c r="AW677" s="134"/>
      <c r="AX677" s="134"/>
      <c r="AY677" s="134"/>
      <c r="AZ677" s="134"/>
      <c r="BA677" s="134"/>
      <c r="BB677" s="134"/>
      <c r="BC677" s="134"/>
      <c r="BD677" s="134"/>
      <c r="BE677" s="134"/>
      <c r="BF677" s="134"/>
      <c r="BG677" s="134"/>
      <c r="BH677" s="134"/>
      <c r="BI677" s="134"/>
      <c r="BJ677" s="134"/>
      <c r="BK677" s="134"/>
      <c r="BL677" s="134"/>
      <c r="BM677" s="135"/>
      <c r="BN677" s="136" t="n">
        <f aca="false">+MAX($D$3,DATOS_[[#This Row],[Fecha Inicio Sit. Contract.]])</f>
        <v>0</v>
      </c>
      <c r="BO677" s="136" t="n">
        <f aca="false">+MIN($D$4,DATOS_[[#This Row],[Fecha Fin Sit. Contract.]])</f>
        <v>0</v>
      </c>
      <c r="BP677" s="137" t="n">
        <f aca="false">+DATOS_[[#This Row],[% de jornada]]*IF(DATOS_[[#This Row],[% jornada reducida]]="",1,DATOS_[[#This Row],[% jornada reducida]])</f>
        <v>0</v>
      </c>
      <c r="BQ677" s="137" t="n">
        <f aca="false">+(DATOS_[[#This Row],[F.fin.cal]]-DATOS_[[#This Row],[F.ini.cal]]+1)/($D$4-$D$3+1)</f>
        <v>1</v>
      </c>
      <c r="BR677" s="137" t="str">
        <f aca="false">IF(OR(AND(DATOS_[[#This Row],[Fecha Fin Contrato]]&lt;$D$3,DATOS_[[#This Row],[Fecha Fin Contrato]]&lt;&gt;""),DATOS_[[#This Row],[Fecha de Contratación]]&gt;$D$4),"Fuera","Dentro")</f>
        <v>Dentro</v>
      </c>
      <c r="BS677" s="137" t="str">
        <f aca="false" t="array" ref="BS677:BS677">IF(MAX(IF(DATOS_[id]=DATOS_[[#This Row],[id]],DATOS_[F.fin.cal]))=DATOS_[[#This Row],[F.fin.cal]],"Sí","NO")</f>
        <v>Sí</v>
      </c>
      <c r="BT677" s="137" t="str">
        <f aca="false">IF(AND(DATOS_[[#This Row],[% normaliz]]&lt;&gt;1,DATOS_[[#This Row],[% anualiz]]=1),"Sí","NO")</f>
        <v>Sí</v>
      </c>
      <c r="BU677" s="137" t="str">
        <f aca="false">IF(AND(DATOS_[[#This Row],[% normaliz]]=1,DATOS_[[#This Row],[% anualiz]]&lt;&gt;1),"Sí","NO")</f>
        <v>NO</v>
      </c>
      <c r="BV677" s="137" t="str">
        <f aca="false">IF(AND(DATOS_[[#This Row],[% normaliz]]&lt;&gt;1,DATOS_[[#This Row],[% anualiz]]&lt;&gt;1),"Sí","NO")</f>
        <v>NO</v>
      </c>
      <c r="BW677" s="137" t="str">
        <f aca="false">+IF(DATOS_[[#This Row],[% normaliz]]*DATOS_[[#This Row],[% anualiz]]=1,"NO","Sí")</f>
        <v>Sí</v>
      </c>
      <c r="BX677" s="138" t="e">
        <f aca="false">(DATOS_[[#This Row],[S.BASE]]*(1/DATOS_[[#This Row],[% normaliz]])*(1/DATOS_[[#This Row],[% anualiz]]))*IF(DATOS_[[#This Row],[Check Equiparado]]="Sí",1,0)</f>
        <v>#DIV/0!</v>
      </c>
      <c r="BY6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7" s="138" t="e">
        <f aca="false">+DATOS_[[#This Row],[SALARIO BASE Eq]]+DATOS_[[#This Row],[Tot COMPL.SAL Eq]]</f>
        <v>#DIV/0!</v>
      </c>
      <c r="CA677" s="138" t="e">
        <f aca="false" t="array" ref="CA677:CA6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7" s="138" t="e">
        <f aca="false">+DATOS_[[#This Row],[TOTAL SALARIO Eq]]+DATOS_[[#This Row],[Tot Extrasalarial Eq]]</f>
        <v>#DIV/0!</v>
      </c>
      <c r="CC677" s="139" t="n">
        <f aca="false">DATOS_[[#This Row],[S.BASE]]</f>
        <v>0</v>
      </c>
      <c r="CD677" s="139" t="n">
        <f aca="false">+SUM(DATOS_[[#This Row],[Conc.Sal.01]:[Conc.Sal.30]])</f>
        <v>0</v>
      </c>
      <c r="CE677" s="139" t="n">
        <f aca="false">+DATOS_[[#This Row],[SALARIO BASE Ef]]+DATOS_[[#This Row],[Tot COMPL.SAL Ef]]</f>
        <v>0</v>
      </c>
      <c r="CF677" s="139" t="n">
        <f aca="false">+SUM(DATOS_[[#This Row],[C.Extra.01]:[C.Extra.05]])</f>
        <v>0</v>
      </c>
      <c r="CG677" s="139" t="n">
        <f aca="false">+DATOS_[[#This Row],[TOTAL SALARIO Ef]]+DATOS_[[#This Row],[Tot Extrasalarial Ef]]</f>
        <v>0</v>
      </c>
      <c r="CH677" s="140" t="n">
        <f aca="false">MIN(IF(DATOS_[[#This Row],[Fecha Fin Contrato]]="",$D$4,DATOS_[[#This Row],[Fecha Fin Contrato]]),$D$4)-MAX(DATOS_[[#This Row],[Fecha de Contratación]],$D$3)+1</f>
        <v>1</v>
      </c>
      <c r="CI677" s="141" t="str">
        <f aca="false">IF(COUNTIFS(DATOS_[id],DATOS_[[#This Row],[id]])&gt;1,DATOS_[[#This Row],[id]],"")</f>
        <v/>
      </c>
      <c r="CJ677" s="141" t="n">
        <f aca="false">(Inicio!$G$10-DATOS_[[#This Row],[Fecha Nacimiento]])/365.25</f>
        <v>0</v>
      </c>
      <c r="CK677" s="141" t="n">
        <f aca="false">(Inicio!$G$10-DATOS_[[#This Row],[Fecha de Antigüedad]])/365.25</f>
        <v>0</v>
      </c>
      <c r="CL677" s="141" t="e">
        <f aca="false">+VLOOKUP(DATOS_[[#This Row],[Clave de Contrato]],TblTiposContrato13[],3,0)</f>
        <v>#N/A</v>
      </c>
      <c r="CM677" s="141" t="e">
        <f aca="false">+VLOOKUP(DATOS_[[#This Row],[Clave de Contrato]],TblTiposContrato13[],4,0)</f>
        <v>#N/A</v>
      </c>
      <c r="CN677" s="141" t="str">
        <f aca="false">VLOOKUP(DATOS_[[#This Row],[Edad]],CONTRATOS!TblRngEdad,2,1)</f>
        <v>20  o menos</v>
      </c>
      <c r="CO677" s="141" t="str">
        <f aca="false">VLOOKUP(DATOS_[[#This Row],[Antigüedad]],TblRngAntg14[],2,1)</f>
        <v>0 a 1 años</v>
      </c>
    </row>
    <row r="678" customFormat="false" ht="13.8" hidden="false" customHeight="false" outlineLevel="0" collapsed="false">
      <c r="D678" s="128"/>
      <c r="E678" s="129"/>
      <c r="F678" s="129"/>
      <c r="G678" s="129"/>
      <c r="H678" s="130"/>
      <c r="I678" s="131"/>
      <c r="J678" s="128"/>
      <c r="K678" s="132"/>
      <c r="L678" s="132"/>
      <c r="M678" s="133"/>
      <c r="N678" s="133"/>
      <c r="O678" s="133"/>
      <c r="P678" s="129"/>
      <c r="Z678" s="74"/>
      <c r="AA678" s="75"/>
      <c r="AB678" s="75"/>
      <c r="AC678" s="129"/>
      <c r="AD678" s="134"/>
      <c r="AE678" s="134"/>
      <c r="AF678" s="134"/>
      <c r="AG678" s="134"/>
      <c r="AH678" s="134"/>
      <c r="AI678" s="134"/>
      <c r="AJ678" s="134"/>
      <c r="AK678" s="134"/>
      <c r="AL678" s="134"/>
      <c r="AM678" s="134"/>
      <c r="AN678" s="134"/>
      <c r="AO678" s="134"/>
      <c r="AP678" s="134"/>
      <c r="AQ678" s="134"/>
      <c r="AR678" s="134"/>
      <c r="AS678" s="134"/>
      <c r="AT678" s="134"/>
      <c r="AU678" s="134"/>
      <c r="AV678" s="134"/>
      <c r="AW678" s="134"/>
      <c r="AX678" s="134"/>
      <c r="AY678" s="134"/>
      <c r="AZ678" s="134"/>
      <c r="BA678" s="134"/>
      <c r="BB678" s="134"/>
      <c r="BC678" s="134"/>
      <c r="BD678" s="134"/>
      <c r="BE678" s="134"/>
      <c r="BF678" s="134"/>
      <c r="BG678" s="134"/>
      <c r="BH678" s="134"/>
      <c r="BI678" s="134"/>
      <c r="BJ678" s="134"/>
      <c r="BK678" s="134"/>
      <c r="BL678" s="134"/>
      <c r="BM678" s="135"/>
      <c r="BN678" s="136" t="n">
        <f aca="false">+MAX($D$3,DATOS_[[#This Row],[Fecha Inicio Sit. Contract.]])</f>
        <v>0</v>
      </c>
      <c r="BO678" s="136" t="n">
        <f aca="false">+MIN($D$4,DATOS_[[#This Row],[Fecha Fin Sit. Contract.]])</f>
        <v>0</v>
      </c>
      <c r="BP678" s="137" t="n">
        <f aca="false">+DATOS_[[#This Row],[% de jornada]]*IF(DATOS_[[#This Row],[% jornada reducida]]="",1,DATOS_[[#This Row],[% jornada reducida]])</f>
        <v>0</v>
      </c>
      <c r="BQ678" s="137" t="n">
        <f aca="false">+(DATOS_[[#This Row],[F.fin.cal]]-DATOS_[[#This Row],[F.ini.cal]]+1)/($D$4-$D$3+1)</f>
        <v>1</v>
      </c>
      <c r="BR678" s="137" t="str">
        <f aca="false">IF(OR(AND(DATOS_[[#This Row],[Fecha Fin Contrato]]&lt;$D$3,DATOS_[[#This Row],[Fecha Fin Contrato]]&lt;&gt;""),DATOS_[[#This Row],[Fecha de Contratación]]&gt;$D$4),"Fuera","Dentro")</f>
        <v>Dentro</v>
      </c>
      <c r="BS678" s="137" t="str">
        <f aca="false" t="array" ref="BS678:BS678">IF(MAX(IF(DATOS_[id]=DATOS_[[#This Row],[id]],DATOS_[F.fin.cal]))=DATOS_[[#This Row],[F.fin.cal]],"Sí","NO")</f>
        <v>Sí</v>
      </c>
      <c r="BT678" s="137" t="str">
        <f aca="false">IF(AND(DATOS_[[#This Row],[% normaliz]]&lt;&gt;1,DATOS_[[#This Row],[% anualiz]]=1),"Sí","NO")</f>
        <v>Sí</v>
      </c>
      <c r="BU678" s="137" t="str">
        <f aca="false">IF(AND(DATOS_[[#This Row],[% normaliz]]=1,DATOS_[[#This Row],[% anualiz]]&lt;&gt;1),"Sí","NO")</f>
        <v>NO</v>
      </c>
      <c r="BV678" s="137" t="str">
        <f aca="false">IF(AND(DATOS_[[#This Row],[% normaliz]]&lt;&gt;1,DATOS_[[#This Row],[% anualiz]]&lt;&gt;1),"Sí","NO")</f>
        <v>NO</v>
      </c>
      <c r="BW678" s="137" t="str">
        <f aca="false">+IF(DATOS_[[#This Row],[% normaliz]]*DATOS_[[#This Row],[% anualiz]]=1,"NO","Sí")</f>
        <v>Sí</v>
      </c>
      <c r="BX678" s="138" t="e">
        <f aca="false">(DATOS_[[#This Row],[S.BASE]]*(1/DATOS_[[#This Row],[% normaliz]])*(1/DATOS_[[#This Row],[% anualiz]]))*IF(DATOS_[[#This Row],[Check Equiparado]]="Sí",1,0)</f>
        <v>#DIV/0!</v>
      </c>
      <c r="BY6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8" s="138" t="e">
        <f aca="false">+DATOS_[[#This Row],[SALARIO BASE Eq]]+DATOS_[[#This Row],[Tot COMPL.SAL Eq]]</f>
        <v>#DIV/0!</v>
      </c>
      <c r="CA678" s="138" t="e">
        <f aca="false" t="array" ref="CA678:CA6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8" s="138" t="e">
        <f aca="false">+DATOS_[[#This Row],[TOTAL SALARIO Eq]]+DATOS_[[#This Row],[Tot Extrasalarial Eq]]</f>
        <v>#DIV/0!</v>
      </c>
      <c r="CC678" s="139" t="n">
        <f aca="false">DATOS_[[#This Row],[S.BASE]]</f>
        <v>0</v>
      </c>
      <c r="CD678" s="139" t="n">
        <f aca="false">+SUM(DATOS_[[#This Row],[Conc.Sal.01]:[Conc.Sal.30]])</f>
        <v>0</v>
      </c>
      <c r="CE678" s="139" t="n">
        <f aca="false">+DATOS_[[#This Row],[SALARIO BASE Ef]]+DATOS_[[#This Row],[Tot COMPL.SAL Ef]]</f>
        <v>0</v>
      </c>
      <c r="CF678" s="139" t="n">
        <f aca="false">+SUM(DATOS_[[#This Row],[C.Extra.01]:[C.Extra.05]])</f>
        <v>0</v>
      </c>
      <c r="CG678" s="139" t="n">
        <f aca="false">+DATOS_[[#This Row],[TOTAL SALARIO Ef]]+DATOS_[[#This Row],[Tot Extrasalarial Ef]]</f>
        <v>0</v>
      </c>
      <c r="CH678" s="140" t="n">
        <f aca="false">MIN(IF(DATOS_[[#This Row],[Fecha Fin Contrato]]="",$D$4,DATOS_[[#This Row],[Fecha Fin Contrato]]),$D$4)-MAX(DATOS_[[#This Row],[Fecha de Contratación]],$D$3)+1</f>
        <v>1</v>
      </c>
      <c r="CI678" s="141" t="str">
        <f aca="false">IF(COUNTIFS(DATOS_[id],DATOS_[[#This Row],[id]])&gt;1,DATOS_[[#This Row],[id]],"")</f>
        <v/>
      </c>
      <c r="CJ678" s="141" t="n">
        <f aca="false">(Inicio!$G$10-DATOS_[[#This Row],[Fecha Nacimiento]])/365.25</f>
        <v>0</v>
      </c>
      <c r="CK678" s="141" t="n">
        <f aca="false">(Inicio!$G$10-DATOS_[[#This Row],[Fecha de Antigüedad]])/365.25</f>
        <v>0</v>
      </c>
      <c r="CL678" s="141" t="e">
        <f aca="false">+VLOOKUP(DATOS_[[#This Row],[Clave de Contrato]],TblTiposContrato13[],3,0)</f>
        <v>#N/A</v>
      </c>
      <c r="CM678" s="141" t="e">
        <f aca="false">+VLOOKUP(DATOS_[[#This Row],[Clave de Contrato]],TblTiposContrato13[],4,0)</f>
        <v>#N/A</v>
      </c>
      <c r="CN678" s="141" t="str">
        <f aca="false">VLOOKUP(DATOS_[[#This Row],[Edad]],CONTRATOS!TblRngEdad,2,1)</f>
        <v>20  o menos</v>
      </c>
      <c r="CO678" s="141" t="str">
        <f aca="false">VLOOKUP(DATOS_[[#This Row],[Antigüedad]],TblRngAntg14[],2,1)</f>
        <v>0 a 1 años</v>
      </c>
    </row>
    <row r="679" customFormat="false" ht="13.8" hidden="false" customHeight="false" outlineLevel="0" collapsed="false">
      <c r="D679" s="128"/>
      <c r="E679" s="129"/>
      <c r="F679" s="129"/>
      <c r="G679" s="129"/>
      <c r="H679" s="130"/>
      <c r="I679" s="131"/>
      <c r="J679" s="128"/>
      <c r="K679" s="132"/>
      <c r="L679" s="132"/>
      <c r="M679" s="133"/>
      <c r="N679" s="133"/>
      <c r="O679" s="133"/>
      <c r="P679" s="129"/>
      <c r="Z679" s="74"/>
      <c r="AA679" s="75"/>
      <c r="AB679" s="75"/>
      <c r="AC679" s="129"/>
      <c r="AD679" s="134"/>
      <c r="AE679" s="134"/>
      <c r="AF679" s="134"/>
      <c r="AG679" s="134"/>
      <c r="AH679" s="134"/>
      <c r="AI679" s="134"/>
      <c r="AJ679" s="134"/>
      <c r="AK679" s="134"/>
      <c r="AL679" s="134"/>
      <c r="AM679" s="134"/>
      <c r="AN679" s="134"/>
      <c r="AO679" s="134"/>
      <c r="AP679" s="134"/>
      <c r="AQ679" s="134"/>
      <c r="AR679" s="134"/>
      <c r="AS679" s="134"/>
      <c r="AT679" s="134"/>
      <c r="AU679" s="134"/>
      <c r="AV679" s="134"/>
      <c r="AW679" s="134"/>
      <c r="AX679" s="134"/>
      <c r="AY679" s="134"/>
      <c r="AZ679" s="134"/>
      <c r="BA679" s="134"/>
      <c r="BB679" s="134"/>
      <c r="BC679" s="134"/>
      <c r="BD679" s="134"/>
      <c r="BE679" s="134"/>
      <c r="BF679" s="134"/>
      <c r="BG679" s="134"/>
      <c r="BH679" s="134"/>
      <c r="BI679" s="134"/>
      <c r="BJ679" s="134"/>
      <c r="BK679" s="134"/>
      <c r="BL679" s="134"/>
      <c r="BM679" s="135"/>
      <c r="BN679" s="136" t="n">
        <f aca="false">+MAX($D$3,DATOS_[[#This Row],[Fecha Inicio Sit. Contract.]])</f>
        <v>0</v>
      </c>
      <c r="BO679" s="136" t="n">
        <f aca="false">+MIN($D$4,DATOS_[[#This Row],[Fecha Fin Sit. Contract.]])</f>
        <v>0</v>
      </c>
      <c r="BP679" s="137" t="n">
        <f aca="false">+DATOS_[[#This Row],[% de jornada]]*IF(DATOS_[[#This Row],[% jornada reducida]]="",1,DATOS_[[#This Row],[% jornada reducida]])</f>
        <v>0</v>
      </c>
      <c r="BQ679" s="137" t="n">
        <f aca="false">+(DATOS_[[#This Row],[F.fin.cal]]-DATOS_[[#This Row],[F.ini.cal]]+1)/($D$4-$D$3+1)</f>
        <v>1</v>
      </c>
      <c r="BR679" s="137" t="str">
        <f aca="false">IF(OR(AND(DATOS_[[#This Row],[Fecha Fin Contrato]]&lt;$D$3,DATOS_[[#This Row],[Fecha Fin Contrato]]&lt;&gt;""),DATOS_[[#This Row],[Fecha de Contratación]]&gt;$D$4),"Fuera","Dentro")</f>
        <v>Dentro</v>
      </c>
      <c r="BS679" s="137" t="str">
        <f aca="false" t="array" ref="BS679:BS679">IF(MAX(IF(DATOS_[id]=DATOS_[[#This Row],[id]],DATOS_[F.fin.cal]))=DATOS_[[#This Row],[F.fin.cal]],"Sí","NO")</f>
        <v>Sí</v>
      </c>
      <c r="BT679" s="137" t="str">
        <f aca="false">IF(AND(DATOS_[[#This Row],[% normaliz]]&lt;&gt;1,DATOS_[[#This Row],[% anualiz]]=1),"Sí","NO")</f>
        <v>Sí</v>
      </c>
      <c r="BU679" s="137" t="str">
        <f aca="false">IF(AND(DATOS_[[#This Row],[% normaliz]]=1,DATOS_[[#This Row],[% anualiz]]&lt;&gt;1),"Sí","NO")</f>
        <v>NO</v>
      </c>
      <c r="BV679" s="137" t="str">
        <f aca="false">IF(AND(DATOS_[[#This Row],[% normaliz]]&lt;&gt;1,DATOS_[[#This Row],[% anualiz]]&lt;&gt;1),"Sí","NO")</f>
        <v>NO</v>
      </c>
      <c r="BW679" s="137" t="str">
        <f aca="false">+IF(DATOS_[[#This Row],[% normaliz]]*DATOS_[[#This Row],[% anualiz]]=1,"NO","Sí")</f>
        <v>Sí</v>
      </c>
      <c r="BX679" s="138" t="e">
        <f aca="false">(DATOS_[[#This Row],[S.BASE]]*(1/DATOS_[[#This Row],[% normaliz]])*(1/DATOS_[[#This Row],[% anualiz]]))*IF(DATOS_[[#This Row],[Check Equiparado]]="Sí",1,0)</f>
        <v>#DIV/0!</v>
      </c>
      <c r="BY6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9" s="138" t="e">
        <f aca="false">+DATOS_[[#This Row],[SALARIO BASE Eq]]+DATOS_[[#This Row],[Tot COMPL.SAL Eq]]</f>
        <v>#DIV/0!</v>
      </c>
      <c r="CA679" s="138" t="e">
        <f aca="false" t="array" ref="CA679:CA6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9" s="138" t="e">
        <f aca="false">+DATOS_[[#This Row],[TOTAL SALARIO Eq]]+DATOS_[[#This Row],[Tot Extrasalarial Eq]]</f>
        <v>#DIV/0!</v>
      </c>
      <c r="CC679" s="139" t="n">
        <f aca="false">DATOS_[[#This Row],[S.BASE]]</f>
        <v>0</v>
      </c>
      <c r="CD679" s="139" t="n">
        <f aca="false">+SUM(DATOS_[[#This Row],[Conc.Sal.01]:[Conc.Sal.30]])</f>
        <v>0</v>
      </c>
      <c r="CE679" s="139" t="n">
        <f aca="false">+DATOS_[[#This Row],[SALARIO BASE Ef]]+DATOS_[[#This Row],[Tot COMPL.SAL Ef]]</f>
        <v>0</v>
      </c>
      <c r="CF679" s="139" t="n">
        <f aca="false">+SUM(DATOS_[[#This Row],[C.Extra.01]:[C.Extra.05]])</f>
        <v>0</v>
      </c>
      <c r="CG679" s="139" t="n">
        <f aca="false">+DATOS_[[#This Row],[TOTAL SALARIO Ef]]+DATOS_[[#This Row],[Tot Extrasalarial Ef]]</f>
        <v>0</v>
      </c>
      <c r="CH679" s="140" t="n">
        <f aca="false">MIN(IF(DATOS_[[#This Row],[Fecha Fin Contrato]]="",$D$4,DATOS_[[#This Row],[Fecha Fin Contrato]]),$D$4)-MAX(DATOS_[[#This Row],[Fecha de Contratación]],$D$3)+1</f>
        <v>1</v>
      </c>
      <c r="CI679" s="141" t="str">
        <f aca="false">IF(COUNTIFS(DATOS_[id],DATOS_[[#This Row],[id]])&gt;1,DATOS_[[#This Row],[id]],"")</f>
        <v/>
      </c>
      <c r="CJ679" s="141" t="n">
        <f aca="false">(Inicio!$G$10-DATOS_[[#This Row],[Fecha Nacimiento]])/365.25</f>
        <v>0</v>
      </c>
      <c r="CK679" s="141" t="n">
        <f aca="false">(Inicio!$G$10-DATOS_[[#This Row],[Fecha de Antigüedad]])/365.25</f>
        <v>0</v>
      </c>
      <c r="CL679" s="141" t="e">
        <f aca="false">+VLOOKUP(DATOS_[[#This Row],[Clave de Contrato]],TblTiposContrato13[],3,0)</f>
        <v>#N/A</v>
      </c>
      <c r="CM679" s="141" t="e">
        <f aca="false">+VLOOKUP(DATOS_[[#This Row],[Clave de Contrato]],TblTiposContrato13[],4,0)</f>
        <v>#N/A</v>
      </c>
      <c r="CN679" s="141" t="str">
        <f aca="false">VLOOKUP(DATOS_[[#This Row],[Edad]],CONTRATOS!TblRngEdad,2,1)</f>
        <v>20  o menos</v>
      </c>
      <c r="CO679" s="141" t="str">
        <f aca="false">VLOOKUP(DATOS_[[#This Row],[Antigüedad]],TblRngAntg14[],2,1)</f>
        <v>0 a 1 años</v>
      </c>
    </row>
    <row r="680" customFormat="false" ht="13.8" hidden="false" customHeight="false" outlineLevel="0" collapsed="false">
      <c r="D680" s="128"/>
      <c r="E680" s="129"/>
      <c r="F680" s="129"/>
      <c r="G680" s="129"/>
      <c r="H680" s="130"/>
      <c r="I680" s="131"/>
      <c r="J680" s="128"/>
      <c r="K680" s="132"/>
      <c r="L680" s="132"/>
      <c r="M680" s="133"/>
      <c r="N680" s="133"/>
      <c r="O680" s="133"/>
      <c r="P680" s="129"/>
      <c r="Z680" s="74"/>
      <c r="AA680" s="75"/>
      <c r="AB680" s="75"/>
      <c r="AC680" s="129"/>
      <c r="AD680" s="134"/>
      <c r="AE680" s="134"/>
      <c r="AF680" s="134"/>
      <c r="AG680" s="134"/>
      <c r="AH680" s="134"/>
      <c r="AI680" s="134"/>
      <c r="AJ680" s="134"/>
      <c r="AK680" s="134"/>
      <c r="AL680" s="134"/>
      <c r="AM680" s="134"/>
      <c r="AN680" s="134"/>
      <c r="AO680" s="134"/>
      <c r="AP680" s="134"/>
      <c r="AQ680" s="134"/>
      <c r="AR680" s="134"/>
      <c r="AS680" s="134"/>
      <c r="AT680" s="134"/>
      <c r="AU680" s="134"/>
      <c r="AV680" s="134"/>
      <c r="AW680" s="134"/>
      <c r="AX680" s="134"/>
      <c r="AY680" s="134"/>
      <c r="AZ680" s="134"/>
      <c r="BA680" s="134"/>
      <c r="BB680" s="134"/>
      <c r="BC680" s="134"/>
      <c r="BD680" s="134"/>
      <c r="BE680" s="134"/>
      <c r="BF680" s="134"/>
      <c r="BG680" s="134"/>
      <c r="BH680" s="134"/>
      <c r="BI680" s="134"/>
      <c r="BJ680" s="134"/>
      <c r="BK680" s="134"/>
      <c r="BL680" s="134"/>
      <c r="BM680" s="135"/>
      <c r="BN680" s="136" t="n">
        <f aca="false">+MAX($D$3,DATOS_[[#This Row],[Fecha Inicio Sit. Contract.]])</f>
        <v>0</v>
      </c>
      <c r="BO680" s="136" t="n">
        <f aca="false">+MIN($D$4,DATOS_[[#This Row],[Fecha Fin Sit. Contract.]])</f>
        <v>0</v>
      </c>
      <c r="BP680" s="137" t="n">
        <f aca="false">+DATOS_[[#This Row],[% de jornada]]*IF(DATOS_[[#This Row],[% jornada reducida]]="",1,DATOS_[[#This Row],[% jornada reducida]])</f>
        <v>0</v>
      </c>
      <c r="BQ680" s="137" t="n">
        <f aca="false">+(DATOS_[[#This Row],[F.fin.cal]]-DATOS_[[#This Row],[F.ini.cal]]+1)/($D$4-$D$3+1)</f>
        <v>1</v>
      </c>
      <c r="BR680" s="137" t="str">
        <f aca="false">IF(OR(AND(DATOS_[[#This Row],[Fecha Fin Contrato]]&lt;$D$3,DATOS_[[#This Row],[Fecha Fin Contrato]]&lt;&gt;""),DATOS_[[#This Row],[Fecha de Contratación]]&gt;$D$4),"Fuera","Dentro")</f>
        <v>Dentro</v>
      </c>
      <c r="BS680" s="137" t="str">
        <f aca="false" t="array" ref="BS680:BS680">IF(MAX(IF(DATOS_[id]=DATOS_[[#This Row],[id]],DATOS_[F.fin.cal]))=DATOS_[[#This Row],[F.fin.cal]],"Sí","NO")</f>
        <v>Sí</v>
      </c>
      <c r="BT680" s="137" t="str">
        <f aca="false">IF(AND(DATOS_[[#This Row],[% normaliz]]&lt;&gt;1,DATOS_[[#This Row],[% anualiz]]=1),"Sí","NO")</f>
        <v>Sí</v>
      </c>
      <c r="BU680" s="137" t="str">
        <f aca="false">IF(AND(DATOS_[[#This Row],[% normaliz]]=1,DATOS_[[#This Row],[% anualiz]]&lt;&gt;1),"Sí","NO")</f>
        <v>NO</v>
      </c>
      <c r="BV680" s="137" t="str">
        <f aca="false">IF(AND(DATOS_[[#This Row],[% normaliz]]&lt;&gt;1,DATOS_[[#This Row],[% anualiz]]&lt;&gt;1),"Sí","NO")</f>
        <v>NO</v>
      </c>
      <c r="BW680" s="137" t="str">
        <f aca="false">+IF(DATOS_[[#This Row],[% normaliz]]*DATOS_[[#This Row],[% anualiz]]=1,"NO","Sí")</f>
        <v>Sí</v>
      </c>
      <c r="BX680" s="138" t="e">
        <f aca="false">(DATOS_[[#This Row],[S.BASE]]*(1/DATOS_[[#This Row],[% normaliz]])*(1/DATOS_[[#This Row],[% anualiz]]))*IF(DATOS_[[#This Row],[Check Equiparado]]="Sí",1,0)</f>
        <v>#DIV/0!</v>
      </c>
      <c r="BY6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0" s="138" t="e">
        <f aca="false">+DATOS_[[#This Row],[SALARIO BASE Eq]]+DATOS_[[#This Row],[Tot COMPL.SAL Eq]]</f>
        <v>#DIV/0!</v>
      </c>
      <c r="CA680" s="138" t="e">
        <f aca="false" t="array" ref="CA680:CA6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0" s="138" t="e">
        <f aca="false">+DATOS_[[#This Row],[TOTAL SALARIO Eq]]+DATOS_[[#This Row],[Tot Extrasalarial Eq]]</f>
        <v>#DIV/0!</v>
      </c>
      <c r="CC680" s="139" t="n">
        <f aca="false">DATOS_[[#This Row],[S.BASE]]</f>
        <v>0</v>
      </c>
      <c r="CD680" s="139" t="n">
        <f aca="false">+SUM(DATOS_[[#This Row],[Conc.Sal.01]:[Conc.Sal.30]])</f>
        <v>0</v>
      </c>
      <c r="CE680" s="139" t="n">
        <f aca="false">+DATOS_[[#This Row],[SALARIO BASE Ef]]+DATOS_[[#This Row],[Tot COMPL.SAL Ef]]</f>
        <v>0</v>
      </c>
      <c r="CF680" s="139" t="n">
        <f aca="false">+SUM(DATOS_[[#This Row],[C.Extra.01]:[C.Extra.05]])</f>
        <v>0</v>
      </c>
      <c r="CG680" s="139" t="n">
        <f aca="false">+DATOS_[[#This Row],[TOTAL SALARIO Ef]]+DATOS_[[#This Row],[Tot Extrasalarial Ef]]</f>
        <v>0</v>
      </c>
      <c r="CH680" s="140" t="n">
        <f aca="false">MIN(IF(DATOS_[[#This Row],[Fecha Fin Contrato]]="",$D$4,DATOS_[[#This Row],[Fecha Fin Contrato]]),$D$4)-MAX(DATOS_[[#This Row],[Fecha de Contratación]],$D$3)+1</f>
        <v>1</v>
      </c>
      <c r="CI680" s="141" t="str">
        <f aca="false">IF(COUNTIFS(DATOS_[id],DATOS_[[#This Row],[id]])&gt;1,DATOS_[[#This Row],[id]],"")</f>
        <v/>
      </c>
      <c r="CJ680" s="141" t="n">
        <f aca="false">(Inicio!$G$10-DATOS_[[#This Row],[Fecha Nacimiento]])/365.25</f>
        <v>0</v>
      </c>
      <c r="CK680" s="141" t="n">
        <f aca="false">(Inicio!$G$10-DATOS_[[#This Row],[Fecha de Antigüedad]])/365.25</f>
        <v>0</v>
      </c>
      <c r="CL680" s="141" t="e">
        <f aca="false">+VLOOKUP(DATOS_[[#This Row],[Clave de Contrato]],TblTiposContrato13[],3,0)</f>
        <v>#N/A</v>
      </c>
      <c r="CM680" s="141" t="e">
        <f aca="false">+VLOOKUP(DATOS_[[#This Row],[Clave de Contrato]],TblTiposContrato13[],4,0)</f>
        <v>#N/A</v>
      </c>
      <c r="CN680" s="141" t="str">
        <f aca="false">VLOOKUP(DATOS_[[#This Row],[Edad]],CONTRATOS!TblRngEdad,2,1)</f>
        <v>20  o menos</v>
      </c>
      <c r="CO680" s="141" t="str">
        <f aca="false">VLOOKUP(DATOS_[[#This Row],[Antigüedad]],TblRngAntg14[],2,1)</f>
        <v>0 a 1 años</v>
      </c>
    </row>
    <row r="681" customFormat="false" ht="13.8" hidden="false" customHeight="false" outlineLevel="0" collapsed="false">
      <c r="D681" s="128"/>
      <c r="E681" s="129"/>
      <c r="F681" s="129"/>
      <c r="G681" s="129"/>
      <c r="H681" s="130"/>
      <c r="I681" s="131"/>
      <c r="J681" s="128"/>
      <c r="K681" s="132"/>
      <c r="L681" s="132"/>
      <c r="M681" s="133"/>
      <c r="N681" s="133"/>
      <c r="O681" s="133"/>
      <c r="P681" s="129"/>
      <c r="Z681" s="74"/>
      <c r="AA681" s="75"/>
      <c r="AB681" s="75"/>
      <c r="AC681" s="129"/>
      <c r="AD681" s="134"/>
      <c r="AE681" s="134"/>
      <c r="AF681" s="134"/>
      <c r="AG681" s="134"/>
      <c r="AH681" s="134"/>
      <c r="AI681" s="134"/>
      <c r="AJ681" s="134"/>
      <c r="AK681" s="134"/>
      <c r="AL681" s="134"/>
      <c r="AM681" s="134"/>
      <c r="AN681" s="134"/>
      <c r="AO681" s="134"/>
      <c r="AP681" s="134"/>
      <c r="AQ681" s="134"/>
      <c r="AR681" s="134"/>
      <c r="AS681" s="134"/>
      <c r="AT681" s="134"/>
      <c r="AU681" s="134"/>
      <c r="AV681" s="134"/>
      <c r="AW681" s="134"/>
      <c r="AX681" s="134"/>
      <c r="AY681" s="134"/>
      <c r="AZ681" s="134"/>
      <c r="BA681" s="134"/>
      <c r="BB681" s="134"/>
      <c r="BC681" s="134"/>
      <c r="BD681" s="134"/>
      <c r="BE681" s="134"/>
      <c r="BF681" s="134"/>
      <c r="BG681" s="134"/>
      <c r="BH681" s="134"/>
      <c r="BI681" s="134"/>
      <c r="BJ681" s="134"/>
      <c r="BK681" s="134"/>
      <c r="BL681" s="134"/>
      <c r="BM681" s="135"/>
      <c r="BN681" s="136" t="n">
        <f aca="false">+MAX($D$3,DATOS_[[#This Row],[Fecha Inicio Sit. Contract.]])</f>
        <v>0</v>
      </c>
      <c r="BO681" s="136" t="n">
        <f aca="false">+MIN($D$4,DATOS_[[#This Row],[Fecha Fin Sit. Contract.]])</f>
        <v>0</v>
      </c>
      <c r="BP681" s="137" t="n">
        <f aca="false">+DATOS_[[#This Row],[% de jornada]]*IF(DATOS_[[#This Row],[% jornada reducida]]="",1,DATOS_[[#This Row],[% jornada reducida]])</f>
        <v>0</v>
      </c>
      <c r="BQ681" s="137" t="n">
        <f aca="false">+(DATOS_[[#This Row],[F.fin.cal]]-DATOS_[[#This Row],[F.ini.cal]]+1)/($D$4-$D$3+1)</f>
        <v>1</v>
      </c>
      <c r="BR681" s="137" t="str">
        <f aca="false">IF(OR(AND(DATOS_[[#This Row],[Fecha Fin Contrato]]&lt;$D$3,DATOS_[[#This Row],[Fecha Fin Contrato]]&lt;&gt;""),DATOS_[[#This Row],[Fecha de Contratación]]&gt;$D$4),"Fuera","Dentro")</f>
        <v>Dentro</v>
      </c>
      <c r="BS681" s="137" t="str">
        <f aca="false" t="array" ref="BS681:BS681">IF(MAX(IF(DATOS_[id]=DATOS_[[#This Row],[id]],DATOS_[F.fin.cal]))=DATOS_[[#This Row],[F.fin.cal]],"Sí","NO")</f>
        <v>Sí</v>
      </c>
      <c r="BT681" s="137" t="str">
        <f aca="false">IF(AND(DATOS_[[#This Row],[% normaliz]]&lt;&gt;1,DATOS_[[#This Row],[% anualiz]]=1),"Sí","NO")</f>
        <v>Sí</v>
      </c>
      <c r="BU681" s="137" t="str">
        <f aca="false">IF(AND(DATOS_[[#This Row],[% normaliz]]=1,DATOS_[[#This Row],[% anualiz]]&lt;&gt;1),"Sí","NO")</f>
        <v>NO</v>
      </c>
      <c r="BV681" s="137" t="str">
        <f aca="false">IF(AND(DATOS_[[#This Row],[% normaliz]]&lt;&gt;1,DATOS_[[#This Row],[% anualiz]]&lt;&gt;1),"Sí","NO")</f>
        <v>NO</v>
      </c>
      <c r="BW681" s="137" t="str">
        <f aca="false">+IF(DATOS_[[#This Row],[% normaliz]]*DATOS_[[#This Row],[% anualiz]]=1,"NO","Sí")</f>
        <v>Sí</v>
      </c>
      <c r="BX681" s="138" t="e">
        <f aca="false">(DATOS_[[#This Row],[S.BASE]]*(1/DATOS_[[#This Row],[% normaliz]])*(1/DATOS_[[#This Row],[% anualiz]]))*IF(DATOS_[[#This Row],[Check Equiparado]]="Sí",1,0)</f>
        <v>#DIV/0!</v>
      </c>
      <c r="BY6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1" s="138" t="e">
        <f aca="false">+DATOS_[[#This Row],[SALARIO BASE Eq]]+DATOS_[[#This Row],[Tot COMPL.SAL Eq]]</f>
        <v>#DIV/0!</v>
      </c>
      <c r="CA681" s="138" t="e">
        <f aca="false" t="array" ref="CA681:CA6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1" s="138" t="e">
        <f aca="false">+DATOS_[[#This Row],[TOTAL SALARIO Eq]]+DATOS_[[#This Row],[Tot Extrasalarial Eq]]</f>
        <v>#DIV/0!</v>
      </c>
      <c r="CC681" s="139" t="n">
        <f aca="false">DATOS_[[#This Row],[S.BASE]]</f>
        <v>0</v>
      </c>
      <c r="CD681" s="139" t="n">
        <f aca="false">+SUM(DATOS_[[#This Row],[Conc.Sal.01]:[Conc.Sal.30]])</f>
        <v>0</v>
      </c>
      <c r="CE681" s="139" t="n">
        <f aca="false">+DATOS_[[#This Row],[SALARIO BASE Ef]]+DATOS_[[#This Row],[Tot COMPL.SAL Ef]]</f>
        <v>0</v>
      </c>
      <c r="CF681" s="139" t="n">
        <f aca="false">+SUM(DATOS_[[#This Row],[C.Extra.01]:[C.Extra.05]])</f>
        <v>0</v>
      </c>
      <c r="CG681" s="139" t="n">
        <f aca="false">+DATOS_[[#This Row],[TOTAL SALARIO Ef]]+DATOS_[[#This Row],[Tot Extrasalarial Ef]]</f>
        <v>0</v>
      </c>
      <c r="CH681" s="140" t="n">
        <f aca="false">MIN(IF(DATOS_[[#This Row],[Fecha Fin Contrato]]="",$D$4,DATOS_[[#This Row],[Fecha Fin Contrato]]),$D$4)-MAX(DATOS_[[#This Row],[Fecha de Contratación]],$D$3)+1</f>
        <v>1</v>
      </c>
      <c r="CI681" s="141" t="str">
        <f aca="false">IF(COUNTIFS(DATOS_[id],DATOS_[[#This Row],[id]])&gt;1,DATOS_[[#This Row],[id]],"")</f>
        <v/>
      </c>
      <c r="CJ681" s="141" t="n">
        <f aca="false">(Inicio!$G$10-DATOS_[[#This Row],[Fecha Nacimiento]])/365.25</f>
        <v>0</v>
      </c>
      <c r="CK681" s="141" t="n">
        <f aca="false">(Inicio!$G$10-DATOS_[[#This Row],[Fecha de Antigüedad]])/365.25</f>
        <v>0</v>
      </c>
      <c r="CL681" s="141" t="e">
        <f aca="false">+VLOOKUP(DATOS_[[#This Row],[Clave de Contrato]],TblTiposContrato13[],3,0)</f>
        <v>#N/A</v>
      </c>
      <c r="CM681" s="141" t="e">
        <f aca="false">+VLOOKUP(DATOS_[[#This Row],[Clave de Contrato]],TblTiposContrato13[],4,0)</f>
        <v>#N/A</v>
      </c>
      <c r="CN681" s="141" t="str">
        <f aca="false">VLOOKUP(DATOS_[[#This Row],[Edad]],CONTRATOS!TblRngEdad,2,1)</f>
        <v>20  o menos</v>
      </c>
      <c r="CO681" s="141" t="str">
        <f aca="false">VLOOKUP(DATOS_[[#This Row],[Antigüedad]],TblRngAntg14[],2,1)</f>
        <v>0 a 1 años</v>
      </c>
    </row>
    <row r="682" customFormat="false" ht="13.8" hidden="false" customHeight="false" outlineLevel="0" collapsed="false">
      <c r="D682" s="128"/>
      <c r="E682" s="129"/>
      <c r="F682" s="129"/>
      <c r="G682" s="129"/>
      <c r="H682" s="130"/>
      <c r="I682" s="131"/>
      <c r="J682" s="128"/>
      <c r="K682" s="132"/>
      <c r="L682" s="132"/>
      <c r="M682" s="133"/>
      <c r="N682" s="133"/>
      <c r="O682" s="133"/>
      <c r="P682" s="129"/>
      <c r="Z682" s="74"/>
      <c r="AA682" s="75"/>
      <c r="AB682" s="75"/>
      <c r="AC682" s="129"/>
      <c r="AD682" s="134"/>
      <c r="AE682" s="134"/>
      <c r="AF682" s="134"/>
      <c r="AG682" s="134"/>
      <c r="AH682" s="134"/>
      <c r="AI682" s="134"/>
      <c r="AJ682" s="134"/>
      <c r="AK682" s="134"/>
      <c r="AL682" s="134"/>
      <c r="AM682" s="134"/>
      <c r="AN682" s="134"/>
      <c r="AO682" s="134"/>
      <c r="AP682" s="134"/>
      <c r="AQ682" s="134"/>
      <c r="AR682" s="134"/>
      <c r="AS682" s="134"/>
      <c r="AT682" s="134"/>
      <c r="AU682" s="134"/>
      <c r="AV682" s="134"/>
      <c r="AW682" s="134"/>
      <c r="AX682" s="134"/>
      <c r="AY682" s="134"/>
      <c r="AZ682" s="134"/>
      <c r="BA682" s="134"/>
      <c r="BB682" s="134"/>
      <c r="BC682" s="134"/>
      <c r="BD682" s="134"/>
      <c r="BE682" s="134"/>
      <c r="BF682" s="134"/>
      <c r="BG682" s="134"/>
      <c r="BH682" s="134"/>
      <c r="BI682" s="134"/>
      <c r="BJ682" s="134"/>
      <c r="BK682" s="134"/>
      <c r="BL682" s="134"/>
      <c r="BM682" s="135"/>
      <c r="BN682" s="136" t="n">
        <f aca="false">+MAX($D$3,DATOS_[[#This Row],[Fecha Inicio Sit. Contract.]])</f>
        <v>0</v>
      </c>
      <c r="BO682" s="136" t="n">
        <f aca="false">+MIN($D$4,DATOS_[[#This Row],[Fecha Fin Sit. Contract.]])</f>
        <v>0</v>
      </c>
      <c r="BP682" s="137" t="n">
        <f aca="false">+DATOS_[[#This Row],[% de jornada]]*IF(DATOS_[[#This Row],[% jornada reducida]]="",1,DATOS_[[#This Row],[% jornada reducida]])</f>
        <v>0</v>
      </c>
      <c r="BQ682" s="137" t="n">
        <f aca="false">+(DATOS_[[#This Row],[F.fin.cal]]-DATOS_[[#This Row],[F.ini.cal]]+1)/($D$4-$D$3+1)</f>
        <v>1</v>
      </c>
      <c r="BR682" s="137" t="str">
        <f aca="false">IF(OR(AND(DATOS_[[#This Row],[Fecha Fin Contrato]]&lt;$D$3,DATOS_[[#This Row],[Fecha Fin Contrato]]&lt;&gt;""),DATOS_[[#This Row],[Fecha de Contratación]]&gt;$D$4),"Fuera","Dentro")</f>
        <v>Dentro</v>
      </c>
      <c r="BS682" s="137" t="str">
        <f aca="false" t="array" ref="BS682:BS682">IF(MAX(IF(DATOS_[id]=DATOS_[[#This Row],[id]],DATOS_[F.fin.cal]))=DATOS_[[#This Row],[F.fin.cal]],"Sí","NO")</f>
        <v>Sí</v>
      </c>
      <c r="BT682" s="137" t="str">
        <f aca="false">IF(AND(DATOS_[[#This Row],[% normaliz]]&lt;&gt;1,DATOS_[[#This Row],[% anualiz]]=1),"Sí","NO")</f>
        <v>Sí</v>
      </c>
      <c r="BU682" s="137" t="str">
        <f aca="false">IF(AND(DATOS_[[#This Row],[% normaliz]]=1,DATOS_[[#This Row],[% anualiz]]&lt;&gt;1),"Sí","NO")</f>
        <v>NO</v>
      </c>
      <c r="BV682" s="137" t="str">
        <f aca="false">IF(AND(DATOS_[[#This Row],[% normaliz]]&lt;&gt;1,DATOS_[[#This Row],[% anualiz]]&lt;&gt;1),"Sí","NO")</f>
        <v>NO</v>
      </c>
      <c r="BW682" s="137" t="str">
        <f aca="false">+IF(DATOS_[[#This Row],[% normaliz]]*DATOS_[[#This Row],[% anualiz]]=1,"NO","Sí")</f>
        <v>Sí</v>
      </c>
      <c r="BX682" s="138" t="e">
        <f aca="false">(DATOS_[[#This Row],[S.BASE]]*(1/DATOS_[[#This Row],[% normaliz]])*(1/DATOS_[[#This Row],[% anualiz]]))*IF(DATOS_[[#This Row],[Check Equiparado]]="Sí",1,0)</f>
        <v>#DIV/0!</v>
      </c>
      <c r="BY6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2" s="138" t="e">
        <f aca="false">+DATOS_[[#This Row],[SALARIO BASE Eq]]+DATOS_[[#This Row],[Tot COMPL.SAL Eq]]</f>
        <v>#DIV/0!</v>
      </c>
      <c r="CA682" s="138" t="e">
        <f aca="false" t="array" ref="CA682:CA6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2" s="138" t="e">
        <f aca="false">+DATOS_[[#This Row],[TOTAL SALARIO Eq]]+DATOS_[[#This Row],[Tot Extrasalarial Eq]]</f>
        <v>#DIV/0!</v>
      </c>
      <c r="CC682" s="139" t="n">
        <f aca="false">DATOS_[[#This Row],[S.BASE]]</f>
        <v>0</v>
      </c>
      <c r="CD682" s="139" t="n">
        <f aca="false">+SUM(DATOS_[[#This Row],[Conc.Sal.01]:[Conc.Sal.30]])</f>
        <v>0</v>
      </c>
      <c r="CE682" s="139" t="n">
        <f aca="false">+DATOS_[[#This Row],[SALARIO BASE Ef]]+DATOS_[[#This Row],[Tot COMPL.SAL Ef]]</f>
        <v>0</v>
      </c>
      <c r="CF682" s="139" t="n">
        <f aca="false">+SUM(DATOS_[[#This Row],[C.Extra.01]:[C.Extra.05]])</f>
        <v>0</v>
      </c>
      <c r="CG682" s="139" t="n">
        <f aca="false">+DATOS_[[#This Row],[TOTAL SALARIO Ef]]+DATOS_[[#This Row],[Tot Extrasalarial Ef]]</f>
        <v>0</v>
      </c>
      <c r="CH682" s="140" t="n">
        <f aca="false">MIN(IF(DATOS_[[#This Row],[Fecha Fin Contrato]]="",$D$4,DATOS_[[#This Row],[Fecha Fin Contrato]]),$D$4)-MAX(DATOS_[[#This Row],[Fecha de Contratación]],$D$3)+1</f>
        <v>1</v>
      </c>
      <c r="CI682" s="141" t="str">
        <f aca="false">IF(COUNTIFS(DATOS_[id],DATOS_[[#This Row],[id]])&gt;1,DATOS_[[#This Row],[id]],"")</f>
        <v/>
      </c>
      <c r="CJ682" s="141" t="n">
        <f aca="false">(Inicio!$G$10-DATOS_[[#This Row],[Fecha Nacimiento]])/365.25</f>
        <v>0</v>
      </c>
      <c r="CK682" s="141" t="n">
        <f aca="false">(Inicio!$G$10-DATOS_[[#This Row],[Fecha de Antigüedad]])/365.25</f>
        <v>0</v>
      </c>
      <c r="CL682" s="141" t="e">
        <f aca="false">+VLOOKUP(DATOS_[[#This Row],[Clave de Contrato]],TblTiposContrato13[],3,0)</f>
        <v>#N/A</v>
      </c>
      <c r="CM682" s="141" t="e">
        <f aca="false">+VLOOKUP(DATOS_[[#This Row],[Clave de Contrato]],TblTiposContrato13[],4,0)</f>
        <v>#N/A</v>
      </c>
      <c r="CN682" s="141" t="str">
        <f aca="false">VLOOKUP(DATOS_[[#This Row],[Edad]],CONTRATOS!TblRngEdad,2,1)</f>
        <v>20  o menos</v>
      </c>
      <c r="CO682" s="141" t="str">
        <f aca="false">VLOOKUP(DATOS_[[#This Row],[Antigüedad]],TblRngAntg14[],2,1)</f>
        <v>0 a 1 años</v>
      </c>
    </row>
    <row r="683" customFormat="false" ht="13.8" hidden="false" customHeight="false" outlineLevel="0" collapsed="false">
      <c r="D683" s="128"/>
      <c r="E683" s="129"/>
      <c r="F683" s="129"/>
      <c r="G683" s="129"/>
      <c r="H683" s="130"/>
      <c r="I683" s="131"/>
      <c r="J683" s="128"/>
      <c r="K683" s="132"/>
      <c r="L683" s="132"/>
      <c r="M683" s="133"/>
      <c r="N683" s="133"/>
      <c r="O683" s="133"/>
      <c r="P683" s="129"/>
      <c r="Z683" s="74"/>
      <c r="AA683" s="75"/>
      <c r="AB683" s="75"/>
      <c r="AC683" s="129"/>
      <c r="AD683" s="134"/>
      <c r="AE683" s="134"/>
      <c r="AF683" s="134"/>
      <c r="AG683" s="134"/>
      <c r="AH683" s="134"/>
      <c r="AI683" s="134"/>
      <c r="AJ683" s="134"/>
      <c r="AK683" s="134"/>
      <c r="AL683" s="134"/>
      <c r="AM683" s="134"/>
      <c r="AN683" s="134"/>
      <c r="AO683" s="134"/>
      <c r="AP683" s="134"/>
      <c r="AQ683" s="134"/>
      <c r="AR683" s="134"/>
      <c r="AS683" s="134"/>
      <c r="AT683" s="134"/>
      <c r="AU683" s="134"/>
      <c r="AV683" s="134"/>
      <c r="AW683" s="134"/>
      <c r="AX683" s="134"/>
      <c r="AY683" s="134"/>
      <c r="AZ683" s="134"/>
      <c r="BA683" s="134"/>
      <c r="BB683" s="134"/>
      <c r="BC683" s="134"/>
      <c r="BD683" s="134"/>
      <c r="BE683" s="134"/>
      <c r="BF683" s="134"/>
      <c r="BG683" s="134"/>
      <c r="BH683" s="134"/>
      <c r="BI683" s="134"/>
      <c r="BJ683" s="134"/>
      <c r="BK683" s="134"/>
      <c r="BL683" s="134"/>
      <c r="BM683" s="135"/>
      <c r="BN683" s="136" t="n">
        <f aca="false">+MAX($D$3,DATOS_[[#This Row],[Fecha Inicio Sit. Contract.]])</f>
        <v>0</v>
      </c>
      <c r="BO683" s="136" t="n">
        <f aca="false">+MIN($D$4,DATOS_[[#This Row],[Fecha Fin Sit. Contract.]])</f>
        <v>0</v>
      </c>
      <c r="BP683" s="137" t="n">
        <f aca="false">+DATOS_[[#This Row],[% de jornada]]*IF(DATOS_[[#This Row],[% jornada reducida]]="",1,DATOS_[[#This Row],[% jornada reducida]])</f>
        <v>0</v>
      </c>
      <c r="BQ683" s="137" t="n">
        <f aca="false">+(DATOS_[[#This Row],[F.fin.cal]]-DATOS_[[#This Row],[F.ini.cal]]+1)/($D$4-$D$3+1)</f>
        <v>1</v>
      </c>
      <c r="BR683" s="137" t="str">
        <f aca="false">IF(OR(AND(DATOS_[[#This Row],[Fecha Fin Contrato]]&lt;$D$3,DATOS_[[#This Row],[Fecha Fin Contrato]]&lt;&gt;""),DATOS_[[#This Row],[Fecha de Contratación]]&gt;$D$4),"Fuera","Dentro")</f>
        <v>Dentro</v>
      </c>
      <c r="BS683" s="137" t="str">
        <f aca="false" t="array" ref="BS683:BS683">IF(MAX(IF(DATOS_[id]=DATOS_[[#This Row],[id]],DATOS_[F.fin.cal]))=DATOS_[[#This Row],[F.fin.cal]],"Sí","NO")</f>
        <v>Sí</v>
      </c>
      <c r="BT683" s="137" t="str">
        <f aca="false">IF(AND(DATOS_[[#This Row],[% normaliz]]&lt;&gt;1,DATOS_[[#This Row],[% anualiz]]=1),"Sí","NO")</f>
        <v>Sí</v>
      </c>
      <c r="BU683" s="137" t="str">
        <f aca="false">IF(AND(DATOS_[[#This Row],[% normaliz]]=1,DATOS_[[#This Row],[% anualiz]]&lt;&gt;1),"Sí","NO")</f>
        <v>NO</v>
      </c>
      <c r="BV683" s="137" t="str">
        <f aca="false">IF(AND(DATOS_[[#This Row],[% normaliz]]&lt;&gt;1,DATOS_[[#This Row],[% anualiz]]&lt;&gt;1),"Sí","NO")</f>
        <v>NO</v>
      </c>
      <c r="BW683" s="137" t="str">
        <f aca="false">+IF(DATOS_[[#This Row],[% normaliz]]*DATOS_[[#This Row],[% anualiz]]=1,"NO","Sí")</f>
        <v>Sí</v>
      </c>
      <c r="BX683" s="138" t="e">
        <f aca="false">(DATOS_[[#This Row],[S.BASE]]*(1/DATOS_[[#This Row],[% normaliz]])*(1/DATOS_[[#This Row],[% anualiz]]))*IF(DATOS_[[#This Row],[Check Equiparado]]="Sí",1,0)</f>
        <v>#DIV/0!</v>
      </c>
      <c r="BY6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3" s="138" t="e">
        <f aca="false">+DATOS_[[#This Row],[SALARIO BASE Eq]]+DATOS_[[#This Row],[Tot COMPL.SAL Eq]]</f>
        <v>#DIV/0!</v>
      </c>
      <c r="CA683" s="138" t="e">
        <f aca="false" t="array" ref="CA683:CA6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3" s="138" t="e">
        <f aca="false">+DATOS_[[#This Row],[TOTAL SALARIO Eq]]+DATOS_[[#This Row],[Tot Extrasalarial Eq]]</f>
        <v>#DIV/0!</v>
      </c>
      <c r="CC683" s="139" t="n">
        <f aca="false">DATOS_[[#This Row],[S.BASE]]</f>
        <v>0</v>
      </c>
      <c r="CD683" s="139" t="n">
        <f aca="false">+SUM(DATOS_[[#This Row],[Conc.Sal.01]:[Conc.Sal.30]])</f>
        <v>0</v>
      </c>
      <c r="CE683" s="139" t="n">
        <f aca="false">+DATOS_[[#This Row],[SALARIO BASE Ef]]+DATOS_[[#This Row],[Tot COMPL.SAL Ef]]</f>
        <v>0</v>
      </c>
      <c r="CF683" s="139" t="n">
        <f aca="false">+SUM(DATOS_[[#This Row],[C.Extra.01]:[C.Extra.05]])</f>
        <v>0</v>
      </c>
      <c r="CG683" s="139" t="n">
        <f aca="false">+DATOS_[[#This Row],[TOTAL SALARIO Ef]]+DATOS_[[#This Row],[Tot Extrasalarial Ef]]</f>
        <v>0</v>
      </c>
      <c r="CH683" s="140" t="n">
        <f aca="false">MIN(IF(DATOS_[[#This Row],[Fecha Fin Contrato]]="",$D$4,DATOS_[[#This Row],[Fecha Fin Contrato]]),$D$4)-MAX(DATOS_[[#This Row],[Fecha de Contratación]],$D$3)+1</f>
        <v>1</v>
      </c>
      <c r="CI683" s="141" t="str">
        <f aca="false">IF(COUNTIFS(DATOS_[id],DATOS_[[#This Row],[id]])&gt;1,DATOS_[[#This Row],[id]],"")</f>
        <v/>
      </c>
      <c r="CJ683" s="141" t="n">
        <f aca="false">(Inicio!$G$10-DATOS_[[#This Row],[Fecha Nacimiento]])/365.25</f>
        <v>0</v>
      </c>
      <c r="CK683" s="141" t="n">
        <f aca="false">(Inicio!$G$10-DATOS_[[#This Row],[Fecha de Antigüedad]])/365.25</f>
        <v>0</v>
      </c>
      <c r="CL683" s="141" t="e">
        <f aca="false">+VLOOKUP(DATOS_[[#This Row],[Clave de Contrato]],TblTiposContrato13[],3,0)</f>
        <v>#N/A</v>
      </c>
      <c r="CM683" s="141" t="e">
        <f aca="false">+VLOOKUP(DATOS_[[#This Row],[Clave de Contrato]],TblTiposContrato13[],4,0)</f>
        <v>#N/A</v>
      </c>
      <c r="CN683" s="141" t="str">
        <f aca="false">VLOOKUP(DATOS_[[#This Row],[Edad]],CONTRATOS!TblRngEdad,2,1)</f>
        <v>20  o menos</v>
      </c>
      <c r="CO683" s="141" t="str">
        <f aca="false">VLOOKUP(DATOS_[[#This Row],[Antigüedad]],TblRngAntg14[],2,1)</f>
        <v>0 a 1 años</v>
      </c>
    </row>
    <row r="684" customFormat="false" ht="13.8" hidden="false" customHeight="false" outlineLevel="0" collapsed="false">
      <c r="D684" s="128"/>
      <c r="E684" s="129"/>
      <c r="F684" s="129"/>
      <c r="G684" s="129"/>
      <c r="H684" s="130"/>
      <c r="I684" s="131"/>
      <c r="J684" s="128"/>
      <c r="K684" s="132"/>
      <c r="L684" s="132"/>
      <c r="M684" s="133"/>
      <c r="N684" s="133"/>
      <c r="O684" s="133"/>
      <c r="P684" s="129"/>
      <c r="Z684" s="74"/>
      <c r="AA684" s="75"/>
      <c r="AB684" s="75"/>
      <c r="AC684" s="129"/>
      <c r="AD684" s="134"/>
      <c r="AE684" s="134"/>
      <c r="AF684" s="134"/>
      <c r="AG684" s="134"/>
      <c r="AH684" s="134"/>
      <c r="AI684" s="134"/>
      <c r="AJ684" s="134"/>
      <c r="AK684" s="134"/>
      <c r="AL684" s="134"/>
      <c r="AM684" s="134"/>
      <c r="AN684" s="134"/>
      <c r="AO684" s="134"/>
      <c r="AP684" s="134"/>
      <c r="AQ684" s="134"/>
      <c r="AR684" s="134"/>
      <c r="AS684" s="134"/>
      <c r="AT684" s="134"/>
      <c r="AU684" s="134"/>
      <c r="AV684" s="134"/>
      <c r="AW684" s="134"/>
      <c r="AX684" s="134"/>
      <c r="AY684" s="134"/>
      <c r="AZ684" s="134"/>
      <c r="BA684" s="134"/>
      <c r="BB684" s="134"/>
      <c r="BC684" s="134"/>
      <c r="BD684" s="134"/>
      <c r="BE684" s="134"/>
      <c r="BF684" s="134"/>
      <c r="BG684" s="134"/>
      <c r="BH684" s="134"/>
      <c r="BI684" s="134"/>
      <c r="BJ684" s="134"/>
      <c r="BK684" s="134"/>
      <c r="BL684" s="134"/>
      <c r="BM684" s="135"/>
      <c r="BN684" s="136" t="n">
        <f aca="false">+MAX($D$3,DATOS_[[#This Row],[Fecha Inicio Sit. Contract.]])</f>
        <v>0</v>
      </c>
      <c r="BO684" s="136" t="n">
        <f aca="false">+MIN($D$4,DATOS_[[#This Row],[Fecha Fin Sit. Contract.]])</f>
        <v>0</v>
      </c>
      <c r="BP684" s="137" t="n">
        <f aca="false">+DATOS_[[#This Row],[% de jornada]]*IF(DATOS_[[#This Row],[% jornada reducida]]="",1,DATOS_[[#This Row],[% jornada reducida]])</f>
        <v>0</v>
      </c>
      <c r="BQ684" s="137" t="n">
        <f aca="false">+(DATOS_[[#This Row],[F.fin.cal]]-DATOS_[[#This Row],[F.ini.cal]]+1)/($D$4-$D$3+1)</f>
        <v>1</v>
      </c>
      <c r="BR684" s="137" t="str">
        <f aca="false">IF(OR(AND(DATOS_[[#This Row],[Fecha Fin Contrato]]&lt;$D$3,DATOS_[[#This Row],[Fecha Fin Contrato]]&lt;&gt;""),DATOS_[[#This Row],[Fecha de Contratación]]&gt;$D$4),"Fuera","Dentro")</f>
        <v>Dentro</v>
      </c>
      <c r="BS684" s="137" t="str">
        <f aca="false" t="array" ref="BS684:BS684">IF(MAX(IF(DATOS_[id]=DATOS_[[#This Row],[id]],DATOS_[F.fin.cal]))=DATOS_[[#This Row],[F.fin.cal]],"Sí","NO")</f>
        <v>Sí</v>
      </c>
      <c r="BT684" s="137" t="str">
        <f aca="false">IF(AND(DATOS_[[#This Row],[% normaliz]]&lt;&gt;1,DATOS_[[#This Row],[% anualiz]]=1),"Sí","NO")</f>
        <v>Sí</v>
      </c>
      <c r="BU684" s="137" t="str">
        <f aca="false">IF(AND(DATOS_[[#This Row],[% normaliz]]=1,DATOS_[[#This Row],[% anualiz]]&lt;&gt;1),"Sí","NO")</f>
        <v>NO</v>
      </c>
      <c r="BV684" s="137" t="str">
        <f aca="false">IF(AND(DATOS_[[#This Row],[% normaliz]]&lt;&gt;1,DATOS_[[#This Row],[% anualiz]]&lt;&gt;1),"Sí","NO")</f>
        <v>NO</v>
      </c>
      <c r="BW684" s="137" t="str">
        <f aca="false">+IF(DATOS_[[#This Row],[% normaliz]]*DATOS_[[#This Row],[% anualiz]]=1,"NO","Sí")</f>
        <v>Sí</v>
      </c>
      <c r="BX684" s="138" t="e">
        <f aca="false">(DATOS_[[#This Row],[S.BASE]]*(1/DATOS_[[#This Row],[% normaliz]])*(1/DATOS_[[#This Row],[% anualiz]]))*IF(DATOS_[[#This Row],[Check Equiparado]]="Sí",1,0)</f>
        <v>#DIV/0!</v>
      </c>
      <c r="BY6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4" s="138" t="e">
        <f aca="false">+DATOS_[[#This Row],[SALARIO BASE Eq]]+DATOS_[[#This Row],[Tot COMPL.SAL Eq]]</f>
        <v>#DIV/0!</v>
      </c>
      <c r="CA684" s="138" t="e">
        <f aca="false" t="array" ref="CA684:CA6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4" s="138" t="e">
        <f aca="false">+DATOS_[[#This Row],[TOTAL SALARIO Eq]]+DATOS_[[#This Row],[Tot Extrasalarial Eq]]</f>
        <v>#DIV/0!</v>
      </c>
      <c r="CC684" s="139" t="n">
        <f aca="false">DATOS_[[#This Row],[S.BASE]]</f>
        <v>0</v>
      </c>
      <c r="CD684" s="139" t="n">
        <f aca="false">+SUM(DATOS_[[#This Row],[Conc.Sal.01]:[Conc.Sal.30]])</f>
        <v>0</v>
      </c>
      <c r="CE684" s="139" t="n">
        <f aca="false">+DATOS_[[#This Row],[SALARIO BASE Ef]]+DATOS_[[#This Row],[Tot COMPL.SAL Ef]]</f>
        <v>0</v>
      </c>
      <c r="CF684" s="139" t="n">
        <f aca="false">+SUM(DATOS_[[#This Row],[C.Extra.01]:[C.Extra.05]])</f>
        <v>0</v>
      </c>
      <c r="CG684" s="139" t="n">
        <f aca="false">+DATOS_[[#This Row],[TOTAL SALARIO Ef]]+DATOS_[[#This Row],[Tot Extrasalarial Ef]]</f>
        <v>0</v>
      </c>
      <c r="CH684" s="140" t="n">
        <f aca="false">MIN(IF(DATOS_[[#This Row],[Fecha Fin Contrato]]="",$D$4,DATOS_[[#This Row],[Fecha Fin Contrato]]),$D$4)-MAX(DATOS_[[#This Row],[Fecha de Contratación]],$D$3)+1</f>
        <v>1</v>
      </c>
      <c r="CI684" s="141" t="str">
        <f aca="false">IF(COUNTIFS(DATOS_[id],DATOS_[[#This Row],[id]])&gt;1,DATOS_[[#This Row],[id]],"")</f>
        <v/>
      </c>
      <c r="CJ684" s="141" t="n">
        <f aca="false">(Inicio!$G$10-DATOS_[[#This Row],[Fecha Nacimiento]])/365.25</f>
        <v>0</v>
      </c>
      <c r="CK684" s="141" t="n">
        <f aca="false">(Inicio!$G$10-DATOS_[[#This Row],[Fecha de Antigüedad]])/365.25</f>
        <v>0</v>
      </c>
      <c r="CL684" s="141" t="e">
        <f aca="false">+VLOOKUP(DATOS_[[#This Row],[Clave de Contrato]],TblTiposContrato13[],3,0)</f>
        <v>#N/A</v>
      </c>
      <c r="CM684" s="141" t="e">
        <f aca="false">+VLOOKUP(DATOS_[[#This Row],[Clave de Contrato]],TblTiposContrato13[],4,0)</f>
        <v>#N/A</v>
      </c>
      <c r="CN684" s="141" t="str">
        <f aca="false">VLOOKUP(DATOS_[[#This Row],[Edad]],CONTRATOS!TblRngEdad,2,1)</f>
        <v>20  o menos</v>
      </c>
      <c r="CO684" s="141" t="str">
        <f aca="false">VLOOKUP(DATOS_[[#This Row],[Antigüedad]],TblRngAntg14[],2,1)</f>
        <v>0 a 1 años</v>
      </c>
    </row>
    <row r="685" customFormat="false" ht="13.8" hidden="false" customHeight="false" outlineLevel="0" collapsed="false">
      <c r="D685" s="128"/>
      <c r="E685" s="129"/>
      <c r="F685" s="129"/>
      <c r="G685" s="129"/>
      <c r="H685" s="130"/>
      <c r="I685" s="131"/>
      <c r="J685" s="128"/>
      <c r="K685" s="132"/>
      <c r="L685" s="132"/>
      <c r="M685" s="133"/>
      <c r="N685" s="133"/>
      <c r="O685" s="133"/>
      <c r="P685" s="129"/>
      <c r="Z685" s="74"/>
      <c r="AA685" s="75"/>
      <c r="AB685" s="75"/>
      <c r="AC685" s="129"/>
      <c r="AD685" s="134"/>
      <c r="AE685" s="134"/>
      <c r="AF685" s="134"/>
      <c r="AG685" s="134"/>
      <c r="AH685" s="134"/>
      <c r="AI685" s="134"/>
      <c r="AJ685" s="134"/>
      <c r="AK685" s="134"/>
      <c r="AL685" s="134"/>
      <c r="AM685" s="134"/>
      <c r="AN685" s="134"/>
      <c r="AO685" s="134"/>
      <c r="AP685" s="134"/>
      <c r="AQ685" s="134"/>
      <c r="AR685" s="134"/>
      <c r="AS685" s="134"/>
      <c r="AT685" s="134"/>
      <c r="AU685" s="134"/>
      <c r="AV685" s="134"/>
      <c r="AW685" s="134"/>
      <c r="AX685" s="134"/>
      <c r="AY685" s="134"/>
      <c r="AZ685" s="134"/>
      <c r="BA685" s="134"/>
      <c r="BB685" s="134"/>
      <c r="BC685" s="134"/>
      <c r="BD685" s="134"/>
      <c r="BE685" s="134"/>
      <c r="BF685" s="134"/>
      <c r="BG685" s="134"/>
      <c r="BH685" s="134"/>
      <c r="BI685" s="134"/>
      <c r="BJ685" s="134"/>
      <c r="BK685" s="134"/>
      <c r="BL685" s="134"/>
      <c r="BM685" s="135"/>
      <c r="BN685" s="136" t="n">
        <f aca="false">+MAX($D$3,DATOS_[[#This Row],[Fecha Inicio Sit. Contract.]])</f>
        <v>0</v>
      </c>
      <c r="BO685" s="136" t="n">
        <f aca="false">+MIN($D$4,DATOS_[[#This Row],[Fecha Fin Sit. Contract.]])</f>
        <v>0</v>
      </c>
      <c r="BP685" s="137" t="n">
        <f aca="false">+DATOS_[[#This Row],[% de jornada]]*IF(DATOS_[[#This Row],[% jornada reducida]]="",1,DATOS_[[#This Row],[% jornada reducida]])</f>
        <v>0</v>
      </c>
      <c r="BQ685" s="137" t="n">
        <f aca="false">+(DATOS_[[#This Row],[F.fin.cal]]-DATOS_[[#This Row],[F.ini.cal]]+1)/($D$4-$D$3+1)</f>
        <v>1</v>
      </c>
      <c r="BR685" s="137" t="str">
        <f aca="false">IF(OR(AND(DATOS_[[#This Row],[Fecha Fin Contrato]]&lt;$D$3,DATOS_[[#This Row],[Fecha Fin Contrato]]&lt;&gt;""),DATOS_[[#This Row],[Fecha de Contratación]]&gt;$D$4),"Fuera","Dentro")</f>
        <v>Dentro</v>
      </c>
      <c r="BS685" s="137" t="str">
        <f aca="false" t="array" ref="BS685:BS685">IF(MAX(IF(DATOS_[id]=DATOS_[[#This Row],[id]],DATOS_[F.fin.cal]))=DATOS_[[#This Row],[F.fin.cal]],"Sí","NO")</f>
        <v>Sí</v>
      </c>
      <c r="BT685" s="137" t="str">
        <f aca="false">IF(AND(DATOS_[[#This Row],[% normaliz]]&lt;&gt;1,DATOS_[[#This Row],[% anualiz]]=1),"Sí","NO")</f>
        <v>Sí</v>
      </c>
      <c r="BU685" s="137" t="str">
        <f aca="false">IF(AND(DATOS_[[#This Row],[% normaliz]]=1,DATOS_[[#This Row],[% anualiz]]&lt;&gt;1),"Sí","NO")</f>
        <v>NO</v>
      </c>
      <c r="BV685" s="137" t="str">
        <f aca="false">IF(AND(DATOS_[[#This Row],[% normaliz]]&lt;&gt;1,DATOS_[[#This Row],[% anualiz]]&lt;&gt;1),"Sí","NO")</f>
        <v>NO</v>
      </c>
      <c r="BW685" s="137" t="str">
        <f aca="false">+IF(DATOS_[[#This Row],[% normaliz]]*DATOS_[[#This Row],[% anualiz]]=1,"NO","Sí")</f>
        <v>Sí</v>
      </c>
      <c r="BX685" s="138" t="e">
        <f aca="false">(DATOS_[[#This Row],[S.BASE]]*(1/DATOS_[[#This Row],[% normaliz]])*(1/DATOS_[[#This Row],[% anualiz]]))*IF(DATOS_[[#This Row],[Check Equiparado]]="Sí",1,0)</f>
        <v>#DIV/0!</v>
      </c>
      <c r="BY6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5" s="138" t="e">
        <f aca="false">+DATOS_[[#This Row],[SALARIO BASE Eq]]+DATOS_[[#This Row],[Tot COMPL.SAL Eq]]</f>
        <v>#DIV/0!</v>
      </c>
      <c r="CA685" s="138" t="e">
        <f aca="false" t="array" ref="CA685:CA6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5" s="138" t="e">
        <f aca="false">+DATOS_[[#This Row],[TOTAL SALARIO Eq]]+DATOS_[[#This Row],[Tot Extrasalarial Eq]]</f>
        <v>#DIV/0!</v>
      </c>
      <c r="CC685" s="139" t="n">
        <f aca="false">DATOS_[[#This Row],[S.BASE]]</f>
        <v>0</v>
      </c>
      <c r="CD685" s="139" t="n">
        <f aca="false">+SUM(DATOS_[[#This Row],[Conc.Sal.01]:[Conc.Sal.30]])</f>
        <v>0</v>
      </c>
      <c r="CE685" s="139" t="n">
        <f aca="false">+DATOS_[[#This Row],[SALARIO BASE Ef]]+DATOS_[[#This Row],[Tot COMPL.SAL Ef]]</f>
        <v>0</v>
      </c>
      <c r="CF685" s="139" t="n">
        <f aca="false">+SUM(DATOS_[[#This Row],[C.Extra.01]:[C.Extra.05]])</f>
        <v>0</v>
      </c>
      <c r="CG685" s="139" t="n">
        <f aca="false">+DATOS_[[#This Row],[TOTAL SALARIO Ef]]+DATOS_[[#This Row],[Tot Extrasalarial Ef]]</f>
        <v>0</v>
      </c>
      <c r="CH685" s="140" t="n">
        <f aca="false">MIN(IF(DATOS_[[#This Row],[Fecha Fin Contrato]]="",$D$4,DATOS_[[#This Row],[Fecha Fin Contrato]]),$D$4)-MAX(DATOS_[[#This Row],[Fecha de Contratación]],$D$3)+1</f>
        <v>1</v>
      </c>
      <c r="CI685" s="141" t="str">
        <f aca="false">IF(COUNTIFS(DATOS_[id],DATOS_[[#This Row],[id]])&gt;1,DATOS_[[#This Row],[id]],"")</f>
        <v/>
      </c>
      <c r="CJ685" s="141" t="n">
        <f aca="false">(Inicio!$G$10-DATOS_[[#This Row],[Fecha Nacimiento]])/365.25</f>
        <v>0</v>
      </c>
      <c r="CK685" s="141" t="n">
        <f aca="false">(Inicio!$G$10-DATOS_[[#This Row],[Fecha de Antigüedad]])/365.25</f>
        <v>0</v>
      </c>
      <c r="CL685" s="141" t="e">
        <f aca="false">+VLOOKUP(DATOS_[[#This Row],[Clave de Contrato]],TblTiposContrato13[],3,0)</f>
        <v>#N/A</v>
      </c>
      <c r="CM685" s="141" t="e">
        <f aca="false">+VLOOKUP(DATOS_[[#This Row],[Clave de Contrato]],TblTiposContrato13[],4,0)</f>
        <v>#N/A</v>
      </c>
      <c r="CN685" s="141" t="str">
        <f aca="false">VLOOKUP(DATOS_[[#This Row],[Edad]],CONTRATOS!TblRngEdad,2,1)</f>
        <v>20  o menos</v>
      </c>
      <c r="CO685" s="141" t="str">
        <f aca="false">VLOOKUP(DATOS_[[#This Row],[Antigüedad]],TblRngAntg14[],2,1)</f>
        <v>0 a 1 años</v>
      </c>
    </row>
    <row r="686" customFormat="false" ht="13.8" hidden="false" customHeight="false" outlineLevel="0" collapsed="false">
      <c r="D686" s="128"/>
      <c r="E686" s="129"/>
      <c r="F686" s="129"/>
      <c r="G686" s="129"/>
      <c r="H686" s="130"/>
      <c r="I686" s="131"/>
      <c r="J686" s="128"/>
      <c r="K686" s="132"/>
      <c r="L686" s="132"/>
      <c r="M686" s="133"/>
      <c r="N686" s="133"/>
      <c r="O686" s="133"/>
      <c r="P686" s="129"/>
      <c r="Z686" s="74"/>
      <c r="AA686" s="75"/>
      <c r="AB686" s="75"/>
      <c r="AC686" s="129"/>
      <c r="AD686" s="134"/>
      <c r="AE686" s="134"/>
      <c r="AF686" s="134"/>
      <c r="AG686" s="134"/>
      <c r="AH686" s="134"/>
      <c r="AI686" s="134"/>
      <c r="AJ686" s="134"/>
      <c r="AK686" s="134"/>
      <c r="AL686" s="134"/>
      <c r="AM686" s="134"/>
      <c r="AN686" s="134"/>
      <c r="AO686" s="134"/>
      <c r="AP686" s="134"/>
      <c r="AQ686" s="134"/>
      <c r="AR686" s="134"/>
      <c r="AS686" s="134"/>
      <c r="AT686" s="134"/>
      <c r="AU686" s="134"/>
      <c r="AV686" s="134"/>
      <c r="AW686" s="134"/>
      <c r="AX686" s="134"/>
      <c r="AY686" s="134"/>
      <c r="AZ686" s="134"/>
      <c r="BA686" s="134"/>
      <c r="BB686" s="134"/>
      <c r="BC686" s="134"/>
      <c r="BD686" s="134"/>
      <c r="BE686" s="134"/>
      <c r="BF686" s="134"/>
      <c r="BG686" s="134"/>
      <c r="BH686" s="134"/>
      <c r="BI686" s="134"/>
      <c r="BJ686" s="134"/>
      <c r="BK686" s="134"/>
      <c r="BL686" s="134"/>
      <c r="BM686" s="135"/>
      <c r="BN686" s="136" t="n">
        <f aca="false">+MAX($D$3,DATOS_[[#This Row],[Fecha Inicio Sit. Contract.]])</f>
        <v>0</v>
      </c>
      <c r="BO686" s="136" t="n">
        <f aca="false">+MIN($D$4,DATOS_[[#This Row],[Fecha Fin Sit. Contract.]])</f>
        <v>0</v>
      </c>
      <c r="BP686" s="137" t="n">
        <f aca="false">+DATOS_[[#This Row],[% de jornada]]*IF(DATOS_[[#This Row],[% jornada reducida]]="",1,DATOS_[[#This Row],[% jornada reducida]])</f>
        <v>0</v>
      </c>
      <c r="BQ686" s="137" t="n">
        <f aca="false">+(DATOS_[[#This Row],[F.fin.cal]]-DATOS_[[#This Row],[F.ini.cal]]+1)/($D$4-$D$3+1)</f>
        <v>1</v>
      </c>
      <c r="BR686" s="137" t="str">
        <f aca="false">IF(OR(AND(DATOS_[[#This Row],[Fecha Fin Contrato]]&lt;$D$3,DATOS_[[#This Row],[Fecha Fin Contrato]]&lt;&gt;""),DATOS_[[#This Row],[Fecha de Contratación]]&gt;$D$4),"Fuera","Dentro")</f>
        <v>Dentro</v>
      </c>
      <c r="BS686" s="137" t="str">
        <f aca="false" t="array" ref="BS686:BS686">IF(MAX(IF(DATOS_[id]=DATOS_[[#This Row],[id]],DATOS_[F.fin.cal]))=DATOS_[[#This Row],[F.fin.cal]],"Sí","NO")</f>
        <v>Sí</v>
      </c>
      <c r="BT686" s="137" t="str">
        <f aca="false">IF(AND(DATOS_[[#This Row],[% normaliz]]&lt;&gt;1,DATOS_[[#This Row],[% anualiz]]=1),"Sí","NO")</f>
        <v>Sí</v>
      </c>
      <c r="BU686" s="137" t="str">
        <f aca="false">IF(AND(DATOS_[[#This Row],[% normaliz]]=1,DATOS_[[#This Row],[% anualiz]]&lt;&gt;1),"Sí","NO")</f>
        <v>NO</v>
      </c>
      <c r="BV686" s="137" t="str">
        <f aca="false">IF(AND(DATOS_[[#This Row],[% normaliz]]&lt;&gt;1,DATOS_[[#This Row],[% anualiz]]&lt;&gt;1),"Sí","NO")</f>
        <v>NO</v>
      </c>
      <c r="BW686" s="137" t="str">
        <f aca="false">+IF(DATOS_[[#This Row],[% normaliz]]*DATOS_[[#This Row],[% anualiz]]=1,"NO","Sí")</f>
        <v>Sí</v>
      </c>
      <c r="BX686" s="138" t="e">
        <f aca="false">(DATOS_[[#This Row],[S.BASE]]*(1/DATOS_[[#This Row],[% normaliz]])*(1/DATOS_[[#This Row],[% anualiz]]))*IF(DATOS_[[#This Row],[Check Equiparado]]="Sí",1,0)</f>
        <v>#DIV/0!</v>
      </c>
      <c r="BY6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6" s="138" t="e">
        <f aca="false">+DATOS_[[#This Row],[SALARIO BASE Eq]]+DATOS_[[#This Row],[Tot COMPL.SAL Eq]]</f>
        <v>#DIV/0!</v>
      </c>
      <c r="CA686" s="138" t="e">
        <f aca="false" t="array" ref="CA686:CA6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6" s="138" t="e">
        <f aca="false">+DATOS_[[#This Row],[TOTAL SALARIO Eq]]+DATOS_[[#This Row],[Tot Extrasalarial Eq]]</f>
        <v>#DIV/0!</v>
      </c>
      <c r="CC686" s="139" t="n">
        <f aca="false">DATOS_[[#This Row],[S.BASE]]</f>
        <v>0</v>
      </c>
      <c r="CD686" s="139" t="n">
        <f aca="false">+SUM(DATOS_[[#This Row],[Conc.Sal.01]:[Conc.Sal.30]])</f>
        <v>0</v>
      </c>
      <c r="CE686" s="139" t="n">
        <f aca="false">+DATOS_[[#This Row],[SALARIO BASE Ef]]+DATOS_[[#This Row],[Tot COMPL.SAL Ef]]</f>
        <v>0</v>
      </c>
      <c r="CF686" s="139" t="n">
        <f aca="false">+SUM(DATOS_[[#This Row],[C.Extra.01]:[C.Extra.05]])</f>
        <v>0</v>
      </c>
      <c r="CG686" s="139" t="n">
        <f aca="false">+DATOS_[[#This Row],[TOTAL SALARIO Ef]]+DATOS_[[#This Row],[Tot Extrasalarial Ef]]</f>
        <v>0</v>
      </c>
      <c r="CH686" s="140" t="n">
        <f aca="false">MIN(IF(DATOS_[[#This Row],[Fecha Fin Contrato]]="",$D$4,DATOS_[[#This Row],[Fecha Fin Contrato]]),$D$4)-MAX(DATOS_[[#This Row],[Fecha de Contratación]],$D$3)+1</f>
        <v>1</v>
      </c>
      <c r="CI686" s="141" t="str">
        <f aca="false">IF(COUNTIFS(DATOS_[id],DATOS_[[#This Row],[id]])&gt;1,DATOS_[[#This Row],[id]],"")</f>
        <v/>
      </c>
      <c r="CJ686" s="141" t="n">
        <f aca="false">(Inicio!$G$10-DATOS_[[#This Row],[Fecha Nacimiento]])/365.25</f>
        <v>0</v>
      </c>
      <c r="CK686" s="141" t="n">
        <f aca="false">(Inicio!$G$10-DATOS_[[#This Row],[Fecha de Antigüedad]])/365.25</f>
        <v>0</v>
      </c>
      <c r="CL686" s="141" t="e">
        <f aca="false">+VLOOKUP(DATOS_[[#This Row],[Clave de Contrato]],TblTiposContrato13[],3,0)</f>
        <v>#N/A</v>
      </c>
      <c r="CM686" s="141" t="e">
        <f aca="false">+VLOOKUP(DATOS_[[#This Row],[Clave de Contrato]],TblTiposContrato13[],4,0)</f>
        <v>#N/A</v>
      </c>
      <c r="CN686" s="141" t="str">
        <f aca="false">VLOOKUP(DATOS_[[#This Row],[Edad]],CONTRATOS!TblRngEdad,2,1)</f>
        <v>20  o menos</v>
      </c>
      <c r="CO686" s="141" t="str">
        <f aca="false">VLOOKUP(DATOS_[[#This Row],[Antigüedad]],TblRngAntg14[],2,1)</f>
        <v>0 a 1 años</v>
      </c>
    </row>
    <row r="687" customFormat="false" ht="13.8" hidden="false" customHeight="false" outlineLevel="0" collapsed="false">
      <c r="D687" s="128"/>
      <c r="E687" s="129"/>
      <c r="F687" s="129"/>
      <c r="G687" s="129"/>
      <c r="H687" s="130"/>
      <c r="I687" s="131"/>
      <c r="J687" s="128"/>
      <c r="K687" s="132"/>
      <c r="L687" s="132"/>
      <c r="M687" s="133"/>
      <c r="N687" s="133"/>
      <c r="O687" s="133"/>
      <c r="P687" s="129"/>
      <c r="Z687" s="74"/>
      <c r="AA687" s="75"/>
      <c r="AB687" s="75"/>
      <c r="AC687" s="129"/>
      <c r="AD687" s="134"/>
      <c r="AE687" s="134"/>
      <c r="AF687" s="134"/>
      <c r="AG687" s="134"/>
      <c r="AH687" s="134"/>
      <c r="AI687" s="134"/>
      <c r="AJ687" s="134"/>
      <c r="AK687" s="134"/>
      <c r="AL687" s="134"/>
      <c r="AM687" s="134"/>
      <c r="AN687" s="134"/>
      <c r="AO687" s="134"/>
      <c r="AP687" s="134"/>
      <c r="AQ687" s="134"/>
      <c r="AR687" s="134"/>
      <c r="AS687" s="134"/>
      <c r="AT687" s="134"/>
      <c r="AU687" s="134"/>
      <c r="AV687" s="134"/>
      <c r="AW687" s="134"/>
      <c r="AX687" s="134"/>
      <c r="AY687" s="134"/>
      <c r="AZ687" s="134"/>
      <c r="BA687" s="134"/>
      <c r="BB687" s="134"/>
      <c r="BC687" s="134"/>
      <c r="BD687" s="134"/>
      <c r="BE687" s="134"/>
      <c r="BF687" s="134"/>
      <c r="BG687" s="134"/>
      <c r="BH687" s="134"/>
      <c r="BI687" s="134"/>
      <c r="BJ687" s="134"/>
      <c r="BK687" s="134"/>
      <c r="BL687" s="134"/>
      <c r="BM687" s="135"/>
      <c r="BN687" s="136" t="n">
        <f aca="false">+MAX($D$3,DATOS_[[#This Row],[Fecha Inicio Sit. Contract.]])</f>
        <v>0</v>
      </c>
      <c r="BO687" s="136" t="n">
        <f aca="false">+MIN($D$4,DATOS_[[#This Row],[Fecha Fin Sit. Contract.]])</f>
        <v>0</v>
      </c>
      <c r="BP687" s="137" t="n">
        <f aca="false">+DATOS_[[#This Row],[% de jornada]]*IF(DATOS_[[#This Row],[% jornada reducida]]="",1,DATOS_[[#This Row],[% jornada reducida]])</f>
        <v>0</v>
      </c>
      <c r="BQ687" s="137" t="n">
        <f aca="false">+(DATOS_[[#This Row],[F.fin.cal]]-DATOS_[[#This Row],[F.ini.cal]]+1)/($D$4-$D$3+1)</f>
        <v>1</v>
      </c>
      <c r="BR687" s="137" t="str">
        <f aca="false">IF(OR(AND(DATOS_[[#This Row],[Fecha Fin Contrato]]&lt;$D$3,DATOS_[[#This Row],[Fecha Fin Contrato]]&lt;&gt;""),DATOS_[[#This Row],[Fecha de Contratación]]&gt;$D$4),"Fuera","Dentro")</f>
        <v>Dentro</v>
      </c>
      <c r="BS687" s="137" t="str">
        <f aca="false" t="array" ref="BS687:BS687">IF(MAX(IF(DATOS_[id]=DATOS_[[#This Row],[id]],DATOS_[F.fin.cal]))=DATOS_[[#This Row],[F.fin.cal]],"Sí","NO")</f>
        <v>Sí</v>
      </c>
      <c r="BT687" s="137" t="str">
        <f aca="false">IF(AND(DATOS_[[#This Row],[% normaliz]]&lt;&gt;1,DATOS_[[#This Row],[% anualiz]]=1),"Sí","NO")</f>
        <v>Sí</v>
      </c>
      <c r="BU687" s="137" t="str">
        <f aca="false">IF(AND(DATOS_[[#This Row],[% normaliz]]=1,DATOS_[[#This Row],[% anualiz]]&lt;&gt;1),"Sí","NO")</f>
        <v>NO</v>
      </c>
      <c r="BV687" s="137" t="str">
        <f aca="false">IF(AND(DATOS_[[#This Row],[% normaliz]]&lt;&gt;1,DATOS_[[#This Row],[% anualiz]]&lt;&gt;1),"Sí","NO")</f>
        <v>NO</v>
      </c>
      <c r="BW687" s="137" t="str">
        <f aca="false">+IF(DATOS_[[#This Row],[% normaliz]]*DATOS_[[#This Row],[% anualiz]]=1,"NO","Sí")</f>
        <v>Sí</v>
      </c>
      <c r="BX687" s="138" t="e">
        <f aca="false">(DATOS_[[#This Row],[S.BASE]]*(1/DATOS_[[#This Row],[% normaliz]])*(1/DATOS_[[#This Row],[% anualiz]]))*IF(DATOS_[[#This Row],[Check Equiparado]]="Sí",1,0)</f>
        <v>#DIV/0!</v>
      </c>
      <c r="BY6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7" s="138" t="e">
        <f aca="false">+DATOS_[[#This Row],[SALARIO BASE Eq]]+DATOS_[[#This Row],[Tot COMPL.SAL Eq]]</f>
        <v>#DIV/0!</v>
      </c>
      <c r="CA687" s="138" t="e">
        <f aca="false" t="array" ref="CA687:CA6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7" s="138" t="e">
        <f aca="false">+DATOS_[[#This Row],[TOTAL SALARIO Eq]]+DATOS_[[#This Row],[Tot Extrasalarial Eq]]</f>
        <v>#DIV/0!</v>
      </c>
      <c r="CC687" s="139" t="n">
        <f aca="false">DATOS_[[#This Row],[S.BASE]]</f>
        <v>0</v>
      </c>
      <c r="CD687" s="139" t="n">
        <f aca="false">+SUM(DATOS_[[#This Row],[Conc.Sal.01]:[Conc.Sal.30]])</f>
        <v>0</v>
      </c>
      <c r="CE687" s="139" t="n">
        <f aca="false">+DATOS_[[#This Row],[SALARIO BASE Ef]]+DATOS_[[#This Row],[Tot COMPL.SAL Ef]]</f>
        <v>0</v>
      </c>
      <c r="CF687" s="139" t="n">
        <f aca="false">+SUM(DATOS_[[#This Row],[C.Extra.01]:[C.Extra.05]])</f>
        <v>0</v>
      </c>
      <c r="CG687" s="139" t="n">
        <f aca="false">+DATOS_[[#This Row],[TOTAL SALARIO Ef]]+DATOS_[[#This Row],[Tot Extrasalarial Ef]]</f>
        <v>0</v>
      </c>
      <c r="CH687" s="140" t="n">
        <f aca="false">MIN(IF(DATOS_[[#This Row],[Fecha Fin Contrato]]="",$D$4,DATOS_[[#This Row],[Fecha Fin Contrato]]),$D$4)-MAX(DATOS_[[#This Row],[Fecha de Contratación]],$D$3)+1</f>
        <v>1</v>
      </c>
      <c r="CI687" s="141" t="str">
        <f aca="false">IF(COUNTIFS(DATOS_[id],DATOS_[[#This Row],[id]])&gt;1,DATOS_[[#This Row],[id]],"")</f>
        <v/>
      </c>
      <c r="CJ687" s="141" t="n">
        <f aca="false">(Inicio!$G$10-DATOS_[[#This Row],[Fecha Nacimiento]])/365.25</f>
        <v>0</v>
      </c>
      <c r="CK687" s="141" t="n">
        <f aca="false">(Inicio!$G$10-DATOS_[[#This Row],[Fecha de Antigüedad]])/365.25</f>
        <v>0</v>
      </c>
      <c r="CL687" s="141" t="e">
        <f aca="false">+VLOOKUP(DATOS_[[#This Row],[Clave de Contrato]],TblTiposContrato13[],3,0)</f>
        <v>#N/A</v>
      </c>
      <c r="CM687" s="141" t="e">
        <f aca="false">+VLOOKUP(DATOS_[[#This Row],[Clave de Contrato]],TblTiposContrato13[],4,0)</f>
        <v>#N/A</v>
      </c>
      <c r="CN687" s="141" t="str">
        <f aca="false">VLOOKUP(DATOS_[[#This Row],[Edad]],CONTRATOS!TblRngEdad,2,1)</f>
        <v>20  o menos</v>
      </c>
      <c r="CO687" s="141" t="str">
        <f aca="false">VLOOKUP(DATOS_[[#This Row],[Antigüedad]],TblRngAntg14[],2,1)</f>
        <v>0 a 1 años</v>
      </c>
    </row>
    <row r="688" customFormat="false" ht="13.8" hidden="false" customHeight="false" outlineLevel="0" collapsed="false">
      <c r="D688" s="128"/>
      <c r="E688" s="129"/>
      <c r="F688" s="129"/>
      <c r="G688" s="129"/>
      <c r="H688" s="130"/>
      <c r="I688" s="131"/>
      <c r="J688" s="128"/>
      <c r="K688" s="132"/>
      <c r="L688" s="132"/>
      <c r="M688" s="133"/>
      <c r="N688" s="133"/>
      <c r="O688" s="133"/>
      <c r="P688" s="129"/>
      <c r="Z688" s="74"/>
      <c r="AA688" s="75"/>
      <c r="AB688" s="75"/>
      <c r="AC688" s="129"/>
      <c r="AD688" s="134"/>
      <c r="AE688" s="134"/>
      <c r="AF688" s="134"/>
      <c r="AG688" s="134"/>
      <c r="AH688" s="134"/>
      <c r="AI688" s="134"/>
      <c r="AJ688" s="134"/>
      <c r="AK688" s="134"/>
      <c r="AL688" s="134"/>
      <c r="AM688" s="134"/>
      <c r="AN688" s="134"/>
      <c r="AO688" s="134"/>
      <c r="AP688" s="134"/>
      <c r="AQ688" s="134"/>
      <c r="AR688" s="134"/>
      <c r="AS688" s="134"/>
      <c r="AT688" s="134"/>
      <c r="AU688" s="134"/>
      <c r="AV688" s="134"/>
      <c r="AW688" s="134"/>
      <c r="AX688" s="134"/>
      <c r="AY688" s="134"/>
      <c r="AZ688" s="134"/>
      <c r="BA688" s="134"/>
      <c r="BB688" s="134"/>
      <c r="BC688" s="134"/>
      <c r="BD688" s="134"/>
      <c r="BE688" s="134"/>
      <c r="BF688" s="134"/>
      <c r="BG688" s="134"/>
      <c r="BH688" s="134"/>
      <c r="BI688" s="134"/>
      <c r="BJ688" s="134"/>
      <c r="BK688" s="134"/>
      <c r="BL688" s="134"/>
      <c r="BM688" s="135"/>
      <c r="BN688" s="136" t="n">
        <f aca="false">+MAX($D$3,DATOS_[[#This Row],[Fecha Inicio Sit. Contract.]])</f>
        <v>0</v>
      </c>
      <c r="BO688" s="136" t="n">
        <f aca="false">+MIN($D$4,DATOS_[[#This Row],[Fecha Fin Sit. Contract.]])</f>
        <v>0</v>
      </c>
      <c r="BP688" s="137" t="n">
        <f aca="false">+DATOS_[[#This Row],[% de jornada]]*IF(DATOS_[[#This Row],[% jornada reducida]]="",1,DATOS_[[#This Row],[% jornada reducida]])</f>
        <v>0</v>
      </c>
      <c r="BQ688" s="137" t="n">
        <f aca="false">+(DATOS_[[#This Row],[F.fin.cal]]-DATOS_[[#This Row],[F.ini.cal]]+1)/($D$4-$D$3+1)</f>
        <v>1</v>
      </c>
      <c r="BR688" s="137" t="str">
        <f aca="false">IF(OR(AND(DATOS_[[#This Row],[Fecha Fin Contrato]]&lt;$D$3,DATOS_[[#This Row],[Fecha Fin Contrato]]&lt;&gt;""),DATOS_[[#This Row],[Fecha de Contratación]]&gt;$D$4),"Fuera","Dentro")</f>
        <v>Dentro</v>
      </c>
      <c r="BS688" s="137" t="str">
        <f aca="false" t="array" ref="BS688:BS688">IF(MAX(IF(DATOS_[id]=DATOS_[[#This Row],[id]],DATOS_[F.fin.cal]))=DATOS_[[#This Row],[F.fin.cal]],"Sí","NO")</f>
        <v>Sí</v>
      </c>
      <c r="BT688" s="137" t="str">
        <f aca="false">IF(AND(DATOS_[[#This Row],[% normaliz]]&lt;&gt;1,DATOS_[[#This Row],[% anualiz]]=1),"Sí","NO")</f>
        <v>Sí</v>
      </c>
      <c r="BU688" s="137" t="str">
        <f aca="false">IF(AND(DATOS_[[#This Row],[% normaliz]]=1,DATOS_[[#This Row],[% anualiz]]&lt;&gt;1),"Sí","NO")</f>
        <v>NO</v>
      </c>
      <c r="BV688" s="137" t="str">
        <f aca="false">IF(AND(DATOS_[[#This Row],[% normaliz]]&lt;&gt;1,DATOS_[[#This Row],[% anualiz]]&lt;&gt;1),"Sí","NO")</f>
        <v>NO</v>
      </c>
      <c r="BW688" s="137" t="str">
        <f aca="false">+IF(DATOS_[[#This Row],[% normaliz]]*DATOS_[[#This Row],[% anualiz]]=1,"NO","Sí")</f>
        <v>Sí</v>
      </c>
      <c r="BX688" s="138" t="e">
        <f aca="false">(DATOS_[[#This Row],[S.BASE]]*(1/DATOS_[[#This Row],[% normaliz]])*(1/DATOS_[[#This Row],[% anualiz]]))*IF(DATOS_[[#This Row],[Check Equiparado]]="Sí",1,0)</f>
        <v>#DIV/0!</v>
      </c>
      <c r="BY6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8" s="138" t="e">
        <f aca="false">+DATOS_[[#This Row],[SALARIO BASE Eq]]+DATOS_[[#This Row],[Tot COMPL.SAL Eq]]</f>
        <v>#DIV/0!</v>
      </c>
      <c r="CA688" s="138" t="e">
        <f aca="false" t="array" ref="CA688:CA6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8" s="138" t="e">
        <f aca="false">+DATOS_[[#This Row],[TOTAL SALARIO Eq]]+DATOS_[[#This Row],[Tot Extrasalarial Eq]]</f>
        <v>#DIV/0!</v>
      </c>
      <c r="CC688" s="139" t="n">
        <f aca="false">DATOS_[[#This Row],[S.BASE]]</f>
        <v>0</v>
      </c>
      <c r="CD688" s="139" t="n">
        <f aca="false">+SUM(DATOS_[[#This Row],[Conc.Sal.01]:[Conc.Sal.30]])</f>
        <v>0</v>
      </c>
      <c r="CE688" s="139" t="n">
        <f aca="false">+DATOS_[[#This Row],[SALARIO BASE Ef]]+DATOS_[[#This Row],[Tot COMPL.SAL Ef]]</f>
        <v>0</v>
      </c>
      <c r="CF688" s="139" t="n">
        <f aca="false">+SUM(DATOS_[[#This Row],[C.Extra.01]:[C.Extra.05]])</f>
        <v>0</v>
      </c>
      <c r="CG688" s="139" t="n">
        <f aca="false">+DATOS_[[#This Row],[TOTAL SALARIO Ef]]+DATOS_[[#This Row],[Tot Extrasalarial Ef]]</f>
        <v>0</v>
      </c>
      <c r="CH688" s="140" t="n">
        <f aca="false">MIN(IF(DATOS_[[#This Row],[Fecha Fin Contrato]]="",$D$4,DATOS_[[#This Row],[Fecha Fin Contrato]]),$D$4)-MAX(DATOS_[[#This Row],[Fecha de Contratación]],$D$3)+1</f>
        <v>1</v>
      </c>
      <c r="CI688" s="141" t="str">
        <f aca="false">IF(COUNTIFS(DATOS_[id],DATOS_[[#This Row],[id]])&gt;1,DATOS_[[#This Row],[id]],"")</f>
        <v/>
      </c>
      <c r="CJ688" s="141" t="n">
        <f aca="false">(Inicio!$G$10-DATOS_[[#This Row],[Fecha Nacimiento]])/365.25</f>
        <v>0</v>
      </c>
      <c r="CK688" s="141" t="n">
        <f aca="false">(Inicio!$G$10-DATOS_[[#This Row],[Fecha de Antigüedad]])/365.25</f>
        <v>0</v>
      </c>
      <c r="CL688" s="141" t="e">
        <f aca="false">+VLOOKUP(DATOS_[[#This Row],[Clave de Contrato]],TblTiposContrato13[],3,0)</f>
        <v>#N/A</v>
      </c>
      <c r="CM688" s="141" t="e">
        <f aca="false">+VLOOKUP(DATOS_[[#This Row],[Clave de Contrato]],TblTiposContrato13[],4,0)</f>
        <v>#N/A</v>
      </c>
      <c r="CN688" s="141" t="str">
        <f aca="false">VLOOKUP(DATOS_[[#This Row],[Edad]],CONTRATOS!TblRngEdad,2,1)</f>
        <v>20  o menos</v>
      </c>
      <c r="CO688" s="141" t="str">
        <f aca="false">VLOOKUP(DATOS_[[#This Row],[Antigüedad]],TblRngAntg14[],2,1)</f>
        <v>0 a 1 años</v>
      </c>
    </row>
    <row r="689" customFormat="false" ht="13.8" hidden="false" customHeight="false" outlineLevel="0" collapsed="false">
      <c r="D689" s="128"/>
      <c r="E689" s="129"/>
      <c r="F689" s="129"/>
      <c r="G689" s="129"/>
      <c r="H689" s="130"/>
      <c r="I689" s="131"/>
      <c r="J689" s="128"/>
      <c r="K689" s="132"/>
      <c r="L689" s="132"/>
      <c r="M689" s="133"/>
      <c r="N689" s="133"/>
      <c r="O689" s="133"/>
      <c r="P689" s="129"/>
      <c r="Z689" s="74"/>
      <c r="AA689" s="75"/>
      <c r="AB689" s="75"/>
      <c r="AC689" s="129"/>
      <c r="AD689" s="134"/>
      <c r="AE689" s="134"/>
      <c r="AF689" s="134"/>
      <c r="AG689" s="134"/>
      <c r="AH689" s="134"/>
      <c r="AI689" s="134"/>
      <c r="AJ689" s="134"/>
      <c r="AK689" s="134"/>
      <c r="AL689" s="134"/>
      <c r="AM689" s="134"/>
      <c r="AN689" s="134"/>
      <c r="AO689" s="134"/>
      <c r="AP689" s="134"/>
      <c r="AQ689" s="134"/>
      <c r="AR689" s="134"/>
      <c r="AS689" s="134"/>
      <c r="AT689" s="134"/>
      <c r="AU689" s="134"/>
      <c r="AV689" s="134"/>
      <c r="AW689" s="134"/>
      <c r="AX689" s="134"/>
      <c r="AY689" s="134"/>
      <c r="AZ689" s="134"/>
      <c r="BA689" s="134"/>
      <c r="BB689" s="134"/>
      <c r="BC689" s="134"/>
      <c r="BD689" s="134"/>
      <c r="BE689" s="134"/>
      <c r="BF689" s="134"/>
      <c r="BG689" s="134"/>
      <c r="BH689" s="134"/>
      <c r="BI689" s="134"/>
      <c r="BJ689" s="134"/>
      <c r="BK689" s="134"/>
      <c r="BL689" s="134"/>
      <c r="BM689" s="135"/>
      <c r="BN689" s="136" t="n">
        <f aca="false">+MAX($D$3,DATOS_[[#This Row],[Fecha Inicio Sit. Contract.]])</f>
        <v>0</v>
      </c>
      <c r="BO689" s="136" t="n">
        <f aca="false">+MIN($D$4,DATOS_[[#This Row],[Fecha Fin Sit. Contract.]])</f>
        <v>0</v>
      </c>
      <c r="BP689" s="137" t="n">
        <f aca="false">+DATOS_[[#This Row],[% de jornada]]*IF(DATOS_[[#This Row],[% jornada reducida]]="",1,DATOS_[[#This Row],[% jornada reducida]])</f>
        <v>0</v>
      </c>
      <c r="BQ689" s="137" t="n">
        <f aca="false">+(DATOS_[[#This Row],[F.fin.cal]]-DATOS_[[#This Row],[F.ini.cal]]+1)/($D$4-$D$3+1)</f>
        <v>1</v>
      </c>
      <c r="BR689" s="137" t="str">
        <f aca="false">IF(OR(AND(DATOS_[[#This Row],[Fecha Fin Contrato]]&lt;$D$3,DATOS_[[#This Row],[Fecha Fin Contrato]]&lt;&gt;""),DATOS_[[#This Row],[Fecha de Contratación]]&gt;$D$4),"Fuera","Dentro")</f>
        <v>Dentro</v>
      </c>
      <c r="BS689" s="137" t="str">
        <f aca="false" t="array" ref="BS689:BS689">IF(MAX(IF(DATOS_[id]=DATOS_[[#This Row],[id]],DATOS_[F.fin.cal]))=DATOS_[[#This Row],[F.fin.cal]],"Sí","NO")</f>
        <v>Sí</v>
      </c>
      <c r="BT689" s="137" t="str">
        <f aca="false">IF(AND(DATOS_[[#This Row],[% normaliz]]&lt;&gt;1,DATOS_[[#This Row],[% anualiz]]=1),"Sí","NO")</f>
        <v>Sí</v>
      </c>
      <c r="BU689" s="137" t="str">
        <f aca="false">IF(AND(DATOS_[[#This Row],[% normaliz]]=1,DATOS_[[#This Row],[% anualiz]]&lt;&gt;1),"Sí","NO")</f>
        <v>NO</v>
      </c>
      <c r="BV689" s="137" t="str">
        <f aca="false">IF(AND(DATOS_[[#This Row],[% normaliz]]&lt;&gt;1,DATOS_[[#This Row],[% anualiz]]&lt;&gt;1),"Sí","NO")</f>
        <v>NO</v>
      </c>
      <c r="BW689" s="137" t="str">
        <f aca="false">+IF(DATOS_[[#This Row],[% normaliz]]*DATOS_[[#This Row],[% anualiz]]=1,"NO","Sí")</f>
        <v>Sí</v>
      </c>
      <c r="BX689" s="138" t="e">
        <f aca="false">(DATOS_[[#This Row],[S.BASE]]*(1/DATOS_[[#This Row],[% normaliz]])*(1/DATOS_[[#This Row],[% anualiz]]))*IF(DATOS_[[#This Row],[Check Equiparado]]="Sí",1,0)</f>
        <v>#DIV/0!</v>
      </c>
      <c r="BY6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9" s="138" t="e">
        <f aca="false">+DATOS_[[#This Row],[SALARIO BASE Eq]]+DATOS_[[#This Row],[Tot COMPL.SAL Eq]]</f>
        <v>#DIV/0!</v>
      </c>
      <c r="CA689" s="138" t="e">
        <f aca="false" t="array" ref="CA689:CA6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9" s="138" t="e">
        <f aca="false">+DATOS_[[#This Row],[TOTAL SALARIO Eq]]+DATOS_[[#This Row],[Tot Extrasalarial Eq]]</f>
        <v>#DIV/0!</v>
      </c>
      <c r="CC689" s="139" t="n">
        <f aca="false">DATOS_[[#This Row],[S.BASE]]</f>
        <v>0</v>
      </c>
      <c r="CD689" s="139" t="n">
        <f aca="false">+SUM(DATOS_[[#This Row],[Conc.Sal.01]:[Conc.Sal.30]])</f>
        <v>0</v>
      </c>
      <c r="CE689" s="139" t="n">
        <f aca="false">+DATOS_[[#This Row],[SALARIO BASE Ef]]+DATOS_[[#This Row],[Tot COMPL.SAL Ef]]</f>
        <v>0</v>
      </c>
      <c r="CF689" s="139" t="n">
        <f aca="false">+SUM(DATOS_[[#This Row],[C.Extra.01]:[C.Extra.05]])</f>
        <v>0</v>
      </c>
      <c r="CG689" s="139" t="n">
        <f aca="false">+DATOS_[[#This Row],[TOTAL SALARIO Ef]]+DATOS_[[#This Row],[Tot Extrasalarial Ef]]</f>
        <v>0</v>
      </c>
      <c r="CH689" s="140" t="n">
        <f aca="false">MIN(IF(DATOS_[[#This Row],[Fecha Fin Contrato]]="",$D$4,DATOS_[[#This Row],[Fecha Fin Contrato]]),$D$4)-MAX(DATOS_[[#This Row],[Fecha de Contratación]],$D$3)+1</f>
        <v>1</v>
      </c>
      <c r="CI689" s="141" t="str">
        <f aca="false">IF(COUNTIFS(DATOS_[id],DATOS_[[#This Row],[id]])&gt;1,DATOS_[[#This Row],[id]],"")</f>
        <v/>
      </c>
      <c r="CJ689" s="141" t="n">
        <f aca="false">(Inicio!$G$10-DATOS_[[#This Row],[Fecha Nacimiento]])/365.25</f>
        <v>0</v>
      </c>
      <c r="CK689" s="141" t="n">
        <f aca="false">(Inicio!$G$10-DATOS_[[#This Row],[Fecha de Antigüedad]])/365.25</f>
        <v>0</v>
      </c>
      <c r="CL689" s="141" t="e">
        <f aca="false">+VLOOKUP(DATOS_[[#This Row],[Clave de Contrato]],TblTiposContrato13[],3,0)</f>
        <v>#N/A</v>
      </c>
      <c r="CM689" s="141" t="e">
        <f aca="false">+VLOOKUP(DATOS_[[#This Row],[Clave de Contrato]],TblTiposContrato13[],4,0)</f>
        <v>#N/A</v>
      </c>
      <c r="CN689" s="141" t="str">
        <f aca="false">VLOOKUP(DATOS_[[#This Row],[Edad]],CONTRATOS!TblRngEdad,2,1)</f>
        <v>20  o menos</v>
      </c>
      <c r="CO689" s="141" t="str">
        <f aca="false">VLOOKUP(DATOS_[[#This Row],[Antigüedad]],TblRngAntg14[],2,1)</f>
        <v>0 a 1 años</v>
      </c>
    </row>
    <row r="690" customFormat="false" ht="13.8" hidden="false" customHeight="false" outlineLevel="0" collapsed="false">
      <c r="D690" s="128"/>
      <c r="E690" s="129"/>
      <c r="F690" s="129"/>
      <c r="G690" s="129"/>
      <c r="H690" s="130"/>
      <c r="I690" s="131"/>
      <c r="J690" s="128"/>
      <c r="K690" s="132"/>
      <c r="L690" s="132"/>
      <c r="M690" s="133"/>
      <c r="N690" s="133"/>
      <c r="O690" s="133"/>
      <c r="P690" s="129"/>
      <c r="Z690" s="74"/>
      <c r="AA690" s="75"/>
      <c r="AB690" s="75"/>
      <c r="AC690" s="129"/>
      <c r="AD690" s="134"/>
      <c r="AE690" s="134"/>
      <c r="AF690" s="134"/>
      <c r="AG690" s="134"/>
      <c r="AH690" s="134"/>
      <c r="AI690" s="134"/>
      <c r="AJ690" s="134"/>
      <c r="AK690" s="134"/>
      <c r="AL690" s="134"/>
      <c r="AM690" s="134"/>
      <c r="AN690" s="134"/>
      <c r="AO690" s="134"/>
      <c r="AP690" s="134"/>
      <c r="AQ690" s="134"/>
      <c r="AR690" s="134"/>
      <c r="AS690" s="134"/>
      <c r="AT690" s="134"/>
      <c r="AU690" s="134"/>
      <c r="AV690" s="134"/>
      <c r="AW690" s="134"/>
      <c r="AX690" s="134"/>
      <c r="AY690" s="134"/>
      <c r="AZ690" s="134"/>
      <c r="BA690" s="134"/>
      <c r="BB690" s="134"/>
      <c r="BC690" s="134"/>
      <c r="BD690" s="134"/>
      <c r="BE690" s="134"/>
      <c r="BF690" s="134"/>
      <c r="BG690" s="134"/>
      <c r="BH690" s="134"/>
      <c r="BI690" s="134"/>
      <c r="BJ690" s="134"/>
      <c r="BK690" s="134"/>
      <c r="BL690" s="134"/>
      <c r="BM690" s="135"/>
      <c r="BN690" s="136" t="n">
        <f aca="false">+MAX($D$3,DATOS_[[#This Row],[Fecha Inicio Sit. Contract.]])</f>
        <v>0</v>
      </c>
      <c r="BO690" s="136" t="n">
        <f aca="false">+MIN($D$4,DATOS_[[#This Row],[Fecha Fin Sit. Contract.]])</f>
        <v>0</v>
      </c>
      <c r="BP690" s="137" t="n">
        <f aca="false">+DATOS_[[#This Row],[% de jornada]]*IF(DATOS_[[#This Row],[% jornada reducida]]="",1,DATOS_[[#This Row],[% jornada reducida]])</f>
        <v>0</v>
      </c>
      <c r="BQ690" s="137" t="n">
        <f aca="false">+(DATOS_[[#This Row],[F.fin.cal]]-DATOS_[[#This Row],[F.ini.cal]]+1)/($D$4-$D$3+1)</f>
        <v>1</v>
      </c>
      <c r="BR690" s="137" t="str">
        <f aca="false">IF(OR(AND(DATOS_[[#This Row],[Fecha Fin Contrato]]&lt;$D$3,DATOS_[[#This Row],[Fecha Fin Contrato]]&lt;&gt;""),DATOS_[[#This Row],[Fecha de Contratación]]&gt;$D$4),"Fuera","Dentro")</f>
        <v>Dentro</v>
      </c>
      <c r="BS690" s="137" t="str">
        <f aca="false" t="array" ref="BS690:BS690">IF(MAX(IF(DATOS_[id]=DATOS_[[#This Row],[id]],DATOS_[F.fin.cal]))=DATOS_[[#This Row],[F.fin.cal]],"Sí","NO")</f>
        <v>Sí</v>
      </c>
      <c r="BT690" s="137" t="str">
        <f aca="false">IF(AND(DATOS_[[#This Row],[% normaliz]]&lt;&gt;1,DATOS_[[#This Row],[% anualiz]]=1),"Sí","NO")</f>
        <v>Sí</v>
      </c>
      <c r="BU690" s="137" t="str">
        <f aca="false">IF(AND(DATOS_[[#This Row],[% normaliz]]=1,DATOS_[[#This Row],[% anualiz]]&lt;&gt;1),"Sí","NO")</f>
        <v>NO</v>
      </c>
      <c r="BV690" s="137" t="str">
        <f aca="false">IF(AND(DATOS_[[#This Row],[% normaliz]]&lt;&gt;1,DATOS_[[#This Row],[% anualiz]]&lt;&gt;1),"Sí","NO")</f>
        <v>NO</v>
      </c>
      <c r="BW690" s="137" t="str">
        <f aca="false">+IF(DATOS_[[#This Row],[% normaliz]]*DATOS_[[#This Row],[% anualiz]]=1,"NO","Sí")</f>
        <v>Sí</v>
      </c>
      <c r="BX690" s="138" t="e">
        <f aca="false">(DATOS_[[#This Row],[S.BASE]]*(1/DATOS_[[#This Row],[% normaliz]])*(1/DATOS_[[#This Row],[% anualiz]]))*IF(DATOS_[[#This Row],[Check Equiparado]]="Sí",1,0)</f>
        <v>#DIV/0!</v>
      </c>
      <c r="BY6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0" s="138" t="e">
        <f aca="false">+DATOS_[[#This Row],[SALARIO BASE Eq]]+DATOS_[[#This Row],[Tot COMPL.SAL Eq]]</f>
        <v>#DIV/0!</v>
      </c>
      <c r="CA690" s="138" t="e">
        <f aca="false" t="array" ref="CA690:CA6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0" s="138" t="e">
        <f aca="false">+DATOS_[[#This Row],[TOTAL SALARIO Eq]]+DATOS_[[#This Row],[Tot Extrasalarial Eq]]</f>
        <v>#DIV/0!</v>
      </c>
      <c r="CC690" s="139" t="n">
        <f aca="false">DATOS_[[#This Row],[S.BASE]]</f>
        <v>0</v>
      </c>
      <c r="CD690" s="139" t="n">
        <f aca="false">+SUM(DATOS_[[#This Row],[Conc.Sal.01]:[Conc.Sal.30]])</f>
        <v>0</v>
      </c>
      <c r="CE690" s="139" t="n">
        <f aca="false">+DATOS_[[#This Row],[SALARIO BASE Ef]]+DATOS_[[#This Row],[Tot COMPL.SAL Ef]]</f>
        <v>0</v>
      </c>
      <c r="CF690" s="139" t="n">
        <f aca="false">+SUM(DATOS_[[#This Row],[C.Extra.01]:[C.Extra.05]])</f>
        <v>0</v>
      </c>
      <c r="CG690" s="139" t="n">
        <f aca="false">+DATOS_[[#This Row],[TOTAL SALARIO Ef]]+DATOS_[[#This Row],[Tot Extrasalarial Ef]]</f>
        <v>0</v>
      </c>
      <c r="CH690" s="140" t="n">
        <f aca="false">MIN(IF(DATOS_[[#This Row],[Fecha Fin Contrato]]="",$D$4,DATOS_[[#This Row],[Fecha Fin Contrato]]),$D$4)-MAX(DATOS_[[#This Row],[Fecha de Contratación]],$D$3)+1</f>
        <v>1</v>
      </c>
      <c r="CI690" s="141" t="str">
        <f aca="false">IF(COUNTIFS(DATOS_[id],DATOS_[[#This Row],[id]])&gt;1,DATOS_[[#This Row],[id]],"")</f>
        <v/>
      </c>
      <c r="CJ690" s="141" t="n">
        <f aca="false">(Inicio!$G$10-DATOS_[[#This Row],[Fecha Nacimiento]])/365.25</f>
        <v>0</v>
      </c>
      <c r="CK690" s="141" t="n">
        <f aca="false">(Inicio!$G$10-DATOS_[[#This Row],[Fecha de Antigüedad]])/365.25</f>
        <v>0</v>
      </c>
      <c r="CL690" s="141" t="e">
        <f aca="false">+VLOOKUP(DATOS_[[#This Row],[Clave de Contrato]],TblTiposContrato13[],3,0)</f>
        <v>#N/A</v>
      </c>
      <c r="CM690" s="141" t="e">
        <f aca="false">+VLOOKUP(DATOS_[[#This Row],[Clave de Contrato]],TblTiposContrato13[],4,0)</f>
        <v>#N/A</v>
      </c>
      <c r="CN690" s="141" t="str">
        <f aca="false">VLOOKUP(DATOS_[[#This Row],[Edad]],CONTRATOS!TblRngEdad,2,1)</f>
        <v>20  o menos</v>
      </c>
      <c r="CO690" s="141" t="str">
        <f aca="false">VLOOKUP(DATOS_[[#This Row],[Antigüedad]],TblRngAntg14[],2,1)</f>
        <v>0 a 1 años</v>
      </c>
    </row>
    <row r="691" customFormat="false" ht="13.8" hidden="false" customHeight="false" outlineLevel="0" collapsed="false">
      <c r="D691" s="128"/>
      <c r="E691" s="129"/>
      <c r="F691" s="129"/>
      <c r="G691" s="129"/>
      <c r="H691" s="130"/>
      <c r="I691" s="131"/>
      <c r="J691" s="128"/>
      <c r="K691" s="132"/>
      <c r="L691" s="132"/>
      <c r="M691" s="133"/>
      <c r="N691" s="133"/>
      <c r="O691" s="133"/>
      <c r="P691" s="129"/>
      <c r="Z691" s="74"/>
      <c r="AA691" s="75"/>
      <c r="AB691" s="75"/>
      <c r="AC691" s="129"/>
      <c r="AD691" s="134"/>
      <c r="AE691" s="134"/>
      <c r="AF691" s="134"/>
      <c r="AG691" s="134"/>
      <c r="AH691" s="134"/>
      <c r="AI691" s="134"/>
      <c r="AJ691" s="134"/>
      <c r="AK691" s="134"/>
      <c r="AL691" s="134"/>
      <c r="AM691" s="134"/>
      <c r="AN691" s="134"/>
      <c r="AO691" s="134"/>
      <c r="AP691" s="134"/>
      <c r="AQ691" s="134"/>
      <c r="AR691" s="134"/>
      <c r="AS691" s="134"/>
      <c r="AT691" s="134"/>
      <c r="AU691" s="134"/>
      <c r="AV691" s="134"/>
      <c r="AW691" s="134"/>
      <c r="AX691" s="134"/>
      <c r="AY691" s="134"/>
      <c r="AZ691" s="134"/>
      <c r="BA691" s="134"/>
      <c r="BB691" s="134"/>
      <c r="BC691" s="134"/>
      <c r="BD691" s="134"/>
      <c r="BE691" s="134"/>
      <c r="BF691" s="134"/>
      <c r="BG691" s="134"/>
      <c r="BH691" s="134"/>
      <c r="BI691" s="134"/>
      <c r="BJ691" s="134"/>
      <c r="BK691" s="134"/>
      <c r="BL691" s="134"/>
      <c r="BM691" s="135"/>
      <c r="BN691" s="136" t="n">
        <f aca="false">+MAX($D$3,DATOS_[[#This Row],[Fecha Inicio Sit. Contract.]])</f>
        <v>0</v>
      </c>
      <c r="BO691" s="136" t="n">
        <f aca="false">+MIN($D$4,DATOS_[[#This Row],[Fecha Fin Sit. Contract.]])</f>
        <v>0</v>
      </c>
      <c r="BP691" s="137" t="n">
        <f aca="false">+DATOS_[[#This Row],[% de jornada]]*IF(DATOS_[[#This Row],[% jornada reducida]]="",1,DATOS_[[#This Row],[% jornada reducida]])</f>
        <v>0</v>
      </c>
      <c r="BQ691" s="137" t="n">
        <f aca="false">+(DATOS_[[#This Row],[F.fin.cal]]-DATOS_[[#This Row],[F.ini.cal]]+1)/($D$4-$D$3+1)</f>
        <v>1</v>
      </c>
      <c r="BR691" s="137" t="str">
        <f aca="false">IF(OR(AND(DATOS_[[#This Row],[Fecha Fin Contrato]]&lt;$D$3,DATOS_[[#This Row],[Fecha Fin Contrato]]&lt;&gt;""),DATOS_[[#This Row],[Fecha de Contratación]]&gt;$D$4),"Fuera","Dentro")</f>
        <v>Dentro</v>
      </c>
      <c r="BS691" s="137" t="str">
        <f aca="false" t="array" ref="BS691:BS691">IF(MAX(IF(DATOS_[id]=DATOS_[[#This Row],[id]],DATOS_[F.fin.cal]))=DATOS_[[#This Row],[F.fin.cal]],"Sí","NO")</f>
        <v>Sí</v>
      </c>
      <c r="BT691" s="137" t="str">
        <f aca="false">IF(AND(DATOS_[[#This Row],[% normaliz]]&lt;&gt;1,DATOS_[[#This Row],[% anualiz]]=1),"Sí","NO")</f>
        <v>Sí</v>
      </c>
      <c r="BU691" s="137" t="str">
        <f aca="false">IF(AND(DATOS_[[#This Row],[% normaliz]]=1,DATOS_[[#This Row],[% anualiz]]&lt;&gt;1),"Sí","NO")</f>
        <v>NO</v>
      </c>
      <c r="BV691" s="137" t="str">
        <f aca="false">IF(AND(DATOS_[[#This Row],[% normaliz]]&lt;&gt;1,DATOS_[[#This Row],[% anualiz]]&lt;&gt;1),"Sí","NO")</f>
        <v>NO</v>
      </c>
      <c r="BW691" s="137" t="str">
        <f aca="false">+IF(DATOS_[[#This Row],[% normaliz]]*DATOS_[[#This Row],[% anualiz]]=1,"NO","Sí")</f>
        <v>Sí</v>
      </c>
      <c r="BX691" s="138" t="e">
        <f aca="false">(DATOS_[[#This Row],[S.BASE]]*(1/DATOS_[[#This Row],[% normaliz]])*(1/DATOS_[[#This Row],[% anualiz]]))*IF(DATOS_[[#This Row],[Check Equiparado]]="Sí",1,0)</f>
        <v>#DIV/0!</v>
      </c>
      <c r="BY6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1" s="138" t="e">
        <f aca="false">+DATOS_[[#This Row],[SALARIO BASE Eq]]+DATOS_[[#This Row],[Tot COMPL.SAL Eq]]</f>
        <v>#DIV/0!</v>
      </c>
      <c r="CA691" s="138" t="e">
        <f aca="false" t="array" ref="CA691:CA6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1" s="138" t="e">
        <f aca="false">+DATOS_[[#This Row],[TOTAL SALARIO Eq]]+DATOS_[[#This Row],[Tot Extrasalarial Eq]]</f>
        <v>#DIV/0!</v>
      </c>
      <c r="CC691" s="139" t="n">
        <f aca="false">DATOS_[[#This Row],[S.BASE]]</f>
        <v>0</v>
      </c>
      <c r="CD691" s="139" t="n">
        <f aca="false">+SUM(DATOS_[[#This Row],[Conc.Sal.01]:[Conc.Sal.30]])</f>
        <v>0</v>
      </c>
      <c r="CE691" s="139" t="n">
        <f aca="false">+DATOS_[[#This Row],[SALARIO BASE Ef]]+DATOS_[[#This Row],[Tot COMPL.SAL Ef]]</f>
        <v>0</v>
      </c>
      <c r="CF691" s="139" t="n">
        <f aca="false">+SUM(DATOS_[[#This Row],[C.Extra.01]:[C.Extra.05]])</f>
        <v>0</v>
      </c>
      <c r="CG691" s="139" t="n">
        <f aca="false">+DATOS_[[#This Row],[TOTAL SALARIO Ef]]+DATOS_[[#This Row],[Tot Extrasalarial Ef]]</f>
        <v>0</v>
      </c>
      <c r="CH691" s="140" t="n">
        <f aca="false">MIN(IF(DATOS_[[#This Row],[Fecha Fin Contrato]]="",$D$4,DATOS_[[#This Row],[Fecha Fin Contrato]]),$D$4)-MAX(DATOS_[[#This Row],[Fecha de Contratación]],$D$3)+1</f>
        <v>1</v>
      </c>
      <c r="CI691" s="141" t="str">
        <f aca="false">IF(COUNTIFS(DATOS_[id],DATOS_[[#This Row],[id]])&gt;1,DATOS_[[#This Row],[id]],"")</f>
        <v/>
      </c>
      <c r="CJ691" s="141" t="n">
        <f aca="false">(Inicio!$G$10-DATOS_[[#This Row],[Fecha Nacimiento]])/365.25</f>
        <v>0</v>
      </c>
      <c r="CK691" s="141" t="n">
        <f aca="false">(Inicio!$G$10-DATOS_[[#This Row],[Fecha de Antigüedad]])/365.25</f>
        <v>0</v>
      </c>
      <c r="CL691" s="141" t="e">
        <f aca="false">+VLOOKUP(DATOS_[[#This Row],[Clave de Contrato]],TblTiposContrato13[],3,0)</f>
        <v>#N/A</v>
      </c>
      <c r="CM691" s="141" t="e">
        <f aca="false">+VLOOKUP(DATOS_[[#This Row],[Clave de Contrato]],TblTiposContrato13[],4,0)</f>
        <v>#N/A</v>
      </c>
      <c r="CN691" s="141" t="str">
        <f aca="false">VLOOKUP(DATOS_[[#This Row],[Edad]],CONTRATOS!TblRngEdad,2,1)</f>
        <v>20  o menos</v>
      </c>
      <c r="CO691" s="141" t="str">
        <f aca="false">VLOOKUP(DATOS_[[#This Row],[Antigüedad]],TblRngAntg14[],2,1)</f>
        <v>0 a 1 años</v>
      </c>
    </row>
    <row r="692" customFormat="false" ht="13.8" hidden="false" customHeight="false" outlineLevel="0" collapsed="false">
      <c r="D692" s="128"/>
      <c r="E692" s="129"/>
      <c r="F692" s="129"/>
      <c r="G692" s="129"/>
      <c r="H692" s="130"/>
      <c r="I692" s="131"/>
      <c r="J692" s="128"/>
      <c r="K692" s="132"/>
      <c r="L692" s="132"/>
      <c r="M692" s="133"/>
      <c r="N692" s="133"/>
      <c r="O692" s="133"/>
      <c r="P692" s="129"/>
      <c r="Z692" s="74"/>
      <c r="AA692" s="75"/>
      <c r="AB692" s="75"/>
      <c r="AC692" s="129"/>
      <c r="AD692" s="134"/>
      <c r="AE692" s="134"/>
      <c r="AF692" s="134"/>
      <c r="AG692" s="134"/>
      <c r="AH692" s="134"/>
      <c r="AI692" s="134"/>
      <c r="AJ692" s="134"/>
      <c r="AK692" s="134"/>
      <c r="AL692" s="134"/>
      <c r="AM692" s="134"/>
      <c r="AN692" s="134"/>
      <c r="AO692" s="134"/>
      <c r="AP692" s="134"/>
      <c r="AQ692" s="134"/>
      <c r="AR692" s="134"/>
      <c r="AS692" s="134"/>
      <c r="AT692" s="134"/>
      <c r="AU692" s="134"/>
      <c r="AV692" s="134"/>
      <c r="AW692" s="134"/>
      <c r="AX692" s="134"/>
      <c r="AY692" s="134"/>
      <c r="AZ692" s="134"/>
      <c r="BA692" s="134"/>
      <c r="BB692" s="134"/>
      <c r="BC692" s="134"/>
      <c r="BD692" s="134"/>
      <c r="BE692" s="134"/>
      <c r="BF692" s="134"/>
      <c r="BG692" s="134"/>
      <c r="BH692" s="134"/>
      <c r="BI692" s="134"/>
      <c r="BJ692" s="134"/>
      <c r="BK692" s="134"/>
      <c r="BL692" s="134"/>
      <c r="BM692" s="135"/>
      <c r="BN692" s="136" t="n">
        <f aca="false">+MAX($D$3,DATOS_[[#This Row],[Fecha Inicio Sit. Contract.]])</f>
        <v>0</v>
      </c>
      <c r="BO692" s="136" t="n">
        <f aca="false">+MIN($D$4,DATOS_[[#This Row],[Fecha Fin Sit. Contract.]])</f>
        <v>0</v>
      </c>
      <c r="BP692" s="137" t="n">
        <f aca="false">+DATOS_[[#This Row],[% de jornada]]*IF(DATOS_[[#This Row],[% jornada reducida]]="",1,DATOS_[[#This Row],[% jornada reducida]])</f>
        <v>0</v>
      </c>
      <c r="BQ692" s="137" t="n">
        <f aca="false">+(DATOS_[[#This Row],[F.fin.cal]]-DATOS_[[#This Row],[F.ini.cal]]+1)/($D$4-$D$3+1)</f>
        <v>1</v>
      </c>
      <c r="BR692" s="137" t="str">
        <f aca="false">IF(OR(AND(DATOS_[[#This Row],[Fecha Fin Contrato]]&lt;$D$3,DATOS_[[#This Row],[Fecha Fin Contrato]]&lt;&gt;""),DATOS_[[#This Row],[Fecha de Contratación]]&gt;$D$4),"Fuera","Dentro")</f>
        <v>Dentro</v>
      </c>
      <c r="BS692" s="137" t="str">
        <f aca="false" t="array" ref="BS692:BS692">IF(MAX(IF(DATOS_[id]=DATOS_[[#This Row],[id]],DATOS_[F.fin.cal]))=DATOS_[[#This Row],[F.fin.cal]],"Sí","NO")</f>
        <v>Sí</v>
      </c>
      <c r="BT692" s="137" t="str">
        <f aca="false">IF(AND(DATOS_[[#This Row],[% normaliz]]&lt;&gt;1,DATOS_[[#This Row],[% anualiz]]=1),"Sí","NO")</f>
        <v>Sí</v>
      </c>
      <c r="BU692" s="137" t="str">
        <f aca="false">IF(AND(DATOS_[[#This Row],[% normaliz]]=1,DATOS_[[#This Row],[% anualiz]]&lt;&gt;1),"Sí","NO")</f>
        <v>NO</v>
      </c>
      <c r="BV692" s="137" t="str">
        <f aca="false">IF(AND(DATOS_[[#This Row],[% normaliz]]&lt;&gt;1,DATOS_[[#This Row],[% anualiz]]&lt;&gt;1),"Sí","NO")</f>
        <v>NO</v>
      </c>
      <c r="BW692" s="137" t="str">
        <f aca="false">+IF(DATOS_[[#This Row],[% normaliz]]*DATOS_[[#This Row],[% anualiz]]=1,"NO","Sí")</f>
        <v>Sí</v>
      </c>
      <c r="BX692" s="138" t="e">
        <f aca="false">(DATOS_[[#This Row],[S.BASE]]*(1/DATOS_[[#This Row],[% normaliz]])*(1/DATOS_[[#This Row],[% anualiz]]))*IF(DATOS_[[#This Row],[Check Equiparado]]="Sí",1,0)</f>
        <v>#DIV/0!</v>
      </c>
      <c r="BY6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2" s="138" t="e">
        <f aca="false">+DATOS_[[#This Row],[SALARIO BASE Eq]]+DATOS_[[#This Row],[Tot COMPL.SAL Eq]]</f>
        <v>#DIV/0!</v>
      </c>
      <c r="CA692" s="138" t="e">
        <f aca="false" t="array" ref="CA692:CA6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2" s="138" t="e">
        <f aca="false">+DATOS_[[#This Row],[TOTAL SALARIO Eq]]+DATOS_[[#This Row],[Tot Extrasalarial Eq]]</f>
        <v>#DIV/0!</v>
      </c>
      <c r="CC692" s="139" t="n">
        <f aca="false">DATOS_[[#This Row],[S.BASE]]</f>
        <v>0</v>
      </c>
      <c r="CD692" s="139" t="n">
        <f aca="false">+SUM(DATOS_[[#This Row],[Conc.Sal.01]:[Conc.Sal.30]])</f>
        <v>0</v>
      </c>
      <c r="CE692" s="139" t="n">
        <f aca="false">+DATOS_[[#This Row],[SALARIO BASE Ef]]+DATOS_[[#This Row],[Tot COMPL.SAL Ef]]</f>
        <v>0</v>
      </c>
      <c r="CF692" s="139" t="n">
        <f aca="false">+SUM(DATOS_[[#This Row],[C.Extra.01]:[C.Extra.05]])</f>
        <v>0</v>
      </c>
      <c r="CG692" s="139" t="n">
        <f aca="false">+DATOS_[[#This Row],[TOTAL SALARIO Ef]]+DATOS_[[#This Row],[Tot Extrasalarial Ef]]</f>
        <v>0</v>
      </c>
      <c r="CH692" s="140" t="n">
        <f aca="false">MIN(IF(DATOS_[[#This Row],[Fecha Fin Contrato]]="",$D$4,DATOS_[[#This Row],[Fecha Fin Contrato]]),$D$4)-MAX(DATOS_[[#This Row],[Fecha de Contratación]],$D$3)+1</f>
        <v>1</v>
      </c>
      <c r="CI692" s="141" t="str">
        <f aca="false">IF(COUNTIFS(DATOS_[id],DATOS_[[#This Row],[id]])&gt;1,DATOS_[[#This Row],[id]],"")</f>
        <v/>
      </c>
      <c r="CJ692" s="141" t="n">
        <f aca="false">(Inicio!$G$10-DATOS_[[#This Row],[Fecha Nacimiento]])/365.25</f>
        <v>0</v>
      </c>
      <c r="CK692" s="141" t="n">
        <f aca="false">(Inicio!$G$10-DATOS_[[#This Row],[Fecha de Antigüedad]])/365.25</f>
        <v>0</v>
      </c>
      <c r="CL692" s="141" t="e">
        <f aca="false">+VLOOKUP(DATOS_[[#This Row],[Clave de Contrato]],TblTiposContrato13[],3,0)</f>
        <v>#N/A</v>
      </c>
      <c r="CM692" s="141" t="e">
        <f aca="false">+VLOOKUP(DATOS_[[#This Row],[Clave de Contrato]],TblTiposContrato13[],4,0)</f>
        <v>#N/A</v>
      </c>
      <c r="CN692" s="141" t="str">
        <f aca="false">VLOOKUP(DATOS_[[#This Row],[Edad]],CONTRATOS!TblRngEdad,2,1)</f>
        <v>20  o menos</v>
      </c>
      <c r="CO692" s="141" t="str">
        <f aca="false">VLOOKUP(DATOS_[[#This Row],[Antigüedad]],TblRngAntg14[],2,1)</f>
        <v>0 a 1 años</v>
      </c>
    </row>
    <row r="693" customFormat="false" ht="13.8" hidden="false" customHeight="false" outlineLevel="0" collapsed="false">
      <c r="D693" s="128"/>
      <c r="E693" s="129"/>
      <c r="F693" s="129"/>
      <c r="G693" s="129"/>
      <c r="H693" s="130"/>
      <c r="I693" s="131"/>
      <c r="J693" s="128"/>
      <c r="K693" s="132"/>
      <c r="L693" s="132"/>
      <c r="M693" s="133"/>
      <c r="N693" s="133"/>
      <c r="O693" s="133"/>
      <c r="P693" s="129"/>
      <c r="Z693" s="74"/>
      <c r="AA693" s="75"/>
      <c r="AB693" s="75"/>
      <c r="AC693" s="129"/>
      <c r="AD693" s="134"/>
      <c r="AE693" s="134"/>
      <c r="AF693" s="134"/>
      <c r="AG693" s="134"/>
      <c r="AH693" s="134"/>
      <c r="AI693" s="134"/>
      <c r="AJ693" s="134"/>
      <c r="AK693" s="134"/>
      <c r="AL693" s="134"/>
      <c r="AM693" s="134"/>
      <c r="AN693" s="134"/>
      <c r="AO693" s="134"/>
      <c r="AP693" s="134"/>
      <c r="AQ693" s="134"/>
      <c r="AR693" s="134"/>
      <c r="AS693" s="134"/>
      <c r="AT693" s="134"/>
      <c r="AU693" s="134"/>
      <c r="AV693" s="134"/>
      <c r="AW693" s="134"/>
      <c r="AX693" s="134"/>
      <c r="AY693" s="134"/>
      <c r="AZ693" s="134"/>
      <c r="BA693" s="134"/>
      <c r="BB693" s="134"/>
      <c r="BC693" s="134"/>
      <c r="BD693" s="134"/>
      <c r="BE693" s="134"/>
      <c r="BF693" s="134"/>
      <c r="BG693" s="134"/>
      <c r="BH693" s="134"/>
      <c r="BI693" s="134"/>
      <c r="BJ693" s="134"/>
      <c r="BK693" s="134"/>
      <c r="BL693" s="134"/>
      <c r="BM693" s="135"/>
      <c r="BN693" s="136" t="n">
        <f aca="false">+MAX($D$3,DATOS_[[#This Row],[Fecha Inicio Sit. Contract.]])</f>
        <v>0</v>
      </c>
      <c r="BO693" s="136" t="n">
        <f aca="false">+MIN($D$4,DATOS_[[#This Row],[Fecha Fin Sit. Contract.]])</f>
        <v>0</v>
      </c>
      <c r="BP693" s="137" t="n">
        <f aca="false">+DATOS_[[#This Row],[% de jornada]]*IF(DATOS_[[#This Row],[% jornada reducida]]="",1,DATOS_[[#This Row],[% jornada reducida]])</f>
        <v>0</v>
      </c>
      <c r="BQ693" s="137" t="n">
        <f aca="false">+(DATOS_[[#This Row],[F.fin.cal]]-DATOS_[[#This Row],[F.ini.cal]]+1)/($D$4-$D$3+1)</f>
        <v>1</v>
      </c>
      <c r="BR693" s="137" t="str">
        <f aca="false">IF(OR(AND(DATOS_[[#This Row],[Fecha Fin Contrato]]&lt;$D$3,DATOS_[[#This Row],[Fecha Fin Contrato]]&lt;&gt;""),DATOS_[[#This Row],[Fecha de Contratación]]&gt;$D$4),"Fuera","Dentro")</f>
        <v>Dentro</v>
      </c>
      <c r="BS693" s="137" t="str">
        <f aca="false" t="array" ref="BS693:BS693">IF(MAX(IF(DATOS_[id]=DATOS_[[#This Row],[id]],DATOS_[F.fin.cal]))=DATOS_[[#This Row],[F.fin.cal]],"Sí","NO")</f>
        <v>Sí</v>
      </c>
      <c r="BT693" s="137" t="str">
        <f aca="false">IF(AND(DATOS_[[#This Row],[% normaliz]]&lt;&gt;1,DATOS_[[#This Row],[% anualiz]]=1),"Sí","NO")</f>
        <v>Sí</v>
      </c>
      <c r="BU693" s="137" t="str">
        <f aca="false">IF(AND(DATOS_[[#This Row],[% normaliz]]=1,DATOS_[[#This Row],[% anualiz]]&lt;&gt;1),"Sí","NO")</f>
        <v>NO</v>
      </c>
      <c r="BV693" s="137" t="str">
        <f aca="false">IF(AND(DATOS_[[#This Row],[% normaliz]]&lt;&gt;1,DATOS_[[#This Row],[% anualiz]]&lt;&gt;1),"Sí","NO")</f>
        <v>NO</v>
      </c>
      <c r="BW693" s="137" t="str">
        <f aca="false">+IF(DATOS_[[#This Row],[% normaliz]]*DATOS_[[#This Row],[% anualiz]]=1,"NO","Sí")</f>
        <v>Sí</v>
      </c>
      <c r="BX693" s="138" t="e">
        <f aca="false">(DATOS_[[#This Row],[S.BASE]]*(1/DATOS_[[#This Row],[% normaliz]])*(1/DATOS_[[#This Row],[% anualiz]]))*IF(DATOS_[[#This Row],[Check Equiparado]]="Sí",1,0)</f>
        <v>#DIV/0!</v>
      </c>
      <c r="BY6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3" s="138" t="e">
        <f aca="false">+DATOS_[[#This Row],[SALARIO BASE Eq]]+DATOS_[[#This Row],[Tot COMPL.SAL Eq]]</f>
        <v>#DIV/0!</v>
      </c>
      <c r="CA693" s="138" t="e">
        <f aca="false" t="array" ref="CA693:CA6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3" s="138" t="e">
        <f aca="false">+DATOS_[[#This Row],[TOTAL SALARIO Eq]]+DATOS_[[#This Row],[Tot Extrasalarial Eq]]</f>
        <v>#DIV/0!</v>
      </c>
      <c r="CC693" s="139" t="n">
        <f aca="false">DATOS_[[#This Row],[S.BASE]]</f>
        <v>0</v>
      </c>
      <c r="CD693" s="139" t="n">
        <f aca="false">+SUM(DATOS_[[#This Row],[Conc.Sal.01]:[Conc.Sal.30]])</f>
        <v>0</v>
      </c>
      <c r="CE693" s="139" t="n">
        <f aca="false">+DATOS_[[#This Row],[SALARIO BASE Ef]]+DATOS_[[#This Row],[Tot COMPL.SAL Ef]]</f>
        <v>0</v>
      </c>
      <c r="CF693" s="139" t="n">
        <f aca="false">+SUM(DATOS_[[#This Row],[C.Extra.01]:[C.Extra.05]])</f>
        <v>0</v>
      </c>
      <c r="CG693" s="139" t="n">
        <f aca="false">+DATOS_[[#This Row],[TOTAL SALARIO Ef]]+DATOS_[[#This Row],[Tot Extrasalarial Ef]]</f>
        <v>0</v>
      </c>
      <c r="CH693" s="140" t="n">
        <f aca="false">MIN(IF(DATOS_[[#This Row],[Fecha Fin Contrato]]="",$D$4,DATOS_[[#This Row],[Fecha Fin Contrato]]),$D$4)-MAX(DATOS_[[#This Row],[Fecha de Contratación]],$D$3)+1</f>
        <v>1</v>
      </c>
      <c r="CI693" s="141" t="str">
        <f aca="false">IF(COUNTIFS(DATOS_[id],DATOS_[[#This Row],[id]])&gt;1,DATOS_[[#This Row],[id]],"")</f>
        <v/>
      </c>
      <c r="CJ693" s="141" t="n">
        <f aca="false">(Inicio!$G$10-DATOS_[[#This Row],[Fecha Nacimiento]])/365.25</f>
        <v>0</v>
      </c>
      <c r="CK693" s="141" t="n">
        <f aca="false">(Inicio!$G$10-DATOS_[[#This Row],[Fecha de Antigüedad]])/365.25</f>
        <v>0</v>
      </c>
      <c r="CL693" s="141" t="e">
        <f aca="false">+VLOOKUP(DATOS_[[#This Row],[Clave de Contrato]],TblTiposContrato13[],3,0)</f>
        <v>#N/A</v>
      </c>
      <c r="CM693" s="141" t="e">
        <f aca="false">+VLOOKUP(DATOS_[[#This Row],[Clave de Contrato]],TblTiposContrato13[],4,0)</f>
        <v>#N/A</v>
      </c>
      <c r="CN693" s="141" t="str">
        <f aca="false">VLOOKUP(DATOS_[[#This Row],[Edad]],CONTRATOS!TblRngEdad,2,1)</f>
        <v>20  o menos</v>
      </c>
      <c r="CO693" s="141" t="str">
        <f aca="false">VLOOKUP(DATOS_[[#This Row],[Antigüedad]],TblRngAntg14[],2,1)</f>
        <v>0 a 1 años</v>
      </c>
    </row>
    <row r="694" customFormat="false" ht="13.8" hidden="false" customHeight="false" outlineLevel="0" collapsed="false">
      <c r="D694" s="128"/>
      <c r="E694" s="129"/>
      <c r="F694" s="129"/>
      <c r="G694" s="129"/>
      <c r="H694" s="130"/>
      <c r="I694" s="131"/>
      <c r="J694" s="128"/>
      <c r="K694" s="132"/>
      <c r="L694" s="132"/>
      <c r="M694" s="133"/>
      <c r="N694" s="133"/>
      <c r="O694" s="133"/>
      <c r="P694" s="129"/>
      <c r="Z694" s="74"/>
      <c r="AA694" s="75"/>
      <c r="AB694" s="75"/>
      <c r="AC694" s="129"/>
      <c r="AD694" s="134"/>
      <c r="AE694" s="134"/>
      <c r="AF694" s="134"/>
      <c r="AG694" s="134"/>
      <c r="AH694" s="134"/>
      <c r="AI694" s="134"/>
      <c r="AJ694" s="134"/>
      <c r="AK694" s="134"/>
      <c r="AL694" s="134"/>
      <c r="AM694" s="134"/>
      <c r="AN694" s="134"/>
      <c r="AO694" s="134"/>
      <c r="AP694" s="134"/>
      <c r="AQ694" s="134"/>
      <c r="AR694" s="134"/>
      <c r="AS694" s="134"/>
      <c r="AT694" s="134"/>
      <c r="AU694" s="134"/>
      <c r="AV694" s="134"/>
      <c r="AW694" s="134"/>
      <c r="AX694" s="134"/>
      <c r="AY694" s="134"/>
      <c r="AZ694" s="134"/>
      <c r="BA694" s="134"/>
      <c r="BB694" s="134"/>
      <c r="BC694" s="134"/>
      <c r="BD694" s="134"/>
      <c r="BE694" s="134"/>
      <c r="BF694" s="134"/>
      <c r="BG694" s="134"/>
      <c r="BH694" s="134"/>
      <c r="BI694" s="134"/>
      <c r="BJ694" s="134"/>
      <c r="BK694" s="134"/>
      <c r="BL694" s="134"/>
      <c r="BM694" s="135"/>
      <c r="BN694" s="136" t="n">
        <f aca="false">+MAX($D$3,DATOS_[[#This Row],[Fecha Inicio Sit. Contract.]])</f>
        <v>0</v>
      </c>
      <c r="BO694" s="136" t="n">
        <f aca="false">+MIN($D$4,DATOS_[[#This Row],[Fecha Fin Sit. Contract.]])</f>
        <v>0</v>
      </c>
      <c r="BP694" s="137" t="n">
        <f aca="false">+DATOS_[[#This Row],[% de jornada]]*IF(DATOS_[[#This Row],[% jornada reducida]]="",1,DATOS_[[#This Row],[% jornada reducida]])</f>
        <v>0</v>
      </c>
      <c r="BQ694" s="137" t="n">
        <f aca="false">+(DATOS_[[#This Row],[F.fin.cal]]-DATOS_[[#This Row],[F.ini.cal]]+1)/($D$4-$D$3+1)</f>
        <v>1</v>
      </c>
      <c r="BR694" s="137" t="str">
        <f aca="false">IF(OR(AND(DATOS_[[#This Row],[Fecha Fin Contrato]]&lt;$D$3,DATOS_[[#This Row],[Fecha Fin Contrato]]&lt;&gt;""),DATOS_[[#This Row],[Fecha de Contratación]]&gt;$D$4),"Fuera","Dentro")</f>
        <v>Dentro</v>
      </c>
      <c r="BS694" s="137" t="str">
        <f aca="false" t="array" ref="BS694:BS694">IF(MAX(IF(DATOS_[id]=DATOS_[[#This Row],[id]],DATOS_[F.fin.cal]))=DATOS_[[#This Row],[F.fin.cal]],"Sí","NO")</f>
        <v>Sí</v>
      </c>
      <c r="BT694" s="137" t="str">
        <f aca="false">IF(AND(DATOS_[[#This Row],[% normaliz]]&lt;&gt;1,DATOS_[[#This Row],[% anualiz]]=1),"Sí","NO")</f>
        <v>Sí</v>
      </c>
      <c r="BU694" s="137" t="str">
        <f aca="false">IF(AND(DATOS_[[#This Row],[% normaliz]]=1,DATOS_[[#This Row],[% anualiz]]&lt;&gt;1),"Sí","NO")</f>
        <v>NO</v>
      </c>
      <c r="BV694" s="137" t="str">
        <f aca="false">IF(AND(DATOS_[[#This Row],[% normaliz]]&lt;&gt;1,DATOS_[[#This Row],[% anualiz]]&lt;&gt;1),"Sí","NO")</f>
        <v>NO</v>
      </c>
      <c r="BW694" s="137" t="str">
        <f aca="false">+IF(DATOS_[[#This Row],[% normaliz]]*DATOS_[[#This Row],[% anualiz]]=1,"NO","Sí")</f>
        <v>Sí</v>
      </c>
      <c r="BX694" s="138" t="e">
        <f aca="false">(DATOS_[[#This Row],[S.BASE]]*(1/DATOS_[[#This Row],[% normaliz]])*(1/DATOS_[[#This Row],[% anualiz]]))*IF(DATOS_[[#This Row],[Check Equiparado]]="Sí",1,0)</f>
        <v>#DIV/0!</v>
      </c>
      <c r="BY6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4" s="138" t="e">
        <f aca="false">+DATOS_[[#This Row],[SALARIO BASE Eq]]+DATOS_[[#This Row],[Tot COMPL.SAL Eq]]</f>
        <v>#DIV/0!</v>
      </c>
      <c r="CA694" s="138" t="e">
        <f aca="false" t="array" ref="CA694:CA6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4" s="138" t="e">
        <f aca="false">+DATOS_[[#This Row],[TOTAL SALARIO Eq]]+DATOS_[[#This Row],[Tot Extrasalarial Eq]]</f>
        <v>#DIV/0!</v>
      </c>
      <c r="CC694" s="139" t="n">
        <f aca="false">DATOS_[[#This Row],[S.BASE]]</f>
        <v>0</v>
      </c>
      <c r="CD694" s="139" t="n">
        <f aca="false">+SUM(DATOS_[[#This Row],[Conc.Sal.01]:[Conc.Sal.30]])</f>
        <v>0</v>
      </c>
      <c r="CE694" s="139" t="n">
        <f aca="false">+DATOS_[[#This Row],[SALARIO BASE Ef]]+DATOS_[[#This Row],[Tot COMPL.SAL Ef]]</f>
        <v>0</v>
      </c>
      <c r="CF694" s="139" t="n">
        <f aca="false">+SUM(DATOS_[[#This Row],[C.Extra.01]:[C.Extra.05]])</f>
        <v>0</v>
      </c>
      <c r="CG694" s="139" t="n">
        <f aca="false">+DATOS_[[#This Row],[TOTAL SALARIO Ef]]+DATOS_[[#This Row],[Tot Extrasalarial Ef]]</f>
        <v>0</v>
      </c>
      <c r="CH694" s="140" t="n">
        <f aca="false">MIN(IF(DATOS_[[#This Row],[Fecha Fin Contrato]]="",$D$4,DATOS_[[#This Row],[Fecha Fin Contrato]]),$D$4)-MAX(DATOS_[[#This Row],[Fecha de Contratación]],$D$3)+1</f>
        <v>1</v>
      </c>
      <c r="CI694" s="141" t="str">
        <f aca="false">IF(COUNTIFS(DATOS_[id],DATOS_[[#This Row],[id]])&gt;1,DATOS_[[#This Row],[id]],"")</f>
        <v/>
      </c>
      <c r="CJ694" s="141" t="n">
        <f aca="false">(Inicio!$G$10-DATOS_[[#This Row],[Fecha Nacimiento]])/365.25</f>
        <v>0</v>
      </c>
      <c r="CK694" s="141" t="n">
        <f aca="false">(Inicio!$G$10-DATOS_[[#This Row],[Fecha de Antigüedad]])/365.25</f>
        <v>0</v>
      </c>
      <c r="CL694" s="141" t="e">
        <f aca="false">+VLOOKUP(DATOS_[[#This Row],[Clave de Contrato]],TblTiposContrato13[],3,0)</f>
        <v>#N/A</v>
      </c>
      <c r="CM694" s="141" t="e">
        <f aca="false">+VLOOKUP(DATOS_[[#This Row],[Clave de Contrato]],TblTiposContrato13[],4,0)</f>
        <v>#N/A</v>
      </c>
      <c r="CN694" s="141" t="str">
        <f aca="false">VLOOKUP(DATOS_[[#This Row],[Edad]],CONTRATOS!TblRngEdad,2,1)</f>
        <v>20  o menos</v>
      </c>
      <c r="CO694" s="141" t="str">
        <f aca="false">VLOOKUP(DATOS_[[#This Row],[Antigüedad]],TblRngAntg14[],2,1)</f>
        <v>0 a 1 años</v>
      </c>
    </row>
    <row r="695" customFormat="false" ht="13.8" hidden="false" customHeight="false" outlineLevel="0" collapsed="false">
      <c r="D695" s="128"/>
      <c r="E695" s="129"/>
      <c r="F695" s="129"/>
      <c r="G695" s="129"/>
      <c r="H695" s="130"/>
      <c r="I695" s="131"/>
      <c r="J695" s="128"/>
      <c r="K695" s="132"/>
      <c r="L695" s="132"/>
      <c r="M695" s="133"/>
      <c r="N695" s="133"/>
      <c r="O695" s="133"/>
      <c r="P695" s="129"/>
      <c r="Z695" s="74"/>
      <c r="AA695" s="75"/>
      <c r="AB695" s="75"/>
      <c r="AC695" s="129"/>
      <c r="AD695" s="134"/>
      <c r="AE695" s="134"/>
      <c r="AF695" s="134"/>
      <c r="AG695" s="134"/>
      <c r="AH695" s="134"/>
      <c r="AI695" s="134"/>
      <c r="AJ695" s="134"/>
      <c r="AK695" s="134"/>
      <c r="AL695" s="134"/>
      <c r="AM695" s="134"/>
      <c r="AN695" s="134"/>
      <c r="AO695" s="134"/>
      <c r="AP695" s="134"/>
      <c r="AQ695" s="134"/>
      <c r="AR695" s="134"/>
      <c r="AS695" s="134"/>
      <c r="AT695" s="134"/>
      <c r="AU695" s="134"/>
      <c r="AV695" s="134"/>
      <c r="AW695" s="134"/>
      <c r="AX695" s="134"/>
      <c r="AY695" s="134"/>
      <c r="AZ695" s="134"/>
      <c r="BA695" s="134"/>
      <c r="BB695" s="134"/>
      <c r="BC695" s="134"/>
      <c r="BD695" s="134"/>
      <c r="BE695" s="134"/>
      <c r="BF695" s="134"/>
      <c r="BG695" s="134"/>
      <c r="BH695" s="134"/>
      <c r="BI695" s="134"/>
      <c r="BJ695" s="134"/>
      <c r="BK695" s="134"/>
      <c r="BL695" s="134"/>
      <c r="BM695" s="135"/>
      <c r="BN695" s="136" t="n">
        <f aca="false">+MAX($D$3,DATOS_[[#This Row],[Fecha Inicio Sit. Contract.]])</f>
        <v>0</v>
      </c>
      <c r="BO695" s="136" t="n">
        <f aca="false">+MIN($D$4,DATOS_[[#This Row],[Fecha Fin Sit. Contract.]])</f>
        <v>0</v>
      </c>
      <c r="BP695" s="137" t="n">
        <f aca="false">+DATOS_[[#This Row],[% de jornada]]*IF(DATOS_[[#This Row],[% jornada reducida]]="",1,DATOS_[[#This Row],[% jornada reducida]])</f>
        <v>0</v>
      </c>
      <c r="BQ695" s="137" t="n">
        <f aca="false">+(DATOS_[[#This Row],[F.fin.cal]]-DATOS_[[#This Row],[F.ini.cal]]+1)/($D$4-$D$3+1)</f>
        <v>1</v>
      </c>
      <c r="BR695" s="137" t="str">
        <f aca="false">IF(OR(AND(DATOS_[[#This Row],[Fecha Fin Contrato]]&lt;$D$3,DATOS_[[#This Row],[Fecha Fin Contrato]]&lt;&gt;""),DATOS_[[#This Row],[Fecha de Contratación]]&gt;$D$4),"Fuera","Dentro")</f>
        <v>Dentro</v>
      </c>
      <c r="BS695" s="137" t="str">
        <f aca="false" t="array" ref="BS695:BS695">IF(MAX(IF(DATOS_[id]=DATOS_[[#This Row],[id]],DATOS_[F.fin.cal]))=DATOS_[[#This Row],[F.fin.cal]],"Sí","NO")</f>
        <v>Sí</v>
      </c>
      <c r="BT695" s="137" t="str">
        <f aca="false">IF(AND(DATOS_[[#This Row],[% normaliz]]&lt;&gt;1,DATOS_[[#This Row],[% anualiz]]=1),"Sí","NO")</f>
        <v>Sí</v>
      </c>
      <c r="BU695" s="137" t="str">
        <f aca="false">IF(AND(DATOS_[[#This Row],[% normaliz]]=1,DATOS_[[#This Row],[% anualiz]]&lt;&gt;1),"Sí","NO")</f>
        <v>NO</v>
      </c>
      <c r="BV695" s="137" t="str">
        <f aca="false">IF(AND(DATOS_[[#This Row],[% normaliz]]&lt;&gt;1,DATOS_[[#This Row],[% anualiz]]&lt;&gt;1),"Sí","NO")</f>
        <v>NO</v>
      </c>
      <c r="BW695" s="137" t="str">
        <f aca="false">+IF(DATOS_[[#This Row],[% normaliz]]*DATOS_[[#This Row],[% anualiz]]=1,"NO","Sí")</f>
        <v>Sí</v>
      </c>
      <c r="BX695" s="138" t="e">
        <f aca="false">(DATOS_[[#This Row],[S.BASE]]*(1/DATOS_[[#This Row],[% normaliz]])*(1/DATOS_[[#This Row],[% anualiz]]))*IF(DATOS_[[#This Row],[Check Equiparado]]="Sí",1,0)</f>
        <v>#DIV/0!</v>
      </c>
      <c r="BY6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5" s="138" t="e">
        <f aca="false">+DATOS_[[#This Row],[SALARIO BASE Eq]]+DATOS_[[#This Row],[Tot COMPL.SAL Eq]]</f>
        <v>#DIV/0!</v>
      </c>
      <c r="CA695" s="138" t="e">
        <f aca="false" t="array" ref="CA695:CA6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5" s="138" t="e">
        <f aca="false">+DATOS_[[#This Row],[TOTAL SALARIO Eq]]+DATOS_[[#This Row],[Tot Extrasalarial Eq]]</f>
        <v>#DIV/0!</v>
      </c>
      <c r="CC695" s="139" t="n">
        <f aca="false">DATOS_[[#This Row],[S.BASE]]</f>
        <v>0</v>
      </c>
      <c r="CD695" s="139" t="n">
        <f aca="false">+SUM(DATOS_[[#This Row],[Conc.Sal.01]:[Conc.Sal.30]])</f>
        <v>0</v>
      </c>
      <c r="CE695" s="139" t="n">
        <f aca="false">+DATOS_[[#This Row],[SALARIO BASE Ef]]+DATOS_[[#This Row],[Tot COMPL.SAL Ef]]</f>
        <v>0</v>
      </c>
      <c r="CF695" s="139" t="n">
        <f aca="false">+SUM(DATOS_[[#This Row],[C.Extra.01]:[C.Extra.05]])</f>
        <v>0</v>
      </c>
      <c r="CG695" s="139" t="n">
        <f aca="false">+DATOS_[[#This Row],[TOTAL SALARIO Ef]]+DATOS_[[#This Row],[Tot Extrasalarial Ef]]</f>
        <v>0</v>
      </c>
      <c r="CH695" s="140" t="n">
        <f aca="false">MIN(IF(DATOS_[[#This Row],[Fecha Fin Contrato]]="",$D$4,DATOS_[[#This Row],[Fecha Fin Contrato]]),$D$4)-MAX(DATOS_[[#This Row],[Fecha de Contratación]],$D$3)+1</f>
        <v>1</v>
      </c>
      <c r="CI695" s="141" t="str">
        <f aca="false">IF(COUNTIFS(DATOS_[id],DATOS_[[#This Row],[id]])&gt;1,DATOS_[[#This Row],[id]],"")</f>
        <v/>
      </c>
      <c r="CJ695" s="141" t="n">
        <f aca="false">(Inicio!$G$10-DATOS_[[#This Row],[Fecha Nacimiento]])/365.25</f>
        <v>0</v>
      </c>
      <c r="CK695" s="141" t="n">
        <f aca="false">(Inicio!$G$10-DATOS_[[#This Row],[Fecha de Antigüedad]])/365.25</f>
        <v>0</v>
      </c>
      <c r="CL695" s="141" t="e">
        <f aca="false">+VLOOKUP(DATOS_[[#This Row],[Clave de Contrato]],TblTiposContrato13[],3,0)</f>
        <v>#N/A</v>
      </c>
      <c r="CM695" s="141" t="e">
        <f aca="false">+VLOOKUP(DATOS_[[#This Row],[Clave de Contrato]],TblTiposContrato13[],4,0)</f>
        <v>#N/A</v>
      </c>
      <c r="CN695" s="141" t="str">
        <f aca="false">VLOOKUP(DATOS_[[#This Row],[Edad]],CONTRATOS!TblRngEdad,2,1)</f>
        <v>20  o menos</v>
      </c>
      <c r="CO695" s="141" t="str">
        <f aca="false">VLOOKUP(DATOS_[[#This Row],[Antigüedad]],TblRngAntg14[],2,1)</f>
        <v>0 a 1 años</v>
      </c>
    </row>
    <row r="696" customFormat="false" ht="13.8" hidden="false" customHeight="false" outlineLevel="0" collapsed="false">
      <c r="D696" s="128"/>
      <c r="E696" s="129"/>
      <c r="F696" s="129"/>
      <c r="G696" s="129"/>
      <c r="H696" s="130"/>
      <c r="I696" s="131"/>
      <c r="J696" s="128"/>
      <c r="K696" s="132"/>
      <c r="L696" s="132"/>
      <c r="M696" s="133"/>
      <c r="N696" s="133"/>
      <c r="O696" s="133"/>
      <c r="P696" s="129"/>
      <c r="Z696" s="74"/>
      <c r="AA696" s="75"/>
      <c r="AB696" s="75"/>
      <c r="AC696" s="129"/>
      <c r="AD696" s="134"/>
      <c r="AE696" s="134"/>
      <c r="AF696" s="134"/>
      <c r="AG696" s="134"/>
      <c r="AH696" s="134"/>
      <c r="AI696" s="134"/>
      <c r="AJ696" s="134"/>
      <c r="AK696" s="134"/>
      <c r="AL696" s="134"/>
      <c r="AM696" s="134"/>
      <c r="AN696" s="134"/>
      <c r="AO696" s="134"/>
      <c r="AP696" s="134"/>
      <c r="AQ696" s="134"/>
      <c r="AR696" s="134"/>
      <c r="AS696" s="134"/>
      <c r="AT696" s="134"/>
      <c r="AU696" s="134"/>
      <c r="AV696" s="134"/>
      <c r="AW696" s="134"/>
      <c r="AX696" s="134"/>
      <c r="AY696" s="134"/>
      <c r="AZ696" s="134"/>
      <c r="BA696" s="134"/>
      <c r="BB696" s="134"/>
      <c r="BC696" s="134"/>
      <c r="BD696" s="134"/>
      <c r="BE696" s="134"/>
      <c r="BF696" s="134"/>
      <c r="BG696" s="134"/>
      <c r="BH696" s="134"/>
      <c r="BI696" s="134"/>
      <c r="BJ696" s="134"/>
      <c r="BK696" s="134"/>
      <c r="BL696" s="134"/>
      <c r="BM696" s="135"/>
      <c r="BN696" s="136" t="n">
        <f aca="false">+MAX($D$3,DATOS_[[#This Row],[Fecha Inicio Sit. Contract.]])</f>
        <v>0</v>
      </c>
      <c r="BO696" s="136" t="n">
        <f aca="false">+MIN($D$4,DATOS_[[#This Row],[Fecha Fin Sit. Contract.]])</f>
        <v>0</v>
      </c>
      <c r="BP696" s="137" t="n">
        <f aca="false">+DATOS_[[#This Row],[% de jornada]]*IF(DATOS_[[#This Row],[% jornada reducida]]="",1,DATOS_[[#This Row],[% jornada reducida]])</f>
        <v>0</v>
      </c>
      <c r="BQ696" s="137" t="n">
        <f aca="false">+(DATOS_[[#This Row],[F.fin.cal]]-DATOS_[[#This Row],[F.ini.cal]]+1)/($D$4-$D$3+1)</f>
        <v>1</v>
      </c>
      <c r="BR696" s="137" t="str">
        <f aca="false">IF(OR(AND(DATOS_[[#This Row],[Fecha Fin Contrato]]&lt;$D$3,DATOS_[[#This Row],[Fecha Fin Contrato]]&lt;&gt;""),DATOS_[[#This Row],[Fecha de Contratación]]&gt;$D$4),"Fuera","Dentro")</f>
        <v>Dentro</v>
      </c>
      <c r="BS696" s="137" t="str">
        <f aca="false" t="array" ref="BS696:BS696">IF(MAX(IF(DATOS_[id]=DATOS_[[#This Row],[id]],DATOS_[F.fin.cal]))=DATOS_[[#This Row],[F.fin.cal]],"Sí","NO")</f>
        <v>Sí</v>
      </c>
      <c r="BT696" s="137" t="str">
        <f aca="false">IF(AND(DATOS_[[#This Row],[% normaliz]]&lt;&gt;1,DATOS_[[#This Row],[% anualiz]]=1),"Sí","NO")</f>
        <v>Sí</v>
      </c>
      <c r="BU696" s="137" t="str">
        <f aca="false">IF(AND(DATOS_[[#This Row],[% normaliz]]=1,DATOS_[[#This Row],[% anualiz]]&lt;&gt;1),"Sí","NO")</f>
        <v>NO</v>
      </c>
      <c r="BV696" s="137" t="str">
        <f aca="false">IF(AND(DATOS_[[#This Row],[% normaliz]]&lt;&gt;1,DATOS_[[#This Row],[% anualiz]]&lt;&gt;1),"Sí","NO")</f>
        <v>NO</v>
      </c>
      <c r="BW696" s="137" t="str">
        <f aca="false">+IF(DATOS_[[#This Row],[% normaliz]]*DATOS_[[#This Row],[% anualiz]]=1,"NO","Sí")</f>
        <v>Sí</v>
      </c>
      <c r="BX696" s="138" t="e">
        <f aca="false">(DATOS_[[#This Row],[S.BASE]]*(1/DATOS_[[#This Row],[% normaliz]])*(1/DATOS_[[#This Row],[% anualiz]]))*IF(DATOS_[[#This Row],[Check Equiparado]]="Sí",1,0)</f>
        <v>#DIV/0!</v>
      </c>
      <c r="BY6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6" s="138" t="e">
        <f aca="false">+DATOS_[[#This Row],[SALARIO BASE Eq]]+DATOS_[[#This Row],[Tot COMPL.SAL Eq]]</f>
        <v>#DIV/0!</v>
      </c>
      <c r="CA696" s="138" t="e">
        <f aca="false" t="array" ref="CA696:CA6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6" s="138" t="e">
        <f aca="false">+DATOS_[[#This Row],[TOTAL SALARIO Eq]]+DATOS_[[#This Row],[Tot Extrasalarial Eq]]</f>
        <v>#DIV/0!</v>
      </c>
      <c r="CC696" s="139" t="n">
        <f aca="false">DATOS_[[#This Row],[S.BASE]]</f>
        <v>0</v>
      </c>
      <c r="CD696" s="139" t="n">
        <f aca="false">+SUM(DATOS_[[#This Row],[Conc.Sal.01]:[Conc.Sal.30]])</f>
        <v>0</v>
      </c>
      <c r="CE696" s="139" t="n">
        <f aca="false">+DATOS_[[#This Row],[SALARIO BASE Ef]]+DATOS_[[#This Row],[Tot COMPL.SAL Ef]]</f>
        <v>0</v>
      </c>
      <c r="CF696" s="139" t="n">
        <f aca="false">+SUM(DATOS_[[#This Row],[C.Extra.01]:[C.Extra.05]])</f>
        <v>0</v>
      </c>
      <c r="CG696" s="139" t="n">
        <f aca="false">+DATOS_[[#This Row],[TOTAL SALARIO Ef]]+DATOS_[[#This Row],[Tot Extrasalarial Ef]]</f>
        <v>0</v>
      </c>
      <c r="CH696" s="140" t="n">
        <f aca="false">MIN(IF(DATOS_[[#This Row],[Fecha Fin Contrato]]="",$D$4,DATOS_[[#This Row],[Fecha Fin Contrato]]),$D$4)-MAX(DATOS_[[#This Row],[Fecha de Contratación]],$D$3)+1</f>
        <v>1</v>
      </c>
      <c r="CI696" s="141" t="str">
        <f aca="false">IF(COUNTIFS(DATOS_[id],DATOS_[[#This Row],[id]])&gt;1,DATOS_[[#This Row],[id]],"")</f>
        <v/>
      </c>
      <c r="CJ696" s="141" t="n">
        <f aca="false">(Inicio!$G$10-DATOS_[[#This Row],[Fecha Nacimiento]])/365.25</f>
        <v>0</v>
      </c>
      <c r="CK696" s="141" t="n">
        <f aca="false">(Inicio!$G$10-DATOS_[[#This Row],[Fecha de Antigüedad]])/365.25</f>
        <v>0</v>
      </c>
      <c r="CL696" s="141" t="e">
        <f aca="false">+VLOOKUP(DATOS_[[#This Row],[Clave de Contrato]],TblTiposContrato13[],3,0)</f>
        <v>#N/A</v>
      </c>
      <c r="CM696" s="141" t="e">
        <f aca="false">+VLOOKUP(DATOS_[[#This Row],[Clave de Contrato]],TblTiposContrato13[],4,0)</f>
        <v>#N/A</v>
      </c>
      <c r="CN696" s="141" t="str">
        <f aca="false">VLOOKUP(DATOS_[[#This Row],[Edad]],CONTRATOS!TblRngEdad,2,1)</f>
        <v>20  o menos</v>
      </c>
      <c r="CO696" s="141" t="str">
        <f aca="false">VLOOKUP(DATOS_[[#This Row],[Antigüedad]],TblRngAntg14[],2,1)</f>
        <v>0 a 1 años</v>
      </c>
    </row>
    <row r="697" customFormat="false" ht="13.8" hidden="false" customHeight="false" outlineLevel="0" collapsed="false">
      <c r="D697" s="128"/>
      <c r="E697" s="129"/>
      <c r="F697" s="129"/>
      <c r="G697" s="129"/>
      <c r="H697" s="130"/>
      <c r="I697" s="131"/>
      <c r="J697" s="128"/>
      <c r="K697" s="132"/>
      <c r="L697" s="132"/>
      <c r="M697" s="133"/>
      <c r="N697" s="133"/>
      <c r="O697" s="133"/>
      <c r="P697" s="129"/>
      <c r="Z697" s="74"/>
      <c r="AA697" s="75"/>
      <c r="AB697" s="75"/>
      <c r="AC697" s="129"/>
      <c r="AD697" s="134"/>
      <c r="AE697" s="134"/>
      <c r="AF697" s="134"/>
      <c r="AG697" s="134"/>
      <c r="AH697" s="134"/>
      <c r="AI697" s="134"/>
      <c r="AJ697" s="134"/>
      <c r="AK697" s="134"/>
      <c r="AL697" s="134"/>
      <c r="AM697" s="134"/>
      <c r="AN697" s="134"/>
      <c r="AO697" s="134"/>
      <c r="AP697" s="134"/>
      <c r="AQ697" s="134"/>
      <c r="AR697" s="134"/>
      <c r="AS697" s="134"/>
      <c r="AT697" s="134"/>
      <c r="AU697" s="134"/>
      <c r="AV697" s="134"/>
      <c r="AW697" s="134"/>
      <c r="AX697" s="134"/>
      <c r="AY697" s="134"/>
      <c r="AZ697" s="134"/>
      <c r="BA697" s="134"/>
      <c r="BB697" s="134"/>
      <c r="BC697" s="134"/>
      <c r="BD697" s="134"/>
      <c r="BE697" s="134"/>
      <c r="BF697" s="134"/>
      <c r="BG697" s="134"/>
      <c r="BH697" s="134"/>
      <c r="BI697" s="134"/>
      <c r="BJ697" s="134"/>
      <c r="BK697" s="134"/>
      <c r="BL697" s="134"/>
      <c r="BM697" s="135"/>
      <c r="BN697" s="136" t="n">
        <f aca="false">+MAX($D$3,DATOS_[[#This Row],[Fecha Inicio Sit. Contract.]])</f>
        <v>0</v>
      </c>
      <c r="BO697" s="136" t="n">
        <f aca="false">+MIN($D$4,DATOS_[[#This Row],[Fecha Fin Sit. Contract.]])</f>
        <v>0</v>
      </c>
      <c r="BP697" s="137" t="n">
        <f aca="false">+DATOS_[[#This Row],[% de jornada]]*IF(DATOS_[[#This Row],[% jornada reducida]]="",1,DATOS_[[#This Row],[% jornada reducida]])</f>
        <v>0</v>
      </c>
      <c r="BQ697" s="137" t="n">
        <f aca="false">+(DATOS_[[#This Row],[F.fin.cal]]-DATOS_[[#This Row],[F.ini.cal]]+1)/($D$4-$D$3+1)</f>
        <v>1</v>
      </c>
      <c r="BR697" s="137" t="str">
        <f aca="false">IF(OR(AND(DATOS_[[#This Row],[Fecha Fin Contrato]]&lt;$D$3,DATOS_[[#This Row],[Fecha Fin Contrato]]&lt;&gt;""),DATOS_[[#This Row],[Fecha de Contratación]]&gt;$D$4),"Fuera","Dentro")</f>
        <v>Dentro</v>
      </c>
      <c r="BS697" s="137" t="str">
        <f aca="false" t="array" ref="BS697:BS697">IF(MAX(IF(DATOS_[id]=DATOS_[[#This Row],[id]],DATOS_[F.fin.cal]))=DATOS_[[#This Row],[F.fin.cal]],"Sí","NO")</f>
        <v>Sí</v>
      </c>
      <c r="BT697" s="137" t="str">
        <f aca="false">IF(AND(DATOS_[[#This Row],[% normaliz]]&lt;&gt;1,DATOS_[[#This Row],[% anualiz]]=1),"Sí","NO")</f>
        <v>Sí</v>
      </c>
      <c r="BU697" s="137" t="str">
        <f aca="false">IF(AND(DATOS_[[#This Row],[% normaliz]]=1,DATOS_[[#This Row],[% anualiz]]&lt;&gt;1),"Sí","NO")</f>
        <v>NO</v>
      </c>
      <c r="BV697" s="137" t="str">
        <f aca="false">IF(AND(DATOS_[[#This Row],[% normaliz]]&lt;&gt;1,DATOS_[[#This Row],[% anualiz]]&lt;&gt;1),"Sí","NO")</f>
        <v>NO</v>
      </c>
      <c r="BW697" s="137" t="str">
        <f aca="false">+IF(DATOS_[[#This Row],[% normaliz]]*DATOS_[[#This Row],[% anualiz]]=1,"NO","Sí")</f>
        <v>Sí</v>
      </c>
      <c r="BX697" s="138" t="e">
        <f aca="false">(DATOS_[[#This Row],[S.BASE]]*(1/DATOS_[[#This Row],[% normaliz]])*(1/DATOS_[[#This Row],[% anualiz]]))*IF(DATOS_[[#This Row],[Check Equiparado]]="Sí",1,0)</f>
        <v>#DIV/0!</v>
      </c>
      <c r="BY6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7" s="138" t="e">
        <f aca="false">+DATOS_[[#This Row],[SALARIO BASE Eq]]+DATOS_[[#This Row],[Tot COMPL.SAL Eq]]</f>
        <v>#DIV/0!</v>
      </c>
      <c r="CA697" s="138" t="e">
        <f aca="false" t="array" ref="CA697:CA6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7" s="138" t="e">
        <f aca="false">+DATOS_[[#This Row],[TOTAL SALARIO Eq]]+DATOS_[[#This Row],[Tot Extrasalarial Eq]]</f>
        <v>#DIV/0!</v>
      </c>
      <c r="CC697" s="139" t="n">
        <f aca="false">DATOS_[[#This Row],[S.BASE]]</f>
        <v>0</v>
      </c>
      <c r="CD697" s="139" t="n">
        <f aca="false">+SUM(DATOS_[[#This Row],[Conc.Sal.01]:[Conc.Sal.30]])</f>
        <v>0</v>
      </c>
      <c r="CE697" s="139" t="n">
        <f aca="false">+DATOS_[[#This Row],[SALARIO BASE Ef]]+DATOS_[[#This Row],[Tot COMPL.SAL Ef]]</f>
        <v>0</v>
      </c>
      <c r="CF697" s="139" t="n">
        <f aca="false">+SUM(DATOS_[[#This Row],[C.Extra.01]:[C.Extra.05]])</f>
        <v>0</v>
      </c>
      <c r="CG697" s="139" t="n">
        <f aca="false">+DATOS_[[#This Row],[TOTAL SALARIO Ef]]+DATOS_[[#This Row],[Tot Extrasalarial Ef]]</f>
        <v>0</v>
      </c>
      <c r="CH697" s="140" t="n">
        <f aca="false">MIN(IF(DATOS_[[#This Row],[Fecha Fin Contrato]]="",$D$4,DATOS_[[#This Row],[Fecha Fin Contrato]]),$D$4)-MAX(DATOS_[[#This Row],[Fecha de Contratación]],$D$3)+1</f>
        <v>1</v>
      </c>
      <c r="CI697" s="141" t="str">
        <f aca="false">IF(COUNTIFS(DATOS_[id],DATOS_[[#This Row],[id]])&gt;1,DATOS_[[#This Row],[id]],"")</f>
        <v/>
      </c>
      <c r="CJ697" s="141" t="n">
        <f aca="false">(Inicio!$G$10-DATOS_[[#This Row],[Fecha Nacimiento]])/365.25</f>
        <v>0</v>
      </c>
      <c r="CK697" s="141" t="n">
        <f aca="false">(Inicio!$G$10-DATOS_[[#This Row],[Fecha de Antigüedad]])/365.25</f>
        <v>0</v>
      </c>
      <c r="CL697" s="141" t="e">
        <f aca="false">+VLOOKUP(DATOS_[[#This Row],[Clave de Contrato]],TblTiposContrato13[],3,0)</f>
        <v>#N/A</v>
      </c>
      <c r="CM697" s="141" t="e">
        <f aca="false">+VLOOKUP(DATOS_[[#This Row],[Clave de Contrato]],TblTiposContrato13[],4,0)</f>
        <v>#N/A</v>
      </c>
      <c r="CN697" s="141" t="str">
        <f aca="false">VLOOKUP(DATOS_[[#This Row],[Edad]],CONTRATOS!TblRngEdad,2,1)</f>
        <v>20  o menos</v>
      </c>
      <c r="CO697" s="141" t="str">
        <f aca="false">VLOOKUP(DATOS_[[#This Row],[Antigüedad]],TblRngAntg14[],2,1)</f>
        <v>0 a 1 años</v>
      </c>
    </row>
    <row r="698" customFormat="false" ht="13.8" hidden="false" customHeight="false" outlineLevel="0" collapsed="false">
      <c r="D698" s="128"/>
      <c r="E698" s="129"/>
      <c r="F698" s="129"/>
      <c r="G698" s="129"/>
      <c r="H698" s="130"/>
      <c r="I698" s="131"/>
      <c r="J698" s="128"/>
      <c r="K698" s="132"/>
      <c r="L698" s="132"/>
      <c r="M698" s="133"/>
      <c r="N698" s="133"/>
      <c r="O698" s="133"/>
      <c r="P698" s="129"/>
      <c r="Z698" s="74"/>
      <c r="AA698" s="75"/>
      <c r="AB698" s="75"/>
      <c r="AC698" s="129"/>
      <c r="AD698" s="134"/>
      <c r="AE698" s="134"/>
      <c r="AF698" s="134"/>
      <c r="AG698" s="134"/>
      <c r="AH698" s="134"/>
      <c r="AI698" s="134"/>
      <c r="AJ698" s="134"/>
      <c r="AK698" s="134"/>
      <c r="AL698" s="134"/>
      <c r="AM698" s="134"/>
      <c r="AN698" s="134"/>
      <c r="AO698" s="134"/>
      <c r="AP698" s="134"/>
      <c r="AQ698" s="134"/>
      <c r="AR698" s="134"/>
      <c r="AS698" s="134"/>
      <c r="AT698" s="134"/>
      <c r="AU698" s="134"/>
      <c r="AV698" s="134"/>
      <c r="AW698" s="134"/>
      <c r="AX698" s="134"/>
      <c r="AY698" s="134"/>
      <c r="AZ698" s="134"/>
      <c r="BA698" s="134"/>
      <c r="BB698" s="134"/>
      <c r="BC698" s="134"/>
      <c r="BD698" s="134"/>
      <c r="BE698" s="134"/>
      <c r="BF698" s="134"/>
      <c r="BG698" s="134"/>
      <c r="BH698" s="134"/>
      <c r="BI698" s="134"/>
      <c r="BJ698" s="134"/>
      <c r="BK698" s="134"/>
      <c r="BL698" s="134"/>
      <c r="BM698" s="135"/>
      <c r="BN698" s="136" t="n">
        <f aca="false">+MAX($D$3,DATOS_[[#This Row],[Fecha Inicio Sit. Contract.]])</f>
        <v>0</v>
      </c>
      <c r="BO698" s="136" t="n">
        <f aca="false">+MIN($D$4,DATOS_[[#This Row],[Fecha Fin Sit. Contract.]])</f>
        <v>0</v>
      </c>
      <c r="BP698" s="137" t="n">
        <f aca="false">+DATOS_[[#This Row],[% de jornada]]*IF(DATOS_[[#This Row],[% jornada reducida]]="",1,DATOS_[[#This Row],[% jornada reducida]])</f>
        <v>0</v>
      </c>
      <c r="BQ698" s="137" t="n">
        <f aca="false">+(DATOS_[[#This Row],[F.fin.cal]]-DATOS_[[#This Row],[F.ini.cal]]+1)/($D$4-$D$3+1)</f>
        <v>1</v>
      </c>
      <c r="BR698" s="137" t="str">
        <f aca="false">IF(OR(AND(DATOS_[[#This Row],[Fecha Fin Contrato]]&lt;$D$3,DATOS_[[#This Row],[Fecha Fin Contrato]]&lt;&gt;""),DATOS_[[#This Row],[Fecha de Contratación]]&gt;$D$4),"Fuera","Dentro")</f>
        <v>Dentro</v>
      </c>
      <c r="BS698" s="137" t="str">
        <f aca="false" t="array" ref="BS698:BS698">IF(MAX(IF(DATOS_[id]=DATOS_[[#This Row],[id]],DATOS_[F.fin.cal]))=DATOS_[[#This Row],[F.fin.cal]],"Sí","NO")</f>
        <v>Sí</v>
      </c>
      <c r="BT698" s="137" t="str">
        <f aca="false">IF(AND(DATOS_[[#This Row],[% normaliz]]&lt;&gt;1,DATOS_[[#This Row],[% anualiz]]=1),"Sí","NO")</f>
        <v>Sí</v>
      </c>
      <c r="BU698" s="137" t="str">
        <f aca="false">IF(AND(DATOS_[[#This Row],[% normaliz]]=1,DATOS_[[#This Row],[% anualiz]]&lt;&gt;1),"Sí","NO")</f>
        <v>NO</v>
      </c>
      <c r="BV698" s="137" t="str">
        <f aca="false">IF(AND(DATOS_[[#This Row],[% normaliz]]&lt;&gt;1,DATOS_[[#This Row],[% anualiz]]&lt;&gt;1),"Sí","NO")</f>
        <v>NO</v>
      </c>
      <c r="BW698" s="137" t="str">
        <f aca="false">+IF(DATOS_[[#This Row],[% normaliz]]*DATOS_[[#This Row],[% anualiz]]=1,"NO","Sí")</f>
        <v>Sí</v>
      </c>
      <c r="BX698" s="138" t="e">
        <f aca="false">(DATOS_[[#This Row],[S.BASE]]*(1/DATOS_[[#This Row],[% normaliz]])*(1/DATOS_[[#This Row],[% anualiz]]))*IF(DATOS_[[#This Row],[Check Equiparado]]="Sí",1,0)</f>
        <v>#DIV/0!</v>
      </c>
      <c r="BY6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8" s="138" t="e">
        <f aca="false">+DATOS_[[#This Row],[SALARIO BASE Eq]]+DATOS_[[#This Row],[Tot COMPL.SAL Eq]]</f>
        <v>#DIV/0!</v>
      </c>
      <c r="CA698" s="138" t="e">
        <f aca="false" t="array" ref="CA698:CA6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8" s="138" t="e">
        <f aca="false">+DATOS_[[#This Row],[TOTAL SALARIO Eq]]+DATOS_[[#This Row],[Tot Extrasalarial Eq]]</f>
        <v>#DIV/0!</v>
      </c>
      <c r="CC698" s="139" t="n">
        <f aca="false">DATOS_[[#This Row],[S.BASE]]</f>
        <v>0</v>
      </c>
      <c r="CD698" s="139" t="n">
        <f aca="false">+SUM(DATOS_[[#This Row],[Conc.Sal.01]:[Conc.Sal.30]])</f>
        <v>0</v>
      </c>
      <c r="CE698" s="139" t="n">
        <f aca="false">+DATOS_[[#This Row],[SALARIO BASE Ef]]+DATOS_[[#This Row],[Tot COMPL.SAL Ef]]</f>
        <v>0</v>
      </c>
      <c r="CF698" s="139" t="n">
        <f aca="false">+SUM(DATOS_[[#This Row],[C.Extra.01]:[C.Extra.05]])</f>
        <v>0</v>
      </c>
      <c r="CG698" s="139" t="n">
        <f aca="false">+DATOS_[[#This Row],[TOTAL SALARIO Ef]]+DATOS_[[#This Row],[Tot Extrasalarial Ef]]</f>
        <v>0</v>
      </c>
      <c r="CH698" s="140" t="n">
        <f aca="false">MIN(IF(DATOS_[[#This Row],[Fecha Fin Contrato]]="",$D$4,DATOS_[[#This Row],[Fecha Fin Contrato]]),$D$4)-MAX(DATOS_[[#This Row],[Fecha de Contratación]],$D$3)+1</f>
        <v>1</v>
      </c>
      <c r="CI698" s="141" t="str">
        <f aca="false">IF(COUNTIFS(DATOS_[id],DATOS_[[#This Row],[id]])&gt;1,DATOS_[[#This Row],[id]],"")</f>
        <v/>
      </c>
      <c r="CJ698" s="141" t="n">
        <f aca="false">(Inicio!$G$10-DATOS_[[#This Row],[Fecha Nacimiento]])/365.25</f>
        <v>0</v>
      </c>
      <c r="CK698" s="141" t="n">
        <f aca="false">(Inicio!$G$10-DATOS_[[#This Row],[Fecha de Antigüedad]])/365.25</f>
        <v>0</v>
      </c>
      <c r="CL698" s="141" t="e">
        <f aca="false">+VLOOKUP(DATOS_[[#This Row],[Clave de Contrato]],TblTiposContrato13[],3,0)</f>
        <v>#N/A</v>
      </c>
      <c r="CM698" s="141" t="e">
        <f aca="false">+VLOOKUP(DATOS_[[#This Row],[Clave de Contrato]],TblTiposContrato13[],4,0)</f>
        <v>#N/A</v>
      </c>
      <c r="CN698" s="141" t="str">
        <f aca="false">VLOOKUP(DATOS_[[#This Row],[Edad]],CONTRATOS!TblRngEdad,2,1)</f>
        <v>20  o menos</v>
      </c>
      <c r="CO698" s="141" t="str">
        <f aca="false">VLOOKUP(DATOS_[[#This Row],[Antigüedad]],TblRngAntg14[],2,1)</f>
        <v>0 a 1 años</v>
      </c>
    </row>
    <row r="699" customFormat="false" ht="13.8" hidden="false" customHeight="false" outlineLevel="0" collapsed="false">
      <c r="D699" s="128"/>
      <c r="E699" s="129"/>
      <c r="F699" s="129"/>
      <c r="G699" s="129"/>
      <c r="H699" s="130"/>
      <c r="I699" s="131"/>
      <c r="J699" s="128"/>
      <c r="K699" s="132"/>
      <c r="L699" s="132"/>
      <c r="M699" s="133"/>
      <c r="N699" s="133"/>
      <c r="O699" s="133"/>
      <c r="P699" s="129"/>
      <c r="Z699" s="74"/>
      <c r="AA699" s="75"/>
      <c r="AB699" s="75"/>
      <c r="AC699" s="129"/>
      <c r="AD699" s="134"/>
      <c r="AE699" s="134"/>
      <c r="AF699" s="134"/>
      <c r="AG699" s="134"/>
      <c r="AH699" s="134"/>
      <c r="AI699" s="134"/>
      <c r="AJ699" s="134"/>
      <c r="AK699" s="134"/>
      <c r="AL699" s="134"/>
      <c r="AM699" s="134"/>
      <c r="AN699" s="134"/>
      <c r="AO699" s="134"/>
      <c r="AP699" s="134"/>
      <c r="AQ699" s="134"/>
      <c r="AR699" s="134"/>
      <c r="AS699" s="134"/>
      <c r="AT699" s="134"/>
      <c r="AU699" s="134"/>
      <c r="AV699" s="134"/>
      <c r="AW699" s="134"/>
      <c r="AX699" s="134"/>
      <c r="AY699" s="134"/>
      <c r="AZ699" s="134"/>
      <c r="BA699" s="134"/>
      <c r="BB699" s="134"/>
      <c r="BC699" s="134"/>
      <c r="BD699" s="134"/>
      <c r="BE699" s="134"/>
      <c r="BF699" s="134"/>
      <c r="BG699" s="134"/>
      <c r="BH699" s="134"/>
      <c r="BI699" s="134"/>
      <c r="BJ699" s="134"/>
      <c r="BK699" s="134"/>
      <c r="BL699" s="134"/>
      <c r="BM699" s="135"/>
      <c r="BN699" s="136" t="n">
        <f aca="false">+MAX($D$3,DATOS_[[#This Row],[Fecha Inicio Sit. Contract.]])</f>
        <v>0</v>
      </c>
      <c r="BO699" s="136" t="n">
        <f aca="false">+MIN($D$4,DATOS_[[#This Row],[Fecha Fin Sit. Contract.]])</f>
        <v>0</v>
      </c>
      <c r="BP699" s="137" t="n">
        <f aca="false">+DATOS_[[#This Row],[% de jornada]]*IF(DATOS_[[#This Row],[% jornada reducida]]="",1,DATOS_[[#This Row],[% jornada reducida]])</f>
        <v>0</v>
      </c>
      <c r="BQ699" s="137" t="n">
        <f aca="false">+(DATOS_[[#This Row],[F.fin.cal]]-DATOS_[[#This Row],[F.ini.cal]]+1)/($D$4-$D$3+1)</f>
        <v>1</v>
      </c>
      <c r="BR699" s="137" t="str">
        <f aca="false">IF(OR(AND(DATOS_[[#This Row],[Fecha Fin Contrato]]&lt;$D$3,DATOS_[[#This Row],[Fecha Fin Contrato]]&lt;&gt;""),DATOS_[[#This Row],[Fecha de Contratación]]&gt;$D$4),"Fuera","Dentro")</f>
        <v>Dentro</v>
      </c>
      <c r="BS699" s="137" t="str">
        <f aca="false" t="array" ref="BS699:BS699">IF(MAX(IF(DATOS_[id]=DATOS_[[#This Row],[id]],DATOS_[F.fin.cal]))=DATOS_[[#This Row],[F.fin.cal]],"Sí","NO")</f>
        <v>Sí</v>
      </c>
      <c r="BT699" s="137" t="str">
        <f aca="false">IF(AND(DATOS_[[#This Row],[% normaliz]]&lt;&gt;1,DATOS_[[#This Row],[% anualiz]]=1),"Sí","NO")</f>
        <v>Sí</v>
      </c>
      <c r="BU699" s="137" t="str">
        <f aca="false">IF(AND(DATOS_[[#This Row],[% normaliz]]=1,DATOS_[[#This Row],[% anualiz]]&lt;&gt;1),"Sí","NO")</f>
        <v>NO</v>
      </c>
      <c r="BV699" s="137" t="str">
        <f aca="false">IF(AND(DATOS_[[#This Row],[% normaliz]]&lt;&gt;1,DATOS_[[#This Row],[% anualiz]]&lt;&gt;1),"Sí","NO")</f>
        <v>NO</v>
      </c>
      <c r="BW699" s="137" t="str">
        <f aca="false">+IF(DATOS_[[#This Row],[% normaliz]]*DATOS_[[#This Row],[% anualiz]]=1,"NO","Sí")</f>
        <v>Sí</v>
      </c>
      <c r="BX699" s="138" t="e">
        <f aca="false">(DATOS_[[#This Row],[S.BASE]]*(1/DATOS_[[#This Row],[% normaliz]])*(1/DATOS_[[#This Row],[% anualiz]]))*IF(DATOS_[[#This Row],[Check Equiparado]]="Sí",1,0)</f>
        <v>#DIV/0!</v>
      </c>
      <c r="BY6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9" s="138" t="e">
        <f aca="false">+DATOS_[[#This Row],[SALARIO BASE Eq]]+DATOS_[[#This Row],[Tot COMPL.SAL Eq]]</f>
        <v>#DIV/0!</v>
      </c>
      <c r="CA699" s="138" t="e">
        <f aca="false" t="array" ref="CA699:CA6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9" s="138" t="e">
        <f aca="false">+DATOS_[[#This Row],[TOTAL SALARIO Eq]]+DATOS_[[#This Row],[Tot Extrasalarial Eq]]</f>
        <v>#DIV/0!</v>
      </c>
      <c r="CC699" s="139" t="n">
        <f aca="false">DATOS_[[#This Row],[S.BASE]]</f>
        <v>0</v>
      </c>
      <c r="CD699" s="139" t="n">
        <f aca="false">+SUM(DATOS_[[#This Row],[Conc.Sal.01]:[Conc.Sal.30]])</f>
        <v>0</v>
      </c>
      <c r="CE699" s="139" t="n">
        <f aca="false">+DATOS_[[#This Row],[SALARIO BASE Ef]]+DATOS_[[#This Row],[Tot COMPL.SAL Ef]]</f>
        <v>0</v>
      </c>
      <c r="CF699" s="139" t="n">
        <f aca="false">+SUM(DATOS_[[#This Row],[C.Extra.01]:[C.Extra.05]])</f>
        <v>0</v>
      </c>
      <c r="CG699" s="139" t="n">
        <f aca="false">+DATOS_[[#This Row],[TOTAL SALARIO Ef]]+DATOS_[[#This Row],[Tot Extrasalarial Ef]]</f>
        <v>0</v>
      </c>
      <c r="CH699" s="140" t="n">
        <f aca="false">MIN(IF(DATOS_[[#This Row],[Fecha Fin Contrato]]="",$D$4,DATOS_[[#This Row],[Fecha Fin Contrato]]),$D$4)-MAX(DATOS_[[#This Row],[Fecha de Contratación]],$D$3)+1</f>
        <v>1</v>
      </c>
      <c r="CI699" s="141" t="str">
        <f aca="false">IF(COUNTIFS(DATOS_[id],DATOS_[[#This Row],[id]])&gt;1,DATOS_[[#This Row],[id]],"")</f>
        <v/>
      </c>
      <c r="CJ699" s="141" t="n">
        <f aca="false">(Inicio!$G$10-DATOS_[[#This Row],[Fecha Nacimiento]])/365.25</f>
        <v>0</v>
      </c>
      <c r="CK699" s="141" t="n">
        <f aca="false">(Inicio!$G$10-DATOS_[[#This Row],[Fecha de Antigüedad]])/365.25</f>
        <v>0</v>
      </c>
      <c r="CL699" s="141" t="e">
        <f aca="false">+VLOOKUP(DATOS_[[#This Row],[Clave de Contrato]],TblTiposContrato13[],3,0)</f>
        <v>#N/A</v>
      </c>
      <c r="CM699" s="141" t="e">
        <f aca="false">+VLOOKUP(DATOS_[[#This Row],[Clave de Contrato]],TblTiposContrato13[],4,0)</f>
        <v>#N/A</v>
      </c>
      <c r="CN699" s="141" t="str">
        <f aca="false">VLOOKUP(DATOS_[[#This Row],[Edad]],CONTRATOS!TblRngEdad,2,1)</f>
        <v>20  o menos</v>
      </c>
      <c r="CO699" s="141" t="str">
        <f aca="false">VLOOKUP(DATOS_[[#This Row],[Antigüedad]],TblRngAntg14[],2,1)</f>
        <v>0 a 1 años</v>
      </c>
    </row>
    <row r="700" customFormat="false" ht="13.8" hidden="false" customHeight="false" outlineLevel="0" collapsed="false">
      <c r="D700" s="128"/>
      <c r="E700" s="129"/>
      <c r="F700" s="129"/>
      <c r="G700" s="129"/>
      <c r="H700" s="130"/>
      <c r="I700" s="131"/>
      <c r="J700" s="128"/>
      <c r="K700" s="132"/>
      <c r="L700" s="132"/>
      <c r="M700" s="133"/>
      <c r="N700" s="133"/>
      <c r="O700" s="133"/>
      <c r="P700" s="129"/>
      <c r="Z700" s="74"/>
      <c r="AA700" s="75"/>
      <c r="AB700" s="75"/>
      <c r="AC700" s="129"/>
      <c r="AD700" s="134"/>
      <c r="AE700" s="134"/>
      <c r="AF700" s="134"/>
      <c r="AG700" s="134"/>
      <c r="AH700" s="134"/>
      <c r="AI700" s="134"/>
      <c r="AJ700" s="134"/>
      <c r="AK700" s="134"/>
      <c r="AL700" s="134"/>
      <c r="AM700" s="134"/>
      <c r="AN700" s="134"/>
      <c r="AO700" s="134"/>
      <c r="AP700" s="134"/>
      <c r="AQ700" s="134"/>
      <c r="AR700" s="134"/>
      <c r="AS700" s="134"/>
      <c r="AT700" s="134"/>
      <c r="AU700" s="134"/>
      <c r="AV700" s="134"/>
      <c r="AW700" s="134"/>
      <c r="AX700" s="134"/>
      <c r="AY700" s="134"/>
      <c r="AZ700" s="134"/>
      <c r="BA700" s="134"/>
      <c r="BB700" s="134"/>
      <c r="BC700" s="134"/>
      <c r="BD700" s="134"/>
      <c r="BE700" s="134"/>
      <c r="BF700" s="134"/>
      <c r="BG700" s="134"/>
      <c r="BH700" s="134"/>
      <c r="BI700" s="134"/>
      <c r="BJ700" s="134"/>
      <c r="BK700" s="134"/>
      <c r="BL700" s="134"/>
      <c r="BM700" s="135"/>
      <c r="BN700" s="136" t="n">
        <f aca="false">+MAX($D$3,DATOS_[[#This Row],[Fecha Inicio Sit. Contract.]])</f>
        <v>0</v>
      </c>
      <c r="BO700" s="136" t="n">
        <f aca="false">+MIN($D$4,DATOS_[[#This Row],[Fecha Fin Sit. Contract.]])</f>
        <v>0</v>
      </c>
      <c r="BP700" s="137" t="n">
        <f aca="false">+DATOS_[[#This Row],[% de jornada]]*IF(DATOS_[[#This Row],[% jornada reducida]]="",1,DATOS_[[#This Row],[% jornada reducida]])</f>
        <v>0</v>
      </c>
      <c r="BQ700" s="137" t="n">
        <f aca="false">+(DATOS_[[#This Row],[F.fin.cal]]-DATOS_[[#This Row],[F.ini.cal]]+1)/($D$4-$D$3+1)</f>
        <v>1</v>
      </c>
      <c r="BR700" s="137" t="str">
        <f aca="false">IF(OR(AND(DATOS_[[#This Row],[Fecha Fin Contrato]]&lt;$D$3,DATOS_[[#This Row],[Fecha Fin Contrato]]&lt;&gt;""),DATOS_[[#This Row],[Fecha de Contratación]]&gt;$D$4),"Fuera","Dentro")</f>
        <v>Dentro</v>
      </c>
      <c r="BS700" s="137" t="str">
        <f aca="false" t="array" ref="BS700:BS700">IF(MAX(IF(DATOS_[id]=DATOS_[[#This Row],[id]],DATOS_[F.fin.cal]))=DATOS_[[#This Row],[F.fin.cal]],"Sí","NO")</f>
        <v>Sí</v>
      </c>
      <c r="BT700" s="137" t="str">
        <f aca="false">IF(AND(DATOS_[[#This Row],[% normaliz]]&lt;&gt;1,DATOS_[[#This Row],[% anualiz]]=1),"Sí","NO")</f>
        <v>Sí</v>
      </c>
      <c r="BU700" s="137" t="str">
        <f aca="false">IF(AND(DATOS_[[#This Row],[% normaliz]]=1,DATOS_[[#This Row],[% anualiz]]&lt;&gt;1),"Sí","NO")</f>
        <v>NO</v>
      </c>
      <c r="BV700" s="137" t="str">
        <f aca="false">IF(AND(DATOS_[[#This Row],[% normaliz]]&lt;&gt;1,DATOS_[[#This Row],[% anualiz]]&lt;&gt;1),"Sí","NO")</f>
        <v>NO</v>
      </c>
      <c r="BW700" s="137" t="str">
        <f aca="false">+IF(DATOS_[[#This Row],[% normaliz]]*DATOS_[[#This Row],[% anualiz]]=1,"NO","Sí")</f>
        <v>Sí</v>
      </c>
      <c r="BX700" s="138" t="e">
        <f aca="false">(DATOS_[[#This Row],[S.BASE]]*(1/DATOS_[[#This Row],[% normaliz]])*(1/DATOS_[[#This Row],[% anualiz]]))*IF(DATOS_[[#This Row],[Check Equiparado]]="Sí",1,0)</f>
        <v>#DIV/0!</v>
      </c>
      <c r="BY7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0" s="138" t="e">
        <f aca="false">+DATOS_[[#This Row],[SALARIO BASE Eq]]+DATOS_[[#This Row],[Tot COMPL.SAL Eq]]</f>
        <v>#DIV/0!</v>
      </c>
      <c r="CA700" s="138" t="e">
        <f aca="false" t="array" ref="CA700:CA7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0" s="138" t="e">
        <f aca="false">+DATOS_[[#This Row],[TOTAL SALARIO Eq]]+DATOS_[[#This Row],[Tot Extrasalarial Eq]]</f>
        <v>#DIV/0!</v>
      </c>
      <c r="CC700" s="139" t="n">
        <f aca="false">DATOS_[[#This Row],[S.BASE]]</f>
        <v>0</v>
      </c>
      <c r="CD700" s="139" t="n">
        <f aca="false">+SUM(DATOS_[[#This Row],[Conc.Sal.01]:[Conc.Sal.30]])</f>
        <v>0</v>
      </c>
      <c r="CE700" s="139" t="n">
        <f aca="false">+DATOS_[[#This Row],[SALARIO BASE Ef]]+DATOS_[[#This Row],[Tot COMPL.SAL Ef]]</f>
        <v>0</v>
      </c>
      <c r="CF700" s="139" t="n">
        <f aca="false">+SUM(DATOS_[[#This Row],[C.Extra.01]:[C.Extra.05]])</f>
        <v>0</v>
      </c>
      <c r="CG700" s="139" t="n">
        <f aca="false">+DATOS_[[#This Row],[TOTAL SALARIO Ef]]+DATOS_[[#This Row],[Tot Extrasalarial Ef]]</f>
        <v>0</v>
      </c>
      <c r="CH700" s="140" t="n">
        <f aca="false">MIN(IF(DATOS_[[#This Row],[Fecha Fin Contrato]]="",$D$4,DATOS_[[#This Row],[Fecha Fin Contrato]]),$D$4)-MAX(DATOS_[[#This Row],[Fecha de Contratación]],$D$3)+1</f>
        <v>1</v>
      </c>
      <c r="CI700" s="141" t="str">
        <f aca="false">IF(COUNTIFS(DATOS_[id],DATOS_[[#This Row],[id]])&gt;1,DATOS_[[#This Row],[id]],"")</f>
        <v/>
      </c>
      <c r="CJ700" s="141" t="n">
        <f aca="false">(Inicio!$G$10-DATOS_[[#This Row],[Fecha Nacimiento]])/365.25</f>
        <v>0</v>
      </c>
      <c r="CK700" s="141" t="n">
        <f aca="false">(Inicio!$G$10-DATOS_[[#This Row],[Fecha de Antigüedad]])/365.25</f>
        <v>0</v>
      </c>
      <c r="CL700" s="141" t="e">
        <f aca="false">+VLOOKUP(DATOS_[[#This Row],[Clave de Contrato]],TblTiposContrato13[],3,0)</f>
        <v>#N/A</v>
      </c>
      <c r="CM700" s="141" t="e">
        <f aca="false">+VLOOKUP(DATOS_[[#This Row],[Clave de Contrato]],TblTiposContrato13[],4,0)</f>
        <v>#N/A</v>
      </c>
      <c r="CN700" s="141" t="str">
        <f aca="false">VLOOKUP(DATOS_[[#This Row],[Edad]],CONTRATOS!TblRngEdad,2,1)</f>
        <v>20  o menos</v>
      </c>
      <c r="CO700" s="141" t="str">
        <f aca="false">VLOOKUP(DATOS_[[#This Row],[Antigüedad]],TblRngAntg14[],2,1)</f>
        <v>0 a 1 años</v>
      </c>
    </row>
    <row r="701" customFormat="false" ht="13.8" hidden="false" customHeight="false" outlineLevel="0" collapsed="false">
      <c r="D701" s="128"/>
      <c r="E701" s="129"/>
      <c r="F701" s="129"/>
      <c r="G701" s="129"/>
      <c r="H701" s="130"/>
      <c r="I701" s="131"/>
      <c r="J701" s="128"/>
      <c r="K701" s="132"/>
      <c r="L701" s="132"/>
      <c r="M701" s="133"/>
      <c r="N701" s="133"/>
      <c r="O701" s="133"/>
      <c r="P701" s="129"/>
      <c r="Z701" s="74"/>
      <c r="AA701" s="75"/>
      <c r="AB701" s="75"/>
      <c r="AC701" s="129"/>
      <c r="AD701" s="134"/>
      <c r="AE701" s="134"/>
      <c r="AF701" s="134"/>
      <c r="AG701" s="134"/>
      <c r="AH701" s="134"/>
      <c r="AI701" s="134"/>
      <c r="AJ701" s="134"/>
      <c r="AK701" s="134"/>
      <c r="AL701" s="134"/>
      <c r="AM701" s="134"/>
      <c r="AN701" s="134"/>
      <c r="AO701" s="134"/>
      <c r="AP701" s="134"/>
      <c r="AQ701" s="134"/>
      <c r="AR701" s="134"/>
      <c r="AS701" s="134"/>
      <c r="AT701" s="134"/>
      <c r="AU701" s="134"/>
      <c r="AV701" s="134"/>
      <c r="AW701" s="134"/>
      <c r="AX701" s="134"/>
      <c r="AY701" s="134"/>
      <c r="AZ701" s="134"/>
      <c r="BA701" s="134"/>
      <c r="BB701" s="134"/>
      <c r="BC701" s="134"/>
      <c r="BD701" s="134"/>
      <c r="BE701" s="134"/>
      <c r="BF701" s="134"/>
      <c r="BG701" s="134"/>
      <c r="BH701" s="134"/>
      <c r="BI701" s="134"/>
      <c r="BJ701" s="134"/>
      <c r="BK701" s="134"/>
      <c r="BL701" s="134"/>
      <c r="BM701" s="135"/>
      <c r="BN701" s="136" t="n">
        <f aca="false">+MAX($D$3,DATOS_[[#This Row],[Fecha Inicio Sit. Contract.]])</f>
        <v>0</v>
      </c>
      <c r="BO701" s="136" t="n">
        <f aca="false">+MIN($D$4,DATOS_[[#This Row],[Fecha Fin Sit. Contract.]])</f>
        <v>0</v>
      </c>
      <c r="BP701" s="137" t="n">
        <f aca="false">+DATOS_[[#This Row],[% de jornada]]*IF(DATOS_[[#This Row],[% jornada reducida]]="",1,DATOS_[[#This Row],[% jornada reducida]])</f>
        <v>0</v>
      </c>
      <c r="BQ701" s="137" t="n">
        <f aca="false">+(DATOS_[[#This Row],[F.fin.cal]]-DATOS_[[#This Row],[F.ini.cal]]+1)/($D$4-$D$3+1)</f>
        <v>1</v>
      </c>
      <c r="BR701" s="137" t="str">
        <f aca="false">IF(OR(AND(DATOS_[[#This Row],[Fecha Fin Contrato]]&lt;$D$3,DATOS_[[#This Row],[Fecha Fin Contrato]]&lt;&gt;""),DATOS_[[#This Row],[Fecha de Contratación]]&gt;$D$4),"Fuera","Dentro")</f>
        <v>Dentro</v>
      </c>
      <c r="BS701" s="137" t="str">
        <f aca="false" t="array" ref="BS701:BS701">IF(MAX(IF(DATOS_[id]=DATOS_[[#This Row],[id]],DATOS_[F.fin.cal]))=DATOS_[[#This Row],[F.fin.cal]],"Sí","NO")</f>
        <v>Sí</v>
      </c>
      <c r="BT701" s="137" t="str">
        <f aca="false">IF(AND(DATOS_[[#This Row],[% normaliz]]&lt;&gt;1,DATOS_[[#This Row],[% anualiz]]=1),"Sí","NO")</f>
        <v>Sí</v>
      </c>
      <c r="BU701" s="137" t="str">
        <f aca="false">IF(AND(DATOS_[[#This Row],[% normaliz]]=1,DATOS_[[#This Row],[% anualiz]]&lt;&gt;1),"Sí","NO")</f>
        <v>NO</v>
      </c>
      <c r="BV701" s="137" t="str">
        <f aca="false">IF(AND(DATOS_[[#This Row],[% normaliz]]&lt;&gt;1,DATOS_[[#This Row],[% anualiz]]&lt;&gt;1),"Sí","NO")</f>
        <v>NO</v>
      </c>
      <c r="BW701" s="137" t="str">
        <f aca="false">+IF(DATOS_[[#This Row],[% normaliz]]*DATOS_[[#This Row],[% anualiz]]=1,"NO","Sí")</f>
        <v>Sí</v>
      </c>
      <c r="BX701" s="138" t="e">
        <f aca="false">(DATOS_[[#This Row],[S.BASE]]*(1/DATOS_[[#This Row],[% normaliz]])*(1/DATOS_[[#This Row],[% anualiz]]))*IF(DATOS_[[#This Row],[Check Equiparado]]="Sí",1,0)</f>
        <v>#DIV/0!</v>
      </c>
      <c r="BY7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1" s="138" t="e">
        <f aca="false">+DATOS_[[#This Row],[SALARIO BASE Eq]]+DATOS_[[#This Row],[Tot COMPL.SAL Eq]]</f>
        <v>#DIV/0!</v>
      </c>
      <c r="CA701" s="138" t="e">
        <f aca="false" t="array" ref="CA701:CA7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1" s="138" t="e">
        <f aca="false">+DATOS_[[#This Row],[TOTAL SALARIO Eq]]+DATOS_[[#This Row],[Tot Extrasalarial Eq]]</f>
        <v>#DIV/0!</v>
      </c>
      <c r="CC701" s="139" t="n">
        <f aca="false">DATOS_[[#This Row],[S.BASE]]</f>
        <v>0</v>
      </c>
      <c r="CD701" s="139" t="n">
        <f aca="false">+SUM(DATOS_[[#This Row],[Conc.Sal.01]:[Conc.Sal.30]])</f>
        <v>0</v>
      </c>
      <c r="CE701" s="139" t="n">
        <f aca="false">+DATOS_[[#This Row],[SALARIO BASE Ef]]+DATOS_[[#This Row],[Tot COMPL.SAL Ef]]</f>
        <v>0</v>
      </c>
      <c r="CF701" s="139" t="n">
        <f aca="false">+SUM(DATOS_[[#This Row],[C.Extra.01]:[C.Extra.05]])</f>
        <v>0</v>
      </c>
      <c r="CG701" s="139" t="n">
        <f aca="false">+DATOS_[[#This Row],[TOTAL SALARIO Ef]]+DATOS_[[#This Row],[Tot Extrasalarial Ef]]</f>
        <v>0</v>
      </c>
      <c r="CH701" s="140" t="n">
        <f aca="false">MIN(IF(DATOS_[[#This Row],[Fecha Fin Contrato]]="",$D$4,DATOS_[[#This Row],[Fecha Fin Contrato]]),$D$4)-MAX(DATOS_[[#This Row],[Fecha de Contratación]],$D$3)+1</f>
        <v>1</v>
      </c>
      <c r="CI701" s="141" t="str">
        <f aca="false">IF(COUNTIFS(DATOS_[id],DATOS_[[#This Row],[id]])&gt;1,DATOS_[[#This Row],[id]],"")</f>
        <v/>
      </c>
      <c r="CJ701" s="141" t="n">
        <f aca="false">(Inicio!$G$10-DATOS_[[#This Row],[Fecha Nacimiento]])/365.25</f>
        <v>0</v>
      </c>
      <c r="CK701" s="141" t="n">
        <f aca="false">(Inicio!$G$10-DATOS_[[#This Row],[Fecha de Antigüedad]])/365.25</f>
        <v>0</v>
      </c>
      <c r="CL701" s="141" t="e">
        <f aca="false">+VLOOKUP(DATOS_[[#This Row],[Clave de Contrato]],TblTiposContrato13[],3,0)</f>
        <v>#N/A</v>
      </c>
      <c r="CM701" s="141" t="e">
        <f aca="false">+VLOOKUP(DATOS_[[#This Row],[Clave de Contrato]],TblTiposContrato13[],4,0)</f>
        <v>#N/A</v>
      </c>
      <c r="CN701" s="141" t="str">
        <f aca="false">VLOOKUP(DATOS_[[#This Row],[Edad]],CONTRATOS!TblRngEdad,2,1)</f>
        <v>20  o menos</v>
      </c>
      <c r="CO701" s="141" t="str">
        <f aca="false">VLOOKUP(DATOS_[[#This Row],[Antigüedad]],TblRngAntg14[],2,1)</f>
        <v>0 a 1 años</v>
      </c>
    </row>
    <row r="702" customFormat="false" ht="13.8" hidden="false" customHeight="false" outlineLevel="0" collapsed="false">
      <c r="D702" s="128"/>
      <c r="E702" s="129"/>
      <c r="F702" s="129"/>
      <c r="G702" s="129"/>
      <c r="H702" s="130"/>
      <c r="I702" s="131"/>
      <c r="J702" s="128"/>
      <c r="K702" s="132"/>
      <c r="L702" s="132"/>
      <c r="M702" s="133"/>
      <c r="N702" s="133"/>
      <c r="O702" s="133"/>
      <c r="P702" s="129"/>
      <c r="Z702" s="74"/>
      <c r="AA702" s="75"/>
      <c r="AB702" s="75"/>
      <c r="AC702" s="129"/>
      <c r="AD702" s="134"/>
      <c r="AE702" s="134"/>
      <c r="AF702" s="134"/>
      <c r="AG702" s="134"/>
      <c r="AH702" s="134"/>
      <c r="AI702" s="134"/>
      <c r="AJ702" s="134"/>
      <c r="AK702" s="134"/>
      <c r="AL702" s="134"/>
      <c r="AM702" s="134"/>
      <c r="AN702" s="134"/>
      <c r="AO702" s="134"/>
      <c r="AP702" s="134"/>
      <c r="AQ702" s="134"/>
      <c r="AR702" s="134"/>
      <c r="AS702" s="134"/>
      <c r="AT702" s="134"/>
      <c r="AU702" s="134"/>
      <c r="AV702" s="134"/>
      <c r="AW702" s="134"/>
      <c r="AX702" s="134"/>
      <c r="AY702" s="134"/>
      <c r="AZ702" s="134"/>
      <c r="BA702" s="134"/>
      <c r="BB702" s="134"/>
      <c r="BC702" s="134"/>
      <c r="BD702" s="134"/>
      <c r="BE702" s="134"/>
      <c r="BF702" s="134"/>
      <c r="BG702" s="134"/>
      <c r="BH702" s="134"/>
      <c r="BI702" s="134"/>
      <c r="BJ702" s="134"/>
      <c r="BK702" s="134"/>
      <c r="BL702" s="134"/>
      <c r="BM702" s="135"/>
      <c r="BN702" s="136" t="n">
        <f aca="false">+MAX($D$3,DATOS_[[#This Row],[Fecha Inicio Sit. Contract.]])</f>
        <v>0</v>
      </c>
      <c r="BO702" s="136" t="n">
        <f aca="false">+MIN($D$4,DATOS_[[#This Row],[Fecha Fin Sit. Contract.]])</f>
        <v>0</v>
      </c>
      <c r="BP702" s="137" t="n">
        <f aca="false">+DATOS_[[#This Row],[% de jornada]]*IF(DATOS_[[#This Row],[% jornada reducida]]="",1,DATOS_[[#This Row],[% jornada reducida]])</f>
        <v>0</v>
      </c>
      <c r="BQ702" s="137" t="n">
        <f aca="false">+(DATOS_[[#This Row],[F.fin.cal]]-DATOS_[[#This Row],[F.ini.cal]]+1)/($D$4-$D$3+1)</f>
        <v>1</v>
      </c>
      <c r="BR702" s="137" t="str">
        <f aca="false">IF(OR(AND(DATOS_[[#This Row],[Fecha Fin Contrato]]&lt;$D$3,DATOS_[[#This Row],[Fecha Fin Contrato]]&lt;&gt;""),DATOS_[[#This Row],[Fecha de Contratación]]&gt;$D$4),"Fuera","Dentro")</f>
        <v>Dentro</v>
      </c>
      <c r="BS702" s="137" t="str">
        <f aca="false" t="array" ref="BS702:BS702">IF(MAX(IF(DATOS_[id]=DATOS_[[#This Row],[id]],DATOS_[F.fin.cal]))=DATOS_[[#This Row],[F.fin.cal]],"Sí","NO")</f>
        <v>Sí</v>
      </c>
      <c r="BT702" s="137" t="str">
        <f aca="false">IF(AND(DATOS_[[#This Row],[% normaliz]]&lt;&gt;1,DATOS_[[#This Row],[% anualiz]]=1),"Sí","NO")</f>
        <v>Sí</v>
      </c>
      <c r="BU702" s="137" t="str">
        <f aca="false">IF(AND(DATOS_[[#This Row],[% normaliz]]=1,DATOS_[[#This Row],[% anualiz]]&lt;&gt;1),"Sí","NO")</f>
        <v>NO</v>
      </c>
      <c r="BV702" s="137" t="str">
        <f aca="false">IF(AND(DATOS_[[#This Row],[% normaliz]]&lt;&gt;1,DATOS_[[#This Row],[% anualiz]]&lt;&gt;1),"Sí","NO")</f>
        <v>NO</v>
      </c>
      <c r="BW702" s="137" t="str">
        <f aca="false">+IF(DATOS_[[#This Row],[% normaliz]]*DATOS_[[#This Row],[% anualiz]]=1,"NO","Sí")</f>
        <v>Sí</v>
      </c>
      <c r="BX702" s="138" t="e">
        <f aca="false">(DATOS_[[#This Row],[S.BASE]]*(1/DATOS_[[#This Row],[% normaliz]])*(1/DATOS_[[#This Row],[% anualiz]]))*IF(DATOS_[[#This Row],[Check Equiparado]]="Sí",1,0)</f>
        <v>#DIV/0!</v>
      </c>
      <c r="BY7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2" s="138" t="e">
        <f aca="false">+DATOS_[[#This Row],[SALARIO BASE Eq]]+DATOS_[[#This Row],[Tot COMPL.SAL Eq]]</f>
        <v>#DIV/0!</v>
      </c>
      <c r="CA702" s="138" t="e">
        <f aca="false" t="array" ref="CA702:CA7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2" s="138" t="e">
        <f aca="false">+DATOS_[[#This Row],[TOTAL SALARIO Eq]]+DATOS_[[#This Row],[Tot Extrasalarial Eq]]</f>
        <v>#DIV/0!</v>
      </c>
      <c r="CC702" s="139" t="n">
        <f aca="false">DATOS_[[#This Row],[S.BASE]]</f>
        <v>0</v>
      </c>
      <c r="CD702" s="139" t="n">
        <f aca="false">+SUM(DATOS_[[#This Row],[Conc.Sal.01]:[Conc.Sal.30]])</f>
        <v>0</v>
      </c>
      <c r="CE702" s="139" t="n">
        <f aca="false">+DATOS_[[#This Row],[SALARIO BASE Ef]]+DATOS_[[#This Row],[Tot COMPL.SAL Ef]]</f>
        <v>0</v>
      </c>
      <c r="CF702" s="139" t="n">
        <f aca="false">+SUM(DATOS_[[#This Row],[C.Extra.01]:[C.Extra.05]])</f>
        <v>0</v>
      </c>
      <c r="CG702" s="139" t="n">
        <f aca="false">+DATOS_[[#This Row],[TOTAL SALARIO Ef]]+DATOS_[[#This Row],[Tot Extrasalarial Ef]]</f>
        <v>0</v>
      </c>
      <c r="CH702" s="140" t="n">
        <f aca="false">MIN(IF(DATOS_[[#This Row],[Fecha Fin Contrato]]="",$D$4,DATOS_[[#This Row],[Fecha Fin Contrato]]),$D$4)-MAX(DATOS_[[#This Row],[Fecha de Contratación]],$D$3)+1</f>
        <v>1</v>
      </c>
      <c r="CI702" s="141" t="str">
        <f aca="false">IF(COUNTIFS(DATOS_[id],DATOS_[[#This Row],[id]])&gt;1,DATOS_[[#This Row],[id]],"")</f>
        <v/>
      </c>
      <c r="CJ702" s="141" t="n">
        <f aca="false">(Inicio!$G$10-DATOS_[[#This Row],[Fecha Nacimiento]])/365.25</f>
        <v>0</v>
      </c>
      <c r="CK702" s="141" t="n">
        <f aca="false">(Inicio!$G$10-DATOS_[[#This Row],[Fecha de Antigüedad]])/365.25</f>
        <v>0</v>
      </c>
      <c r="CL702" s="141" t="e">
        <f aca="false">+VLOOKUP(DATOS_[[#This Row],[Clave de Contrato]],TblTiposContrato13[],3,0)</f>
        <v>#N/A</v>
      </c>
      <c r="CM702" s="141" t="e">
        <f aca="false">+VLOOKUP(DATOS_[[#This Row],[Clave de Contrato]],TblTiposContrato13[],4,0)</f>
        <v>#N/A</v>
      </c>
      <c r="CN702" s="141" t="str">
        <f aca="false">VLOOKUP(DATOS_[[#This Row],[Edad]],CONTRATOS!TblRngEdad,2,1)</f>
        <v>20  o menos</v>
      </c>
      <c r="CO702" s="141" t="str">
        <f aca="false">VLOOKUP(DATOS_[[#This Row],[Antigüedad]],TblRngAntg14[],2,1)</f>
        <v>0 a 1 años</v>
      </c>
    </row>
    <row r="703" customFormat="false" ht="13.8" hidden="false" customHeight="false" outlineLevel="0" collapsed="false">
      <c r="D703" s="128"/>
      <c r="E703" s="129"/>
      <c r="F703" s="129"/>
      <c r="G703" s="129"/>
      <c r="H703" s="130"/>
      <c r="I703" s="131"/>
      <c r="J703" s="128"/>
      <c r="K703" s="132"/>
      <c r="L703" s="132"/>
      <c r="M703" s="133"/>
      <c r="N703" s="133"/>
      <c r="O703" s="133"/>
      <c r="P703" s="129"/>
      <c r="Z703" s="74"/>
      <c r="AA703" s="75"/>
      <c r="AB703" s="75"/>
      <c r="AC703" s="129"/>
      <c r="AD703" s="134"/>
      <c r="AE703" s="134"/>
      <c r="AF703" s="134"/>
      <c r="AG703" s="134"/>
      <c r="AH703" s="134"/>
      <c r="AI703" s="134"/>
      <c r="AJ703" s="134"/>
      <c r="AK703" s="134"/>
      <c r="AL703" s="134"/>
      <c r="AM703" s="134"/>
      <c r="AN703" s="134"/>
      <c r="AO703" s="134"/>
      <c r="AP703" s="134"/>
      <c r="AQ703" s="134"/>
      <c r="AR703" s="134"/>
      <c r="AS703" s="134"/>
      <c r="AT703" s="134"/>
      <c r="AU703" s="134"/>
      <c r="AV703" s="134"/>
      <c r="AW703" s="134"/>
      <c r="AX703" s="134"/>
      <c r="AY703" s="134"/>
      <c r="AZ703" s="134"/>
      <c r="BA703" s="134"/>
      <c r="BB703" s="134"/>
      <c r="BC703" s="134"/>
      <c r="BD703" s="134"/>
      <c r="BE703" s="134"/>
      <c r="BF703" s="134"/>
      <c r="BG703" s="134"/>
      <c r="BH703" s="134"/>
      <c r="BI703" s="134"/>
      <c r="BJ703" s="134"/>
      <c r="BK703" s="134"/>
      <c r="BL703" s="134"/>
      <c r="BM703" s="135"/>
      <c r="BN703" s="136" t="n">
        <f aca="false">+MAX($D$3,DATOS_[[#This Row],[Fecha Inicio Sit. Contract.]])</f>
        <v>0</v>
      </c>
      <c r="BO703" s="136" t="n">
        <f aca="false">+MIN($D$4,DATOS_[[#This Row],[Fecha Fin Sit. Contract.]])</f>
        <v>0</v>
      </c>
      <c r="BP703" s="137" t="n">
        <f aca="false">+DATOS_[[#This Row],[% de jornada]]*IF(DATOS_[[#This Row],[% jornada reducida]]="",1,DATOS_[[#This Row],[% jornada reducida]])</f>
        <v>0</v>
      </c>
      <c r="BQ703" s="137" t="n">
        <f aca="false">+(DATOS_[[#This Row],[F.fin.cal]]-DATOS_[[#This Row],[F.ini.cal]]+1)/($D$4-$D$3+1)</f>
        <v>1</v>
      </c>
      <c r="BR703" s="137" t="str">
        <f aca="false">IF(OR(AND(DATOS_[[#This Row],[Fecha Fin Contrato]]&lt;$D$3,DATOS_[[#This Row],[Fecha Fin Contrato]]&lt;&gt;""),DATOS_[[#This Row],[Fecha de Contratación]]&gt;$D$4),"Fuera","Dentro")</f>
        <v>Dentro</v>
      </c>
      <c r="BS703" s="137" t="str">
        <f aca="false" t="array" ref="BS703:BS703">IF(MAX(IF(DATOS_[id]=DATOS_[[#This Row],[id]],DATOS_[F.fin.cal]))=DATOS_[[#This Row],[F.fin.cal]],"Sí","NO")</f>
        <v>Sí</v>
      </c>
      <c r="BT703" s="137" t="str">
        <f aca="false">IF(AND(DATOS_[[#This Row],[% normaliz]]&lt;&gt;1,DATOS_[[#This Row],[% anualiz]]=1),"Sí","NO")</f>
        <v>Sí</v>
      </c>
      <c r="BU703" s="137" t="str">
        <f aca="false">IF(AND(DATOS_[[#This Row],[% normaliz]]=1,DATOS_[[#This Row],[% anualiz]]&lt;&gt;1),"Sí","NO")</f>
        <v>NO</v>
      </c>
      <c r="BV703" s="137" t="str">
        <f aca="false">IF(AND(DATOS_[[#This Row],[% normaliz]]&lt;&gt;1,DATOS_[[#This Row],[% anualiz]]&lt;&gt;1),"Sí","NO")</f>
        <v>NO</v>
      </c>
      <c r="BW703" s="137" t="str">
        <f aca="false">+IF(DATOS_[[#This Row],[% normaliz]]*DATOS_[[#This Row],[% anualiz]]=1,"NO","Sí")</f>
        <v>Sí</v>
      </c>
      <c r="BX703" s="138" t="e">
        <f aca="false">(DATOS_[[#This Row],[S.BASE]]*(1/DATOS_[[#This Row],[% normaliz]])*(1/DATOS_[[#This Row],[% anualiz]]))*IF(DATOS_[[#This Row],[Check Equiparado]]="Sí",1,0)</f>
        <v>#DIV/0!</v>
      </c>
      <c r="BY7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3" s="138" t="e">
        <f aca="false">+DATOS_[[#This Row],[SALARIO BASE Eq]]+DATOS_[[#This Row],[Tot COMPL.SAL Eq]]</f>
        <v>#DIV/0!</v>
      </c>
      <c r="CA703" s="138" t="e">
        <f aca="false" t="array" ref="CA703:CA7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3" s="138" t="e">
        <f aca="false">+DATOS_[[#This Row],[TOTAL SALARIO Eq]]+DATOS_[[#This Row],[Tot Extrasalarial Eq]]</f>
        <v>#DIV/0!</v>
      </c>
      <c r="CC703" s="139" t="n">
        <f aca="false">DATOS_[[#This Row],[S.BASE]]</f>
        <v>0</v>
      </c>
      <c r="CD703" s="139" t="n">
        <f aca="false">+SUM(DATOS_[[#This Row],[Conc.Sal.01]:[Conc.Sal.30]])</f>
        <v>0</v>
      </c>
      <c r="CE703" s="139" t="n">
        <f aca="false">+DATOS_[[#This Row],[SALARIO BASE Ef]]+DATOS_[[#This Row],[Tot COMPL.SAL Ef]]</f>
        <v>0</v>
      </c>
      <c r="CF703" s="139" t="n">
        <f aca="false">+SUM(DATOS_[[#This Row],[C.Extra.01]:[C.Extra.05]])</f>
        <v>0</v>
      </c>
      <c r="CG703" s="139" t="n">
        <f aca="false">+DATOS_[[#This Row],[TOTAL SALARIO Ef]]+DATOS_[[#This Row],[Tot Extrasalarial Ef]]</f>
        <v>0</v>
      </c>
      <c r="CH703" s="140" t="n">
        <f aca="false">MIN(IF(DATOS_[[#This Row],[Fecha Fin Contrato]]="",$D$4,DATOS_[[#This Row],[Fecha Fin Contrato]]),$D$4)-MAX(DATOS_[[#This Row],[Fecha de Contratación]],$D$3)+1</f>
        <v>1</v>
      </c>
      <c r="CI703" s="141" t="str">
        <f aca="false">IF(COUNTIFS(DATOS_[id],DATOS_[[#This Row],[id]])&gt;1,DATOS_[[#This Row],[id]],"")</f>
        <v/>
      </c>
      <c r="CJ703" s="141" t="n">
        <f aca="false">(Inicio!$G$10-DATOS_[[#This Row],[Fecha Nacimiento]])/365.25</f>
        <v>0</v>
      </c>
      <c r="CK703" s="141" t="n">
        <f aca="false">(Inicio!$G$10-DATOS_[[#This Row],[Fecha de Antigüedad]])/365.25</f>
        <v>0</v>
      </c>
      <c r="CL703" s="141" t="e">
        <f aca="false">+VLOOKUP(DATOS_[[#This Row],[Clave de Contrato]],TblTiposContrato13[],3,0)</f>
        <v>#N/A</v>
      </c>
      <c r="CM703" s="141" t="e">
        <f aca="false">+VLOOKUP(DATOS_[[#This Row],[Clave de Contrato]],TblTiposContrato13[],4,0)</f>
        <v>#N/A</v>
      </c>
      <c r="CN703" s="141" t="str">
        <f aca="false">VLOOKUP(DATOS_[[#This Row],[Edad]],CONTRATOS!TblRngEdad,2,1)</f>
        <v>20  o menos</v>
      </c>
      <c r="CO703" s="141" t="str">
        <f aca="false">VLOOKUP(DATOS_[[#This Row],[Antigüedad]],TblRngAntg14[],2,1)</f>
        <v>0 a 1 años</v>
      </c>
    </row>
    <row r="704" customFormat="false" ht="13.8" hidden="false" customHeight="false" outlineLevel="0" collapsed="false">
      <c r="D704" s="128"/>
      <c r="E704" s="129"/>
      <c r="F704" s="129"/>
      <c r="G704" s="129"/>
      <c r="H704" s="130"/>
      <c r="I704" s="131"/>
      <c r="J704" s="128"/>
      <c r="K704" s="132"/>
      <c r="L704" s="132"/>
      <c r="M704" s="133"/>
      <c r="N704" s="133"/>
      <c r="O704" s="133"/>
      <c r="P704" s="129"/>
      <c r="Z704" s="74"/>
      <c r="AA704" s="75"/>
      <c r="AB704" s="75"/>
      <c r="AC704" s="129"/>
      <c r="AD704" s="134"/>
      <c r="AE704" s="134"/>
      <c r="AF704" s="134"/>
      <c r="AG704" s="134"/>
      <c r="AH704" s="134"/>
      <c r="AI704" s="134"/>
      <c r="AJ704" s="134"/>
      <c r="AK704" s="134"/>
      <c r="AL704" s="134"/>
      <c r="AM704" s="134"/>
      <c r="AN704" s="134"/>
      <c r="AO704" s="134"/>
      <c r="AP704" s="134"/>
      <c r="AQ704" s="134"/>
      <c r="AR704" s="134"/>
      <c r="AS704" s="134"/>
      <c r="AT704" s="134"/>
      <c r="AU704" s="134"/>
      <c r="AV704" s="134"/>
      <c r="AW704" s="134"/>
      <c r="AX704" s="134"/>
      <c r="AY704" s="134"/>
      <c r="AZ704" s="134"/>
      <c r="BA704" s="134"/>
      <c r="BB704" s="134"/>
      <c r="BC704" s="134"/>
      <c r="BD704" s="134"/>
      <c r="BE704" s="134"/>
      <c r="BF704" s="134"/>
      <c r="BG704" s="134"/>
      <c r="BH704" s="134"/>
      <c r="BI704" s="134"/>
      <c r="BJ704" s="134"/>
      <c r="BK704" s="134"/>
      <c r="BL704" s="134"/>
      <c r="BM704" s="135"/>
      <c r="BN704" s="136" t="n">
        <f aca="false">+MAX($D$3,DATOS_[[#This Row],[Fecha Inicio Sit. Contract.]])</f>
        <v>0</v>
      </c>
      <c r="BO704" s="136" t="n">
        <f aca="false">+MIN($D$4,DATOS_[[#This Row],[Fecha Fin Sit. Contract.]])</f>
        <v>0</v>
      </c>
      <c r="BP704" s="137" t="n">
        <f aca="false">+DATOS_[[#This Row],[% de jornada]]*IF(DATOS_[[#This Row],[% jornada reducida]]="",1,DATOS_[[#This Row],[% jornada reducida]])</f>
        <v>0</v>
      </c>
      <c r="BQ704" s="137" t="n">
        <f aca="false">+(DATOS_[[#This Row],[F.fin.cal]]-DATOS_[[#This Row],[F.ini.cal]]+1)/($D$4-$D$3+1)</f>
        <v>1</v>
      </c>
      <c r="BR704" s="137" t="str">
        <f aca="false">IF(OR(AND(DATOS_[[#This Row],[Fecha Fin Contrato]]&lt;$D$3,DATOS_[[#This Row],[Fecha Fin Contrato]]&lt;&gt;""),DATOS_[[#This Row],[Fecha de Contratación]]&gt;$D$4),"Fuera","Dentro")</f>
        <v>Dentro</v>
      </c>
      <c r="BS704" s="137" t="str">
        <f aca="false" t="array" ref="BS704:BS704">IF(MAX(IF(DATOS_[id]=DATOS_[[#This Row],[id]],DATOS_[F.fin.cal]))=DATOS_[[#This Row],[F.fin.cal]],"Sí","NO")</f>
        <v>Sí</v>
      </c>
      <c r="BT704" s="137" t="str">
        <f aca="false">IF(AND(DATOS_[[#This Row],[% normaliz]]&lt;&gt;1,DATOS_[[#This Row],[% anualiz]]=1),"Sí","NO")</f>
        <v>Sí</v>
      </c>
      <c r="BU704" s="137" t="str">
        <f aca="false">IF(AND(DATOS_[[#This Row],[% normaliz]]=1,DATOS_[[#This Row],[% anualiz]]&lt;&gt;1),"Sí","NO")</f>
        <v>NO</v>
      </c>
      <c r="BV704" s="137" t="str">
        <f aca="false">IF(AND(DATOS_[[#This Row],[% normaliz]]&lt;&gt;1,DATOS_[[#This Row],[% anualiz]]&lt;&gt;1),"Sí","NO")</f>
        <v>NO</v>
      </c>
      <c r="BW704" s="137" t="str">
        <f aca="false">+IF(DATOS_[[#This Row],[% normaliz]]*DATOS_[[#This Row],[% anualiz]]=1,"NO","Sí")</f>
        <v>Sí</v>
      </c>
      <c r="BX704" s="138" t="e">
        <f aca="false">(DATOS_[[#This Row],[S.BASE]]*(1/DATOS_[[#This Row],[% normaliz]])*(1/DATOS_[[#This Row],[% anualiz]]))*IF(DATOS_[[#This Row],[Check Equiparado]]="Sí",1,0)</f>
        <v>#DIV/0!</v>
      </c>
      <c r="BY7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4" s="138" t="e">
        <f aca="false">+DATOS_[[#This Row],[SALARIO BASE Eq]]+DATOS_[[#This Row],[Tot COMPL.SAL Eq]]</f>
        <v>#DIV/0!</v>
      </c>
      <c r="CA704" s="138" t="e">
        <f aca="false" t="array" ref="CA704:CA7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4" s="138" t="e">
        <f aca="false">+DATOS_[[#This Row],[TOTAL SALARIO Eq]]+DATOS_[[#This Row],[Tot Extrasalarial Eq]]</f>
        <v>#DIV/0!</v>
      </c>
      <c r="CC704" s="139" t="n">
        <f aca="false">DATOS_[[#This Row],[S.BASE]]</f>
        <v>0</v>
      </c>
      <c r="CD704" s="139" t="n">
        <f aca="false">+SUM(DATOS_[[#This Row],[Conc.Sal.01]:[Conc.Sal.30]])</f>
        <v>0</v>
      </c>
      <c r="CE704" s="139" t="n">
        <f aca="false">+DATOS_[[#This Row],[SALARIO BASE Ef]]+DATOS_[[#This Row],[Tot COMPL.SAL Ef]]</f>
        <v>0</v>
      </c>
      <c r="CF704" s="139" t="n">
        <f aca="false">+SUM(DATOS_[[#This Row],[C.Extra.01]:[C.Extra.05]])</f>
        <v>0</v>
      </c>
      <c r="CG704" s="139" t="n">
        <f aca="false">+DATOS_[[#This Row],[TOTAL SALARIO Ef]]+DATOS_[[#This Row],[Tot Extrasalarial Ef]]</f>
        <v>0</v>
      </c>
      <c r="CH704" s="140" t="n">
        <f aca="false">MIN(IF(DATOS_[[#This Row],[Fecha Fin Contrato]]="",$D$4,DATOS_[[#This Row],[Fecha Fin Contrato]]),$D$4)-MAX(DATOS_[[#This Row],[Fecha de Contratación]],$D$3)+1</f>
        <v>1</v>
      </c>
      <c r="CI704" s="141" t="str">
        <f aca="false">IF(COUNTIFS(DATOS_[id],DATOS_[[#This Row],[id]])&gt;1,DATOS_[[#This Row],[id]],"")</f>
        <v/>
      </c>
      <c r="CJ704" s="141" t="n">
        <f aca="false">(Inicio!$G$10-DATOS_[[#This Row],[Fecha Nacimiento]])/365.25</f>
        <v>0</v>
      </c>
      <c r="CK704" s="141" t="n">
        <f aca="false">(Inicio!$G$10-DATOS_[[#This Row],[Fecha de Antigüedad]])/365.25</f>
        <v>0</v>
      </c>
      <c r="CL704" s="141" t="e">
        <f aca="false">+VLOOKUP(DATOS_[[#This Row],[Clave de Contrato]],TblTiposContrato13[],3,0)</f>
        <v>#N/A</v>
      </c>
      <c r="CM704" s="141" t="e">
        <f aca="false">+VLOOKUP(DATOS_[[#This Row],[Clave de Contrato]],TblTiposContrato13[],4,0)</f>
        <v>#N/A</v>
      </c>
      <c r="CN704" s="141" t="str">
        <f aca="false">VLOOKUP(DATOS_[[#This Row],[Edad]],CONTRATOS!TblRngEdad,2,1)</f>
        <v>20  o menos</v>
      </c>
      <c r="CO704" s="141" t="str">
        <f aca="false">VLOOKUP(DATOS_[[#This Row],[Antigüedad]],TblRngAntg14[],2,1)</f>
        <v>0 a 1 años</v>
      </c>
    </row>
    <row r="705" customFormat="false" ht="13.8" hidden="false" customHeight="false" outlineLevel="0" collapsed="false">
      <c r="D705" s="128"/>
      <c r="E705" s="129"/>
      <c r="F705" s="129"/>
      <c r="G705" s="129"/>
      <c r="H705" s="130"/>
      <c r="I705" s="131"/>
      <c r="J705" s="128"/>
      <c r="K705" s="132"/>
      <c r="L705" s="132"/>
      <c r="M705" s="133"/>
      <c r="N705" s="133"/>
      <c r="O705" s="133"/>
      <c r="P705" s="129"/>
      <c r="Z705" s="74"/>
      <c r="AA705" s="75"/>
      <c r="AB705" s="75"/>
      <c r="AC705" s="129"/>
      <c r="AD705" s="134"/>
      <c r="AE705" s="134"/>
      <c r="AF705" s="134"/>
      <c r="AG705" s="134"/>
      <c r="AH705" s="134"/>
      <c r="AI705" s="134"/>
      <c r="AJ705" s="134"/>
      <c r="AK705" s="134"/>
      <c r="AL705" s="134"/>
      <c r="AM705" s="134"/>
      <c r="AN705" s="134"/>
      <c r="AO705" s="134"/>
      <c r="AP705" s="134"/>
      <c r="AQ705" s="134"/>
      <c r="AR705" s="134"/>
      <c r="AS705" s="134"/>
      <c r="AT705" s="134"/>
      <c r="AU705" s="134"/>
      <c r="AV705" s="134"/>
      <c r="AW705" s="134"/>
      <c r="AX705" s="134"/>
      <c r="AY705" s="134"/>
      <c r="AZ705" s="134"/>
      <c r="BA705" s="134"/>
      <c r="BB705" s="134"/>
      <c r="BC705" s="134"/>
      <c r="BD705" s="134"/>
      <c r="BE705" s="134"/>
      <c r="BF705" s="134"/>
      <c r="BG705" s="134"/>
      <c r="BH705" s="134"/>
      <c r="BI705" s="134"/>
      <c r="BJ705" s="134"/>
      <c r="BK705" s="134"/>
      <c r="BL705" s="134"/>
      <c r="BM705" s="135"/>
      <c r="BN705" s="136" t="n">
        <f aca="false">+MAX($D$3,DATOS_[[#This Row],[Fecha Inicio Sit. Contract.]])</f>
        <v>0</v>
      </c>
      <c r="BO705" s="136" t="n">
        <f aca="false">+MIN($D$4,DATOS_[[#This Row],[Fecha Fin Sit. Contract.]])</f>
        <v>0</v>
      </c>
      <c r="BP705" s="137" t="n">
        <f aca="false">+DATOS_[[#This Row],[% de jornada]]*IF(DATOS_[[#This Row],[% jornada reducida]]="",1,DATOS_[[#This Row],[% jornada reducida]])</f>
        <v>0</v>
      </c>
      <c r="BQ705" s="137" t="n">
        <f aca="false">+(DATOS_[[#This Row],[F.fin.cal]]-DATOS_[[#This Row],[F.ini.cal]]+1)/($D$4-$D$3+1)</f>
        <v>1</v>
      </c>
      <c r="BR705" s="137" t="str">
        <f aca="false">IF(OR(AND(DATOS_[[#This Row],[Fecha Fin Contrato]]&lt;$D$3,DATOS_[[#This Row],[Fecha Fin Contrato]]&lt;&gt;""),DATOS_[[#This Row],[Fecha de Contratación]]&gt;$D$4),"Fuera","Dentro")</f>
        <v>Dentro</v>
      </c>
      <c r="BS705" s="137" t="str">
        <f aca="false" t="array" ref="BS705:BS705">IF(MAX(IF(DATOS_[id]=DATOS_[[#This Row],[id]],DATOS_[F.fin.cal]))=DATOS_[[#This Row],[F.fin.cal]],"Sí","NO")</f>
        <v>Sí</v>
      </c>
      <c r="BT705" s="137" t="str">
        <f aca="false">IF(AND(DATOS_[[#This Row],[% normaliz]]&lt;&gt;1,DATOS_[[#This Row],[% anualiz]]=1),"Sí","NO")</f>
        <v>Sí</v>
      </c>
      <c r="BU705" s="137" t="str">
        <f aca="false">IF(AND(DATOS_[[#This Row],[% normaliz]]=1,DATOS_[[#This Row],[% anualiz]]&lt;&gt;1),"Sí","NO")</f>
        <v>NO</v>
      </c>
      <c r="BV705" s="137" t="str">
        <f aca="false">IF(AND(DATOS_[[#This Row],[% normaliz]]&lt;&gt;1,DATOS_[[#This Row],[% anualiz]]&lt;&gt;1),"Sí","NO")</f>
        <v>NO</v>
      </c>
      <c r="BW705" s="137" t="str">
        <f aca="false">+IF(DATOS_[[#This Row],[% normaliz]]*DATOS_[[#This Row],[% anualiz]]=1,"NO","Sí")</f>
        <v>Sí</v>
      </c>
      <c r="BX705" s="138" t="e">
        <f aca="false">(DATOS_[[#This Row],[S.BASE]]*(1/DATOS_[[#This Row],[% normaliz]])*(1/DATOS_[[#This Row],[% anualiz]]))*IF(DATOS_[[#This Row],[Check Equiparado]]="Sí",1,0)</f>
        <v>#DIV/0!</v>
      </c>
      <c r="BY7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5" s="138" t="e">
        <f aca="false">+DATOS_[[#This Row],[SALARIO BASE Eq]]+DATOS_[[#This Row],[Tot COMPL.SAL Eq]]</f>
        <v>#DIV/0!</v>
      </c>
      <c r="CA705" s="138" t="e">
        <f aca="false" t="array" ref="CA705:CA7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5" s="138" t="e">
        <f aca="false">+DATOS_[[#This Row],[TOTAL SALARIO Eq]]+DATOS_[[#This Row],[Tot Extrasalarial Eq]]</f>
        <v>#DIV/0!</v>
      </c>
      <c r="CC705" s="139" t="n">
        <f aca="false">DATOS_[[#This Row],[S.BASE]]</f>
        <v>0</v>
      </c>
      <c r="CD705" s="139" t="n">
        <f aca="false">+SUM(DATOS_[[#This Row],[Conc.Sal.01]:[Conc.Sal.30]])</f>
        <v>0</v>
      </c>
      <c r="CE705" s="139" t="n">
        <f aca="false">+DATOS_[[#This Row],[SALARIO BASE Ef]]+DATOS_[[#This Row],[Tot COMPL.SAL Ef]]</f>
        <v>0</v>
      </c>
      <c r="CF705" s="139" t="n">
        <f aca="false">+SUM(DATOS_[[#This Row],[C.Extra.01]:[C.Extra.05]])</f>
        <v>0</v>
      </c>
      <c r="CG705" s="139" t="n">
        <f aca="false">+DATOS_[[#This Row],[TOTAL SALARIO Ef]]+DATOS_[[#This Row],[Tot Extrasalarial Ef]]</f>
        <v>0</v>
      </c>
      <c r="CH705" s="140" t="n">
        <f aca="false">MIN(IF(DATOS_[[#This Row],[Fecha Fin Contrato]]="",$D$4,DATOS_[[#This Row],[Fecha Fin Contrato]]),$D$4)-MAX(DATOS_[[#This Row],[Fecha de Contratación]],$D$3)+1</f>
        <v>1</v>
      </c>
      <c r="CI705" s="141" t="str">
        <f aca="false">IF(COUNTIFS(DATOS_[id],DATOS_[[#This Row],[id]])&gt;1,DATOS_[[#This Row],[id]],"")</f>
        <v/>
      </c>
      <c r="CJ705" s="141" t="n">
        <f aca="false">(Inicio!$G$10-DATOS_[[#This Row],[Fecha Nacimiento]])/365.25</f>
        <v>0</v>
      </c>
      <c r="CK705" s="141" t="n">
        <f aca="false">(Inicio!$G$10-DATOS_[[#This Row],[Fecha de Antigüedad]])/365.25</f>
        <v>0</v>
      </c>
      <c r="CL705" s="141" t="e">
        <f aca="false">+VLOOKUP(DATOS_[[#This Row],[Clave de Contrato]],TblTiposContrato13[],3,0)</f>
        <v>#N/A</v>
      </c>
      <c r="CM705" s="141" t="e">
        <f aca="false">+VLOOKUP(DATOS_[[#This Row],[Clave de Contrato]],TblTiposContrato13[],4,0)</f>
        <v>#N/A</v>
      </c>
      <c r="CN705" s="141" t="str">
        <f aca="false">VLOOKUP(DATOS_[[#This Row],[Edad]],CONTRATOS!TblRngEdad,2,1)</f>
        <v>20  o menos</v>
      </c>
      <c r="CO705" s="141" t="str">
        <f aca="false">VLOOKUP(DATOS_[[#This Row],[Antigüedad]],TblRngAntg14[],2,1)</f>
        <v>0 a 1 años</v>
      </c>
    </row>
    <row r="706" customFormat="false" ht="13.8" hidden="false" customHeight="false" outlineLevel="0" collapsed="false">
      <c r="D706" s="128"/>
      <c r="E706" s="129"/>
      <c r="F706" s="129"/>
      <c r="G706" s="129"/>
      <c r="H706" s="130"/>
      <c r="I706" s="131"/>
      <c r="J706" s="128"/>
      <c r="K706" s="132"/>
      <c r="L706" s="132"/>
      <c r="M706" s="133"/>
      <c r="N706" s="133"/>
      <c r="O706" s="133"/>
      <c r="P706" s="129"/>
      <c r="Z706" s="74"/>
      <c r="AA706" s="75"/>
      <c r="AB706" s="75"/>
      <c r="AC706" s="129"/>
      <c r="AD706" s="134"/>
      <c r="AE706" s="134"/>
      <c r="AF706" s="134"/>
      <c r="AG706" s="134"/>
      <c r="AH706" s="134"/>
      <c r="AI706" s="134"/>
      <c r="AJ706" s="134"/>
      <c r="AK706" s="134"/>
      <c r="AL706" s="134"/>
      <c r="AM706" s="134"/>
      <c r="AN706" s="134"/>
      <c r="AO706" s="134"/>
      <c r="AP706" s="134"/>
      <c r="AQ706" s="134"/>
      <c r="AR706" s="134"/>
      <c r="AS706" s="134"/>
      <c r="AT706" s="134"/>
      <c r="AU706" s="134"/>
      <c r="AV706" s="134"/>
      <c r="AW706" s="134"/>
      <c r="AX706" s="134"/>
      <c r="AY706" s="134"/>
      <c r="AZ706" s="134"/>
      <c r="BA706" s="134"/>
      <c r="BB706" s="134"/>
      <c r="BC706" s="134"/>
      <c r="BD706" s="134"/>
      <c r="BE706" s="134"/>
      <c r="BF706" s="134"/>
      <c r="BG706" s="134"/>
      <c r="BH706" s="134"/>
      <c r="BI706" s="134"/>
      <c r="BJ706" s="134"/>
      <c r="BK706" s="134"/>
      <c r="BL706" s="134"/>
      <c r="BM706" s="135"/>
      <c r="BN706" s="136" t="n">
        <f aca="false">+MAX($D$3,DATOS_[[#This Row],[Fecha Inicio Sit. Contract.]])</f>
        <v>0</v>
      </c>
      <c r="BO706" s="136" t="n">
        <f aca="false">+MIN($D$4,DATOS_[[#This Row],[Fecha Fin Sit. Contract.]])</f>
        <v>0</v>
      </c>
      <c r="BP706" s="137" t="n">
        <f aca="false">+DATOS_[[#This Row],[% de jornada]]*IF(DATOS_[[#This Row],[% jornada reducida]]="",1,DATOS_[[#This Row],[% jornada reducida]])</f>
        <v>0</v>
      </c>
      <c r="BQ706" s="137" t="n">
        <f aca="false">+(DATOS_[[#This Row],[F.fin.cal]]-DATOS_[[#This Row],[F.ini.cal]]+1)/($D$4-$D$3+1)</f>
        <v>1</v>
      </c>
      <c r="BR706" s="137" t="str">
        <f aca="false">IF(OR(AND(DATOS_[[#This Row],[Fecha Fin Contrato]]&lt;$D$3,DATOS_[[#This Row],[Fecha Fin Contrato]]&lt;&gt;""),DATOS_[[#This Row],[Fecha de Contratación]]&gt;$D$4),"Fuera","Dentro")</f>
        <v>Dentro</v>
      </c>
      <c r="BS706" s="137" t="str">
        <f aca="false" t="array" ref="BS706:BS706">IF(MAX(IF(DATOS_[id]=DATOS_[[#This Row],[id]],DATOS_[F.fin.cal]))=DATOS_[[#This Row],[F.fin.cal]],"Sí","NO")</f>
        <v>Sí</v>
      </c>
      <c r="BT706" s="137" t="str">
        <f aca="false">IF(AND(DATOS_[[#This Row],[% normaliz]]&lt;&gt;1,DATOS_[[#This Row],[% anualiz]]=1),"Sí","NO")</f>
        <v>Sí</v>
      </c>
      <c r="BU706" s="137" t="str">
        <f aca="false">IF(AND(DATOS_[[#This Row],[% normaliz]]=1,DATOS_[[#This Row],[% anualiz]]&lt;&gt;1),"Sí","NO")</f>
        <v>NO</v>
      </c>
      <c r="BV706" s="137" t="str">
        <f aca="false">IF(AND(DATOS_[[#This Row],[% normaliz]]&lt;&gt;1,DATOS_[[#This Row],[% anualiz]]&lt;&gt;1),"Sí","NO")</f>
        <v>NO</v>
      </c>
      <c r="BW706" s="137" t="str">
        <f aca="false">+IF(DATOS_[[#This Row],[% normaliz]]*DATOS_[[#This Row],[% anualiz]]=1,"NO","Sí")</f>
        <v>Sí</v>
      </c>
      <c r="BX706" s="138" t="e">
        <f aca="false">(DATOS_[[#This Row],[S.BASE]]*(1/DATOS_[[#This Row],[% normaliz]])*(1/DATOS_[[#This Row],[% anualiz]]))*IF(DATOS_[[#This Row],[Check Equiparado]]="Sí",1,0)</f>
        <v>#DIV/0!</v>
      </c>
      <c r="BY7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6" s="138" t="e">
        <f aca="false">+DATOS_[[#This Row],[SALARIO BASE Eq]]+DATOS_[[#This Row],[Tot COMPL.SAL Eq]]</f>
        <v>#DIV/0!</v>
      </c>
      <c r="CA706" s="138" t="e">
        <f aca="false" t="array" ref="CA706:CA7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6" s="138" t="e">
        <f aca="false">+DATOS_[[#This Row],[TOTAL SALARIO Eq]]+DATOS_[[#This Row],[Tot Extrasalarial Eq]]</f>
        <v>#DIV/0!</v>
      </c>
      <c r="CC706" s="139" t="n">
        <f aca="false">DATOS_[[#This Row],[S.BASE]]</f>
        <v>0</v>
      </c>
      <c r="CD706" s="139" t="n">
        <f aca="false">+SUM(DATOS_[[#This Row],[Conc.Sal.01]:[Conc.Sal.30]])</f>
        <v>0</v>
      </c>
      <c r="CE706" s="139" t="n">
        <f aca="false">+DATOS_[[#This Row],[SALARIO BASE Ef]]+DATOS_[[#This Row],[Tot COMPL.SAL Ef]]</f>
        <v>0</v>
      </c>
      <c r="CF706" s="139" t="n">
        <f aca="false">+SUM(DATOS_[[#This Row],[C.Extra.01]:[C.Extra.05]])</f>
        <v>0</v>
      </c>
      <c r="CG706" s="139" t="n">
        <f aca="false">+DATOS_[[#This Row],[TOTAL SALARIO Ef]]+DATOS_[[#This Row],[Tot Extrasalarial Ef]]</f>
        <v>0</v>
      </c>
      <c r="CH706" s="140" t="n">
        <f aca="false">MIN(IF(DATOS_[[#This Row],[Fecha Fin Contrato]]="",$D$4,DATOS_[[#This Row],[Fecha Fin Contrato]]),$D$4)-MAX(DATOS_[[#This Row],[Fecha de Contratación]],$D$3)+1</f>
        <v>1</v>
      </c>
      <c r="CI706" s="141" t="str">
        <f aca="false">IF(COUNTIFS(DATOS_[id],DATOS_[[#This Row],[id]])&gt;1,DATOS_[[#This Row],[id]],"")</f>
        <v/>
      </c>
      <c r="CJ706" s="141" t="n">
        <f aca="false">(Inicio!$G$10-DATOS_[[#This Row],[Fecha Nacimiento]])/365.25</f>
        <v>0</v>
      </c>
      <c r="CK706" s="141" t="n">
        <f aca="false">(Inicio!$G$10-DATOS_[[#This Row],[Fecha de Antigüedad]])/365.25</f>
        <v>0</v>
      </c>
      <c r="CL706" s="141" t="e">
        <f aca="false">+VLOOKUP(DATOS_[[#This Row],[Clave de Contrato]],TblTiposContrato13[],3,0)</f>
        <v>#N/A</v>
      </c>
      <c r="CM706" s="141" t="e">
        <f aca="false">+VLOOKUP(DATOS_[[#This Row],[Clave de Contrato]],TblTiposContrato13[],4,0)</f>
        <v>#N/A</v>
      </c>
      <c r="CN706" s="141" t="str">
        <f aca="false">VLOOKUP(DATOS_[[#This Row],[Edad]],CONTRATOS!TblRngEdad,2,1)</f>
        <v>20  o menos</v>
      </c>
      <c r="CO706" s="141" t="str">
        <f aca="false">VLOOKUP(DATOS_[[#This Row],[Antigüedad]],TblRngAntg14[],2,1)</f>
        <v>0 a 1 años</v>
      </c>
    </row>
    <row r="707" customFormat="false" ht="13.8" hidden="false" customHeight="false" outlineLevel="0" collapsed="false">
      <c r="D707" s="128"/>
      <c r="E707" s="129"/>
      <c r="F707" s="129"/>
      <c r="G707" s="129"/>
      <c r="H707" s="130"/>
      <c r="I707" s="131"/>
      <c r="J707" s="128"/>
      <c r="K707" s="132"/>
      <c r="L707" s="132"/>
      <c r="M707" s="133"/>
      <c r="N707" s="133"/>
      <c r="O707" s="133"/>
      <c r="P707" s="129"/>
      <c r="Z707" s="74"/>
      <c r="AA707" s="75"/>
      <c r="AB707" s="75"/>
      <c r="AC707" s="129"/>
      <c r="AD707" s="134"/>
      <c r="AE707" s="134"/>
      <c r="AF707" s="134"/>
      <c r="AG707" s="134"/>
      <c r="AH707" s="134"/>
      <c r="AI707" s="134"/>
      <c r="AJ707" s="134"/>
      <c r="AK707" s="134"/>
      <c r="AL707" s="134"/>
      <c r="AM707" s="134"/>
      <c r="AN707" s="134"/>
      <c r="AO707" s="134"/>
      <c r="AP707" s="134"/>
      <c r="AQ707" s="134"/>
      <c r="AR707" s="134"/>
      <c r="AS707" s="134"/>
      <c r="AT707" s="134"/>
      <c r="AU707" s="134"/>
      <c r="AV707" s="134"/>
      <c r="AW707" s="134"/>
      <c r="AX707" s="134"/>
      <c r="AY707" s="134"/>
      <c r="AZ707" s="134"/>
      <c r="BA707" s="134"/>
      <c r="BB707" s="134"/>
      <c r="BC707" s="134"/>
      <c r="BD707" s="134"/>
      <c r="BE707" s="134"/>
      <c r="BF707" s="134"/>
      <c r="BG707" s="134"/>
      <c r="BH707" s="134"/>
      <c r="BI707" s="134"/>
      <c r="BJ707" s="134"/>
      <c r="BK707" s="134"/>
      <c r="BL707" s="134"/>
      <c r="BM707" s="135"/>
      <c r="BN707" s="136" t="n">
        <f aca="false">+MAX($D$3,DATOS_[[#This Row],[Fecha Inicio Sit. Contract.]])</f>
        <v>0</v>
      </c>
      <c r="BO707" s="136" t="n">
        <f aca="false">+MIN($D$4,DATOS_[[#This Row],[Fecha Fin Sit. Contract.]])</f>
        <v>0</v>
      </c>
      <c r="BP707" s="137" t="n">
        <f aca="false">+DATOS_[[#This Row],[% de jornada]]*IF(DATOS_[[#This Row],[% jornada reducida]]="",1,DATOS_[[#This Row],[% jornada reducida]])</f>
        <v>0</v>
      </c>
      <c r="BQ707" s="137" t="n">
        <f aca="false">+(DATOS_[[#This Row],[F.fin.cal]]-DATOS_[[#This Row],[F.ini.cal]]+1)/($D$4-$D$3+1)</f>
        <v>1</v>
      </c>
      <c r="BR707" s="137" t="str">
        <f aca="false">IF(OR(AND(DATOS_[[#This Row],[Fecha Fin Contrato]]&lt;$D$3,DATOS_[[#This Row],[Fecha Fin Contrato]]&lt;&gt;""),DATOS_[[#This Row],[Fecha de Contratación]]&gt;$D$4),"Fuera","Dentro")</f>
        <v>Dentro</v>
      </c>
      <c r="BS707" s="137" t="str">
        <f aca="false" t="array" ref="BS707:BS707">IF(MAX(IF(DATOS_[id]=DATOS_[[#This Row],[id]],DATOS_[F.fin.cal]))=DATOS_[[#This Row],[F.fin.cal]],"Sí","NO")</f>
        <v>Sí</v>
      </c>
      <c r="BT707" s="137" t="str">
        <f aca="false">IF(AND(DATOS_[[#This Row],[% normaliz]]&lt;&gt;1,DATOS_[[#This Row],[% anualiz]]=1),"Sí","NO")</f>
        <v>Sí</v>
      </c>
      <c r="BU707" s="137" t="str">
        <f aca="false">IF(AND(DATOS_[[#This Row],[% normaliz]]=1,DATOS_[[#This Row],[% anualiz]]&lt;&gt;1),"Sí","NO")</f>
        <v>NO</v>
      </c>
      <c r="BV707" s="137" t="str">
        <f aca="false">IF(AND(DATOS_[[#This Row],[% normaliz]]&lt;&gt;1,DATOS_[[#This Row],[% anualiz]]&lt;&gt;1),"Sí","NO")</f>
        <v>NO</v>
      </c>
      <c r="BW707" s="137" t="str">
        <f aca="false">+IF(DATOS_[[#This Row],[% normaliz]]*DATOS_[[#This Row],[% anualiz]]=1,"NO","Sí")</f>
        <v>Sí</v>
      </c>
      <c r="BX707" s="138" t="e">
        <f aca="false">(DATOS_[[#This Row],[S.BASE]]*(1/DATOS_[[#This Row],[% normaliz]])*(1/DATOS_[[#This Row],[% anualiz]]))*IF(DATOS_[[#This Row],[Check Equiparado]]="Sí",1,0)</f>
        <v>#DIV/0!</v>
      </c>
      <c r="BY7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7" s="138" t="e">
        <f aca="false">+DATOS_[[#This Row],[SALARIO BASE Eq]]+DATOS_[[#This Row],[Tot COMPL.SAL Eq]]</f>
        <v>#DIV/0!</v>
      </c>
      <c r="CA707" s="138" t="e">
        <f aca="false" t="array" ref="CA707:CA7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7" s="138" t="e">
        <f aca="false">+DATOS_[[#This Row],[TOTAL SALARIO Eq]]+DATOS_[[#This Row],[Tot Extrasalarial Eq]]</f>
        <v>#DIV/0!</v>
      </c>
      <c r="CC707" s="139" t="n">
        <f aca="false">DATOS_[[#This Row],[S.BASE]]</f>
        <v>0</v>
      </c>
      <c r="CD707" s="139" t="n">
        <f aca="false">+SUM(DATOS_[[#This Row],[Conc.Sal.01]:[Conc.Sal.30]])</f>
        <v>0</v>
      </c>
      <c r="CE707" s="139" t="n">
        <f aca="false">+DATOS_[[#This Row],[SALARIO BASE Ef]]+DATOS_[[#This Row],[Tot COMPL.SAL Ef]]</f>
        <v>0</v>
      </c>
      <c r="CF707" s="139" t="n">
        <f aca="false">+SUM(DATOS_[[#This Row],[C.Extra.01]:[C.Extra.05]])</f>
        <v>0</v>
      </c>
      <c r="CG707" s="139" t="n">
        <f aca="false">+DATOS_[[#This Row],[TOTAL SALARIO Ef]]+DATOS_[[#This Row],[Tot Extrasalarial Ef]]</f>
        <v>0</v>
      </c>
      <c r="CH707" s="140" t="n">
        <f aca="false">MIN(IF(DATOS_[[#This Row],[Fecha Fin Contrato]]="",$D$4,DATOS_[[#This Row],[Fecha Fin Contrato]]),$D$4)-MAX(DATOS_[[#This Row],[Fecha de Contratación]],$D$3)+1</f>
        <v>1</v>
      </c>
      <c r="CI707" s="141" t="str">
        <f aca="false">IF(COUNTIFS(DATOS_[id],DATOS_[[#This Row],[id]])&gt;1,DATOS_[[#This Row],[id]],"")</f>
        <v/>
      </c>
      <c r="CJ707" s="141" t="n">
        <f aca="false">(Inicio!$G$10-DATOS_[[#This Row],[Fecha Nacimiento]])/365.25</f>
        <v>0</v>
      </c>
      <c r="CK707" s="141" t="n">
        <f aca="false">(Inicio!$G$10-DATOS_[[#This Row],[Fecha de Antigüedad]])/365.25</f>
        <v>0</v>
      </c>
      <c r="CL707" s="141" t="e">
        <f aca="false">+VLOOKUP(DATOS_[[#This Row],[Clave de Contrato]],TblTiposContrato13[],3,0)</f>
        <v>#N/A</v>
      </c>
      <c r="CM707" s="141" t="e">
        <f aca="false">+VLOOKUP(DATOS_[[#This Row],[Clave de Contrato]],TblTiposContrato13[],4,0)</f>
        <v>#N/A</v>
      </c>
      <c r="CN707" s="141" t="str">
        <f aca="false">VLOOKUP(DATOS_[[#This Row],[Edad]],CONTRATOS!TblRngEdad,2,1)</f>
        <v>20  o menos</v>
      </c>
      <c r="CO707" s="141" t="str">
        <f aca="false">VLOOKUP(DATOS_[[#This Row],[Antigüedad]],TblRngAntg14[],2,1)</f>
        <v>0 a 1 años</v>
      </c>
    </row>
    <row r="708" customFormat="false" ht="13.8" hidden="false" customHeight="false" outlineLevel="0" collapsed="false">
      <c r="D708" s="128"/>
      <c r="E708" s="129"/>
      <c r="F708" s="129"/>
      <c r="G708" s="129"/>
      <c r="H708" s="130"/>
      <c r="I708" s="131"/>
      <c r="J708" s="128"/>
      <c r="K708" s="132"/>
      <c r="L708" s="132"/>
      <c r="M708" s="133"/>
      <c r="N708" s="133"/>
      <c r="O708" s="133"/>
      <c r="P708" s="129"/>
      <c r="Z708" s="74"/>
      <c r="AA708" s="75"/>
      <c r="AB708" s="75"/>
      <c r="AC708" s="129"/>
      <c r="AD708" s="134"/>
      <c r="AE708" s="134"/>
      <c r="AF708" s="134"/>
      <c r="AG708" s="134"/>
      <c r="AH708" s="134"/>
      <c r="AI708" s="134"/>
      <c r="AJ708" s="134"/>
      <c r="AK708" s="134"/>
      <c r="AL708" s="134"/>
      <c r="AM708" s="134"/>
      <c r="AN708" s="134"/>
      <c r="AO708" s="134"/>
      <c r="AP708" s="134"/>
      <c r="AQ708" s="134"/>
      <c r="AR708" s="134"/>
      <c r="AS708" s="134"/>
      <c r="AT708" s="134"/>
      <c r="AU708" s="134"/>
      <c r="AV708" s="134"/>
      <c r="AW708" s="134"/>
      <c r="AX708" s="134"/>
      <c r="AY708" s="134"/>
      <c r="AZ708" s="134"/>
      <c r="BA708" s="134"/>
      <c r="BB708" s="134"/>
      <c r="BC708" s="134"/>
      <c r="BD708" s="134"/>
      <c r="BE708" s="134"/>
      <c r="BF708" s="134"/>
      <c r="BG708" s="134"/>
      <c r="BH708" s="134"/>
      <c r="BI708" s="134"/>
      <c r="BJ708" s="134"/>
      <c r="BK708" s="134"/>
      <c r="BL708" s="134"/>
      <c r="BM708" s="135"/>
      <c r="BN708" s="136" t="n">
        <f aca="false">+MAX($D$3,DATOS_[[#This Row],[Fecha Inicio Sit. Contract.]])</f>
        <v>0</v>
      </c>
      <c r="BO708" s="136" t="n">
        <f aca="false">+MIN($D$4,DATOS_[[#This Row],[Fecha Fin Sit. Contract.]])</f>
        <v>0</v>
      </c>
      <c r="BP708" s="137" t="n">
        <f aca="false">+DATOS_[[#This Row],[% de jornada]]*IF(DATOS_[[#This Row],[% jornada reducida]]="",1,DATOS_[[#This Row],[% jornada reducida]])</f>
        <v>0</v>
      </c>
      <c r="BQ708" s="137" t="n">
        <f aca="false">+(DATOS_[[#This Row],[F.fin.cal]]-DATOS_[[#This Row],[F.ini.cal]]+1)/($D$4-$D$3+1)</f>
        <v>1</v>
      </c>
      <c r="BR708" s="137" t="str">
        <f aca="false">IF(OR(AND(DATOS_[[#This Row],[Fecha Fin Contrato]]&lt;$D$3,DATOS_[[#This Row],[Fecha Fin Contrato]]&lt;&gt;""),DATOS_[[#This Row],[Fecha de Contratación]]&gt;$D$4),"Fuera","Dentro")</f>
        <v>Dentro</v>
      </c>
      <c r="BS708" s="137" t="str">
        <f aca="false" t="array" ref="BS708:BS708">IF(MAX(IF(DATOS_[id]=DATOS_[[#This Row],[id]],DATOS_[F.fin.cal]))=DATOS_[[#This Row],[F.fin.cal]],"Sí","NO")</f>
        <v>Sí</v>
      </c>
      <c r="BT708" s="137" t="str">
        <f aca="false">IF(AND(DATOS_[[#This Row],[% normaliz]]&lt;&gt;1,DATOS_[[#This Row],[% anualiz]]=1),"Sí","NO")</f>
        <v>Sí</v>
      </c>
      <c r="BU708" s="137" t="str">
        <f aca="false">IF(AND(DATOS_[[#This Row],[% normaliz]]=1,DATOS_[[#This Row],[% anualiz]]&lt;&gt;1),"Sí","NO")</f>
        <v>NO</v>
      </c>
      <c r="BV708" s="137" t="str">
        <f aca="false">IF(AND(DATOS_[[#This Row],[% normaliz]]&lt;&gt;1,DATOS_[[#This Row],[% anualiz]]&lt;&gt;1),"Sí","NO")</f>
        <v>NO</v>
      </c>
      <c r="BW708" s="137" t="str">
        <f aca="false">+IF(DATOS_[[#This Row],[% normaliz]]*DATOS_[[#This Row],[% anualiz]]=1,"NO","Sí")</f>
        <v>Sí</v>
      </c>
      <c r="BX708" s="138" t="e">
        <f aca="false">(DATOS_[[#This Row],[S.BASE]]*(1/DATOS_[[#This Row],[% normaliz]])*(1/DATOS_[[#This Row],[% anualiz]]))*IF(DATOS_[[#This Row],[Check Equiparado]]="Sí",1,0)</f>
        <v>#DIV/0!</v>
      </c>
      <c r="BY7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8" s="138" t="e">
        <f aca="false">+DATOS_[[#This Row],[SALARIO BASE Eq]]+DATOS_[[#This Row],[Tot COMPL.SAL Eq]]</f>
        <v>#DIV/0!</v>
      </c>
      <c r="CA708" s="138" t="e">
        <f aca="false" t="array" ref="CA708:CA7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8" s="138" t="e">
        <f aca="false">+DATOS_[[#This Row],[TOTAL SALARIO Eq]]+DATOS_[[#This Row],[Tot Extrasalarial Eq]]</f>
        <v>#DIV/0!</v>
      </c>
      <c r="CC708" s="139" t="n">
        <f aca="false">DATOS_[[#This Row],[S.BASE]]</f>
        <v>0</v>
      </c>
      <c r="CD708" s="139" t="n">
        <f aca="false">+SUM(DATOS_[[#This Row],[Conc.Sal.01]:[Conc.Sal.30]])</f>
        <v>0</v>
      </c>
      <c r="CE708" s="139" t="n">
        <f aca="false">+DATOS_[[#This Row],[SALARIO BASE Ef]]+DATOS_[[#This Row],[Tot COMPL.SAL Ef]]</f>
        <v>0</v>
      </c>
      <c r="CF708" s="139" t="n">
        <f aca="false">+SUM(DATOS_[[#This Row],[C.Extra.01]:[C.Extra.05]])</f>
        <v>0</v>
      </c>
      <c r="CG708" s="139" t="n">
        <f aca="false">+DATOS_[[#This Row],[TOTAL SALARIO Ef]]+DATOS_[[#This Row],[Tot Extrasalarial Ef]]</f>
        <v>0</v>
      </c>
      <c r="CH708" s="140" t="n">
        <f aca="false">MIN(IF(DATOS_[[#This Row],[Fecha Fin Contrato]]="",$D$4,DATOS_[[#This Row],[Fecha Fin Contrato]]),$D$4)-MAX(DATOS_[[#This Row],[Fecha de Contratación]],$D$3)+1</f>
        <v>1</v>
      </c>
      <c r="CI708" s="141" t="str">
        <f aca="false">IF(COUNTIFS(DATOS_[id],DATOS_[[#This Row],[id]])&gt;1,DATOS_[[#This Row],[id]],"")</f>
        <v/>
      </c>
      <c r="CJ708" s="141" t="n">
        <f aca="false">(Inicio!$G$10-DATOS_[[#This Row],[Fecha Nacimiento]])/365.25</f>
        <v>0</v>
      </c>
      <c r="CK708" s="141" t="n">
        <f aca="false">(Inicio!$G$10-DATOS_[[#This Row],[Fecha de Antigüedad]])/365.25</f>
        <v>0</v>
      </c>
      <c r="CL708" s="141" t="e">
        <f aca="false">+VLOOKUP(DATOS_[[#This Row],[Clave de Contrato]],TblTiposContrato13[],3,0)</f>
        <v>#N/A</v>
      </c>
      <c r="CM708" s="141" t="e">
        <f aca="false">+VLOOKUP(DATOS_[[#This Row],[Clave de Contrato]],TblTiposContrato13[],4,0)</f>
        <v>#N/A</v>
      </c>
      <c r="CN708" s="141" t="str">
        <f aca="false">VLOOKUP(DATOS_[[#This Row],[Edad]],CONTRATOS!TblRngEdad,2,1)</f>
        <v>20  o menos</v>
      </c>
      <c r="CO708" s="141" t="str">
        <f aca="false">VLOOKUP(DATOS_[[#This Row],[Antigüedad]],TblRngAntg14[],2,1)</f>
        <v>0 a 1 años</v>
      </c>
    </row>
    <row r="709" customFormat="false" ht="13.8" hidden="false" customHeight="false" outlineLevel="0" collapsed="false">
      <c r="D709" s="128"/>
      <c r="E709" s="129"/>
      <c r="F709" s="129"/>
      <c r="G709" s="129"/>
      <c r="H709" s="130"/>
      <c r="I709" s="131"/>
      <c r="J709" s="128"/>
      <c r="K709" s="132"/>
      <c r="L709" s="132"/>
      <c r="M709" s="133"/>
      <c r="N709" s="133"/>
      <c r="O709" s="133"/>
      <c r="P709" s="129"/>
      <c r="Z709" s="74"/>
      <c r="AA709" s="75"/>
      <c r="AB709" s="75"/>
      <c r="AC709" s="129"/>
      <c r="AD709" s="134"/>
      <c r="AE709" s="134"/>
      <c r="AF709" s="134"/>
      <c r="AG709" s="134"/>
      <c r="AH709" s="134"/>
      <c r="AI709" s="134"/>
      <c r="AJ709" s="134"/>
      <c r="AK709" s="134"/>
      <c r="AL709" s="134"/>
      <c r="AM709" s="134"/>
      <c r="AN709" s="134"/>
      <c r="AO709" s="134"/>
      <c r="AP709" s="134"/>
      <c r="AQ709" s="134"/>
      <c r="AR709" s="134"/>
      <c r="AS709" s="134"/>
      <c r="AT709" s="134"/>
      <c r="AU709" s="134"/>
      <c r="AV709" s="134"/>
      <c r="AW709" s="134"/>
      <c r="AX709" s="134"/>
      <c r="AY709" s="134"/>
      <c r="AZ709" s="134"/>
      <c r="BA709" s="134"/>
      <c r="BB709" s="134"/>
      <c r="BC709" s="134"/>
      <c r="BD709" s="134"/>
      <c r="BE709" s="134"/>
      <c r="BF709" s="134"/>
      <c r="BG709" s="134"/>
      <c r="BH709" s="134"/>
      <c r="BI709" s="134"/>
      <c r="BJ709" s="134"/>
      <c r="BK709" s="134"/>
      <c r="BL709" s="134"/>
      <c r="BM709" s="135"/>
      <c r="BN709" s="136" t="n">
        <f aca="false">+MAX($D$3,DATOS_[[#This Row],[Fecha Inicio Sit. Contract.]])</f>
        <v>0</v>
      </c>
      <c r="BO709" s="136" t="n">
        <f aca="false">+MIN($D$4,DATOS_[[#This Row],[Fecha Fin Sit. Contract.]])</f>
        <v>0</v>
      </c>
      <c r="BP709" s="137" t="n">
        <f aca="false">+DATOS_[[#This Row],[% de jornada]]*IF(DATOS_[[#This Row],[% jornada reducida]]="",1,DATOS_[[#This Row],[% jornada reducida]])</f>
        <v>0</v>
      </c>
      <c r="BQ709" s="137" t="n">
        <f aca="false">+(DATOS_[[#This Row],[F.fin.cal]]-DATOS_[[#This Row],[F.ini.cal]]+1)/($D$4-$D$3+1)</f>
        <v>1</v>
      </c>
      <c r="BR709" s="137" t="str">
        <f aca="false">IF(OR(AND(DATOS_[[#This Row],[Fecha Fin Contrato]]&lt;$D$3,DATOS_[[#This Row],[Fecha Fin Contrato]]&lt;&gt;""),DATOS_[[#This Row],[Fecha de Contratación]]&gt;$D$4),"Fuera","Dentro")</f>
        <v>Dentro</v>
      </c>
      <c r="BS709" s="137" t="str">
        <f aca="false" t="array" ref="BS709:BS709">IF(MAX(IF(DATOS_[id]=DATOS_[[#This Row],[id]],DATOS_[F.fin.cal]))=DATOS_[[#This Row],[F.fin.cal]],"Sí","NO")</f>
        <v>Sí</v>
      </c>
      <c r="BT709" s="137" t="str">
        <f aca="false">IF(AND(DATOS_[[#This Row],[% normaliz]]&lt;&gt;1,DATOS_[[#This Row],[% anualiz]]=1),"Sí","NO")</f>
        <v>Sí</v>
      </c>
      <c r="BU709" s="137" t="str">
        <f aca="false">IF(AND(DATOS_[[#This Row],[% normaliz]]=1,DATOS_[[#This Row],[% anualiz]]&lt;&gt;1),"Sí","NO")</f>
        <v>NO</v>
      </c>
      <c r="BV709" s="137" t="str">
        <f aca="false">IF(AND(DATOS_[[#This Row],[% normaliz]]&lt;&gt;1,DATOS_[[#This Row],[% anualiz]]&lt;&gt;1),"Sí","NO")</f>
        <v>NO</v>
      </c>
      <c r="BW709" s="137" t="str">
        <f aca="false">+IF(DATOS_[[#This Row],[% normaliz]]*DATOS_[[#This Row],[% anualiz]]=1,"NO","Sí")</f>
        <v>Sí</v>
      </c>
      <c r="BX709" s="138" t="e">
        <f aca="false">(DATOS_[[#This Row],[S.BASE]]*(1/DATOS_[[#This Row],[% normaliz]])*(1/DATOS_[[#This Row],[% anualiz]]))*IF(DATOS_[[#This Row],[Check Equiparado]]="Sí",1,0)</f>
        <v>#DIV/0!</v>
      </c>
      <c r="BY7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9" s="138" t="e">
        <f aca="false">+DATOS_[[#This Row],[SALARIO BASE Eq]]+DATOS_[[#This Row],[Tot COMPL.SAL Eq]]</f>
        <v>#DIV/0!</v>
      </c>
      <c r="CA709" s="138" t="e">
        <f aca="false" t="array" ref="CA709:CA7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9" s="138" t="e">
        <f aca="false">+DATOS_[[#This Row],[TOTAL SALARIO Eq]]+DATOS_[[#This Row],[Tot Extrasalarial Eq]]</f>
        <v>#DIV/0!</v>
      </c>
      <c r="CC709" s="139" t="n">
        <f aca="false">DATOS_[[#This Row],[S.BASE]]</f>
        <v>0</v>
      </c>
      <c r="CD709" s="139" t="n">
        <f aca="false">+SUM(DATOS_[[#This Row],[Conc.Sal.01]:[Conc.Sal.30]])</f>
        <v>0</v>
      </c>
      <c r="CE709" s="139" t="n">
        <f aca="false">+DATOS_[[#This Row],[SALARIO BASE Ef]]+DATOS_[[#This Row],[Tot COMPL.SAL Ef]]</f>
        <v>0</v>
      </c>
      <c r="CF709" s="139" t="n">
        <f aca="false">+SUM(DATOS_[[#This Row],[C.Extra.01]:[C.Extra.05]])</f>
        <v>0</v>
      </c>
      <c r="CG709" s="139" t="n">
        <f aca="false">+DATOS_[[#This Row],[TOTAL SALARIO Ef]]+DATOS_[[#This Row],[Tot Extrasalarial Ef]]</f>
        <v>0</v>
      </c>
      <c r="CH709" s="140" t="n">
        <f aca="false">MIN(IF(DATOS_[[#This Row],[Fecha Fin Contrato]]="",$D$4,DATOS_[[#This Row],[Fecha Fin Contrato]]),$D$4)-MAX(DATOS_[[#This Row],[Fecha de Contratación]],$D$3)+1</f>
        <v>1</v>
      </c>
      <c r="CI709" s="141" t="str">
        <f aca="false">IF(COUNTIFS(DATOS_[id],DATOS_[[#This Row],[id]])&gt;1,DATOS_[[#This Row],[id]],"")</f>
        <v/>
      </c>
      <c r="CJ709" s="141" t="n">
        <f aca="false">(Inicio!$G$10-DATOS_[[#This Row],[Fecha Nacimiento]])/365.25</f>
        <v>0</v>
      </c>
      <c r="CK709" s="141" t="n">
        <f aca="false">(Inicio!$G$10-DATOS_[[#This Row],[Fecha de Antigüedad]])/365.25</f>
        <v>0</v>
      </c>
      <c r="CL709" s="141" t="e">
        <f aca="false">+VLOOKUP(DATOS_[[#This Row],[Clave de Contrato]],TblTiposContrato13[],3,0)</f>
        <v>#N/A</v>
      </c>
      <c r="CM709" s="141" t="e">
        <f aca="false">+VLOOKUP(DATOS_[[#This Row],[Clave de Contrato]],TblTiposContrato13[],4,0)</f>
        <v>#N/A</v>
      </c>
      <c r="CN709" s="141" t="str">
        <f aca="false">VLOOKUP(DATOS_[[#This Row],[Edad]],CONTRATOS!TblRngEdad,2,1)</f>
        <v>20  o menos</v>
      </c>
      <c r="CO709" s="141" t="str">
        <f aca="false">VLOOKUP(DATOS_[[#This Row],[Antigüedad]],TblRngAntg14[],2,1)</f>
        <v>0 a 1 años</v>
      </c>
    </row>
    <row r="710" customFormat="false" ht="13.8" hidden="false" customHeight="false" outlineLevel="0" collapsed="false">
      <c r="D710" s="128"/>
      <c r="E710" s="129"/>
      <c r="F710" s="129"/>
      <c r="G710" s="129"/>
      <c r="H710" s="130"/>
      <c r="I710" s="131"/>
      <c r="J710" s="128"/>
      <c r="K710" s="132"/>
      <c r="L710" s="132"/>
      <c r="M710" s="133"/>
      <c r="N710" s="133"/>
      <c r="O710" s="133"/>
      <c r="P710" s="129"/>
      <c r="Z710" s="74"/>
      <c r="AA710" s="75"/>
      <c r="AB710" s="75"/>
      <c r="AC710" s="129"/>
      <c r="AD710" s="134"/>
      <c r="AE710" s="134"/>
      <c r="AF710" s="134"/>
      <c r="AG710" s="134"/>
      <c r="AH710" s="134"/>
      <c r="AI710" s="134"/>
      <c r="AJ710" s="134"/>
      <c r="AK710" s="134"/>
      <c r="AL710" s="134"/>
      <c r="AM710" s="134"/>
      <c r="AN710" s="134"/>
      <c r="AO710" s="134"/>
      <c r="AP710" s="134"/>
      <c r="AQ710" s="134"/>
      <c r="AR710" s="134"/>
      <c r="AS710" s="134"/>
      <c r="AT710" s="134"/>
      <c r="AU710" s="134"/>
      <c r="AV710" s="134"/>
      <c r="AW710" s="134"/>
      <c r="AX710" s="134"/>
      <c r="AY710" s="134"/>
      <c r="AZ710" s="134"/>
      <c r="BA710" s="134"/>
      <c r="BB710" s="134"/>
      <c r="BC710" s="134"/>
      <c r="BD710" s="134"/>
      <c r="BE710" s="134"/>
      <c r="BF710" s="134"/>
      <c r="BG710" s="134"/>
      <c r="BH710" s="134"/>
      <c r="BI710" s="134"/>
      <c r="BJ710" s="134"/>
      <c r="BK710" s="134"/>
      <c r="BL710" s="134"/>
      <c r="BM710" s="135"/>
      <c r="BN710" s="136" t="n">
        <f aca="false">+MAX($D$3,DATOS_[[#This Row],[Fecha Inicio Sit. Contract.]])</f>
        <v>0</v>
      </c>
      <c r="BO710" s="136" t="n">
        <f aca="false">+MIN($D$4,DATOS_[[#This Row],[Fecha Fin Sit. Contract.]])</f>
        <v>0</v>
      </c>
      <c r="BP710" s="137" t="n">
        <f aca="false">+DATOS_[[#This Row],[% de jornada]]*IF(DATOS_[[#This Row],[% jornada reducida]]="",1,DATOS_[[#This Row],[% jornada reducida]])</f>
        <v>0</v>
      </c>
      <c r="BQ710" s="137" t="n">
        <f aca="false">+(DATOS_[[#This Row],[F.fin.cal]]-DATOS_[[#This Row],[F.ini.cal]]+1)/($D$4-$D$3+1)</f>
        <v>1</v>
      </c>
      <c r="BR710" s="137" t="str">
        <f aca="false">IF(OR(AND(DATOS_[[#This Row],[Fecha Fin Contrato]]&lt;$D$3,DATOS_[[#This Row],[Fecha Fin Contrato]]&lt;&gt;""),DATOS_[[#This Row],[Fecha de Contratación]]&gt;$D$4),"Fuera","Dentro")</f>
        <v>Dentro</v>
      </c>
      <c r="BS710" s="137" t="str">
        <f aca="false" t="array" ref="BS710:BS710">IF(MAX(IF(DATOS_[id]=DATOS_[[#This Row],[id]],DATOS_[F.fin.cal]))=DATOS_[[#This Row],[F.fin.cal]],"Sí","NO")</f>
        <v>Sí</v>
      </c>
      <c r="BT710" s="137" t="str">
        <f aca="false">IF(AND(DATOS_[[#This Row],[% normaliz]]&lt;&gt;1,DATOS_[[#This Row],[% anualiz]]=1),"Sí","NO")</f>
        <v>Sí</v>
      </c>
      <c r="BU710" s="137" t="str">
        <f aca="false">IF(AND(DATOS_[[#This Row],[% normaliz]]=1,DATOS_[[#This Row],[% anualiz]]&lt;&gt;1),"Sí","NO")</f>
        <v>NO</v>
      </c>
      <c r="BV710" s="137" t="str">
        <f aca="false">IF(AND(DATOS_[[#This Row],[% normaliz]]&lt;&gt;1,DATOS_[[#This Row],[% anualiz]]&lt;&gt;1),"Sí","NO")</f>
        <v>NO</v>
      </c>
      <c r="BW710" s="137" t="str">
        <f aca="false">+IF(DATOS_[[#This Row],[% normaliz]]*DATOS_[[#This Row],[% anualiz]]=1,"NO","Sí")</f>
        <v>Sí</v>
      </c>
      <c r="BX710" s="138" t="e">
        <f aca="false">(DATOS_[[#This Row],[S.BASE]]*(1/DATOS_[[#This Row],[% normaliz]])*(1/DATOS_[[#This Row],[% anualiz]]))*IF(DATOS_[[#This Row],[Check Equiparado]]="Sí",1,0)</f>
        <v>#DIV/0!</v>
      </c>
      <c r="BY7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0" s="138" t="e">
        <f aca="false">+DATOS_[[#This Row],[SALARIO BASE Eq]]+DATOS_[[#This Row],[Tot COMPL.SAL Eq]]</f>
        <v>#DIV/0!</v>
      </c>
      <c r="CA710" s="138" t="e">
        <f aca="false" t="array" ref="CA710:CA7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0" s="138" t="e">
        <f aca="false">+DATOS_[[#This Row],[TOTAL SALARIO Eq]]+DATOS_[[#This Row],[Tot Extrasalarial Eq]]</f>
        <v>#DIV/0!</v>
      </c>
      <c r="CC710" s="139" t="n">
        <f aca="false">DATOS_[[#This Row],[S.BASE]]</f>
        <v>0</v>
      </c>
      <c r="CD710" s="139" t="n">
        <f aca="false">+SUM(DATOS_[[#This Row],[Conc.Sal.01]:[Conc.Sal.30]])</f>
        <v>0</v>
      </c>
      <c r="CE710" s="139" t="n">
        <f aca="false">+DATOS_[[#This Row],[SALARIO BASE Ef]]+DATOS_[[#This Row],[Tot COMPL.SAL Ef]]</f>
        <v>0</v>
      </c>
      <c r="CF710" s="139" t="n">
        <f aca="false">+SUM(DATOS_[[#This Row],[C.Extra.01]:[C.Extra.05]])</f>
        <v>0</v>
      </c>
      <c r="CG710" s="139" t="n">
        <f aca="false">+DATOS_[[#This Row],[TOTAL SALARIO Ef]]+DATOS_[[#This Row],[Tot Extrasalarial Ef]]</f>
        <v>0</v>
      </c>
      <c r="CH710" s="140" t="n">
        <f aca="false">MIN(IF(DATOS_[[#This Row],[Fecha Fin Contrato]]="",$D$4,DATOS_[[#This Row],[Fecha Fin Contrato]]),$D$4)-MAX(DATOS_[[#This Row],[Fecha de Contratación]],$D$3)+1</f>
        <v>1</v>
      </c>
      <c r="CI710" s="141" t="str">
        <f aca="false">IF(COUNTIFS(DATOS_[id],DATOS_[[#This Row],[id]])&gt;1,DATOS_[[#This Row],[id]],"")</f>
        <v/>
      </c>
      <c r="CJ710" s="141" t="n">
        <f aca="false">(Inicio!$G$10-DATOS_[[#This Row],[Fecha Nacimiento]])/365.25</f>
        <v>0</v>
      </c>
      <c r="CK710" s="141" t="n">
        <f aca="false">(Inicio!$G$10-DATOS_[[#This Row],[Fecha de Antigüedad]])/365.25</f>
        <v>0</v>
      </c>
      <c r="CL710" s="141" t="e">
        <f aca="false">+VLOOKUP(DATOS_[[#This Row],[Clave de Contrato]],TblTiposContrato13[],3,0)</f>
        <v>#N/A</v>
      </c>
      <c r="CM710" s="141" t="e">
        <f aca="false">+VLOOKUP(DATOS_[[#This Row],[Clave de Contrato]],TblTiposContrato13[],4,0)</f>
        <v>#N/A</v>
      </c>
      <c r="CN710" s="141" t="str">
        <f aca="false">VLOOKUP(DATOS_[[#This Row],[Edad]],CONTRATOS!TblRngEdad,2,1)</f>
        <v>20  o menos</v>
      </c>
      <c r="CO710" s="141" t="str">
        <f aca="false">VLOOKUP(DATOS_[[#This Row],[Antigüedad]],TblRngAntg14[],2,1)</f>
        <v>0 a 1 años</v>
      </c>
    </row>
    <row r="711" customFormat="false" ht="13.8" hidden="false" customHeight="false" outlineLevel="0" collapsed="false">
      <c r="D711" s="128"/>
      <c r="E711" s="129"/>
      <c r="F711" s="129"/>
      <c r="G711" s="129"/>
      <c r="H711" s="130"/>
      <c r="I711" s="131"/>
      <c r="J711" s="128"/>
      <c r="K711" s="132"/>
      <c r="L711" s="132"/>
      <c r="M711" s="133"/>
      <c r="N711" s="133"/>
      <c r="O711" s="133"/>
      <c r="P711" s="129"/>
      <c r="Z711" s="74"/>
      <c r="AA711" s="75"/>
      <c r="AB711" s="75"/>
      <c r="AC711" s="129"/>
      <c r="AD711" s="134"/>
      <c r="AE711" s="134"/>
      <c r="AF711" s="134"/>
      <c r="AG711" s="134"/>
      <c r="AH711" s="134"/>
      <c r="AI711" s="134"/>
      <c r="AJ711" s="134"/>
      <c r="AK711" s="134"/>
      <c r="AL711" s="134"/>
      <c r="AM711" s="134"/>
      <c r="AN711" s="134"/>
      <c r="AO711" s="134"/>
      <c r="AP711" s="134"/>
      <c r="AQ711" s="134"/>
      <c r="AR711" s="134"/>
      <c r="AS711" s="134"/>
      <c r="AT711" s="134"/>
      <c r="AU711" s="134"/>
      <c r="AV711" s="134"/>
      <c r="AW711" s="134"/>
      <c r="AX711" s="134"/>
      <c r="AY711" s="134"/>
      <c r="AZ711" s="134"/>
      <c r="BA711" s="134"/>
      <c r="BB711" s="134"/>
      <c r="BC711" s="134"/>
      <c r="BD711" s="134"/>
      <c r="BE711" s="134"/>
      <c r="BF711" s="134"/>
      <c r="BG711" s="134"/>
      <c r="BH711" s="134"/>
      <c r="BI711" s="134"/>
      <c r="BJ711" s="134"/>
      <c r="BK711" s="134"/>
      <c r="BL711" s="134"/>
      <c r="BM711" s="135"/>
      <c r="BN711" s="136" t="n">
        <f aca="false">+MAX($D$3,DATOS_[[#This Row],[Fecha Inicio Sit. Contract.]])</f>
        <v>0</v>
      </c>
      <c r="BO711" s="136" t="n">
        <f aca="false">+MIN($D$4,DATOS_[[#This Row],[Fecha Fin Sit. Contract.]])</f>
        <v>0</v>
      </c>
      <c r="BP711" s="137" t="n">
        <f aca="false">+DATOS_[[#This Row],[% de jornada]]*IF(DATOS_[[#This Row],[% jornada reducida]]="",1,DATOS_[[#This Row],[% jornada reducida]])</f>
        <v>0</v>
      </c>
      <c r="BQ711" s="137" t="n">
        <f aca="false">+(DATOS_[[#This Row],[F.fin.cal]]-DATOS_[[#This Row],[F.ini.cal]]+1)/($D$4-$D$3+1)</f>
        <v>1</v>
      </c>
      <c r="BR711" s="137" t="str">
        <f aca="false">IF(OR(AND(DATOS_[[#This Row],[Fecha Fin Contrato]]&lt;$D$3,DATOS_[[#This Row],[Fecha Fin Contrato]]&lt;&gt;""),DATOS_[[#This Row],[Fecha de Contratación]]&gt;$D$4),"Fuera","Dentro")</f>
        <v>Dentro</v>
      </c>
      <c r="BS711" s="137" t="str">
        <f aca="false" t="array" ref="BS711:BS711">IF(MAX(IF(DATOS_[id]=DATOS_[[#This Row],[id]],DATOS_[F.fin.cal]))=DATOS_[[#This Row],[F.fin.cal]],"Sí","NO")</f>
        <v>Sí</v>
      </c>
      <c r="BT711" s="137" t="str">
        <f aca="false">IF(AND(DATOS_[[#This Row],[% normaliz]]&lt;&gt;1,DATOS_[[#This Row],[% anualiz]]=1),"Sí","NO")</f>
        <v>Sí</v>
      </c>
      <c r="BU711" s="137" t="str">
        <f aca="false">IF(AND(DATOS_[[#This Row],[% normaliz]]=1,DATOS_[[#This Row],[% anualiz]]&lt;&gt;1),"Sí","NO")</f>
        <v>NO</v>
      </c>
      <c r="BV711" s="137" t="str">
        <f aca="false">IF(AND(DATOS_[[#This Row],[% normaliz]]&lt;&gt;1,DATOS_[[#This Row],[% anualiz]]&lt;&gt;1),"Sí","NO")</f>
        <v>NO</v>
      </c>
      <c r="BW711" s="137" t="str">
        <f aca="false">+IF(DATOS_[[#This Row],[% normaliz]]*DATOS_[[#This Row],[% anualiz]]=1,"NO","Sí")</f>
        <v>Sí</v>
      </c>
      <c r="BX711" s="138" t="e">
        <f aca="false">(DATOS_[[#This Row],[S.BASE]]*(1/DATOS_[[#This Row],[% normaliz]])*(1/DATOS_[[#This Row],[% anualiz]]))*IF(DATOS_[[#This Row],[Check Equiparado]]="Sí",1,0)</f>
        <v>#DIV/0!</v>
      </c>
      <c r="BY7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1" s="138" t="e">
        <f aca="false">+DATOS_[[#This Row],[SALARIO BASE Eq]]+DATOS_[[#This Row],[Tot COMPL.SAL Eq]]</f>
        <v>#DIV/0!</v>
      </c>
      <c r="CA711" s="138" t="e">
        <f aca="false" t="array" ref="CA711:CA7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1" s="138" t="e">
        <f aca="false">+DATOS_[[#This Row],[TOTAL SALARIO Eq]]+DATOS_[[#This Row],[Tot Extrasalarial Eq]]</f>
        <v>#DIV/0!</v>
      </c>
      <c r="CC711" s="139" t="n">
        <f aca="false">DATOS_[[#This Row],[S.BASE]]</f>
        <v>0</v>
      </c>
      <c r="CD711" s="139" t="n">
        <f aca="false">+SUM(DATOS_[[#This Row],[Conc.Sal.01]:[Conc.Sal.30]])</f>
        <v>0</v>
      </c>
      <c r="CE711" s="139" t="n">
        <f aca="false">+DATOS_[[#This Row],[SALARIO BASE Ef]]+DATOS_[[#This Row],[Tot COMPL.SAL Ef]]</f>
        <v>0</v>
      </c>
      <c r="CF711" s="139" t="n">
        <f aca="false">+SUM(DATOS_[[#This Row],[C.Extra.01]:[C.Extra.05]])</f>
        <v>0</v>
      </c>
      <c r="CG711" s="139" t="n">
        <f aca="false">+DATOS_[[#This Row],[TOTAL SALARIO Ef]]+DATOS_[[#This Row],[Tot Extrasalarial Ef]]</f>
        <v>0</v>
      </c>
      <c r="CH711" s="140" t="n">
        <f aca="false">MIN(IF(DATOS_[[#This Row],[Fecha Fin Contrato]]="",$D$4,DATOS_[[#This Row],[Fecha Fin Contrato]]),$D$4)-MAX(DATOS_[[#This Row],[Fecha de Contratación]],$D$3)+1</f>
        <v>1</v>
      </c>
      <c r="CI711" s="141" t="str">
        <f aca="false">IF(COUNTIFS(DATOS_[id],DATOS_[[#This Row],[id]])&gt;1,DATOS_[[#This Row],[id]],"")</f>
        <v/>
      </c>
      <c r="CJ711" s="141" t="n">
        <f aca="false">(Inicio!$G$10-DATOS_[[#This Row],[Fecha Nacimiento]])/365.25</f>
        <v>0</v>
      </c>
      <c r="CK711" s="141" t="n">
        <f aca="false">(Inicio!$G$10-DATOS_[[#This Row],[Fecha de Antigüedad]])/365.25</f>
        <v>0</v>
      </c>
      <c r="CL711" s="141" t="e">
        <f aca="false">+VLOOKUP(DATOS_[[#This Row],[Clave de Contrato]],TblTiposContrato13[],3,0)</f>
        <v>#N/A</v>
      </c>
      <c r="CM711" s="141" t="e">
        <f aca="false">+VLOOKUP(DATOS_[[#This Row],[Clave de Contrato]],TblTiposContrato13[],4,0)</f>
        <v>#N/A</v>
      </c>
      <c r="CN711" s="141" t="str">
        <f aca="false">VLOOKUP(DATOS_[[#This Row],[Edad]],CONTRATOS!TblRngEdad,2,1)</f>
        <v>20  o menos</v>
      </c>
      <c r="CO711" s="141" t="str">
        <f aca="false">VLOOKUP(DATOS_[[#This Row],[Antigüedad]],TblRngAntg14[],2,1)</f>
        <v>0 a 1 años</v>
      </c>
    </row>
    <row r="712" customFormat="false" ht="13.8" hidden="false" customHeight="false" outlineLevel="0" collapsed="false">
      <c r="D712" s="128"/>
      <c r="E712" s="129"/>
      <c r="F712" s="129"/>
      <c r="G712" s="129"/>
      <c r="H712" s="130"/>
      <c r="I712" s="131"/>
      <c r="J712" s="128"/>
      <c r="K712" s="132"/>
      <c r="L712" s="132"/>
      <c r="M712" s="133"/>
      <c r="N712" s="133"/>
      <c r="O712" s="133"/>
      <c r="P712" s="129"/>
      <c r="Z712" s="74"/>
      <c r="AA712" s="75"/>
      <c r="AB712" s="75"/>
      <c r="AC712" s="129"/>
      <c r="AD712" s="134"/>
      <c r="AE712" s="134"/>
      <c r="AF712" s="134"/>
      <c r="AG712" s="134"/>
      <c r="AH712" s="134"/>
      <c r="AI712" s="134"/>
      <c r="AJ712" s="134"/>
      <c r="AK712" s="134"/>
      <c r="AL712" s="134"/>
      <c r="AM712" s="134"/>
      <c r="AN712" s="134"/>
      <c r="AO712" s="134"/>
      <c r="AP712" s="134"/>
      <c r="AQ712" s="134"/>
      <c r="AR712" s="134"/>
      <c r="AS712" s="134"/>
      <c r="AT712" s="134"/>
      <c r="AU712" s="134"/>
      <c r="AV712" s="134"/>
      <c r="AW712" s="134"/>
      <c r="AX712" s="134"/>
      <c r="AY712" s="134"/>
      <c r="AZ712" s="134"/>
      <c r="BA712" s="134"/>
      <c r="BB712" s="134"/>
      <c r="BC712" s="134"/>
      <c r="BD712" s="134"/>
      <c r="BE712" s="134"/>
      <c r="BF712" s="134"/>
      <c r="BG712" s="134"/>
      <c r="BH712" s="134"/>
      <c r="BI712" s="134"/>
      <c r="BJ712" s="134"/>
      <c r="BK712" s="134"/>
      <c r="BL712" s="134"/>
      <c r="BM712" s="135"/>
      <c r="BN712" s="136" t="n">
        <f aca="false">+MAX($D$3,DATOS_[[#This Row],[Fecha Inicio Sit. Contract.]])</f>
        <v>0</v>
      </c>
      <c r="BO712" s="136" t="n">
        <f aca="false">+MIN($D$4,DATOS_[[#This Row],[Fecha Fin Sit. Contract.]])</f>
        <v>0</v>
      </c>
      <c r="BP712" s="137" t="n">
        <f aca="false">+DATOS_[[#This Row],[% de jornada]]*IF(DATOS_[[#This Row],[% jornada reducida]]="",1,DATOS_[[#This Row],[% jornada reducida]])</f>
        <v>0</v>
      </c>
      <c r="BQ712" s="137" t="n">
        <f aca="false">+(DATOS_[[#This Row],[F.fin.cal]]-DATOS_[[#This Row],[F.ini.cal]]+1)/($D$4-$D$3+1)</f>
        <v>1</v>
      </c>
      <c r="BR712" s="137" t="str">
        <f aca="false">IF(OR(AND(DATOS_[[#This Row],[Fecha Fin Contrato]]&lt;$D$3,DATOS_[[#This Row],[Fecha Fin Contrato]]&lt;&gt;""),DATOS_[[#This Row],[Fecha de Contratación]]&gt;$D$4),"Fuera","Dentro")</f>
        <v>Dentro</v>
      </c>
      <c r="BS712" s="137" t="str">
        <f aca="false" t="array" ref="BS712:BS712">IF(MAX(IF(DATOS_[id]=DATOS_[[#This Row],[id]],DATOS_[F.fin.cal]))=DATOS_[[#This Row],[F.fin.cal]],"Sí","NO")</f>
        <v>Sí</v>
      </c>
      <c r="BT712" s="137" t="str">
        <f aca="false">IF(AND(DATOS_[[#This Row],[% normaliz]]&lt;&gt;1,DATOS_[[#This Row],[% anualiz]]=1),"Sí","NO")</f>
        <v>Sí</v>
      </c>
      <c r="BU712" s="137" t="str">
        <f aca="false">IF(AND(DATOS_[[#This Row],[% normaliz]]=1,DATOS_[[#This Row],[% anualiz]]&lt;&gt;1),"Sí","NO")</f>
        <v>NO</v>
      </c>
      <c r="BV712" s="137" t="str">
        <f aca="false">IF(AND(DATOS_[[#This Row],[% normaliz]]&lt;&gt;1,DATOS_[[#This Row],[% anualiz]]&lt;&gt;1),"Sí","NO")</f>
        <v>NO</v>
      </c>
      <c r="BW712" s="137" t="str">
        <f aca="false">+IF(DATOS_[[#This Row],[% normaliz]]*DATOS_[[#This Row],[% anualiz]]=1,"NO","Sí")</f>
        <v>Sí</v>
      </c>
      <c r="BX712" s="138" t="e">
        <f aca="false">(DATOS_[[#This Row],[S.BASE]]*(1/DATOS_[[#This Row],[% normaliz]])*(1/DATOS_[[#This Row],[% anualiz]]))*IF(DATOS_[[#This Row],[Check Equiparado]]="Sí",1,0)</f>
        <v>#DIV/0!</v>
      </c>
      <c r="BY7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2" s="138" t="e">
        <f aca="false">+DATOS_[[#This Row],[SALARIO BASE Eq]]+DATOS_[[#This Row],[Tot COMPL.SAL Eq]]</f>
        <v>#DIV/0!</v>
      </c>
      <c r="CA712" s="138" t="e">
        <f aca="false" t="array" ref="CA712:CA7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2" s="138" t="e">
        <f aca="false">+DATOS_[[#This Row],[TOTAL SALARIO Eq]]+DATOS_[[#This Row],[Tot Extrasalarial Eq]]</f>
        <v>#DIV/0!</v>
      </c>
      <c r="CC712" s="139" t="n">
        <f aca="false">DATOS_[[#This Row],[S.BASE]]</f>
        <v>0</v>
      </c>
      <c r="CD712" s="139" t="n">
        <f aca="false">+SUM(DATOS_[[#This Row],[Conc.Sal.01]:[Conc.Sal.30]])</f>
        <v>0</v>
      </c>
      <c r="CE712" s="139" t="n">
        <f aca="false">+DATOS_[[#This Row],[SALARIO BASE Ef]]+DATOS_[[#This Row],[Tot COMPL.SAL Ef]]</f>
        <v>0</v>
      </c>
      <c r="CF712" s="139" t="n">
        <f aca="false">+SUM(DATOS_[[#This Row],[C.Extra.01]:[C.Extra.05]])</f>
        <v>0</v>
      </c>
      <c r="CG712" s="139" t="n">
        <f aca="false">+DATOS_[[#This Row],[TOTAL SALARIO Ef]]+DATOS_[[#This Row],[Tot Extrasalarial Ef]]</f>
        <v>0</v>
      </c>
      <c r="CH712" s="140" t="n">
        <f aca="false">MIN(IF(DATOS_[[#This Row],[Fecha Fin Contrato]]="",$D$4,DATOS_[[#This Row],[Fecha Fin Contrato]]),$D$4)-MAX(DATOS_[[#This Row],[Fecha de Contratación]],$D$3)+1</f>
        <v>1</v>
      </c>
      <c r="CI712" s="141" t="str">
        <f aca="false">IF(COUNTIFS(DATOS_[id],DATOS_[[#This Row],[id]])&gt;1,DATOS_[[#This Row],[id]],"")</f>
        <v/>
      </c>
      <c r="CJ712" s="141" t="n">
        <f aca="false">(Inicio!$G$10-DATOS_[[#This Row],[Fecha Nacimiento]])/365.25</f>
        <v>0</v>
      </c>
      <c r="CK712" s="141" t="n">
        <f aca="false">(Inicio!$G$10-DATOS_[[#This Row],[Fecha de Antigüedad]])/365.25</f>
        <v>0</v>
      </c>
      <c r="CL712" s="141" t="e">
        <f aca="false">+VLOOKUP(DATOS_[[#This Row],[Clave de Contrato]],TblTiposContrato13[],3,0)</f>
        <v>#N/A</v>
      </c>
      <c r="CM712" s="141" t="e">
        <f aca="false">+VLOOKUP(DATOS_[[#This Row],[Clave de Contrato]],TblTiposContrato13[],4,0)</f>
        <v>#N/A</v>
      </c>
      <c r="CN712" s="141" t="str">
        <f aca="false">VLOOKUP(DATOS_[[#This Row],[Edad]],CONTRATOS!TblRngEdad,2,1)</f>
        <v>20  o menos</v>
      </c>
      <c r="CO712" s="141" t="str">
        <f aca="false">VLOOKUP(DATOS_[[#This Row],[Antigüedad]],TblRngAntg14[],2,1)</f>
        <v>0 a 1 años</v>
      </c>
    </row>
    <row r="713" customFormat="false" ht="13.8" hidden="false" customHeight="false" outlineLevel="0" collapsed="false">
      <c r="D713" s="128"/>
      <c r="E713" s="129"/>
      <c r="F713" s="129"/>
      <c r="G713" s="129"/>
      <c r="H713" s="130"/>
      <c r="I713" s="131"/>
      <c r="J713" s="128"/>
      <c r="K713" s="132"/>
      <c r="L713" s="132"/>
      <c r="M713" s="133"/>
      <c r="N713" s="133"/>
      <c r="O713" s="133"/>
      <c r="P713" s="129"/>
      <c r="Z713" s="74"/>
      <c r="AA713" s="75"/>
      <c r="AB713" s="75"/>
      <c r="AC713" s="129"/>
      <c r="AD713" s="134"/>
      <c r="AE713" s="134"/>
      <c r="AF713" s="134"/>
      <c r="AG713" s="134"/>
      <c r="AH713" s="134"/>
      <c r="AI713" s="134"/>
      <c r="AJ713" s="134"/>
      <c r="AK713" s="134"/>
      <c r="AL713" s="134"/>
      <c r="AM713" s="134"/>
      <c r="AN713" s="134"/>
      <c r="AO713" s="134"/>
      <c r="AP713" s="134"/>
      <c r="AQ713" s="134"/>
      <c r="AR713" s="134"/>
      <c r="AS713" s="134"/>
      <c r="AT713" s="134"/>
      <c r="AU713" s="134"/>
      <c r="AV713" s="134"/>
      <c r="AW713" s="134"/>
      <c r="AX713" s="134"/>
      <c r="AY713" s="134"/>
      <c r="AZ713" s="134"/>
      <c r="BA713" s="134"/>
      <c r="BB713" s="134"/>
      <c r="BC713" s="134"/>
      <c r="BD713" s="134"/>
      <c r="BE713" s="134"/>
      <c r="BF713" s="134"/>
      <c r="BG713" s="134"/>
      <c r="BH713" s="134"/>
      <c r="BI713" s="134"/>
      <c r="BJ713" s="134"/>
      <c r="BK713" s="134"/>
      <c r="BL713" s="134"/>
      <c r="BM713" s="135"/>
      <c r="BN713" s="136" t="n">
        <f aca="false">+MAX($D$3,DATOS_[[#This Row],[Fecha Inicio Sit. Contract.]])</f>
        <v>0</v>
      </c>
      <c r="BO713" s="136" t="n">
        <f aca="false">+MIN($D$4,DATOS_[[#This Row],[Fecha Fin Sit. Contract.]])</f>
        <v>0</v>
      </c>
      <c r="BP713" s="137" t="n">
        <f aca="false">+DATOS_[[#This Row],[% de jornada]]*IF(DATOS_[[#This Row],[% jornada reducida]]="",1,DATOS_[[#This Row],[% jornada reducida]])</f>
        <v>0</v>
      </c>
      <c r="BQ713" s="137" t="n">
        <f aca="false">+(DATOS_[[#This Row],[F.fin.cal]]-DATOS_[[#This Row],[F.ini.cal]]+1)/($D$4-$D$3+1)</f>
        <v>1</v>
      </c>
      <c r="BR713" s="137" t="str">
        <f aca="false">IF(OR(AND(DATOS_[[#This Row],[Fecha Fin Contrato]]&lt;$D$3,DATOS_[[#This Row],[Fecha Fin Contrato]]&lt;&gt;""),DATOS_[[#This Row],[Fecha de Contratación]]&gt;$D$4),"Fuera","Dentro")</f>
        <v>Dentro</v>
      </c>
      <c r="BS713" s="137" t="str">
        <f aca="false" t="array" ref="BS713:BS713">IF(MAX(IF(DATOS_[id]=DATOS_[[#This Row],[id]],DATOS_[F.fin.cal]))=DATOS_[[#This Row],[F.fin.cal]],"Sí","NO")</f>
        <v>Sí</v>
      </c>
      <c r="BT713" s="137" t="str">
        <f aca="false">IF(AND(DATOS_[[#This Row],[% normaliz]]&lt;&gt;1,DATOS_[[#This Row],[% anualiz]]=1),"Sí","NO")</f>
        <v>Sí</v>
      </c>
      <c r="BU713" s="137" t="str">
        <f aca="false">IF(AND(DATOS_[[#This Row],[% normaliz]]=1,DATOS_[[#This Row],[% anualiz]]&lt;&gt;1),"Sí","NO")</f>
        <v>NO</v>
      </c>
      <c r="BV713" s="137" t="str">
        <f aca="false">IF(AND(DATOS_[[#This Row],[% normaliz]]&lt;&gt;1,DATOS_[[#This Row],[% anualiz]]&lt;&gt;1),"Sí","NO")</f>
        <v>NO</v>
      </c>
      <c r="BW713" s="137" t="str">
        <f aca="false">+IF(DATOS_[[#This Row],[% normaliz]]*DATOS_[[#This Row],[% anualiz]]=1,"NO","Sí")</f>
        <v>Sí</v>
      </c>
      <c r="BX713" s="138" t="e">
        <f aca="false">(DATOS_[[#This Row],[S.BASE]]*(1/DATOS_[[#This Row],[% normaliz]])*(1/DATOS_[[#This Row],[% anualiz]]))*IF(DATOS_[[#This Row],[Check Equiparado]]="Sí",1,0)</f>
        <v>#DIV/0!</v>
      </c>
      <c r="BY7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3" s="138" t="e">
        <f aca="false">+DATOS_[[#This Row],[SALARIO BASE Eq]]+DATOS_[[#This Row],[Tot COMPL.SAL Eq]]</f>
        <v>#DIV/0!</v>
      </c>
      <c r="CA713" s="138" t="e">
        <f aca="false" t="array" ref="CA713:CA7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3" s="138" t="e">
        <f aca="false">+DATOS_[[#This Row],[TOTAL SALARIO Eq]]+DATOS_[[#This Row],[Tot Extrasalarial Eq]]</f>
        <v>#DIV/0!</v>
      </c>
      <c r="CC713" s="139" t="n">
        <f aca="false">DATOS_[[#This Row],[S.BASE]]</f>
        <v>0</v>
      </c>
      <c r="CD713" s="139" t="n">
        <f aca="false">+SUM(DATOS_[[#This Row],[Conc.Sal.01]:[Conc.Sal.30]])</f>
        <v>0</v>
      </c>
      <c r="CE713" s="139" t="n">
        <f aca="false">+DATOS_[[#This Row],[SALARIO BASE Ef]]+DATOS_[[#This Row],[Tot COMPL.SAL Ef]]</f>
        <v>0</v>
      </c>
      <c r="CF713" s="139" t="n">
        <f aca="false">+SUM(DATOS_[[#This Row],[C.Extra.01]:[C.Extra.05]])</f>
        <v>0</v>
      </c>
      <c r="CG713" s="139" t="n">
        <f aca="false">+DATOS_[[#This Row],[TOTAL SALARIO Ef]]+DATOS_[[#This Row],[Tot Extrasalarial Ef]]</f>
        <v>0</v>
      </c>
      <c r="CH713" s="140" t="n">
        <f aca="false">MIN(IF(DATOS_[[#This Row],[Fecha Fin Contrato]]="",$D$4,DATOS_[[#This Row],[Fecha Fin Contrato]]),$D$4)-MAX(DATOS_[[#This Row],[Fecha de Contratación]],$D$3)+1</f>
        <v>1</v>
      </c>
      <c r="CI713" s="141" t="str">
        <f aca="false">IF(COUNTIFS(DATOS_[id],DATOS_[[#This Row],[id]])&gt;1,DATOS_[[#This Row],[id]],"")</f>
        <v/>
      </c>
      <c r="CJ713" s="141" t="n">
        <f aca="false">(Inicio!$G$10-DATOS_[[#This Row],[Fecha Nacimiento]])/365.25</f>
        <v>0</v>
      </c>
      <c r="CK713" s="141" t="n">
        <f aca="false">(Inicio!$G$10-DATOS_[[#This Row],[Fecha de Antigüedad]])/365.25</f>
        <v>0</v>
      </c>
      <c r="CL713" s="141" t="e">
        <f aca="false">+VLOOKUP(DATOS_[[#This Row],[Clave de Contrato]],TblTiposContrato13[],3,0)</f>
        <v>#N/A</v>
      </c>
      <c r="CM713" s="141" t="e">
        <f aca="false">+VLOOKUP(DATOS_[[#This Row],[Clave de Contrato]],TblTiposContrato13[],4,0)</f>
        <v>#N/A</v>
      </c>
      <c r="CN713" s="141" t="str">
        <f aca="false">VLOOKUP(DATOS_[[#This Row],[Edad]],CONTRATOS!TblRngEdad,2,1)</f>
        <v>20  o menos</v>
      </c>
      <c r="CO713" s="141" t="str">
        <f aca="false">VLOOKUP(DATOS_[[#This Row],[Antigüedad]],TblRngAntg14[],2,1)</f>
        <v>0 a 1 años</v>
      </c>
    </row>
    <row r="714" customFormat="false" ht="13.8" hidden="false" customHeight="false" outlineLevel="0" collapsed="false">
      <c r="D714" s="128"/>
      <c r="E714" s="129"/>
      <c r="F714" s="129"/>
      <c r="G714" s="129"/>
      <c r="H714" s="130"/>
      <c r="I714" s="131"/>
      <c r="J714" s="128"/>
      <c r="K714" s="132"/>
      <c r="L714" s="132"/>
      <c r="M714" s="133"/>
      <c r="N714" s="133"/>
      <c r="O714" s="133"/>
      <c r="P714" s="129"/>
      <c r="Z714" s="74"/>
      <c r="AA714" s="75"/>
      <c r="AB714" s="75"/>
      <c r="AC714" s="129"/>
      <c r="AD714" s="134"/>
      <c r="AE714" s="134"/>
      <c r="AF714" s="134"/>
      <c r="AG714" s="134"/>
      <c r="AH714" s="134"/>
      <c r="AI714" s="134"/>
      <c r="AJ714" s="134"/>
      <c r="AK714" s="134"/>
      <c r="AL714" s="134"/>
      <c r="AM714" s="134"/>
      <c r="AN714" s="134"/>
      <c r="AO714" s="134"/>
      <c r="AP714" s="134"/>
      <c r="AQ714" s="134"/>
      <c r="AR714" s="134"/>
      <c r="AS714" s="134"/>
      <c r="AT714" s="134"/>
      <c r="AU714" s="134"/>
      <c r="AV714" s="134"/>
      <c r="AW714" s="134"/>
      <c r="AX714" s="134"/>
      <c r="AY714" s="134"/>
      <c r="AZ714" s="134"/>
      <c r="BA714" s="134"/>
      <c r="BB714" s="134"/>
      <c r="BC714" s="134"/>
      <c r="BD714" s="134"/>
      <c r="BE714" s="134"/>
      <c r="BF714" s="134"/>
      <c r="BG714" s="134"/>
      <c r="BH714" s="134"/>
      <c r="BI714" s="134"/>
      <c r="BJ714" s="134"/>
      <c r="BK714" s="134"/>
      <c r="BL714" s="134"/>
      <c r="BM714" s="135"/>
      <c r="BN714" s="136" t="n">
        <f aca="false">+MAX($D$3,DATOS_[[#This Row],[Fecha Inicio Sit. Contract.]])</f>
        <v>0</v>
      </c>
      <c r="BO714" s="136" t="n">
        <f aca="false">+MIN($D$4,DATOS_[[#This Row],[Fecha Fin Sit. Contract.]])</f>
        <v>0</v>
      </c>
      <c r="BP714" s="137" t="n">
        <f aca="false">+DATOS_[[#This Row],[% de jornada]]*IF(DATOS_[[#This Row],[% jornada reducida]]="",1,DATOS_[[#This Row],[% jornada reducida]])</f>
        <v>0</v>
      </c>
      <c r="BQ714" s="137" t="n">
        <f aca="false">+(DATOS_[[#This Row],[F.fin.cal]]-DATOS_[[#This Row],[F.ini.cal]]+1)/($D$4-$D$3+1)</f>
        <v>1</v>
      </c>
      <c r="BR714" s="137" t="str">
        <f aca="false">IF(OR(AND(DATOS_[[#This Row],[Fecha Fin Contrato]]&lt;$D$3,DATOS_[[#This Row],[Fecha Fin Contrato]]&lt;&gt;""),DATOS_[[#This Row],[Fecha de Contratación]]&gt;$D$4),"Fuera","Dentro")</f>
        <v>Dentro</v>
      </c>
      <c r="BS714" s="137" t="str">
        <f aca="false" t="array" ref="BS714:BS714">IF(MAX(IF(DATOS_[id]=DATOS_[[#This Row],[id]],DATOS_[F.fin.cal]))=DATOS_[[#This Row],[F.fin.cal]],"Sí","NO")</f>
        <v>Sí</v>
      </c>
      <c r="BT714" s="137" t="str">
        <f aca="false">IF(AND(DATOS_[[#This Row],[% normaliz]]&lt;&gt;1,DATOS_[[#This Row],[% anualiz]]=1),"Sí","NO")</f>
        <v>Sí</v>
      </c>
      <c r="BU714" s="137" t="str">
        <f aca="false">IF(AND(DATOS_[[#This Row],[% normaliz]]=1,DATOS_[[#This Row],[% anualiz]]&lt;&gt;1),"Sí","NO")</f>
        <v>NO</v>
      </c>
      <c r="BV714" s="137" t="str">
        <f aca="false">IF(AND(DATOS_[[#This Row],[% normaliz]]&lt;&gt;1,DATOS_[[#This Row],[% anualiz]]&lt;&gt;1),"Sí","NO")</f>
        <v>NO</v>
      </c>
      <c r="BW714" s="137" t="str">
        <f aca="false">+IF(DATOS_[[#This Row],[% normaliz]]*DATOS_[[#This Row],[% anualiz]]=1,"NO","Sí")</f>
        <v>Sí</v>
      </c>
      <c r="BX714" s="138" t="e">
        <f aca="false">(DATOS_[[#This Row],[S.BASE]]*(1/DATOS_[[#This Row],[% normaliz]])*(1/DATOS_[[#This Row],[% anualiz]]))*IF(DATOS_[[#This Row],[Check Equiparado]]="Sí",1,0)</f>
        <v>#DIV/0!</v>
      </c>
      <c r="BY7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4" s="138" t="e">
        <f aca="false">+DATOS_[[#This Row],[SALARIO BASE Eq]]+DATOS_[[#This Row],[Tot COMPL.SAL Eq]]</f>
        <v>#DIV/0!</v>
      </c>
      <c r="CA714" s="138" t="e">
        <f aca="false" t="array" ref="CA714:CA7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4" s="138" t="e">
        <f aca="false">+DATOS_[[#This Row],[TOTAL SALARIO Eq]]+DATOS_[[#This Row],[Tot Extrasalarial Eq]]</f>
        <v>#DIV/0!</v>
      </c>
      <c r="CC714" s="139" t="n">
        <f aca="false">DATOS_[[#This Row],[S.BASE]]</f>
        <v>0</v>
      </c>
      <c r="CD714" s="139" t="n">
        <f aca="false">+SUM(DATOS_[[#This Row],[Conc.Sal.01]:[Conc.Sal.30]])</f>
        <v>0</v>
      </c>
      <c r="CE714" s="139" t="n">
        <f aca="false">+DATOS_[[#This Row],[SALARIO BASE Ef]]+DATOS_[[#This Row],[Tot COMPL.SAL Ef]]</f>
        <v>0</v>
      </c>
      <c r="CF714" s="139" t="n">
        <f aca="false">+SUM(DATOS_[[#This Row],[C.Extra.01]:[C.Extra.05]])</f>
        <v>0</v>
      </c>
      <c r="CG714" s="139" t="n">
        <f aca="false">+DATOS_[[#This Row],[TOTAL SALARIO Ef]]+DATOS_[[#This Row],[Tot Extrasalarial Ef]]</f>
        <v>0</v>
      </c>
      <c r="CH714" s="140" t="n">
        <f aca="false">MIN(IF(DATOS_[[#This Row],[Fecha Fin Contrato]]="",$D$4,DATOS_[[#This Row],[Fecha Fin Contrato]]),$D$4)-MAX(DATOS_[[#This Row],[Fecha de Contratación]],$D$3)+1</f>
        <v>1</v>
      </c>
      <c r="CI714" s="141" t="str">
        <f aca="false">IF(COUNTIFS(DATOS_[id],DATOS_[[#This Row],[id]])&gt;1,DATOS_[[#This Row],[id]],"")</f>
        <v/>
      </c>
      <c r="CJ714" s="141" t="n">
        <f aca="false">(Inicio!$G$10-DATOS_[[#This Row],[Fecha Nacimiento]])/365.25</f>
        <v>0</v>
      </c>
      <c r="CK714" s="141" t="n">
        <f aca="false">(Inicio!$G$10-DATOS_[[#This Row],[Fecha de Antigüedad]])/365.25</f>
        <v>0</v>
      </c>
      <c r="CL714" s="141" t="e">
        <f aca="false">+VLOOKUP(DATOS_[[#This Row],[Clave de Contrato]],TblTiposContrato13[],3,0)</f>
        <v>#N/A</v>
      </c>
      <c r="CM714" s="141" t="e">
        <f aca="false">+VLOOKUP(DATOS_[[#This Row],[Clave de Contrato]],TblTiposContrato13[],4,0)</f>
        <v>#N/A</v>
      </c>
      <c r="CN714" s="141" t="str">
        <f aca="false">VLOOKUP(DATOS_[[#This Row],[Edad]],CONTRATOS!TblRngEdad,2,1)</f>
        <v>20  o menos</v>
      </c>
      <c r="CO714" s="141" t="str">
        <f aca="false">VLOOKUP(DATOS_[[#This Row],[Antigüedad]],TblRngAntg14[],2,1)</f>
        <v>0 a 1 años</v>
      </c>
    </row>
    <row r="715" customFormat="false" ht="13.8" hidden="false" customHeight="false" outlineLevel="0" collapsed="false">
      <c r="D715" s="128"/>
      <c r="E715" s="129"/>
      <c r="F715" s="129"/>
      <c r="G715" s="129"/>
      <c r="H715" s="130"/>
      <c r="I715" s="131"/>
      <c r="J715" s="128"/>
      <c r="K715" s="132"/>
      <c r="L715" s="132"/>
      <c r="M715" s="133"/>
      <c r="N715" s="133"/>
      <c r="O715" s="133"/>
      <c r="P715" s="129"/>
      <c r="Z715" s="74"/>
      <c r="AA715" s="75"/>
      <c r="AB715" s="75"/>
      <c r="AC715" s="129"/>
      <c r="AD715" s="134"/>
      <c r="AE715" s="134"/>
      <c r="AF715" s="134"/>
      <c r="AG715" s="134"/>
      <c r="AH715" s="134"/>
      <c r="AI715" s="134"/>
      <c r="AJ715" s="134"/>
      <c r="AK715" s="134"/>
      <c r="AL715" s="134"/>
      <c r="AM715" s="134"/>
      <c r="AN715" s="134"/>
      <c r="AO715" s="134"/>
      <c r="AP715" s="134"/>
      <c r="AQ715" s="134"/>
      <c r="AR715" s="134"/>
      <c r="AS715" s="134"/>
      <c r="AT715" s="134"/>
      <c r="AU715" s="134"/>
      <c r="AV715" s="134"/>
      <c r="AW715" s="134"/>
      <c r="AX715" s="134"/>
      <c r="AY715" s="134"/>
      <c r="AZ715" s="134"/>
      <c r="BA715" s="134"/>
      <c r="BB715" s="134"/>
      <c r="BC715" s="134"/>
      <c r="BD715" s="134"/>
      <c r="BE715" s="134"/>
      <c r="BF715" s="134"/>
      <c r="BG715" s="134"/>
      <c r="BH715" s="134"/>
      <c r="BI715" s="134"/>
      <c r="BJ715" s="134"/>
      <c r="BK715" s="134"/>
      <c r="BL715" s="134"/>
      <c r="BM715" s="135"/>
      <c r="BN715" s="136" t="n">
        <f aca="false">+MAX($D$3,DATOS_[[#This Row],[Fecha Inicio Sit. Contract.]])</f>
        <v>0</v>
      </c>
      <c r="BO715" s="136" t="n">
        <f aca="false">+MIN($D$4,DATOS_[[#This Row],[Fecha Fin Sit. Contract.]])</f>
        <v>0</v>
      </c>
      <c r="BP715" s="137" t="n">
        <f aca="false">+DATOS_[[#This Row],[% de jornada]]*IF(DATOS_[[#This Row],[% jornada reducida]]="",1,DATOS_[[#This Row],[% jornada reducida]])</f>
        <v>0</v>
      </c>
      <c r="BQ715" s="137" t="n">
        <f aca="false">+(DATOS_[[#This Row],[F.fin.cal]]-DATOS_[[#This Row],[F.ini.cal]]+1)/($D$4-$D$3+1)</f>
        <v>1</v>
      </c>
      <c r="BR715" s="137" t="str">
        <f aca="false">IF(OR(AND(DATOS_[[#This Row],[Fecha Fin Contrato]]&lt;$D$3,DATOS_[[#This Row],[Fecha Fin Contrato]]&lt;&gt;""),DATOS_[[#This Row],[Fecha de Contratación]]&gt;$D$4),"Fuera","Dentro")</f>
        <v>Dentro</v>
      </c>
      <c r="BS715" s="137" t="str">
        <f aca="false" t="array" ref="BS715:BS715">IF(MAX(IF(DATOS_[id]=DATOS_[[#This Row],[id]],DATOS_[F.fin.cal]))=DATOS_[[#This Row],[F.fin.cal]],"Sí","NO")</f>
        <v>Sí</v>
      </c>
      <c r="BT715" s="137" t="str">
        <f aca="false">IF(AND(DATOS_[[#This Row],[% normaliz]]&lt;&gt;1,DATOS_[[#This Row],[% anualiz]]=1),"Sí","NO")</f>
        <v>Sí</v>
      </c>
      <c r="BU715" s="137" t="str">
        <f aca="false">IF(AND(DATOS_[[#This Row],[% normaliz]]=1,DATOS_[[#This Row],[% anualiz]]&lt;&gt;1),"Sí","NO")</f>
        <v>NO</v>
      </c>
      <c r="BV715" s="137" t="str">
        <f aca="false">IF(AND(DATOS_[[#This Row],[% normaliz]]&lt;&gt;1,DATOS_[[#This Row],[% anualiz]]&lt;&gt;1),"Sí","NO")</f>
        <v>NO</v>
      </c>
      <c r="BW715" s="137" t="str">
        <f aca="false">+IF(DATOS_[[#This Row],[% normaliz]]*DATOS_[[#This Row],[% anualiz]]=1,"NO","Sí")</f>
        <v>Sí</v>
      </c>
      <c r="BX715" s="138" t="e">
        <f aca="false">(DATOS_[[#This Row],[S.BASE]]*(1/DATOS_[[#This Row],[% normaliz]])*(1/DATOS_[[#This Row],[% anualiz]]))*IF(DATOS_[[#This Row],[Check Equiparado]]="Sí",1,0)</f>
        <v>#DIV/0!</v>
      </c>
      <c r="BY7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5" s="138" t="e">
        <f aca="false">+DATOS_[[#This Row],[SALARIO BASE Eq]]+DATOS_[[#This Row],[Tot COMPL.SAL Eq]]</f>
        <v>#DIV/0!</v>
      </c>
      <c r="CA715" s="138" t="e">
        <f aca="false" t="array" ref="CA715:CA7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5" s="138" t="e">
        <f aca="false">+DATOS_[[#This Row],[TOTAL SALARIO Eq]]+DATOS_[[#This Row],[Tot Extrasalarial Eq]]</f>
        <v>#DIV/0!</v>
      </c>
      <c r="CC715" s="139" t="n">
        <f aca="false">DATOS_[[#This Row],[S.BASE]]</f>
        <v>0</v>
      </c>
      <c r="CD715" s="139" t="n">
        <f aca="false">+SUM(DATOS_[[#This Row],[Conc.Sal.01]:[Conc.Sal.30]])</f>
        <v>0</v>
      </c>
      <c r="CE715" s="139" t="n">
        <f aca="false">+DATOS_[[#This Row],[SALARIO BASE Ef]]+DATOS_[[#This Row],[Tot COMPL.SAL Ef]]</f>
        <v>0</v>
      </c>
      <c r="CF715" s="139" t="n">
        <f aca="false">+SUM(DATOS_[[#This Row],[C.Extra.01]:[C.Extra.05]])</f>
        <v>0</v>
      </c>
      <c r="CG715" s="139" t="n">
        <f aca="false">+DATOS_[[#This Row],[TOTAL SALARIO Ef]]+DATOS_[[#This Row],[Tot Extrasalarial Ef]]</f>
        <v>0</v>
      </c>
      <c r="CH715" s="140" t="n">
        <f aca="false">MIN(IF(DATOS_[[#This Row],[Fecha Fin Contrato]]="",$D$4,DATOS_[[#This Row],[Fecha Fin Contrato]]),$D$4)-MAX(DATOS_[[#This Row],[Fecha de Contratación]],$D$3)+1</f>
        <v>1</v>
      </c>
      <c r="CI715" s="141" t="str">
        <f aca="false">IF(COUNTIFS(DATOS_[id],DATOS_[[#This Row],[id]])&gt;1,DATOS_[[#This Row],[id]],"")</f>
        <v/>
      </c>
      <c r="CJ715" s="141" t="n">
        <f aca="false">(Inicio!$G$10-DATOS_[[#This Row],[Fecha Nacimiento]])/365.25</f>
        <v>0</v>
      </c>
      <c r="CK715" s="141" t="n">
        <f aca="false">(Inicio!$G$10-DATOS_[[#This Row],[Fecha de Antigüedad]])/365.25</f>
        <v>0</v>
      </c>
      <c r="CL715" s="141" t="e">
        <f aca="false">+VLOOKUP(DATOS_[[#This Row],[Clave de Contrato]],TblTiposContrato13[],3,0)</f>
        <v>#N/A</v>
      </c>
      <c r="CM715" s="141" t="e">
        <f aca="false">+VLOOKUP(DATOS_[[#This Row],[Clave de Contrato]],TblTiposContrato13[],4,0)</f>
        <v>#N/A</v>
      </c>
      <c r="CN715" s="141" t="str">
        <f aca="false">VLOOKUP(DATOS_[[#This Row],[Edad]],CONTRATOS!TblRngEdad,2,1)</f>
        <v>20  o menos</v>
      </c>
      <c r="CO715" s="141" t="str">
        <f aca="false">VLOOKUP(DATOS_[[#This Row],[Antigüedad]],TblRngAntg14[],2,1)</f>
        <v>0 a 1 años</v>
      </c>
    </row>
    <row r="716" customFormat="false" ht="13.8" hidden="false" customHeight="false" outlineLevel="0" collapsed="false">
      <c r="D716" s="128"/>
      <c r="E716" s="129"/>
      <c r="F716" s="129"/>
      <c r="G716" s="129"/>
      <c r="H716" s="130"/>
      <c r="I716" s="131"/>
      <c r="J716" s="128"/>
      <c r="K716" s="132"/>
      <c r="L716" s="132"/>
      <c r="M716" s="133"/>
      <c r="N716" s="133"/>
      <c r="O716" s="133"/>
      <c r="P716" s="129"/>
      <c r="Z716" s="74"/>
      <c r="AA716" s="75"/>
      <c r="AB716" s="75"/>
      <c r="AC716" s="129"/>
      <c r="AD716" s="134"/>
      <c r="AE716" s="134"/>
      <c r="AF716" s="134"/>
      <c r="AG716" s="134"/>
      <c r="AH716" s="134"/>
      <c r="AI716" s="134"/>
      <c r="AJ716" s="134"/>
      <c r="AK716" s="134"/>
      <c r="AL716" s="134"/>
      <c r="AM716" s="134"/>
      <c r="AN716" s="134"/>
      <c r="AO716" s="134"/>
      <c r="AP716" s="134"/>
      <c r="AQ716" s="134"/>
      <c r="AR716" s="134"/>
      <c r="AS716" s="134"/>
      <c r="AT716" s="134"/>
      <c r="AU716" s="134"/>
      <c r="AV716" s="134"/>
      <c r="AW716" s="134"/>
      <c r="AX716" s="134"/>
      <c r="AY716" s="134"/>
      <c r="AZ716" s="134"/>
      <c r="BA716" s="134"/>
      <c r="BB716" s="134"/>
      <c r="BC716" s="134"/>
      <c r="BD716" s="134"/>
      <c r="BE716" s="134"/>
      <c r="BF716" s="134"/>
      <c r="BG716" s="134"/>
      <c r="BH716" s="134"/>
      <c r="BI716" s="134"/>
      <c r="BJ716" s="134"/>
      <c r="BK716" s="134"/>
      <c r="BL716" s="134"/>
      <c r="BM716" s="135"/>
      <c r="BN716" s="136" t="n">
        <f aca="false">+MAX($D$3,DATOS_[[#This Row],[Fecha Inicio Sit. Contract.]])</f>
        <v>0</v>
      </c>
      <c r="BO716" s="136" t="n">
        <f aca="false">+MIN($D$4,DATOS_[[#This Row],[Fecha Fin Sit. Contract.]])</f>
        <v>0</v>
      </c>
      <c r="BP716" s="137" t="n">
        <f aca="false">+DATOS_[[#This Row],[% de jornada]]*IF(DATOS_[[#This Row],[% jornada reducida]]="",1,DATOS_[[#This Row],[% jornada reducida]])</f>
        <v>0</v>
      </c>
      <c r="BQ716" s="137" t="n">
        <f aca="false">+(DATOS_[[#This Row],[F.fin.cal]]-DATOS_[[#This Row],[F.ini.cal]]+1)/($D$4-$D$3+1)</f>
        <v>1</v>
      </c>
      <c r="BR716" s="137" t="str">
        <f aca="false">IF(OR(AND(DATOS_[[#This Row],[Fecha Fin Contrato]]&lt;$D$3,DATOS_[[#This Row],[Fecha Fin Contrato]]&lt;&gt;""),DATOS_[[#This Row],[Fecha de Contratación]]&gt;$D$4),"Fuera","Dentro")</f>
        <v>Dentro</v>
      </c>
      <c r="BS716" s="137" t="str">
        <f aca="false" t="array" ref="BS716:BS716">IF(MAX(IF(DATOS_[id]=DATOS_[[#This Row],[id]],DATOS_[F.fin.cal]))=DATOS_[[#This Row],[F.fin.cal]],"Sí","NO")</f>
        <v>Sí</v>
      </c>
      <c r="BT716" s="137" t="str">
        <f aca="false">IF(AND(DATOS_[[#This Row],[% normaliz]]&lt;&gt;1,DATOS_[[#This Row],[% anualiz]]=1),"Sí","NO")</f>
        <v>Sí</v>
      </c>
      <c r="BU716" s="137" t="str">
        <f aca="false">IF(AND(DATOS_[[#This Row],[% normaliz]]=1,DATOS_[[#This Row],[% anualiz]]&lt;&gt;1),"Sí","NO")</f>
        <v>NO</v>
      </c>
      <c r="BV716" s="137" t="str">
        <f aca="false">IF(AND(DATOS_[[#This Row],[% normaliz]]&lt;&gt;1,DATOS_[[#This Row],[% anualiz]]&lt;&gt;1),"Sí","NO")</f>
        <v>NO</v>
      </c>
      <c r="BW716" s="137" t="str">
        <f aca="false">+IF(DATOS_[[#This Row],[% normaliz]]*DATOS_[[#This Row],[% anualiz]]=1,"NO","Sí")</f>
        <v>Sí</v>
      </c>
      <c r="BX716" s="138" t="e">
        <f aca="false">(DATOS_[[#This Row],[S.BASE]]*(1/DATOS_[[#This Row],[% normaliz]])*(1/DATOS_[[#This Row],[% anualiz]]))*IF(DATOS_[[#This Row],[Check Equiparado]]="Sí",1,0)</f>
        <v>#DIV/0!</v>
      </c>
      <c r="BY7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6" s="138" t="e">
        <f aca="false">+DATOS_[[#This Row],[SALARIO BASE Eq]]+DATOS_[[#This Row],[Tot COMPL.SAL Eq]]</f>
        <v>#DIV/0!</v>
      </c>
      <c r="CA716" s="138" t="e">
        <f aca="false" t="array" ref="CA716:CA7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6" s="138" t="e">
        <f aca="false">+DATOS_[[#This Row],[TOTAL SALARIO Eq]]+DATOS_[[#This Row],[Tot Extrasalarial Eq]]</f>
        <v>#DIV/0!</v>
      </c>
      <c r="CC716" s="139" t="n">
        <f aca="false">DATOS_[[#This Row],[S.BASE]]</f>
        <v>0</v>
      </c>
      <c r="CD716" s="139" t="n">
        <f aca="false">+SUM(DATOS_[[#This Row],[Conc.Sal.01]:[Conc.Sal.30]])</f>
        <v>0</v>
      </c>
      <c r="CE716" s="139" t="n">
        <f aca="false">+DATOS_[[#This Row],[SALARIO BASE Ef]]+DATOS_[[#This Row],[Tot COMPL.SAL Ef]]</f>
        <v>0</v>
      </c>
      <c r="CF716" s="139" t="n">
        <f aca="false">+SUM(DATOS_[[#This Row],[C.Extra.01]:[C.Extra.05]])</f>
        <v>0</v>
      </c>
      <c r="CG716" s="139" t="n">
        <f aca="false">+DATOS_[[#This Row],[TOTAL SALARIO Ef]]+DATOS_[[#This Row],[Tot Extrasalarial Ef]]</f>
        <v>0</v>
      </c>
      <c r="CH716" s="140" t="n">
        <f aca="false">MIN(IF(DATOS_[[#This Row],[Fecha Fin Contrato]]="",$D$4,DATOS_[[#This Row],[Fecha Fin Contrato]]),$D$4)-MAX(DATOS_[[#This Row],[Fecha de Contratación]],$D$3)+1</f>
        <v>1</v>
      </c>
      <c r="CI716" s="141" t="str">
        <f aca="false">IF(COUNTIFS(DATOS_[id],DATOS_[[#This Row],[id]])&gt;1,DATOS_[[#This Row],[id]],"")</f>
        <v/>
      </c>
      <c r="CJ716" s="141" t="n">
        <f aca="false">(Inicio!$G$10-DATOS_[[#This Row],[Fecha Nacimiento]])/365.25</f>
        <v>0</v>
      </c>
      <c r="CK716" s="141" t="n">
        <f aca="false">(Inicio!$G$10-DATOS_[[#This Row],[Fecha de Antigüedad]])/365.25</f>
        <v>0</v>
      </c>
      <c r="CL716" s="141" t="e">
        <f aca="false">+VLOOKUP(DATOS_[[#This Row],[Clave de Contrato]],TblTiposContrato13[],3,0)</f>
        <v>#N/A</v>
      </c>
      <c r="CM716" s="141" t="e">
        <f aca="false">+VLOOKUP(DATOS_[[#This Row],[Clave de Contrato]],TblTiposContrato13[],4,0)</f>
        <v>#N/A</v>
      </c>
      <c r="CN716" s="141" t="str">
        <f aca="false">VLOOKUP(DATOS_[[#This Row],[Edad]],CONTRATOS!TblRngEdad,2,1)</f>
        <v>20  o menos</v>
      </c>
      <c r="CO716" s="141" t="str">
        <f aca="false">VLOOKUP(DATOS_[[#This Row],[Antigüedad]],TblRngAntg14[],2,1)</f>
        <v>0 a 1 años</v>
      </c>
    </row>
    <row r="717" customFormat="false" ht="13.8" hidden="false" customHeight="false" outlineLevel="0" collapsed="false">
      <c r="D717" s="128"/>
      <c r="E717" s="129"/>
      <c r="F717" s="129"/>
      <c r="G717" s="129"/>
      <c r="H717" s="130"/>
      <c r="I717" s="131"/>
      <c r="J717" s="128"/>
      <c r="K717" s="132"/>
      <c r="L717" s="132"/>
      <c r="M717" s="133"/>
      <c r="N717" s="133"/>
      <c r="O717" s="133"/>
      <c r="P717" s="129"/>
      <c r="Z717" s="74"/>
      <c r="AA717" s="75"/>
      <c r="AB717" s="75"/>
      <c r="AC717" s="129"/>
      <c r="AD717" s="134"/>
      <c r="AE717" s="134"/>
      <c r="AF717" s="134"/>
      <c r="AG717" s="134"/>
      <c r="AH717" s="134"/>
      <c r="AI717" s="134"/>
      <c r="AJ717" s="134"/>
      <c r="AK717" s="134"/>
      <c r="AL717" s="134"/>
      <c r="AM717" s="134"/>
      <c r="AN717" s="134"/>
      <c r="AO717" s="134"/>
      <c r="AP717" s="134"/>
      <c r="AQ717" s="134"/>
      <c r="AR717" s="134"/>
      <c r="AS717" s="134"/>
      <c r="AT717" s="134"/>
      <c r="AU717" s="134"/>
      <c r="AV717" s="134"/>
      <c r="AW717" s="134"/>
      <c r="AX717" s="134"/>
      <c r="AY717" s="134"/>
      <c r="AZ717" s="134"/>
      <c r="BA717" s="134"/>
      <c r="BB717" s="134"/>
      <c r="BC717" s="134"/>
      <c r="BD717" s="134"/>
      <c r="BE717" s="134"/>
      <c r="BF717" s="134"/>
      <c r="BG717" s="134"/>
      <c r="BH717" s="134"/>
      <c r="BI717" s="134"/>
      <c r="BJ717" s="134"/>
      <c r="BK717" s="134"/>
      <c r="BL717" s="134"/>
      <c r="BM717" s="135"/>
      <c r="BN717" s="136" t="n">
        <f aca="false">+MAX($D$3,DATOS_[[#This Row],[Fecha Inicio Sit. Contract.]])</f>
        <v>0</v>
      </c>
      <c r="BO717" s="136" t="n">
        <f aca="false">+MIN($D$4,DATOS_[[#This Row],[Fecha Fin Sit. Contract.]])</f>
        <v>0</v>
      </c>
      <c r="BP717" s="137" t="n">
        <f aca="false">+DATOS_[[#This Row],[% de jornada]]*IF(DATOS_[[#This Row],[% jornada reducida]]="",1,DATOS_[[#This Row],[% jornada reducida]])</f>
        <v>0</v>
      </c>
      <c r="BQ717" s="137" t="n">
        <f aca="false">+(DATOS_[[#This Row],[F.fin.cal]]-DATOS_[[#This Row],[F.ini.cal]]+1)/($D$4-$D$3+1)</f>
        <v>1</v>
      </c>
      <c r="BR717" s="137" t="str">
        <f aca="false">IF(OR(AND(DATOS_[[#This Row],[Fecha Fin Contrato]]&lt;$D$3,DATOS_[[#This Row],[Fecha Fin Contrato]]&lt;&gt;""),DATOS_[[#This Row],[Fecha de Contratación]]&gt;$D$4),"Fuera","Dentro")</f>
        <v>Dentro</v>
      </c>
      <c r="BS717" s="137" t="str">
        <f aca="false" t="array" ref="BS717:BS717">IF(MAX(IF(DATOS_[id]=DATOS_[[#This Row],[id]],DATOS_[F.fin.cal]))=DATOS_[[#This Row],[F.fin.cal]],"Sí","NO")</f>
        <v>Sí</v>
      </c>
      <c r="BT717" s="137" t="str">
        <f aca="false">IF(AND(DATOS_[[#This Row],[% normaliz]]&lt;&gt;1,DATOS_[[#This Row],[% anualiz]]=1),"Sí","NO")</f>
        <v>Sí</v>
      </c>
      <c r="BU717" s="137" t="str">
        <f aca="false">IF(AND(DATOS_[[#This Row],[% normaliz]]=1,DATOS_[[#This Row],[% anualiz]]&lt;&gt;1),"Sí","NO")</f>
        <v>NO</v>
      </c>
      <c r="BV717" s="137" t="str">
        <f aca="false">IF(AND(DATOS_[[#This Row],[% normaliz]]&lt;&gt;1,DATOS_[[#This Row],[% anualiz]]&lt;&gt;1),"Sí","NO")</f>
        <v>NO</v>
      </c>
      <c r="BW717" s="137" t="str">
        <f aca="false">+IF(DATOS_[[#This Row],[% normaliz]]*DATOS_[[#This Row],[% anualiz]]=1,"NO","Sí")</f>
        <v>Sí</v>
      </c>
      <c r="BX717" s="138" t="e">
        <f aca="false">(DATOS_[[#This Row],[S.BASE]]*(1/DATOS_[[#This Row],[% normaliz]])*(1/DATOS_[[#This Row],[% anualiz]]))*IF(DATOS_[[#This Row],[Check Equiparado]]="Sí",1,0)</f>
        <v>#DIV/0!</v>
      </c>
      <c r="BY7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7" s="138" t="e">
        <f aca="false">+DATOS_[[#This Row],[SALARIO BASE Eq]]+DATOS_[[#This Row],[Tot COMPL.SAL Eq]]</f>
        <v>#DIV/0!</v>
      </c>
      <c r="CA717" s="138" t="e">
        <f aca="false" t="array" ref="CA717:CA7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7" s="138" t="e">
        <f aca="false">+DATOS_[[#This Row],[TOTAL SALARIO Eq]]+DATOS_[[#This Row],[Tot Extrasalarial Eq]]</f>
        <v>#DIV/0!</v>
      </c>
      <c r="CC717" s="139" t="n">
        <f aca="false">DATOS_[[#This Row],[S.BASE]]</f>
        <v>0</v>
      </c>
      <c r="CD717" s="139" t="n">
        <f aca="false">+SUM(DATOS_[[#This Row],[Conc.Sal.01]:[Conc.Sal.30]])</f>
        <v>0</v>
      </c>
      <c r="CE717" s="139" t="n">
        <f aca="false">+DATOS_[[#This Row],[SALARIO BASE Ef]]+DATOS_[[#This Row],[Tot COMPL.SAL Ef]]</f>
        <v>0</v>
      </c>
      <c r="CF717" s="139" t="n">
        <f aca="false">+SUM(DATOS_[[#This Row],[C.Extra.01]:[C.Extra.05]])</f>
        <v>0</v>
      </c>
      <c r="CG717" s="139" t="n">
        <f aca="false">+DATOS_[[#This Row],[TOTAL SALARIO Ef]]+DATOS_[[#This Row],[Tot Extrasalarial Ef]]</f>
        <v>0</v>
      </c>
      <c r="CH717" s="140" t="n">
        <f aca="false">MIN(IF(DATOS_[[#This Row],[Fecha Fin Contrato]]="",$D$4,DATOS_[[#This Row],[Fecha Fin Contrato]]),$D$4)-MAX(DATOS_[[#This Row],[Fecha de Contratación]],$D$3)+1</f>
        <v>1</v>
      </c>
      <c r="CI717" s="141" t="str">
        <f aca="false">IF(COUNTIFS(DATOS_[id],DATOS_[[#This Row],[id]])&gt;1,DATOS_[[#This Row],[id]],"")</f>
        <v/>
      </c>
      <c r="CJ717" s="141" t="n">
        <f aca="false">(Inicio!$G$10-DATOS_[[#This Row],[Fecha Nacimiento]])/365.25</f>
        <v>0</v>
      </c>
      <c r="CK717" s="141" t="n">
        <f aca="false">(Inicio!$G$10-DATOS_[[#This Row],[Fecha de Antigüedad]])/365.25</f>
        <v>0</v>
      </c>
      <c r="CL717" s="141" t="e">
        <f aca="false">+VLOOKUP(DATOS_[[#This Row],[Clave de Contrato]],TblTiposContrato13[],3,0)</f>
        <v>#N/A</v>
      </c>
      <c r="CM717" s="141" t="e">
        <f aca="false">+VLOOKUP(DATOS_[[#This Row],[Clave de Contrato]],TblTiposContrato13[],4,0)</f>
        <v>#N/A</v>
      </c>
      <c r="CN717" s="141" t="str">
        <f aca="false">VLOOKUP(DATOS_[[#This Row],[Edad]],CONTRATOS!TblRngEdad,2,1)</f>
        <v>20  o menos</v>
      </c>
      <c r="CO717" s="141" t="str">
        <f aca="false">VLOOKUP(DATOS_[[#This Row],[Antigüedad]],TblRngAntg14[],2,1)</f>
        <v>0 a 1 años</v>
      </c>
    </row>
    <row r="718" customFormat="false" ht="13.8" hidden="false" customHeight="false" outlineLevel="0" collapsed="false">
      <c r="D718" s="128"/>
      <c r="E718" s="129"/>
      <c r="F718" s="129"/>
      <c r="G718" s="129"/>
      <c r="H718" s="130"/>
      <c r="I718" s="131"/>
      <c r="J718" s="128"/>
      <c r="K718" s="132"/>
      <c r="L718" s="132"/>
      <c r="M718" s="133"/>
      <c r="N718" s="133"/>
      <c r="O718" s="133"/>
      <c r="P718" s="129"/>
      <c r="Z718" s="74"/>
      <c r="AA718" s="75"/>
      <c r="AB718" s="75"/>
      <c r="AC718" s="129"/>
      <c r="AD718" s="134"/>
      <c r="AE718" s="134"/>
      <c r="AF718" s="134"/>
      <c r="AG718" s="134"/>
      <c r="AH718" s="134"/>
      <c r="AI718" s="134"/>
      <c r="AJ718" s="134"/>
      <c r="AK718" s="134"/>
      <c r="AL718" s="134"/>
      <c r="AM718" s="134"/>
      <c r="AN718" s="134"/>
      <c r="AO718" s="134"/>
      <c r="AP718" s="134"/>
      <c r="AQ718" s="134"/>
      <c r="AR718" s="134"/>
      <c r="AS718" s="134"/>
      <c r="AT718" s="134"/>
      <c r="AU718" s="134"/>
      <c r="AV718" s="134"/>
      <c r="AW718" s="134"/>
      <c r="AX718" s="134"/>
      <c r="AY718" s="134"/>
      <c r="AZ718" s="134"/>
      <c r="BA718" s="134"/>
      <c r="BB718" s="134"/>
      <c r="BC718" s="134"/>
      <c r="BD718" s="134"/>
      <c r="BE718" s="134"/>
      <c r="BF718" s="134"/>
      <c r="BG718" s="134"/>
      <c r="BH718" s="134"/>
      <c r="BI718" s="134"/>
      <c r="BJ718" s="134"/>
      <c r="BK718" s="134"/>
      <c r="BL718" s="134"/>
      <c r="BM718" s="135"/>
      <c r="BN718" s="136" t="n">
        <f aca="false">+MAX($D$3,DATOS_[[#This Row],[Fecha Inicio Sit. Contract.]])</f>
        <v>0</v>
      </c>
      <c r="BO718" s="136" t="n">
        <f aca="false">+MIN($D$4,DATOS_[[#This Row],[Fecha Fin Sit. Contract.]])</f>
        <v>0</v>
      </c>
      <c r="BP718" s="137" t="n">
        <f aca="false">+DATOS_[[#This Row],[% de jornada]]*IF(DATOS_[[#This Row],[% jornada reducida]]="",1,DATOS_[[#This Row],[% jornada reducida]])</f>
        <v>0</v>
      </c>
      <c r="BQ718" s="137" t="n">
        <f aca="false">+(DATOS_[[#This Row],[F.fin.cal]]-DATOS_[[#This Row],[F.ini.cal]]+1)/($D$4-$D$3+1)</f>
        <v>1</v>
      </c>
      <c r="BR718" s="137" t="str">
        <f aca="false">IF(OR(AND(DATOS_[[#This Row],[Fecha Fin Contrato]]&lt;$D$3,DATOS_[[#This Row],[Fecha Fin Contrato]]&lt;&gt;""),DATOS_[[#This Row],[Fecha de Contratación]]&gt;$D$4),"Fuera","Dentro")</f>
        <v>Dentro</v>
      </c>
      <c r="BS718" s="137" t="str">
        <f aca="false" t="array" ref="BS718:BS718">IF(MAX(IF(DATOS_[id]=DATOS_[[#This Row],[id]],DATOS_[F.fin.cal]))=DATOS_[[#This Row],[F.fin.cal]],"Sí","NO")</f>
        <v>Sí</v>
      </c>
      <c r="BT718" s="137" t="str">
        <f aca="false">IF(AND(DATOS_[[#This Row],[% normaliz]]&lt;&gt;1,DATOS_[[#This Row],[% anualiz]]=1),"Sí","NO")</f>
        <v>Sí</v>
      </c>
      <c r="BU718" s="137" t="str">
        <f aca="false">IF(AND(DATOS_[[#This Row],[% normaliz]]=1,DATOS_[[#This Row],[% anualiz]]&lt;&gt;1),"Sí","NO")</f>
        <v>NO</v>
      </c>
      <c r="BV718" s="137" t="str">
        <f aca="false">IF(AND(DATOS_[[#This Row],[% normaliz]]&lt;&gt;1,DATOS_[[#This Row],[% anualiz]]&lt;&gt;1),"Sí","NO")</f>
        <v>NO</v>
      </c>
      <c r="BW718" s="137" t="str">
        <f aca="false">+IF(DATOS_[[#This Row],[% normaliz]]*DATOS_[[#This Row],[% anualiz]]=1,"NO","Sí")</f>
        <v>Sí</v>
      </c>
      <c r="BX718" s="138" t="e">
        <f aca="false">(DATOS_[[#This Row],[S.BASE]]*(1/DATOS_[[#This Row],[% normaliz]])*(1/DATOS_[[#This Row],[% anualiz]]))*IF(DATOS_[[#This Row],[Check Equiparado]]="Sí",1,0)</f>
        <v>#DIV/0!</v>
      </c>
      <c r="BY7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8" s="138" t="e">
        <f aca="false">+DATOS_[[#This Row],[SALARIO BASE Eq]]+DATOS_[[#This Row],[Tot COMPL.SAL Eq]]</f>
        <v>#DIV/0!</v>
      </c>
      <c r="CA718" s="138" t="e">
        <f aca="false" t="array" ref="CA718:CA7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8" s="138" t="e">
        <f aca="false">+DATOS_[[#This Row],[TOTAL SALARIO Eq]]+DATOS_[[#This Row],[Tot Extrasalarial Eq]]</f>
        <v>#DIV/0!</v>
      </c>
      <c r="CC718" s="139" t="n">
        <f aca="false">DATOS_[[#This Row],[S.BASE]]</f>
        <v>0</v>
      </c>
      <c r="CD718" s="139" t="n">
        <f aca="false">+SUM(DATOS_[[#This Row],[Conc.Sal.01]:[Conc.Sal.30]])</f>
        <v>0</v>
      </c>
      <c r="CE718" s="139" t="n">
        <f aca="false">+DATOS_[[#This Row],[SALARIO BASE Ef]]+DATOS_[[#This Row],[Tot COMPL.SAL Ef]]</f>
        <v>0</v>
      </c>
      <c r="CF718" s="139" t="n">
        <f aca="false">+SUM(DATOS_[[#This Row],[C.Extra.01]:[C.Extra.05]])</f>
        <v>0</v>
      </c>
      <c r="CG718" s="139" t="n">
        <f aca="false">+DATOS_[[#This Row],[TOTAL SALARIO Ef]]+DATOS_[[#This Row],[Tot Extrasalarial Ef]]</f>
        <v>0</v>
      </c>
      <c r="CH718" s="140" t="n">
        <f aca="false">MIN(IF(DATOS_[[#This Row],[Fecha Fin Contrato]]="",$D$4,DATOS_[[#This Row],[Fecha Fin Contrato]]),$D$4)-MAX(DATOS_[[#This Row],[Fecha de Contratación]],$D$3)+1</f>
        <v>1</v>
      </c>
      <c r="CI718" s="141" t="str">
        <f aca="false">IF(COUNTIFS(DATOS_[id],DATOS_[[#This Row],[id]])&gt;1,DATOS_[[#This Row],[id]],"")</f>
        <v/>
      </c>
      <c r="CJ718" s="141" t="n">
        <f aca="false">(Inicio!$G$10-DATOS_[[#This Row],[Fecha Nacimiento]])/365.25</f>
        <v>0</v>
      </c>
      <c r="CK718" s="141" t="n">
        <f aca="false">(Inicio!$G$10-DATOS_[[#This Row],[Fecha de Antigüedad]])/365.25</f>
        <v>0</v>
      </c>
      <c r="CL718" s="141" t="e">
        <f aca="false">+VLOOKUP(DATOS_[[#This Row],[Clave de Contrato]],TblTiposContrato13[],3,0)</f>
        <v>#N/A</v>
      </c>
      <c r="CM718" s="141" t="e">
        <f aca="false">+VLOOKUP(DATOS_[[#This Row],[Clave de Contrato]],TblTiposContrato13[],4,0)</f>
        <v>#N/A</v>
      </c>
      <c r="CN718" s="141" t="str">
        <f aca="false">VLOOKUP(DATOS_[[#This Row],[Edad]],CONTRATOS!TblRngEdad,2,1)</f>
        <v>20  o menos</v>
      </c>
      <c r="CO718" s="141" t="str">
        <f aca="false">VLOOKUP(DATOS_[[#This Row],[Antigüedad]],TblRngAntg14[],2,1)</f>
        <v>0 a 1 años</v>
      </c>
    </row>
    <row r="719" customFormat="false" ht="13.8" hidden="false" customHeight="false" outlineLevel="0" collapsed="false">
      <c r="D719" s="128"/>
      <c r="E719" s="129"/>
      <c r="F719" s="129"/>
      <c r="G719" s="129"/>
      <c r="H719" s="130"/>
      <c r="I719" s="131"/>
      <c r="J719" s="128"/>
      <c r="K719" s="132"/>
      <c r="L719" s="132"/>
      <c r="M719" s="133"/>
      <c r="N719" s="133"/>
      <c r="O719" s="133"/>
      <c r="P719" s="129"/>
      <c r="Z719" s="74"/>
      <c r="AA719" s="75"/>
      <c r="AB719" s="75"/>
      <c r="AC719" s="129"/>
      <c r="AD719" s="134"/>
      <c r="AE719" s="134"/>
      <c r="AF719" s="134"/>
      <c r="AG719" s="134"/>
      <c r="AH719" s="134"/>
      <c r="AI719" s="134"/>
      <c r="AJ719" s="134"/>
      <c r="AK719" s="134"/>
      <c r="AL719" s="134"/>
      <c r="AM719" s="134"/>
      <c r="AN719" s="134"/>
      <c r="AO719" s="134"/>
      <c r="AP719" s="134"/>
      <c r="AQ719" s="134"/>
      <c r="AR719" s="134"/>
      <c r="AS719" s="134"/>
      <c r="AT719" s="134"/>
      <c r="AU719" s="134"/>
      <c r="AV719" s="134"/>
      <c r="AW719" s="134"/>
      <c r="AX719" s="134"/>
      <c r="AY719" s="134"/>
      <c r="AZ719" s="134"/>
      <c r="BA719" s="134"/>
      <c r="BB719" s="134"/>
      <c r="BC719" s="134"/>
      <c r="BD719" s="134"/>
      <c r="BE719" s="134"/>
      <c r="BF719" s="134"/>
      <c r="BG719" s="134"/>
      <c r="BH719" s="134"/>
      <c r="BI719" s="134"/>
      <c r="BJ719" s="134"/>
      <c r="BK719" s="134"/>
      <c r="BL719" s="134"/>
      <c r="BM719" s="135"/>
      <c r="BN719" s="136" t="n">
        <f aca="false">+MAX($D$3,DATOS_[[#This Row],[Fecha Inicio Sit. Contract.]])</f>
        <v>0</v>
      </c>
      <c r="BO719" s="136" t="n">
        <f aca="false">+MIN($D$4,DATOS_[[#This Row],[Fecha Fin Sit. Contract.]])</f>
        <v>0</v>
      </c>
      <c r="BP719" s="137" t="n">
        <f aca="false">+DATOS_[[#This Row],[% de jornada]]*IF(DATOS_[[#This Row],[% jornada reducida]]="",1,DATOS_[[#This Row],[% jornada reducida]])</f>
        <v>0</v>
      </c>
      <c r="BQ719" s="137" t="n">
        <f aca="false">+(DATOS_[[#This Row],[F.fin.cal]]-DATOS_[[#This Row],[F.ini.cal]]+1)/($D$4-$D$3+1)</f>
        <v>1</v>
      </c>
      <c r="BR719" s="137" t="str">
        <f aca="false">IF(OR(AND(DATOS_[[#This Row],[Fecha Fin Contrato]]&lt;$D$3,DATOS_[[#This Row],[Fecha Fin Contrato]]&lt;&gt;""),DATOS_[[#This Row],[Fecha de Contratación]]&gt;$D$4),"Fuera","Dentro")</f>
        <v>Dentro</v>
      </c>
      <c r="BS719" s="137" t="str">
        <f aca="false" t="array" ref="BS719:BS719">IF(MAX(IF(DATOS_[id]=DATOS_[[#This Row],[id]],DATOS_[F.fin.cal]))=DATOS_[[#This Row],[F.fin.cal]],"Sí","NO")</f>
        <v>Sí</v>
      </c>
      <c r="BT719" s="137" t="str">
        <f aca="false">IF(AND(DATOS_[[#This Row],[% normaliz]]&lt;&gt;1,DATOS_[[#This Row],[% anualiz]]=1),"Sí","NO")</f>
        <v>Sí</v>
      </c>
      <c r="BU719" s="137" t="str">
        <f aca="false">IF(AND(DATOS_[[#This Row],[% normaliz]]=1,DATOS_[[#This Row],[% anualiz]]&lt;&gt;1),"Sí","NO")</f>
        <v>NO</v>
      </c>
      <c r="BV719" s="137" t="str">
        <f aca="false">IF(AND(DATOS_[[#This Row],[% normaliz]]&lt;&gt;1,DATOS_[[#This Row],[% anualiz]]&lt;&gt;1),"Sí","NO")</f>
        <v>NO</v>
      </c>
      <c r="BW719" s="137" t="str">
        <f aca="false">+IF(DATOS_[[#This Row],[% normaliz]]*DATOS_[[#This Row],[% anualiz]]=1,"NO","Sí")</f>
        <v>Sí</v>
      </c>
      <c r="BX719" s="138" t="e">
        <f aca="false">(DATOS_[[#This Row],[S.BASE]]*(1/DATOS_[[#This Row],[% normaliz]])*(1/DATOS_[[#This Row],[% anualiz]]))*IF(DATOS_[[#This Row],[Check Equiparado]]="Sí",1,0)</f>
        <v>#DIV/0!</v>
      </c>
      <c r="BY7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9" s="138" t="e">
        <f aca="false">+DATOS_[[#This Row],[SALARIO BASE Eq]]+DATOS_[[#This Row],[Tot COMPL.SAL Eq]]</f>
        <v>#DIV/0!</v>
      </c>
      <c r="CA719" s="138" t="e">
        <f aca="false" t="array" ref="CA719:CA7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9" s="138" t="e">
        <f aca="false">+DATOS_[[#This Row],[TOTAL SALARIO Eq]]+DATOS_[[#This Row],[Tot Extrasalarial Eq]]</f>
        <v>#DIV/0!</v>
      </c>
      <c r="CC719" s="139" t="n">
        <f aca="false">DATOS_[[#This Row],[S.BASE]]</f>
        <v>0</v>
      </c>
      <c r="CD719" s="139" t="n">
        <f aca="false">+SUM(DATOS_[[#This Row],[Conc.Sal.01]:[Conc.Sal.30]])</f>
        <v>0</v>
      </c>
      <c r="CE719" s="139" t="n">
        <f aca="false">+DATOS_[[#This Row],[SALARIO BASE Ef]]+DATOS_[[#This Row],[Tot COMPL.SAL Ef]]</f>
        <v>0</v>
      </c>
      <c r="CF719" s="139" t="n">
        <f aca="false">+SUM(DATOS_[[#This Row],[C.Extra.01]:[C.Extra.05]])</f>
        <v>0</v>
      </c>
      <c r="CG719" s="139" t="n">
        <f aca="false">+DATOS_[[#This Row],[TOTAL SALARIO Ef]]+DATOS_[[#This Row],[Tot Extrasalarial Ef]]</f>
        <v>0</v>
      </c>
      <c r="CH719" s="140" t="n">
        <f aca="false">MIN(IF(DATOS_[[#This Row],[Fecha Fin Contrato]]="",$D$4,DATOS_[[#This Row],[Fecha Fin Contrato]]),$D$4)-MAX(DATOS_[[#This Row],[Fecha de Contratación]],$D$3)+1</f>
        <v>1</v>
      </c>
      <c r="CI719" s="141" t="str">
        <f aca="false">IF(COUNTIFS(DATOS_[id],DATOS_[[#This Row],[id]])&gt;1,DATOS_[[#This Row],[id]],"")</f>
        <v/>
      </c>
      <c r="CJ719" s="141" t="n">
        <f aca="false">(Inicio!$G$10-DATOS_[[#This Row],[Fecha Nacimiento]])/365.25</f>
        <v>0</v>
      </c>
      <c r="CK719" s="141" t="n">
        <f aca="false">(Inicio!$G$10-DATOS_[[#This Row],[Fecha de Antigüedad]])/365.25</f>
        <v>0</v>
      </c>
      <c r="CL719" s="141" t="e">
        <f aca="false">+VLOOKUP(DATOS_[[#This Row],[Clave de Contrato]],TblTiposContrato13[],3,0)</f>
        <v>#N/A</v>
      </c>
      <c r="CM719" s="141" t="e">
        <f aca="false">+VLOOKUP(DATOS_[[#This Row],[Clave de Contrato]],TblTiposContrato13[],4,0)</f>
        <v>#N/A</v>
      </c>
      <c r="CN719" s="141" t="str">
        <f aca="false">VLOOKUP(DATOS_[[#This Row],[Edad]],CONTRATOS!TblRngEdad,2,1)</f>
        <v>20  o menos</v>
      </c>
      <c r="CO719" s="141" t="str">
        <f aca="false">VLOOKUP(DATOS_[[#This Row],[Antigüedad]],TblRngAntg14[],2,1)</f>
        <v>0 a 1 años</v>
      </c>
    </row>
    <row r="720" customFormat="false" ht="13.8" hidden="false" customHeight="false" outlineLevel="0" collapsed="false">
      <c r="D720" s="128"/>
      <c r="E720" s="129"/>
      <c r="F720" s="129"/>
      <c r="G720" s="129"/>
      <c r="H720" s="130"/>
      <c r="I720" s="131"/>
      <c r="J720" s="128"/>
      <c r="K720" s="132"/>
      <c r="L720" s="132"/>
      <c r="M720" s="133"/>
      <c r="N720" s="133"/>
      <c r="O720" s="133"/>
      <c r="P720" s="129"/>
      <c r="Z720" s="74"/>
      <c r="AA720" s="75"/>
      <c r="AB720" s="75"/>
      <c r="AC720" s="129"/>
      <c r="AD720" s="134"/>
      <c r="AE720" s="134"/>
      <c r="AF720" s="134"/>
      <c r="AG720" s="134"/>
      <c r="AH720" s="134"/>
      <c r="AI720" s="134"/>
      <c r="AJ720" s="134"/>
      <c r="AK720" s="134"/>
      <c r="AL720" s="134"/>
      <c r="AM720" s="134"/>
      <c r="AN720" s="134"/>
      <c r="AO720" s="134"/>
      <c r="AP720" s="134"/>
      <c r="AQ720" s="134"/>
      <c r="AR720" s="134"/>
      <c r="AS720" s="134"/>
      <c r="AT720" s="134"/>
      <c r="AU720" s="134"/>
      <c r="AV720" s="134"/>
      <c r="AW720" s="134"/>
      <c r="AX720" s="134"/>
      <c r="AY720" s="134"/>
      <c r="AZ720" s="134"/>
      <c r="BA720" s="134"/>
      <c r="BB720" s="134"/>
      <c r="BC720" s="134"/>
      <c r="BD720" s="134"/>
      <c r="BE720" s="134"/>
      <c r="BF720" s="134"/>
      <c r="BG720" s="134"/>
      <c r="BH720" s="134"/>
      <c r="BI720" s="134"/>
      <c r="BJ720" s="134"/>
      <c r="BK720" s="134"/>
      <c r="BL720" s="134"/>
      <c r="BM720" s="135"/>
      <c r="BN720" s="136" t="n">
        <f aca="false">+MAX($D$3,DATOS_[[#This Row],[Fecha Inicio Sit. Contract.]])</f>
        <v>0</v>
      </c>
      <c r="BO720" s="136" t="n">
        <f aca="false">+MIN($D$4,DATOS_[[#This Row],[Fecha Fin Sit. Contract.]])</f>
        <v>0</v>
      </c>
      <c r="BP720" s="137" t="n">
        <f aca="false">+DATOS_[[#This Row],[% de jornada]]*IF(DATOS_[[#This Row],[% jornada reducida]]="",1,DATOS_[[#This Row],[% jornada reducida]])</f>
        <v>0</v>
      </c>
      <c r="BQ720" s="137" t="n">
        <f aca="false">+(DATOS_[[#This Row],[F.fin.cal]]-DATOS_[[#This Row],[F.ini.cal]]+1)/($D$4-$D$3+1)</f>
        <v>1</v>
      </c>
      <c r="BR720" s="137" t="str">
        <f aca="false">IF(OR(AND(DATOS_[[#This Row],[Fecha Fin Contrato]]&lt;$D$3,DATOS_[[#This Row],[Fecha Fin Contrato]]&lt;&gt;""),DATOS_[[#This Row],[Fecha de Contratación]]&gt;$D$4),"Fuera","Dentro")</f>
        <v>Dentro</v>
      </c>
      <c r="BS720" s="137" t="str">
        <f aca="false" t="array" ref="BS720:BS720">IF(MAX(IF(DATOS_[id]=DATOS_[[#This Row],[id]],DATOS_[F.fin.cal]))=DATOS_[[#This Row],[F.fin.cal]],"Sí","NO")</f>
        <v>Sí</v>
      </c>
      <c r="BT720" s="137" t="str">
        <f aca="false">IF(AND(DATOS_[[#This Row],[% normaliz]]&lt;&gt;1,DATOS_[[#This Row],[% anualiz]]=1),"Sí","NO")</f>
        <v>Sí</v>
      </c>
      <c r="BU720" s="137" t="str">
        <f aca="false">IF(AND(DATOS_[[#This Row],[% normaliz]]=1,DATOS_[[#This Row],[% anualiz]]&lt;&gt;1),"Sí","NO")</f>
        <v>NO</v>
      </c>
      <c r="BV720" s="137" t="str">
        <f aca="false">IF(AND(DATOS_[[#This Row],[% normaliz]]&lt;&gt;1,DATOS_[[#This Row],[% anualiz]]&lt;&gt;1),"Sí","NO")</f>
        <v>NO</v>
      </c>
      <c r="BW720" s="137" t="str">
        <f aca="false">+IF(DATOS_[[#This Row],[% normaliz]]*DATOS_[[#This Row],[% anualiz]]=1,"NO","Sí")</f>
        <v>Sí</v>
      </c>
      <c r="BX720" s="138" t="e">
        <f aca="false">(DATOS_[[#This Row],[S.BASE]]*(1/DATOS_[[#This Row],[% normaliz]])*(1/DATOS_[[#This Row],[% anualiz]]))*IF(DATOS_[[#This Row],[Check Equiparado]]="Sí",1,0)</f>
        <v>#DIV/0!</v>
      </c>
      <c r="BY7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0" s="138" t="e">
        <f aca="false">+DATOS_[[#This Row],[SALARIO BASE Eq]]+DATOS_[[#This Row],[Tot COMPL.SAL Eq]]</f>
        <v>#DIV/0!</v>
      </c>
      <c r="CA720" s="138" t="e">
        <f aca="false" t="array" ref="CA720:CA7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0" s="138" t="e">
        <f aca="false">+DATOS_[[#This Row],[TOTAL SALARIO Eq]]+DATOS_[[#This Row],[Tot Extrasalarial Eq]]</f>
        <v>#DIV/0!</v>
      </c>
      <c r="CC720" s="139" t="n">
        <f aca="false">DATOS_[[#This Row],[S.BASE]]</f>
        <v>0</v>
      </c>
      <c r="CD720" s="139" t="n">
        <f aca="false">+SUM(DATOS_[[#This Row],[Conc.Sal.01]:[Conc.Sal.30]])</f>
        <v>0</v>
      </c>
      <c r="CE720" s="139" t="n">
        <f aca="false">+DATOS_[[#This Row],[SALARIO BASE Ef]]+DATOS_[[#This Row],[Tot COMPL.SAL Ef]]</f>
        <v>0</v>
      </c>
      <c r="CF720" s="139" t="n">
        <f aca="false">+SUM(DATOS_[[#This Row],[C.Extra.01]:[C.Extra.05]])</f>
        <v>0</v>
      </c>
      <c r="CG720" s="139" t="n">
        <f aca="false">+DATOS_[[#This Row],[TOTAL SALARIO Ef]]+DATOS_[[#This Row],[Tot Extrasalarial Ef]]</f>
        <v>0</v>
      </c>
      <c r="CH720" s="140" t="n">
        <f aca="false">MIN(IF(DATOS_[[#This Row],[Fecha Fin Contrato]]="",$D$4,DATOS_[[#This Row],[Fecha Fin Contrato]]),$D$4)-MAX(DATOS_[[#This Row],[Fecha de Contratación]],$D$3)+1</f>
        <v>1</v>
      </c>
      <c r="CI720" s="141" t="str">
        <f aca="false">IF(COUNTIFS(DATOS_[id],DATOS_[[#This Row],[id]])&gt;1,DATOS_[[#This Row],[id]],"")</f>
        <v/>
      </c>
      <c r="CJ720" s="141" t="n">
        <f aca="false">(Inicio!$G$10-DATOS_[[#This Row],[Fecha Nacimiento]])/365.25</f>
        <v>0</v>
      </c>
      <c r="CK720" s="141" t="n">
        <f aca="false">(Inicio!$G$10-DATOS_[[#This Row],[Fecha de Antigüedad]])/365.25</f>
        <v>0</v>
      </c>
      <c r="CL720" s="141" t="e">
        <f aca="false">+VLOOKUP(DATOS_[[#This Row],[Clave de Contrato]],TblTiposContrato13[],3,0)</f>
        <v>#N/A</v>
      </c>
      <c r="CM720" s="141" t="e">
        <f aca="false">+VLOOKUP(DATOS_[[#This Row],[Clave de Contrato]],TblTiposContrato13[],4,0)</f>
        <v>#N/A</v>
      </c>
      <c r="CN720" s="141" t="str">
        <f aca="false">VLOOKUP(DATOS_[[#This Row],[Edad]],CONTRATOS!TblRngEdad,2,1)</f>
        <v>20  o menos</v>
      </c>
      <c r="CO720" s="141" t="str">
        <f aca="false">VLOOKUP(DATOS_[[#This Row],[Antigüedad]],TblRngAntg14[],2,1)</f>
        <v>0 a 1 años</v>
      </c>
    </row>
    <row r="721" customFormat="false" ht="13.8" hidden="false" customHeight="false" outlineLevel="0" collapsed="false">
      <c r="D721" s="128"/>
      <c r="E721" s="129"/>
      <c r="F721" s="129"/>
      <c r="G721" s="129"/>
      <c r="H721" s="130"/>
      <c r="I721" s="131"/>
      <c r="J721" s="128"/>
      <c r="K721" s="132"/>
      <c r="L721" s="132"/>
      <c r="M721" s="133"/>
      <c r="N721" s="133"/>
      <c r="O721" s="133"/>
      <c r="P721" s="129"/>
      <c r="Z721" s="74"/>
      <c r="AA721" s="75"/>
      <c r="AB721" s="75"/>
      <c r="AC721" s="129"/>
      <c r="AD721" s="134"/>
      <c r="AE721" s="134"/>
      <c r="AF721" s="134"/>
      <c r="AG721" s="134"/>
      <c r="AH721" s="134"/>
      <c r="AI721" s="134"/>
      <c r="AJ721" s="134"/>
      <c r="AK721" s="134"/>
      <c r="AL721" s="134"/>
      <c r="AM721" s="134"/>
      <c r="AN721" s="134"/>
      <c r="AO721" s="134"/>
      <c r="AP721" s="134"/>
      <c r="AQ721" s="134"/>
      <c r="AR721" s="134"/>
      <c r="AS721" s="134"/>
      <c r="AT721" s="134"/>
      <c r="AU721" s="134"/>
      <c r="AV721" s="134"/>
      <c r="AW721" s="134"/>
      <c r="AX721" s="134"/>
      <c r="AY721" s="134"/>
      <c r="AZ721" s="134"/>
      <c r="BA721" s="134"/>
      <c r="BB721" s="134"/>
      <c r="BC721" s="134"/>
      <c r="BD721" s="134"/>
      <c r="BE721" s="134"/>
      <c r="BF721" s="134"/>
      <c r="BG721" s="134"/>
      <c r="BH721" s="134"/>
      <c r="BI721" s="134"/>
      <c r="BJ721" s="134"/>
      <c r="BK721" s="134"/>
      <c r="BL721" s="134"/>
      <c r="BM721" s="135"/>
      <c r="BN721" s="136" t="n">
        <f aca="false">+MAX($D$3,DATOS_[[#This Row],[Fecha Inicio Sit. Contract.]])</f>
        <v>0</v>
      </c>
      <c r="BO721" s="136" t="n">
        <f aca="false">+MIN($D$4,DATOS_[[#This Row],[Fecha Fin Sit. Contract.]])</f>
        <v>0</v>
      </c>
      <c r="BP721" s="137" t="n">
        <f aca="false">+DATOS_[[#This Row],[% de jornada]]*IF(DATOS_[[#This Row],[% jornada reducida]]="",1,DATOS_[[#This Row],[% jornada reducida]])</f>
        <v>0</v>
      </c>
      <c r="BQ721" s="137" t="n">
        <f aca="false">+(DATOS_[[#This Row],[F.fin.cal]]-DATOS_[[#This Row],[F.ini.cal]]+1)/($D$4-$D$3+1)</f>
        <v>1</v>
      </c>
      <c r="BR721" s="137" t="str">
        <f aca="false">IF(OR(AND(DATOS_[[#This Row],[Fecha Fin Contrato]]&lt;$D$3,DATOS_[[#This Row],[Fecha Fin Contrato]]&lt;&gt;""),DATOS_[[#This Row],[Fecha de Contratación]]&gt;$D$4),"Fuera","Dentro")</f>
        <v>Dentro</v>
      </c>
      <c r="BS721" s="137" t="str">
        <f aca="false" t="array" ref="BS721:BS721">IF(MAX(IF(DATOS_[id]=DATOS_[[#This Row],[id]],DATOS_[F.fin.cal]))=DATOS_[[#This Row],[F.fin.cal]],"Sí","NO")</f>
        <v>Sí</v>
      </c>
      <c r="BT721" s="137" t="str">
        <f aca="false">IF(AND(DATOS_[[#This Row],[% normaliz]]&lt;&gt;1,DATOS_[[#This Row],[% anualiz]]=1),"Sí","NO")</f>
        <v>Sí</v>
      </c>
      <c r="BU721" s="137" t="str">
        <f aca="false">IF(AND(DATOS_[[#This Row],[% normaliz]]=1,DATOS_[[#This Row],[% anualiz]]&lt;&gt;1),"Sí","NO")</f>
        <v>NO</v>
      </c>
      <c r="BV721" s="137" t="str">
        <f aca="false">IF(AND(DATOS_[[#This Row],[% normaliz]]&lt;&gt;1,DATOS_[[#This Row],[% anualiz]]&lt;&gt;1),"Sí","NO")</f>
        <v>NO</v>
      </c>
      <c r="BW721" s="137" t="str">
        <f aca="false">+IF(DATOS_[[#This Row],[% normaliz]]*DATOS_[[#This Row],[% anualiz]]=1,"NO","Sí")</f>
        <v>Sí</v>
      </c>
      <c r="BX721" s="138" t="e">
        <f aca="false">(DATOS_[[#This Row],[S.BASE]]*(1/DATOS_[[#This Row],[% normaliz]])*(1/DATOS_[[#This Row],[% anualiz]]))*IF(DATOS_[[#This Row],[Check Equiparado]]="Sí",1,0)</f>
        <v>#DIV/0!</v>
      </c>
      <c r="BY7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1" s="138" t="e">
        <f aca="false">+DATOS_[[#This Row],[SALARIO BASE Eq]]+DATOS_[[#This Row],[Tot COMPL.SAL Eq]]</f>
        <v>#DIV/0!</v>
      </c>
      <c r="CA721" s="138" t="e">
        <f aca="false" t="array" ref="CA721:CA7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1" s="138" t="e">
        <f aca="false">+DATOS_[[#This Row],[TOTAL SALARIO Eq]]+DATOS_[[#This Row],[Tot Extrasalarial Eq]]</f>
        <v>#DIV/0!</v>
      </c>
      <c r="CC721" s="139" t="n">
        <f aca="false">DATOS_[[#This Row],[S.BASE]]</f>
        <v>0</v>
      </c>
      <c r="CD721" s="139" t="n">
        <f aca="false">+SUM(DATOS_[[#This Row],[Conc.Sal.01]:[Conc.Sal.30]])</f>
        <v>0</v>
      </c>
      <c r="CE721" s="139" t="n">
        <f aca="false">+DATOS_[[#This Row],[SALARIO BASE Ef]]+DATOS_[[#This Row],[Tot COMPL.SAL Ef]]</f>
        <v>0</v>
      </c>
      <c r="CF721" s="139" t="n">
        <f aca="false">+SUM(DATOS_[[#This Row],[C.Extra.01]:[C.Extra.05]])</f>
        <v>0</v>
      </c>
      <c r="CG721" s="139" t="n">
        <f aca="false">+DATOS_[[#This Row],[TOTAL SALARIO Ef]]+DATOS_[[#This Row],[Tot Extrasalarial Ef]]</f>
        <v>0</v>
      </c>
      <c r="CH721" s="140" t="n">
        <f aca="false">MIN(IF(DATOS_[[#This Row],[Fecha Fin Contrato]]="",$D$4,DATOS_[[#This Row],[Fecha Fin Contrato]]),$D$4)-MAX(DATOS_[[#This Row],[Fecha de Contratación]],$D$3)+1</f>
        <v>1</v>
      </c>
      <c r="CI721" s="141" t="str">
        <f aca="false">IF(COUNTIFS(DATOS_[id],DATOS_[[#This Row],[id]])&gt;1,DATOS_[[#This Row],[id]],"")</f>
        <v/>
      </c>
      <c r="CJ721" s="141" t="n">
        <f aca="false">(Inicio!$G$10-DATOS_[[#This Row],[Fecha Nacimiento]])/365.25</f>
        <v>0</v>
      </c>
      <c r="CK721" s="141" t="n">
        <f aca="false">(Inicio!$G$10-DATOS_[[#This Row],[Fecha de Antigüedad]])/365.25</f>
        <v>0</v>
      </c>
      <c r="CL721" s="141" t="e">
        <f aca="false">+VLOOKUP(DATOS_[[#This Row],[Clave de Contrato]],TblTiposContrato13[],3,0)</f>
        <v>#N/A</v>
      </c>
      <c r="CM721" s="141" t="e">
        <f aca="false">+VLOOKUP(DATOS_[[#This Row],[Clave de Contrato]],TblTiposContrato13[],4,0)</f>
        <v>#N/A</v>
      </c>
      <c r="CN721" s="141" t="str">
        <f aca="false">VLOOKUP(DATOS_[[#This Row],[Edad]],CONTRATOS!TblRngEdad,2,1)</f>
        <v>20  o menos</v>
      </c>
      <c r="CO721" s="141" t="str">
        <f aca="false">VLOOKUP(DATOS_[[#This Row],[Antigüedad]],TblRngAntg14[],2,1)</f>
        <v>0 a 1 años</v>
      </c>
    </row>
    <row r="722" customFormat="false" ht="13.8" hidden="false" customHeight="false" outlineLevel="0" collapsed="false">
      <c r="D722" s="128"/>
      <c r="E722" s="129"/>
      <c r="F722" s="129"/>
      <c r="G722" s="129"/>
      <c r="H722" s="130"/>
      <c r="I722" s="131"/>
      <c r="J722" s="128"/>
      <c r="K722" s="132"/>
      <c r="L722" s="132"/>
      <c r="M722" s="133"/>
      <c r="N722" s="133"/>
      <c r="O722" s="133"/>
      <c r="P722" s="129"/>
      <c r="Z722" s="74"/>
      <c r="AA722" s="75"/>
      <c r="AB722" s="75"/>
      <c r="AC722" s="129"/>
      <c r="AD722" s="134"/>
      <c r="AE722" s="134"/>
      <c r="AF722" s="134"/>
      <c r="AG722" s="134"/>
      <c r="AH722" s="134"/>
      <c r="AI722" s="134"/>
      <c r="AJ722" s="134"/>
      <c r="AK722" s="134"/>
      <c r="AL722" s="134"/>
      <c r="AM722" s="134"/>
      <c r="AN722" s="134"/>
      <c r="AO722" s="134"/>
      <c r="AP722" s="134"/>
      <c r="AQ722" s="134"/>
      <c r="AR722" s="134"/>
      <c r="AS722" s="134"/>
      <c r="AT722" s="134"/>
      <c r="AU722" s="134"/>
      <c r="AV722" s="134"/>
      <c r="AW722" s="134"/>
      <c r="AX722" s="134"/>
      <c r="AY722" s="134"/>
      <c r="AZ722" s="134"/>
      <c r="BA722" s="134"/>
      <c r="BB722" s="134"/>
      <c r="BC722" s="134"/>
      <c r="BD722" s="134"/>
      <c r="BE722" s="134"/>
      <c r="BF722" s="134"/>
      <c r="BG722" s="134"/>
      <c r="BH722" s="134"/>
      <c r="BI722" s="134"/>
      <c r="BJ722" s="134"/>
      <c r="BK722" s="134"/>
      <c r="BL722" s="134"/>
      <c r="BM722" s="135"/>
      <c r="BN722" s="136" t="n">
        <f aca="false">+MAX($D$3,DATOS_[[#This Row],[Fecha Inicio Sit. Contract.]])</f>
        <v>0</v>
      </c>
      <c r="BO722" s="136" t="n">
        <f aca="false">+MIN($D$4,DATOS_[[#This Row],[Fecha Fin Sit. Contract.]])</f>
        <v>0</v>
      </c>
      <c r="BP722" s="137" t="n">
        <f aca="false">+DATOS_[[#This Row],[% de jornada]]*IF(DATOS_[[#This Row],[% jornada reducida]]="",1,DATOS_[[#This Row],[% jornada reducida]])</f>
        <v>0</v>
      </c>
      <c r="BQ722" s="137" t="n">
        <f aca="false">+(DATOS_[[#This Row],[F.fin.cal]]-DATOS_[[#This Row],[F.ini.cal]]+1)/($D$4-$D$3+1)</f>
        <v>1</v>
      </c>
      <c r="BR722" s="137" t="str">
        <f aca="false">IF(OR(AND(DATOS_[[#This Row],[Fecha Fin Contrato]]&lt;$D$3,DATOS_[[#This Row],[Fecha Fin Contrato]]&lt;&gt;""),DATOS_[[#This Row],[Fecha de Contratación]]&gt;$D$4),"Fuera","Dentro")</f>
        <v>Dentro</v>
      </c>
      <c r="BS722" s="137" t="str">
        <f aca="false" t="array" ref="BS722:BS722">IF(MAX(IF(DATOS_[id]=DATOS_[[#This Row],[id]],DATOS_[F.fin.cal]))=DATOS_[[#This Row],[F.fin.cal]],"Sí","NO")</f>
        <v>Sí</v>
      </c>
      <c r="BT722" s="137" t="str">
        <f aca="false">IF(AND(DATOS_[[#This Row],[% normaliz]]&lt;&gt;1,DATOS_[[#This Row],[% anualiz]]=1),"Sí","NO")</f>
        <v>Sí</v>
      </c>
      <c r="BU722" s="137" t="str">
        <f aca="false">IF(AND(DATOS_[[#This Row],[% normaliz]]=1,DATOS_[[#This Row],[% anualiz]]&lt;&gt;1),"Sí","NO")</f>
        <v>NO</v>
      </c>
      <c r="BV722" s="137" t="str">
        <f aca="false">IF(AND(DATOS_[[#This Row],[% normaliz]]&lt;&gt;1,DATOS_[[#This Row],[% anualiz]]&lt;&gt;1),"Sí","NO")</f>
        <v>NO</v>
      </c>
      <c r="BW722" s="137" t="str">
        <f aca="false">+IF(DATOS_[[#This Row],[% normaliz]]*DATOS_[[#This Row],[% anualiz]]=1,"NO","Sí")</f>
        <v>Sí</v>
      </c>
      <c r="BX722" s="138" t="e">
        <f aca="false">(DATOS_[[#This Row],[S.BASE]]*(1/DATOS_[[#This Row],[% normaliz]])*(1/DATOS_[[#This Row],[% anualiz]]))*IF(DATOS_[[#This Row],[Check Equiparado]]="Sí",1,0)</f>
        <v>#DIV/0!</v>
      </c>
      <c r="BY7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2" s="138" t="e">
        <f aca="false">+DATOS_[[#This Row],[SALARIO BASE Eq]]+DATOS_[[#This Row],[Tot COMPL.SAL Eq]]</f>
        <v>#DIV/0!</v>
      </c>
      <c r="CA722" s="138" t="e">
        <f aca="false" t="array" ref="CA722:CA7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2" s="138" t="e">
        <f aca="false">+DATOS_[[#This Row],[TOTAL SALARIO Eq]]+DATOS_[[#This Row],[Tot Extrasalarial Eq]]</f>
        <v>#DIV/0!</v>
      </c>
      <c r="CC722" s="139" t="n">
        <f aca="false">DATOS_[[#This Row],[S.BASE]]</f>
        <v>0</v>
      </c>
      <c r="CD722" s="139" t="n">
        <f aca="false">+SUM(DATOS_[[#This Row],[Conc.Sal.01]:[Conc.Sal.30]])</f>
        <v>0</v>
      </c>
      <c r="CE722" s="139" t="n">
        <f aca="false">+DATOS_[[#This Row],[SALARIO BASE Ef]]+DATOS_[[#This Row],[Tot COMPL.SAL Ef]]</f>
        <v>0</v>
      </c>
      <c r="CF722" s="139" t="n">
        <f aca="false">+SUM(DATOS_[[#This Row],[C.Extra.01]:[C.Extra.05]])</f>
        <v>0</v>
      </c>
      <c r="CG722" s="139" t="n">
        <f aca="false">+DATOS_[[#This Row],[TOTAL SALARIO Ef]]+DATOS_[[#This Row],[Tot Extrasalarial Ef]]</f>
        <v>0</v>
      </c>
      <c r="CH722" s="140" t="n">
        <f aca="false">MIN(IF(DATOS_[[#This Row],[Fecha Fin Contrato]]="",$D$4,DATOS_[[#This Row],[Fecha Fin Contrato]]),$D$4)-MAX(DATOS_[[#This Row],[Fecha de Contratación]],$D$3)+1</f>
        <v>1</v>
      </c>
      <c r="CI722" s="141" t="str">
        <f aca="false">IF(COUNTIFS(DATOS_[id],DATOS_[[#This Row],[id]])&gt;1,DATOS_[[#This Row],[id]],"")</f>
        <v/>
      </c>
      <c r="CJ722" s="141" t="n">
        <f aca="false">(Inicio!$G$10-DATOS_[[#This Row],[Fecha Nacimiento]])/365.25</f>
        <v>0</v>
      </c>
      <c r="CK722" s="141" t="n">
        <f aca="false">(Inicio!$G$10-DATOS_[[#This Row],[Fecha de Antigüedad]])/365.25</f>
        <v>0</v>
      </c>
      <c r="CL722" s="141" t="e">
        <f aca="false">+VLOOKUP(DATOS_[[#This Row],[Clave de Contrato]],TblTiposContrato13[],3,0)</f>
        <v>#N/A</v>
      </c>
      <c r="CM722" s="141" t="e">
        <f aca="false">+VLOOKUP(DATOS_[[#This Row],[Clave de Contrato]],TblTiposContrato13[],4,0)</f>
        <v>#N/A</v>
      </c>
      <c r="CN722" s="141" t="str">
        <f aca="false">VLOOKUP(DATOS_[[#This Row],[Edad]],CONTRATOS!TblRngEdad,2,1)</f>
        <v>20  o menos</v>
      </c>
      <c r="CO722" s="141" t="str">
        <f aca="false">VLOOKUP(DATOS_[[#This Row],[Antigüedad]],TblRngAntg14[],2,1)</f>
        <v>0 a 1 años</v>
      </c>
    </row>
    <row r="723" customFormat="false" ht="13.8" hidden="false" customHeight="false" outlineLevel="0" collapsed="false">
      <c r="D723" s="128"/>
      <c r="E723" s="129"/>
      <c r="F723" s="129"/>
      <c r="G723" s="129"/>
      <c r="H723" s="130"/>
      <c r="I723" s="131"/>
      <c r="J723" s="128"/>
      <c r="K723" s="132"/>
      <c r="L723" s="132"/>
      <c r="M723" s="133"/>
      <c r="N723" s="133"/>
      <c r="O723" s="133"/>
      <c r="P723" s="129"/>
      <c r="Z723" s="74"/>
      <c r="AA723" s="75"/>
      <c r="AB723" s="75"/>
      <c r="AC723" s="129"/>
      <c r="AD723" s="134"/>
      <c r="AE723" s="134"/>
      <c r="AF723" s="134"/>
      <c r="AG723" s="134"/>
      <c r="AH723" s="134"/>
      <c r="AI723" s="134"/>
      <c r="AJ723" s="134"/>
      <c r="AK723" s="134"/>
      <c r="AL723" s="134"/>
      <c r="AM723" s="134"/>
      <c r="AN723" s="134"/>
      <c r="AO723" s="134"/>
      <c r="AP723" s="134"/>
      <c r="AQ723" s="134"/>
      <c r="AR723" s="134"/>
      <c r="AS723" s="134"/>
      <c r="AT723" s="134"/>
      <c r="AU723" s="134"/>
      <c r="AV723" s="134"/>
      <c r="AW723" s="134"/>
      <c r="AX723" s="134"/>
      <c r="AY723" s="134"/>
      <c r="AZ723" s="134"/>
      <c r="BA723" s="134"/>
      <c r="BB723" s="134"/>
      <c r="BC723" s="134"/>
      <c r="BD723" s="134"/>
      <c r="BE723" s="134"/>
      <c r="BF723" s="134"/>
      <c r="BG723" s="134"/>
      <c r="BH723" s="134"/>
      <c r="BI723" s="134"/>
      <c r="BJ723" s="134"/>
      <c r="BK723" s="134"/>
      <c r="BL723" s="134"/>
      <c r="BM723" s="135"/>
      <c r="BN723" s="136" t="n">
        <f aca="false">+MAX($D$3,DATOS_[[#This Row],[Fecha Inicio Sit. Contract.]])</f>
        <v>0</v>
      </c>
      <c r="BO723" s="136" t="n">
        <f aca="false">+MIN($D$4,DATOS_[[#This Row],[Fecha Fin Sit. Contract.]])</f>
        <v>0</v>
      </c>
      <c r="BP723" s="137" t="n">
        <f aca="false">+DATOS_[[#This Row],[% de jornada]]*IF(DATOS_[[#This Row],[% jornada reducida]]="",1,DATOS_[[#This Row],[% jornada reducida]])</f>
        <v>0</v>
      </c>
      <c r="BQ723" s="137" t="n">
        <f aca="false">+(DATOS_[[#This Row],[F.fin.cal]]-DATOS_[[#This Row],[F.ini.cal]]+1)/($D$4-$D$3+1)</f>
        <v>1</v>
      </c>
      <c r="BR723" s="137" t="str">
        <f aca="false">IF(OR(AND(DATOS_[[#This Row],[Fecha Fin Contrato]]&lt;$D$3,DATOS_[[#This Row],[Fecha Fin Contrato]]&lt;&gt;""),DATOS_[[#This Row],[Fecha de Contratación]]&gt;$D$4),"Fuera","Dentro")</f>
        <v>Dentro</v>
      </c>
      <c r="BS723" s="137" t="str">
        <f aca="false" t="array" ref="BS723:BS723">IF(MAX(IF(DATOS_[id]=DATOS_[[#This Row],[id]],DATOS_[F.fin.cal]))=DATOS_[[#This Row],[F.fin.cal]],"Sí","NO")</f>
        <v>Sí</v>
      </c>
      <c r="BT723" s="137" t="str">
        <f aca="false">IF(AND(DATOS_[[#This Row],[% normaliz]]&lt;&gt;1,DATOS_[[#This Row],[% anualiz]]=1),"Sí","NO")</f>
        <v>Sí</v>
      </c>
      <c r="BU723" s="137" t="str">
        <f aca="false">IF(AND(DATOS_[[#This Row],[% normaliz]]=1,DATOS_[[#This Row],[% anualiz]]&lt;&gt;1),"Sí","NO")</f>
        <v>NO</v>
      </c>
      <c r="BV723" s="137" t="str">
        <f aca="false">IF(AND(DATOS_[[#This Row],[% normaliz]]&lt;&gt;1,DATOS_[[#This Row],[% anualiz]]&lt;&gt;1),"Sí","NO")</f>
        <v>NO</v>
      </c>
      <c r="BW723" s="137" t="str">
        <f aca="false">+IF(DATOS_[[#This Row],[% normaliz]]*DATOS_[[#This Row],[% anualiz]]=1,"NO","Sí")</f>
        <v>Sí</v>
      </c>
      <c r="BX723" s="138" t="e">
        <f aca="false">(DATOS_[[#This Row],[S.BASE]]*(1/DATOS_[[#This Row],[% normaliz]])*(1/DATOS_[[#This Row],[% anualiz]]))*IF(DATOS_[[#This Row],[Check Equiparado]]="Sí",1,0)</f>
        <v>#DIV/0!</v>
      </c>
      <c r="BY7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3" s="138" t="e">
        <f aca="false">+DATOS_[[#This Row],[SALARIO BASE Eq]]+DATOS_[[#This Row],[Tot COMPL.SAL Eq]]</f>
        <v>#DIV/0!</v>
      </c>
      <c r="CA723" s="138" t="e">
        <f aca="false" t="array" ref="CA723:CA7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3" s="138" t="e">
        <f aca="false">+DATOS_[[#This Row],[TOTAL SALARIO Eq]]+DATOS_[[#This Row],[Tot Extrasalarial Eq]]</f>
        <v>#DIV/0!</v>
      </c>
      <c r="CC723" s="139" t="n">
        <f aca="false">DATOS_[[#This Row],[S.BASE]]</f>
        <v>0</v>
      </c>
      <c r="CD723" s="139" t="n">
        <f aca="false">+SUM(DATOS_[[#This Row],[Conc.Sal.01]:[Conc.Sal.30]])</f>
        <v>0</v>
      </c>
      <c r="CE723" s="139" t="n">
        <f aca="false">+DATOS_[[#This Row],[SALARIO BASE Ef]]+DATOS_[[#This Row],[Tot COMPL.SAL Ef]]</f>
        <v>0</v>
      </c>
      <c r="CF723" s="139" t="n">
        <f aca="false">+SUM(DATOS_[[#This Row],[C.Extra.01]:[C.Extra.05]])</f>
        <v>0</v>
      </c>
      <c r="CG723" s="139" t="n">
        <f aca="false">+DATOS_[[#This Row],[TOTAL SALARIO Ef]]+DATOS_[[#This Row],[Tot Extrasalarial Ef]]</f>
        <v>0</v>
      </c>
      <c r="CH723" s="140" t="n">
        <f aca="false">MIN(IF(DATOS_[[#This Row],[Fecha Fin Contrato]]="",$D$4,DATOS_[[#This Row],[Fecha Fin Contrato]]),$D$4)-MAX(DATOS_[[#This Row],[Fecha de Contratación]],$D$3)+1</f>
        <v>1</v>
      </c>
      <c r="CI723" s="141" t="str">
        <f aca="false">IF(COUNTIFS(DATOS_[id],DATOS_[[#This Row],[id]])&gt;1,DATOS_[[#This Row],[id]],"")</f>
        <v/>
      </c>
      <c r="CJ723" s="141" t="n">
        <f aca="false">(Inicio!$G$10-DATOS_[[#This Row],[Fecha Nacimiento]])/365.25</f>
        <v>0</v>
      </c>
      <c r="CK723" s="141" t="n">
        <f aca="false">(Inicio!$G$10-DATOS_[[#This Row],[Fecha de Antigüedad]])/365.25</f>
        <v>0</v>
      </c>
      <c r="CL723" s="141" t="e">
        <f aca="false">+VLOOKUP(DATOS_[[#This Row],[Clave de Contrato]],TblTiposContrato13[],3,0)</f>
        <v>#N/A</v>
      </c>
      <c r="CM723" s="141" t="e">
        <f aca="false">+VLOOKUP(DATOS_[[#This Row],[Clave de Contrato]],TblTiposContrato13[],4,0)</f>
        <v>#N/A</v>
      </c>
      <c r="CN723" s="141" t="str">
        <f aca="false">VLOOKUP(DATOS_[[#This Row],[Edad]],CONTRATOS!TblRngEdad,2,1)</f>
        <v>20  o menos</v>
      </c>
      <c r="CO723" s="141" t="str">
        <f aca="false">VLOOKUP(DATOS_[[#This Row],[Antigüedad]],TblRngAntg14[],2,1)</f>
        <v>0 a 1 años</v>
      </c>
    </row>
    <row r="724" customFormat="false" ht="13.8" hidden="false" customHeight="false" outlineLevel="0" collapsed="false">
      <c r="D724" s="128"/>
      <c r="E724" s="129"/>
      <c r="F724" s="129"/>
      <c r="G724" s="129"/>
      <c r="H724" s="130"/>
      <c r="I724" s="131"/>
      <c r="J724" s="128"/>
      <c r="K724" s="132"/>
      <c r="L724" s="132"/>
      <c r="M724" s="133"/>
      <c r="N724" s="133"/>
      <c r="O724" s="133"/>
      <c r="P724" s="129"/>
      <c r="Z724" s="74"/>
      <c r="AA724" s="75"/>
      <c r="AB724" s="75"/>
      <c r="AC724" s="129"/>
      <c r="AD724" s="134"/>
      <c r="AE724" s="134"/>
      <c r="AF724" s="134"/>
      <c r="AG724" s="134"/>
      <c r="AH724" s="134"/>
      <c r="AI724" s="134"/>
      <c r="AJ724" s="134"/>
      <c r="AK724" s="134"/>
      <c r="AL724" s="134"/>
      <c r="AM724" s="134"/>
      <c r="AN724" s="134"/>
      <c r="AO724" s="134"/>
      <c r="AP724" s="134"/>
      <c r="AQ724" s="134"/>
      <c r="AR724" s="134"/>
      <c r="AS724" s="134"/>
      <c r="AT724" s="134"/>
      <c r="AU724" s="134"/>
      <c r="AV724" s="134"/>
      <c r="AW724" s="134"/>
      <c r="AX724" s="134"/>
      <c r="AY724" s="134"/>
      <c r="AZ724" s="134"/>
      <c r="BA724" s="134"/>
      <c r="BB724" s="134"/>
      <c r="BC724" s="134"/>
      <c r="BD724" s="134"/>
      <c r="BE724" s="134"/>
      <c r="BF724" s="134"/>
      <c r="BG724" s="134"/>
      <c r="BH724" s="134"/>
      <c r="BI724" s="134"/>
      <c r="BJ724" s="134"/>
      <c r="BK724" s="134"/>
      <c r="BL724" s="134"/>
      <c r="BM724" s="135"/>
      <c r="BN724" s="136" t="n">
        <f aca="false">+MAX($D$3,DATOS_[[#This Row],[Fecha Inicio Sit. Contract.]])</f>
        <v>0</v>
      </c>
      <c r="BO724" s="136" t="n">
        <f aca="false">+MIN($D$4,DATOS_[[#This Row],[Fecha Fin Sit. Contract.]])</f>
        <v>0</v>
      </c>
      <c r="BP724" s="137" t="n">
        <f aca="false">+DATOS_[[#This Row],[% de jornada]]*IF(DATOS_[[#This Row],[% jornada reducida]]="",1,DATOS_[[#This Row],[% jornada reducida]])</f>
        <v>0</v>
      </c>
      <c r="BQ724" s="137" t="n">
        <f aca="false">+(DATOS_[[#This Row],[F.fin.cal]]-DATOS_[[#This Row],[F.ini.cal]]+1)/($D$4-$D$3+1)</f>
        <v>1</v>
      </c>
      <c r="BR724" s="137" t="str">
        <f aca="false">IF(OR(AND(DATOS_[[#This Row],[Fecha Fin Contrato]]&lt;$D$3,DATOS_[[#This Row],[Fecha Fin Contrato]]&lt;&gt;""),DATOS_[[#This Row],[Fecha de Contratación]]&gt;$D$4),"Fuera","Dentro")</f>
        <v>Dentro</v>
      </c>
      <c r="BS724" s="137" t="str">
        <f aca="false" t="array" ref="BS724:BS724">IF(MAX(IF(DATOS_[id]=DATOS_[[#This Row],[id]],DATOS_[F.fin.cal]))=DATOS_[[#This Row],[F.fin.cal]],"Sí","NO")</f>
        <v>Sí</v>
      </c>
      <c r="BT724" s="137" t="str">
        <f aca="false">IF(AND(DATOS_[[#This Row],[% normaliz]]&lt;&gt;1,DATOS_[[#This Row],[% anualiz]]=1),"Sí","NO")</f>
        <v>Sí</v>
      </c>
      <c r="BU724" s="137" t="str">
        <f aca="false">IF(AND(DATOS_[[#This Row],[% normaliz]]=1,DATOS_[[#This Row],[% anualiz]]&lt;&gt;1),"Sí","NO")</f>
        <v>NO</v>
      </c>
      <c r="BV724" s="137" t="str">
        <f aca="false">IF(AND(DATOS_[[#This Row],[% normaliz]]&lt;&gt;1,DATOS_[[#This Row],[% anualiz]]&lt;&gt;1),"Sí","NO")</f>
        <v>NO</v>
      </c>
      <c r="BW724" s="137" t="str">
        <f aca="false">+IF(DATOS_[[#This Row],[% normaliz]]*DATOS_[[#This Row],[% anualiz]]=1,"NO","Sí")</f>
        <v>Sí</v>
      </c>
      <c r="BX724" s="138" t="e">
        <f aca="false">(DATOS_[[#This Row],[S.BASE]]*(1/DATOS_[[#This Row],[% normaliz]])*(1/DATOS_[[#This Row],[% anualiz]]))*IF(DATOS_[[#This Row],[Check Equiparado]]="Sí",1,0)</f>
        <v>#DIV/0!</v>
      </c>
      <c r="BY7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4" s="138" t="e">
        <f aca="false">+DATOS_[[#This Row],[SALARIO BASE Eq]]+DATOS_[[#This Row],[Tot COMPL.SAL Eq]]</f>
        <v>#DIV/0!</v>
      </c>
      <c r="CA724" s="138" t="e">
        <f aca="false" t="array" ref="CA724:CA7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4" s="138" t="e">
        <f aca="false">+DATOS_[[#This Row],[TOTAL SALARIO Eq]]+DATOS_[[#This Row],[Tot Extrasalarial Eq]]</f>
        <v>#DIV/0!</v>
      </c>
      <c r="CC724" s="139" t="n">
        <f aca="false">DATOS_[[#This Row],[S.BASE]]</f>
        <v>0</v>
      </c>
      <c r="CD724" s="139" t="n">
        <f aca="false">+SUM(DATOS_[[#This Row],[Conc.Sal.01]:[Conc.Sal.30]])</f>
        <v>0</v>
      </c>
      <c r="CE724" s="139" t="n">
        <f aca="false">+DATOS_[[#This Row],[SALARIO BASE Ef]]+DATOS_[[#This Row],[Tot COMPL.SAL Ef]]</f>
        <v>0</v>
      </c>
      <c r="CF724" s="139" t="n">
        <f aca="false">+SUM(DATOS_[[#This Row],[C.Extra.01]:[C.Extra.05]])</f>
        <v>0</v>
      </c>
      <c r="CG724" s="139" t="n">
        <f aca="false">+DATOS_[[#This Row],[TOTAL SALARIO Ef]]+DATOS_[[#This Row],[Tot Extrasalarial Ef]]</f>
        <v>0</v>
      </c>
      <c r="CH724" s="140" t="n">
        <f aca="false">MIN(IF(DATOS_[[#This Row],[Fecha Fin Contrato]]="",$D$4,DATOS_[[#This Row],[Fecha Fin Contrato]]),$D$4)-MAX(DATOS_[[#This Row],[Fecha de Contratación]],$D$3)+1</f>
        <v>1</v>
      </c>
      <c r="CI724" s="141" t="str">
        <f aca="false">IF(COUNTIFS(DATOS_[id],DATOS_[[#This Row],[id]])&gt;1,DATOS_[[#This Row],[id]],"")</f>
        <v/>
      </c>
      <c r="CJ724" s="141" t="n">
        <f aca="false">(Inicio!$G$10-DATOS_[[#This Row],[Fecha Nacimiento]])/365.25</f>
        <v>0</v>
      </c>
      <c r="CK724" s="141" t="n">
        <f aca="false">(Inicio!$G$10-DATOS_[[#This Row],[Fecha de Antigüedad]])/365.25</f>
        <v>0</v>
      </c>
      <c r="CL724" s="141" t="e">
        <f aca="false">+VLOOKUP(DATOS_[[#This Row],[Clave de Contrato]],TblTiposContrato13[],3,0)</f>
        <v>#N/A</v>
      </c>
      <c r="CM724" s="141" t="e">
        <f aca="false">+VLOOKUP(DATOS_[[#This Row],[Clave de Contrato]],TblTiposContrato13[],4,0)</f>
        <v>#N/A</v>
      </c>
      <c r="CN724" s="141" t="str">
        <f aca="false">VLOOKUP(DATOS_[[#This Row],[Edad]],CONTRATOS!TblRngEdad,2,1)</f>
        <v>20  o menos</v>
      </c>
      <c r="CO724" s="141" t="str">
        <f aca="false">VLOOKUP(DATOS_[[#This Row],[Antigüedad]],TblRngAntg14[],2,1)</f>
        <v>0 a 1 años</v>
      </c>
    </row>
    <row r="725" customFormat="false" ht="13.8" hidden="false" customHeight="false" outlineLevel="0" collapsed="false">
      <c r="D725" s="128"/>
      <c r="E725" s="129"/>
      <c r="F725" s="129"/>
      <c r="G725" s="129"/>
      <c r="H725" s="130"/>
      <c r="I725" s="131"/>
      <c r="J725" s="128"/>
      <c r="K725" s="132"/>
      <c r="L725" s="132"/>
      <c r="M725" s="133"/>
      <c r="N725" s="133"/>
      <c r="O725" s="133"/>
      <c r="P725" s="129"/>
      <c r="Z725" s="74"/>
      <c r="AA725" s="75"/>
      <c r="AB725" s="75"/>
      <c r="AC725" s="129"/>
      <c r="AD725" s="134"/>
      <c r="AE725" s="134"/>
      <c r="AF725" s="134"/>
      <c r="AG725" s="134"/>
      <c r="AH725" s="134"/>
      <c r="AI725" s="134"/>
      <c r="AJ725" s="134"/>
      <c r="AK725" s="134"/>
      <c r="AL725" s="134"/>
      <c r="AM725" s="134"/>
      <c r="AN725" s="134"/>
      <c r="AO725" s="134"/>
      <c r="AP725" s="134"/>
      <c r="AQ725" s="134"/>
      <c r="AR725" s="134"/>
      <c r="AS725" s="134"/>
      <c r="AT725" s="134"/>
      <c r="AU725" s="134"/>
      <c r="AV725" s="134"/>
      <c r="AW725" s="134"/>
      <c r="AX725" s="134"/>
      <c r="AY725" s="134"/>
      <c r="AZ725" s="134"/>
      <c r="BA725" s="134"/>
      <c r="BB725" s="134"/>
      <c r="BC725" s="134"/>
      <c r="BD725" s="134"/>
      <c r="BE725" s="134"/>
      <c r="BF725" s="134"/>
      <c r="BG725" s="134"/>
      <c r="BH725" s="134"/>
      <c r="BI725" s="134"/>
      <c r="BJ725" s="134"/>
      <c r="BK725" s="134"/>
      <c r="BL725" s="134"/>
      <c r="BM725" s="135"/>
      <c r="BN725" s="136" t="n">
        <f aca="false">+MAX($D$3,DATOS_[[#This Row],[Fecha Inicio Sit. Contract.]])</f>
        <v>0</v>
      </c>
      <c r="BO725" s="136" t="n">
        <f aca="false">+MIN($D$4,DATOS_[[#This Row],[Fecha Fin Sit. Contract.]])</f>
        <v>0</v>
      </c>
      <c r="BP725" s="137" t="n">
        <f aca="false">+DATOS_[[#This Row],[% de jornada]]*IF(DATOS_[[#This Row],[% jornada reducida]]="",1,DATOS_[[#This Row],[% jornada reducida]])</f>
        <v>0</v>
      </c>
      <c r="BQ725" s="137" t="n">
        <f aca="false">+(DATOS_[[#This Row],[F.fin.cal]]-DATOS_[[#This Row],[F.ini.cal]]+1)/($D$4-$D$3+1)</f>
        <v>1</v>
      </c>
      <c r="BR725" s="137" t="str">
        <f aca="false">IF(OR(AND(DATOS_[[#This Row],[Fecha Fin Contrato]]&lt;$D$3,DATOS_[[#This Row],[Fecha Fin Contrato]]&lt;&gt;""),DATOS_[[#This Row],[Fecha de Contratación]]&gt;$D$4),"Fuera","Dentro")</f>
        <v>Dentro</v>
      </c>
      <c r="BS725" s="137" t="str">
        <f aca="false" t="array" ref="BS725:BS725">IF(MAX(IF(DATOS_[id]=DATOS_[[#This Row],[id]],DATOS_[F.fin.cal]))=DATOS_[[#This Row],[F.fin.cal]],"Sí","NO")</f>
        <v>Sí</v>
      </c>
      <c r="BT725" s="137" t="str">
        <f aca="false">IF(AND(DATOS_[[#This Row],[% normaliz]]&lt;&gt;1,DATOS_[[#This Row],[% anualiz]]=1),"Sí","NO")</f>
        <v>Sí</v>
      </c>
      <c r="BU725" s="137" t="str">
        <f aca="false">IF(AND(DATOS_[[#This Row],[% normaliz]]=1,DATOS_[[#This Row],[% anualiz]]&lt;&gt;1),"Sí","NO")</f>
        <v>NO</v>
      </c>
      <c r="BV725" s="137" t="str">
        <f aca="false">IF(AND(DATOS_[[#This Row],[% normaliz]]&lt;&gt;1,DATOS_[[#This Row],[% anualiz]]&lt;&gt;1),"Sí","NO")</f>
        <v>NO</v>
      </c>
      <c r="BW725" s="137" t="str">
        <f aca="false">+IF(DATOS_[[#This Row],[% normaliz]]*DATOS_[[#This Row],[% anualiz]]=1,"NO","Sí")</f>
        <v>Sí</v>
      </c>
      <c r="BX725" s="138" t="e">
        <f aca="false">(DATOS_[[#This Row],[S.BASE]]*(1/DATOS_[[#This Row],[% normaliz]])*(1/DATOS_[[#This Row],[% anualiz]]))*IF(DATOS_[[#This Row],[Check Equiparado]]="Sí",1,0)</f>
        <v>#DIV/0!</v>
      </c>
      <c r="BY7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5" s="138" t="e">
        <f aca="false">+DATOS_[[#This Row],[SALARIO BASE Eq]]+DATOS_[[#This Row],[Tot COMPL.SAL Eq]]</f>
        <v>#DIV/0!</v>
      </c>
      <c r="CA725" s="138" t="e">
        <f aca="false" t="array" ref="CA725:CA7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5" s="138" t="e">
        <f aca="false">+DATOS_[[#This Row],[TOTAL SALARIO Eq]]+DATOS_[[#This Row],[Tot Extrasalarial Eq]]</f>
        <v>#DIV/0!</v>
      </c>
      <c r="CC725" s="139" t="n">
        <f aca="false">DATOS_[[#This Row],[S.BASE]]</f>
        <v>0</v>
      </c>
      <c r="CD725" s="139" t="n">
        <f aca="false">+SUM(DATOS_[[#This Row],[Conc.Sal.01]:[Conc.Sal.30]])</f>
        <v>0</v>
      </c>
      <c r="CE725" s="139" t="n">
        <f aca="false">+DATOS_[[#This Row],[SALARIO BASE Ef]]+DATOS_[[#This Row],[Tot COMPL.SAL Ef]]</f>
        <v>0</v>
      </c>
      <c r="CF725" s="139" t="n">
        <f aca="false">+SUM(DATOS_[[#This Row],[C.Extra.01]:[C.Extra.05]])</f>
        <v>0</v>
      </c>
      <c r="CG725" s="139" t="n">
        <f aca="false">+DATOS_[[#This Row],[TOTAL SALARIO Ef]]+DATOS_[[#This Row],[Tot Extrasalarial Ef]]</f>
        <v>0</v>
      </c>
      <c r="CH725" s="140" t="n">
        <f aca="false">MIN(IF(DATOS_[[#This Row],[Fecha Fin Contrato]]="",$D$4,DATOS_[[#This Row],[Fecha Fin Contrato]]),$D$4)-MAX(DATOS_[[#This Row],[Fecha de Contratación]],$D$3)+1</f>
        <v>1</v>
      </c>
      <c r="CI725" s="141" t="str">
        <f aca="false">IF(COUNTIFS(DATOS_[id],DATOS_[[#This Row],[id]])&gt;1,DATOS_[[#This Row],[id]],"")</f>
        <v/>
      </c>
      <c r="CJ725" s="141" t="n">
        <f aca="false">(Inicio!$G$10-DATOS_[[#This Row],[Fecha Nacimiento]])/365.25</f>
        <v>0</v>
      </c>
      <c r="CK725" s="141" t="n">
        <f aca="false">(Inicio!$G$10-DATOS_[[#This Row],[Fecha de Antigüedad]])/365.25</f>
        <v>0</v>
      </c>
      <c r="CL725" s="141" t="e">
        <f aca="false">+VLOOKUP(DATOS_[[#This Row],[Clave de Contrato]],TblTiposContrato13[],3,0)</f>
        <v>#N/A</v>
      </c>
      <c r="CM725" s="141" t="e">
        <f aca="false">+VLOOKUP(DATOS_[[#This Row],[Clave de Contrato]],TblTiposContrato13[],4,0)</f>
        <v>#N/A</v>
      </c>
      <c r="CN725" s="141" t="str">
        <f aca="false">VLOOKUP(DATOS_[[#This Row],[Edad]],CONTRATOS!TblRngEdad,2,1)</f>
        <v>20  o menos</v>
      </c>
      <c r="CO725" s="141" t="str">
        <f aca="false">VLOOKUP(DATOS_[[#This Row],[Antigüedad]],TblRngAntg14[],2,1)</f>
        <v>0 a 1 años</v>
      </c>
    </row>
    <row r="726" customFormat="false" ht="13.8" hidden="false" customHeight="false" outlineLevel="0" collapsed="false">
      <c r="D726" s="128"/>
      <c r="E726" s="129"/>
      <c r="F726" s="129"/>
      <c r="G726" s="129"/>
      <c r="H726" s="130"/>
      <c r="I726" s="131"/>
      <c r="J726" s="128"/>
      <c r="K726" s="132"/>
      <c r="L726" s="132"/>
      <c r="M726" s="133"/>
      <c r="N726" s="133"/>
      <c r="O726" s="133"/>
      <c r="P726" s="129"/>
      <c r="Z726" s="74"/>
      <c r="AA726" s="75"/>
      <c r="AB726" s="75"/>
      <c r="AC726" s="129"/>
      <c r="AD726" s="134"/>
      <c r="AE726" s="134"/>
      <c r="AF726" s="134"/>
      <c r="AG726" s="134"/>
      <c r="AH726" s="134"/>
      <c r="AI726" s="134"/>
      <c r="AJ726" s="134"/>
      <c r="AK726" s="134"/>
      <c r="AL726" s="134"/>
      <c r="AM726" s="134"/>
      <c r="AN726" s="134"/>
      <c r="AO726" s="134"/>
      <c r="AP726" s="134"/>
      <c r="AQ726" s="134"/>
      <c r="AR726" s="134"/>
      <c r="AS726" s="134"/>
      <c r="AT726" s="134"/>
      <c r="AU726" s="134"/>
      <c r="AV726" s="134"/>
      <c r="AW726" s="134"/>
      <c r="AX726" s="134"/>
      <c r="AY726" s="134"/>
      <c r="AZ726" s="134"/>
      <c r="BA726" s="134"/>
      <c r="BB726" s="134"/>
      <c r="BC726" s="134"/>
      <c r="BD726" s="134"/>
      <c r="BE726" s="134"/>
      <c r="BF726" s="134"/>
      <c r="BG726" s="134"/>
      <c r="BH726" s="134"/>
      <c r="BI726" s="134"/>
      <c r="BJ726" s="134"/>
      <c r="BK726" s="134"/>
      <c r="BL726" s="134"/>
      <c r="BM726" s="135"/>
      <c r="BN726" s="136" t="n">
        <f aca="false">+MAX($D$3,DATOS_[[#This Row],[Fecha Inicio Sit. Contract.]])</f>
        <v>0</v>
      </c>
      <c r="BO726" s="136" t="n">
        <f aca="false">+MIN($D$4,DATOS_[[#This Row],[Fecha Fin Sit. Contract.]])</f>
        <v>0</v>
      </c>
      <c r="BP726" s="137" t="n">
        <f aca="false">+DATOS_[[#This Row],[% de jornada]]*IF(DATOS_[[#This Row],[% jornada reducida]]="",1,DATOS_[[#This Row],[% jornada reducida]])</f>
        <v>0</v>
      </c>
      <c r="BQ726" s="137" t="n">
        <f aca="false">+(DATOS_[[#This Row],[F.fin.cal]]-DATOS_[[#This Row],[F.ini.cal]]+1)/($D$4-$D$3+1)</f>
        <v>1</v>
      </c>
      <c r="BR726" s="137" t="str">
        <f aca="false">IF(OR(AND(DATOS_[[#This Row],[Fecha Fin Contrato]]&lt;$D$3,DATOS_[[#This Row],[Fecha Fin Contrato]]&lt;&gt;""),DATOS_[[#This Row],[Fecha de Contratación]]&gt;$D$4),"Fuera","Dentro")</f>
        <v>Dentro</v>
      </c>
      <c r="BS726" s="137" t="str">
        <f aca="false" t="array" ref="BS726:BS726">IF(MAX(IF(DATOS_[id]=DATOS_[[#This Row],[id]],DATOS_[F.fin.cal]))=DATOS_[[#This Row],[F.fin.cal]],"Sí","NO")</f>
        <v>Sí</v>
      </c>
      <c r="BT726" s="137" t="str">
        <f aca="false">IF(AND(DATOS_[[#This Row],[% normaliz]]&lt;&gt;1,DATOS_[[#This Row],[% anualiz]]=1),"Sí","NO")</f>
        <v>Sí</v>
      </c>
      <c r="BU726" s="137" t="str">
        <f aca="false">IF(AND(DATOS_[[#This Row],[% normaliz]]=1,DATOS_[[#This Row],[% anualiz]]&lt;&gt;1),"Sí","NO")</f>
        <v>NO</v>
      </c>
      <c r="BV726" s="137" t="str">
        <f aca="false">IF(AND(DATOS_[[#This Row],[% normaliz]]&lt;&gt;1,DATOS_[[#This Row],[% anualiz]]&lt;&gt;1),"Sí","NO")</f>
        <v>NO</v>
      </c>
      <c r="BW726" s="137" t="str">
        <f aca="false">+IF(DATOS_[[#This Row],[% normaliz]]*DATOS_[[#This Row],[% anualiz]]=1,"NO","Sí")</f>
        <v>Sí</v>
      </c>
      <c r="BX726" s="138" t="e">
        <f aca="false">(DATOS_[[#This Row],[S.BASE]]*(1/DATOS_[[#This Row],[% normaliz]])*(1/DATOS_[[#This Row],[% anualiz]]))*IF(DATOS_[[#This Row],[Check Equiparado]]="Sí",1,0)</f>
        <v>#DIV/0!</v>
      </c>
      <c r="BY7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6" s="138" t="e">
        <f aca="false">+DATOS_[[#This Row],[SALARIO BASE Eq]]+DATOS_[[#This Row],[Tot COMPL.SAL Eq]]</f>
        <v>#DIV/0!</v>
      </c>
      <c r="CA726" s="138" t="e">
        <f aca="false" t="array" ref="CA726:CA7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6" s="138" t="e">
        <f aca="false">+DATOS_[[#This Row],[TOTAL SALARIO Eq]]+DATOS_[[#This Row],[Tot Extrasalarial Eq]]</f>
        <v>#DIV/0!</v>
      </c>
      <c r="CC726" s="139" t="n">
        <f aca="false">DATOS_[[#This Row],[S.BASE]]</f>
        <v>0</v>
      </c>
      <c r="CD726" s="139" t="n">
        <f aca="false">+SUM(DATOS_[[#This Row],[Conc.Sal.01]:[Conc.Sal.30]])</f>
        <v>0</v>
      </c>
      <c r="CE726" s="139" t="n">
        <f aca="false">+DATOS_[[#This Row],[SALARIO BASE Ef]]+DATOS_[[#This Row],[Tot COMPL.SAL Ef]]</f>
        <v>0</v>
      </c>
      <c r="CF726" s="139" t="n">
        <f aca="false">+SUM(DATOS_[[#This Row],[C.Extra.01]:[C.Extra.05]])</f>
        <v>0</v>
      </c>
      <c r="CG726" s="139" t="n">
        <f aca="false">+DATOS_[[#This Row],[TOTAL SALARIO Ef]]+DATOS_[[#This Row],[Tot Extrasalarial Ef]]</f>
        <v>0</v>
      </c>
      <c r="CH726" s="140" t="n">
        <f aca="false">MIN(IF(DATOS_[[#This Row],[Fecha Fin Contrato]]="",$D$4,DATOS_[[#This Row],[Fecha Fin Contrato]]),$D$4)-MAX(DATOS_[[#This Row],[Fecha de Contratación]],$D$3)+1</f>
        <v>1</v>
      </c>
      <c r="CI726" s="141" t="str">
        <f aca="false">IF(COUNTIFS(DATOS_[id],DATOS_[[#This Row],[id]])&gt;1,DATOS_[[#This Row],[id]],"")</f>
        <v/>
      </c>
      <c r="CJ726" s="141" t="n">
        <f aca="false">(Inicio!$G$10-DATOS_[[#This Row],[Fecha Nacimiento]])/365.25</f>
        <v>0</v>
      </c>
      <c r="CK726" s="141" t="n">
        <f aca="false">(Inicio!$G$10-DATOS_[[#This Row],[Fecha de Antigüedad]])/365.25</f>
        <v>0</v>
      </c>
      <c r="CL726" s="141" t="e">
        <f aca="false">+VLOOKUP(DATOS_[[#This Row],[Clave de Contrato]],TblTiposContrato13[],3,0)</f>
        <v>#N/A</v>
      </c>
      <c r="CM726" s="141" t="e">
        <f aca="false">+VLOOKUP(DATOS_[[#This Row],[Clave de Contrato]],TblTiposContrato13[],4,0)</f>
        <v>#N/A</v>
      </c>
      <c r="CN726" s="141" t="str">
        <f aca="false">VLOOKUP(DATOS_[[#This Row],[Edad]],CONTRATOS!TblRngEdad,2,1)</f>
        <v>20  o menos</v>
      </c>
      <c r="CO726" s="141" t="str">
        <f aca="false">VLOOKUP(DATOS_[[#This Row],[Antigüedad]],TblRngAntg14[],2,1)</f>
        <v>0 a 1 años</v>
      </c>
    </row>
    <row r="727" customFormat="false" ht="13.8" hidden="false" customHeight="false" outlineLevel="0" collapsed="false">
      <c r="D727" s="128"/>
      <c r="E727" s="129"/>
      <c r="F727" s="129"/>
      <c r="G727" s="129"/>
      <c r="H727" s="130"/>
      <c r="I727" s="131"/>
      <c r="J727" s="128"/>
      <c r="K727" s="132"/>
      <c r="L727" s="132"/>
      <c r="M727" s="133"/>
      <c r="N727" s="133"/>
      <c r="O727" s="133"/>
      <c r="P727" s="129"/>
      <c r="Z727" s="74"/>
      <c r="AA727" s="75"/>
      <c r="AB727" s="75"/>
      <c r="AC727" s="129"/>
      <c r="AD727" s="134"/>
      <c r="AE727" s="134"/>
      <c r="AF727" s="134"/>
      <c r="AG727" s="134"/>
      <c r="AH727" s="134"/>
      <c r="AI727" s="134"/>
      <c r="AJ727" s="134"/>
      <c r="AK727" s="134"/>
      <c r="AL727" s="134"/>
      <c r="AM727" s="134"/>
      <c r="AN727" s="134"/>
      <c r="AO727" s="134"/>
      <c r="AP727" s="134"/>
      <c r="AQ727" s="134"/>
      <c r="AR727" s="134"/>
      <c r="AS727" s="134"/>
      <c r="AT727" s="134"/>
      <c r="AU727" s="134"/>
      <c r="AV727" s="134"/>
      <c r="AW727" s="134"/>
      <c r="AX727" s="134"/>
      <c r="AY727" s="134"/>
      <c r="AZ727" s="134"/>
      <c r="BA727" s="134"/>
      <c r="BB727" s="134"/>
      <c r="BC727" s="134"/>
      <c r="BD727" s="134"/>
      <c r="BE727" s="134"/>
      <c r="BF727" s="134"/>
      <c r="BG727" s="134"/>
      <c r="BH727" s="134"/>
      <c r="BI727" s="134"/>
      <c r="BJ727" s="134"/>
      <c r="BK727" s="134"/>
      <c r="BL727" s="134"/>
      <c r="BM727" s="135"/>
      <c r="BN727" s="136" t="n">
        <f aca="false">+MAX($D$3,DATOS_[[#This Row],[Fecha Inicio Sit. Contract.]])</f>
        <v>0</v>
      </c>
      <c r="BO727" s="136" t="n">
        <f aca="false">+MIN($D$4,DATOS_[[#This Row],[Fecha Fin Sit. Contract.]])</f>
        <v>0</v>
      </c>
      <c r="BP727" s="137" t="n">
        <f aca="false">+DATOS_[[#This Row],[% de jornada]]*IF(DATOS_[[#This Row],[% jornada reducida]]="",1,DATOS_[[#This Row],[% jornada reducida]])</f>
        <v>0</v>
      </c>
      <c r="BQ727" s="137" t="n">
        <f aca="false">+(DATOS_[[#This Row],[F.fin.cal]]-DATOS_[[#This Row],[F.ini.cal]]+1)/($D$4-$D$3+1)</f>
        <v>1</v>
      </c>
      <c r="BR727" s="137" t="str">
        <f aca="false">IF(OR(AND(DATOS_[[#This Row],[Fecha Fin Contrato]]&lt;$D$3,DATOS_[[#This Row],[Fecha Fin Contrato]]&lt;&gt;""),DATOS_[[#This Row],[Fecha de Contratación]]&gt;$D$4),"Fuera","Dentro")</f>
        <v>Dentro</v>
      </c>
      <c r="BS727" s="137" t="str">
        <f aca="false" t="array" ref="BS727:BS727">IF(MAX(IF(DATOS_[id]=DATOS_[[#This Row],[id]],DATOS_[F.fin.cal]))=DATOS_[[#This Row],[F.fin.cal]],"Sí","NO")</f>
        <v>Sí</v>
      </c>
      <c r="BT727" s="137" t="str">
        <f aca="false">IF(AND(DATOS_[[#This Row],[% normaliz]]&lt;&gt;1,DATOS_[[#This Row],[% anualiz]]=1),"Sí","NO")</f>
        <v>Sí</v>
      </c>
      <c r="BU727" s="137" t="str">
        <f aca="false">IF(AND(DATOS_[[#This Row],[% normaliz]]=1,DATOS_[[#This Row],[% anualiz]]&lt;&gt;1),"Sí","NO")</f>
        <v>NO</v>
      </c>
      <c r="BV727" s="137" t="str">
        <f aca="false">IF(AND(DATOS_[[#This Row],[% normaliz]]&lt;&gt;1,DATOS_[[#This Row],[% anualiz]]&lt;&gt;1),"Sí","NO")</f>
        <v>NO</v>
      </c>
      <c r="BW727" s="137" t="str">
        <f aca="false">+IF(DATOS_[[#This Row],[% normaliz]]*DATOS_[[#This Row],[% anualiz]]=1,"NO","Sí")</f>
        <v>Sí</v>
      </c>
      <c r="BX727" s="138" t="e">
        <f aca="false">(DATOS_[[#This Row],[S.BASE]]*(1/DATOS_[[#This Row],[% normaliz]])*(1/DATOS_[[#This Row],[% anualiz]]))*IF(DATOS_[[#This Row],[Check Equiparado]]="Sí",1,0)</f>
        <v>#DIV/0!</v>
      </c>
      <c r="BY7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7" s="138" t="e">
        <f aca="false">+DATOS_[[#This Row],[SALARIO BASE Eq]]+DATOS_[[#This Row],[Tot COMPL.SAL Eq]]</f>
        <v>#DIV/0!</v>
      </c>
      <c r="CA727" s="138" t="e">
        <f aca="false" t="array" ref="CA727:CA7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7" s="138" t="e">
        <f aca="false">+DATOS_[[#This Row],[TOTAL SALARIO Eq]]+DATOS_[[#This Row],[Tot Extrasalarial Eq]]</f>
        <v>#DIV/0!</v>
      </c>
      <c r="CC727" s="139" t="n">
        <f aca="false">DATOS_[[#This Row],[S.BASE]]</f>
        <v>0</v>
      </c>
      <c r="CD727" s="139" t="n">
        <f aca="false">+SUM(DATOS_[[#This Row],[Conc.Sal.01]:[Conc.Sal.30]])</f>
        <v>0</v>
      </c>
      <c r="CE727" s="139" t="n">
        <f aca="false">+DATOS_[[#This Row],[SALARIO BASE Ef]]+DATOS_[[#This Row],[Tot COMPL.SAL Ef]]</f>
        <v>0</v>
      </c>
      <c r="CF727" s="139" t="n">
        <f aca="false">+SUM(DATOS_[[#This Row],[C.Extra.01]:[C.Extra.05]])</f>
        <v>0</v>
      </c>
      <c r="CG727" s="139" t="n">
        <f aca="false">+DATOS_[[#This Row],[TOTAL SALARIO Ef]]+DATOS_[[#This Row],[Tot Extrasalarial Ef]]</f>
        <v>0</v>
      </c>
      <c r="CH727" s="140" t="n">
        <f aca="false">MIN(IF(DATOS_[[#This Row],[Fecha Fin Contrato]]="",$D$4,DATOS_[[#This Row],[Fecha Fin Contrato]]),$D$4)-MAX(DATOS_[[#This Row],[Fecha de Contratación]],$D$3)+1</f>
        <v>1</v>
      </c>
      <c r="CI727" s="141" t="str">
        <f aca="false">IF(COUNTIFS(DATOS_[id],DATOS_[[#This Row],[id]])&gt;1,DATOS_[[#This Row],[id]],"")</f>
        <v/>
      </c>
      <c r="CJ727" s="141" t="n">
        <f aca="false">(Inicio!$G$10-DATOS_[[#This Row],[Fecha Nacimiento]])/365.25</f>
        <v>0</v>
      </c>
      <c r="CK727" s="141" t="n">
        <f aca="false">(Inicio!$G$10-DATOS_[[#This Row],[Fecha de Antigüedad]])/365.25</f>
        <v>0</v>
      </c>
      <c r="CL727" s="141" t="e">
        <f aca="false">+VLOOKUP(DATOS_[[#This Row],[Clave de Contrato]],TblTiposContrato13[],3,0)</f>
        <v>#N/A</v>
      </c>
      <c r="CM727" s="141" t="e">
        <f aca="false">+VLOOKUP(DATOS_[[#This Row],[Clave de Contrato]],TblTiposContrato13[],4,0)</f>
        <v>#N/A</v>
      </c>
      <c r="CN727" s="141" t="str">
        <f aca="false">VLOOKUP(DATOS_[[#This Row],[Edad]],CONTRATOS!TblRngEdad,2,1)</f>
        <v>20  o menos</v>
      </c>
      <c r="CO727" s="141" t="str">
        <f aca="false">VLOOKUP(DATOS_[[#This Row],[Antigüedad]],TblRngAntg14[],2,1)</f>
        <v>0 a 1 años</v>
      </c>
    </row>
    <row r="728" customFormat="false" ht="13.8" hidden="false" customHeight="false" outlineLevel="0" collapsed="false">
      <c r="D728" s="128"/>
      <c r="E728" s="129"/>
      <c r="F728" s="129"/>
      <c r="G728" s="129"/>
      <c r="H728" s="130"/>
      <c r="I728" s="131"/>
      <c r="J728" s="128"/>
      <c r="K728" s="132"/>
      <c r="L728" s="132"/>
      <c r="M728" s="133"/>
      <c r="N728" s="133"/>
      <c r="O728" s="133"/>
      <c r="P728" s="129"/>
      <c r="Z728" s="74"/>
      <c r="AA728" s="75"/>
      <c r="AB728" s="75"/>
      <c r="AC728" s="129"/>
      <c r="AD728" s="134"/>
      <c r="AE728" s="134"/>
      <c r="AF728" s="134"/>
      <c r="AG728" s="134"/>
      <c r="AH728" s="134"/>
      <c r="AI728" s="134"/>
      <c r="AJ728" s="134"/>
      <c r="AK728" s="134"/>
      <c r="AL728" s="134"/>
      <c r="AM728" s="134"/>
      <c r="AN728" s="134"/>
      <c r="AO728" s="134"/>
      <c r="AP728" s="134"/>
      <c r="AQ728" s="134"/>
      <c r="AR728" s="134"/>
      <c r="AS728" s="134"/>
      <c r="AT728" s="134"/>
      <c r="AU728" s="134"/>
      <c r="AV728" s="134"/>
      <c r="AW728" s="134"/>
      <c r="AX728" s="134"/>
      <c r="AY728" s="134"/>
      <c r="AZ728" s="134"/>
      <c r="BA728" s="134"/>
      <c r="BB728" s="134"/>
      <c r="BC728" s="134"/>
      <c r="BD728" s="134"/>
      <c r="BE728" s="134"/>
      <c r="BF728" s="134"/>
      <c r="BG728" s="134"/>
      <c r="BH728" s="134"/>
      <c r="BI728" s="134"/>
      <c r="BJ728" s="134"/>
      <c r="BK728" s="134"/>
      <c r="BL728" s="134"/>
      <c r="BM728" s="135"/>
      <c r="BN728" s="136" t="n">
        <f aca="false">+MAX($D$3,DATOS_[[#This Row],[Fecha Inicio Sit. Contract.]])</f>
        <v>0</v>
      </c>
      <c r="BO728" s="136" t="n">
        <f aca="false">+MIN($D$4,DATOS_[[#This Row],[Fecha Fin Sit. Contract.]])</f>
        <v>0</v>
      </c>
      <c r="BP728" s="137" t="n">
        <f aca="false">+DATOS_[[#This Row],[% de jornada]]*IF(DATOS_[[#This Row],[% jornada reducida]]="",1,DATOS_[[#This Row],[% jornada reducida]])</f>
        <v>0</v>
      </c>
      <c r="BQ728" s="137" t="n">
        <f aca="false">+(DATOS_[[#This Row],[F.fin.cal]]-DATOS_[[#This Row],[F.ini.cal]]+1)/($D$4-$D$3+1)</f>
        <v>1</v>
      </c>
      <c r="BR728" s="137" t="str">
        <f aca="false">IF(OR(AND(DATOS_[[#This Row],[Fecha Fin Contrato]]&lt;$D$3,DATOS_[[#This Row],[Fecha Fin Contrato]]&lt;&gt;""),DATOS_[[#This Row],[Fecha de Contratación]]&gt;$D$4),"Fuera","Dentro")</f>
        <v>Dentro</v>
      </c>
      <c r="BS728" s="137" t="str">
        <f aca="false" t="array" ref="BS728:BS728">IF(MAX(IF(DATOS_[id]=DATOS_[[#This Row],[id]],DATOS_[F.fin.cal]))=DATOS_[[#This Row],[F.fin.cal]],"Sí","NO")</f>
        <v>Sí</v>
      </c>
      <c r="BT728" s="137" t="str">
        <f aca="false">IF(AND(DATOS_[[#This Row],[% normaliz]]&lt;&gt;1,DATOS_[[#This Row],[% anualiz]]=1),"Sí","NO")</f>
        <v>Sí</v>
      </c>
      <c r="BU728" s="137" t="str">
        <f aca="false">IF(AND(DATOS_[[#This Row],[% normaliz]]=1,DATOS_[[#This Row],[% anualiz]]&lt;&gt;1),"Sí","NO")</f>
        <v>NO</v>
      </c>
      <c r="BV728" s="137" t="str">
        <f aca="false">IF(AND(DATOS_[[#This Row],[% normaliz]]&lt;&gt;1,DATOS_[[#This Row],[% anualiz]]&lt;&gt;1),"Sí","NO")</f>
        <v>NO</v>
      </c>
      <c r="BW728" s="137" t="str">
        <f aca="false">+IF(DATOS_[[#This Row],[% normaliz]]*DATOS_[[#This Row],[% anualiz]]=1,"NO","Sí")</f>
        <v>Sí</v>
      </c>
      <c r="BX728" s="138" t="e">
        <f aca="false">(DATOS_[[#This Row],[S.BASE]]*(1/DATOS_[[#This Row],[% normaliz]])*(1/DATOS_[[#This Row],[% anualiz]]))*IF(DATOS_[[#This Row],[Check Equiparado]]="Sí",1,0)</f>
        <v>#DIV/0!</v>
      </c>
      <c r="BY7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8" s="138" t="e">
        <f aca="false">+DATOS_[[#This Row],[SALARIO BASE Eq]]+DATOS_[[#This Row],[Tot COMPL.SAL Eq]]</f>
        <v>#DIV/0!</v>
      </c>
      <c r="CA728" s="138" t="e">
        <f aca="false" t="array" ref="CA728:CA7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8" s="138" t="e">
        <f aca="false">+DATOS_[[#This Row],[TOTAL SALARIO Eq]]+DATOS_[[#This Row],[Tot Extrasalarial Eq]]</f>
        <v>#DIV/0!</v>
      </c>
      <c r="CC728" s="139" t="n">
        <f aca="false">DATOS_[[#This Row],[S.BASE]]</f>
        <v>0</v>
      </c>
      <c r="CD728" s="139" t="n">
        <f aca="false">+SUM(DATOS_[[#This Row],[Conc.Sal.01]:[Conc.Sal.30]])</f>
        <v>0</v>
      </c>
      <c r="CE728" s="139" t="n">
        <f aca="false">+DATOS_[[#This Row],[SALARIO BASE Ef]]+DATOS_[[#This Row],[Tot COMPL.SAL Ef]]</f>
        <v>0</v>
      </c>
      <c r="CF728" s="139" t="n">
        <f aca="false">+SUM(DATOS_[[#This Row],[C.Extra.01]:[C.Extra.05]])</f>
        <v>0</v>
      </c>
      <c r="CG728" s="139" t="n">
        <f aca="false">+DATOS_[[#This Row],[TOTAL SALARIO Ef]]+DATOS_[[#This Row],[Tot Extrasalarial Ef]]</f>
        <v>0</v>
      </c>
      <c r="CH728" s="140" t="n">
        <f aca="false">MIN(IF(DATOS_[[#This Row],[Fecha Fin Contrato]]="",$D$4,DATOS_[[#This Row],[Fecha Fin Contrato]]),$D$4)-MAX(DATOS_[[#This Row],[Fecha de Contratación]],$D$3)+1</f>
        <v>1</v>
      </c>
      <c r="CI728" s="141" t="str">
        <f aca="false">IF(COUNTIFS(DATOS_[id],DATOS_[[#This Row],[id]])&gt;1,DATOS_[[#This Row],[id]],"")</f>
        <v/>
      </c>
      <c r="CJ728" s="141" t="n">
        <f aca="false">(Inicio!$G$10-DATOS_[[#This Row],[Fecha Nacimiento]])/365.25</f>
        <v>0</v>
      </c>
      <c r="CK728" s="141" t="n">
        <f aca="false">(Inicio!$G$10-DATOS_[[#This Row],[Fecha de Antigüedad]])/365.25</f>
        <v>0</v>
      </c>
      <c r="CL728" s="141" t="e">
        <f aca="false">+VLOOKUP(DATOS_[[#This Row],[Clave de Contrato]],TblTiposContrato13[],3,0)</f>
        <v>#N/A</v>
      </c>
      <c r="CM728" s="141" t="e">
        <f aca="false">+VLOOKUP(DATOS_[[#This Row],[Clave de Contrato]],TblTiposContrato13[],4,0)</f>
        <v>#N/A</v>
      </c>
      <c r="CN728" s="141" t="str">
        <f aca="false">VLOOKUP(DATOS_[[#This Row],[Edad]],CONTRATOS!TblRngEdad,2,1)</f>
        <v>20  o menos</v>
      </c>
      <c r="CO728" s="141" t="str">
        <f aca="false">VLOOKUP(DATOS_[[#This Row],[Antigüedad]],TblRngAntg14[],2,1)</f>
        <v>0 a 1 años</v>
      </c>
    </row>
    <row r="729" customFormat="false" ht="13.8" hidden="false" customHeight="false" outlineLevel="0" collapsed="false">
      <c r="D729" s="128"/>
      <c r="E729" s="129"/>
      <c r="F729" s="129"/>
      <c r="G729" s="129"/>
      <c r="H729" s="130"/>
      <c r="I729" s="131"/>
      <c r="J729" s="128"/>
      <c r="K729" s="132"/>
      <c r="L729" s="132"/>
      <c r="M729" s="133"/>
      <c r="N729" s="133"/>
      <c r="O729" s="133"/>
      <c r="P729" s="129"/>
      <c r="Z729" s="74"/>
      <c r="AA729" s="75"/>
      <c r="AB729" s="75"/>
      <c r="AC729" s="129"/>
      <c r="AD729" s="134"/>
      <c r="AE729" s="134"/>
      <c r="AF729" s="134"/>
      <c r="AG729" s="134"/>
      <c r="AH729" s="134"/>
      <c r="AI729" s="134"/>
      <c r="AJ729" s="134"/>
      <c r="AK729" s="134"/>
      <c r="AL729" s="134"/>
      <c r="AM729" s="134"/>
      <c r="AN729" s="134"/>
      <c r="AO729" s="134"/>
      <c r="AP729" s="134"/>
      <c r="AQ729" s="134"/>
      <c r="AR729" s="134"/>
      <c r="AS729" s="134"/>
      <c r="AT729" s="134"/>
      <c r="AU729" s="134"/>
      <c r="AV729" s="134"/>
      <c r="AW729" s="134"/>
      <c r="AX729" s="134"/>
      <c r="AY729" s="134"/>
      <c r="AZ729" s="134"/>
      <c r="BA729" s="134"/>
      <c r="BB729" s="134"/>
      <c r="BC729" s="134"/>
      <c r="BD729" s="134"/>
      <c r="BE729" s="134"/>
      <c r="BF729" s="134"/>
      <c r="BG729" s="134"/>
      <c r="BH729" s="134"/>
      <c r="BI729" s="134"/>
      <c r="BJ729" s="134"/>
      <c r="BK729" s="134"/>
      <c r="BL729" s="134"/>
      <c r="BM729" s="135"/>
      <c r="BN729" s="136" t="n">
        <f aca="false">+MAX($D$3,DATOS_[[#This Row],[Fecha Inicio Sit. Contract.]])</f>
        <v>0</v>
      </c>
      <c r="BO729" s="136" t="n">
        <f aca="false">+MIN($D$4,DATOS_[[#This Row],[Fecha Fin Sit. Contract.]])</f>
        <v>0</v>
      </c>
      <c r="BP729" s="137" t="n">
        <f aca="false">+DATOS_[[#This Row],[% de jornada]]*IF(DATOS_[[#This Row],[% jornada reducida]]="",1,DATOS_[[#This Row],[% jornada reducida]])</f>
        <v>0</v>
      </c>
      <c r="BQ729" s="137" t="n">
        <f aca="false">+(DATOS_[[#This Row],[F.fin.cal]]-DATOS_[[#This Row],[F.ini.cal]]+1)/($D$4-$D$3+1)</f>
        <v>1</v>
      </c>
      <c r="BR729" s="137" t="str">
        <f aca="false">IF(OR(AND(DATOS_[[#This Row],[Fecha Fin Contrato]]&lt;$D$3,DATOS_[[#This Row],[Fecha Fin Contrato]]&lt;&gt;""),DATOS_[[#This Row],[Fecha de Contratación]]&gt;$D$4),"Fuera","Dentro")</f>
        <v>Dentro</v>
      </c>
      <c r="BS729" s="137" t="str">
        <f aca="false" t="array" ref="BS729:BS729">IF(MAX(IF(DATOS_[id]=DATOS_[[#This Row],[id]],DATOS_[F.fin.cal]))=DATOS_[[#This Row],[F.fin.cal]],"Sí","NO")</f>
        <v>Sí</v>
      </c>
      <c r="BT729" s="137" t="str">
        <f aca="false">IF(AND(DATOS_[[#This Row],[% normaliz]]&lt;&gt;1,DATOS_[[#This Row],[% anualiz]]=1),"Sí","NO")</f>
        <v>Sí</v>
      </c>
      <c r="BU729" s="137" t="str">
        <f aca="false">IF(AND(DATOS_[[#This Row],[% normaliz]]=1,DATOS_[[#This Row],[% anualiz]]&lt;&gt;1),"Sí","NO")</f>
        <v>NO</v>
      </c>
      <c r="BV729" s="137" t="str">
        <f aca="false">IF(AND(DATOS_[[#This Row],[% normaliz]]&lt;&gt;1,DATOS_[[#This Row],[% anualiz]]&lt;&gt;1),"Sí","NO")</f>
        <v>NO</v>
      </c>
      <c r="BW729" s="137" t="str">
        <f aca="false">+IF(DATOS_[[#This Row],[% normaliz]]*DATOS_[[#This Row],[% anualiz]]=1,"NO","Sí")</f>
        <v>Sí</v>
      </c>
      <c r="BX729" s="138" t="e">
        <f aca="false">(DATOS_[[#This Row],[S.BASE]]*(1/DATOS_[[#This Row],[% normaliz]])*(1/DATOS_[[#This Row],[% anualiz]]))*IF(DATOS_[[#This Row],[Check Equiparado]]="Sí",1,0)</f>
        <v>#DIV/0!</v>
      </c>
      <c r="BY7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9" s="138" t="e">
        <f aca="false">+DATOS_[[#This Row],[SALARIO BASE Eq]]+DATOS_[[#This Row],[Tot COMPL.SAL Eq]]</f>
        <v>#DIV/0!</v>
      </c>
      <c r="CA729" s="138" t="e">
        <f aca="false" t="array" ref="CA729:CA7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9" s="138" t="e">
        <f aca="false">+DATOS_[[#This Row],[TOTAL SALARIO Eq]]+DATOS_[[#This Row],[Tot Extrasalarial Eq]]</f>
        <v>#DIV/0!</v>
      </c>
      <c r="CC729" s="139" t="n">
        <f aca="false">DATOS_[[#This Row],[S.BASE]]</f>
        <v>0</v>
      </c>
      <c r="CD729" s="139" t="n">
        <f aca="false">+SUM(DATOS_[[#This Row],[Conc.Sal.01]:[Conc.Sal.30]])</f>
        <v>0</v>
      </c>
      <c r="CE729" s="139" t="n">
        <f aca="false">+DATOS_[[#This Row],[SALARIO BASE Ef]]+DATOS_[[#This Row],[Tot COMPL.SAL Ef]]</f>
        <v>0</v>
      </c>
      <c r="CF729" s="139" t="n">
        <f aca="false">+SUM(DATOS_[[#This Row],[C.Extra.01]:[C.Extra.05]])</f>
        <v>0</v>
      </c>
      <c r="CG729" s="139" t="n">
        <f aca="false">+DATOS_[[#This Row],[TOTAL SALARIO Ef]]+DATOS_[[#This Row],[Tot Extrasalarial Ef]]</f>
        <v>0</v>
      </c>
      <c r="CH729" s="140" t="n">
        <f aca="false">MIN(IF(DATOS_[[#This Row],[Fecha Fin Contrato]]="",$D$4,DATOS_[[#This Row],[Fecha Fin Contrato]]),$D$4)-MAX(DATOS_[[#This Row],[Fecha de Contratación]],$D$3)+1</f>
        <v>1</v>
      </c>
      <c r="CI729" s="141" t="str">
        <f aca="false">IF(COUNTIFS(DATOS_[id],DATOS_[[#This Row],[id]])&gt;1,DATOS_[[#This Row],[id]],"")</f>
        <v/>
      </c>
      <c r="CJ729" s="141" t="n">
        <f aca="false">(Inicio!$G$10-DATOS_[[#This Row],[Fecha Nacimiento]])/365.25</f>
        <v>0</v>
      </c>
      <c r="CK729" s="141" t="n">
        <f aca="false">(Inicio!$G$10-DATOS_[[#This Row],[Fecha de Antigüedad]])/365.25</f>
        <v>0</v>
      </c>
      <c r="CL729" s="141" t="e">
        <f aca="false">+VLOOKUP(DATOS_[[#This Row],[Clave de Contrato]],TblTiposContrato13[],3,0)</f>
        <v>#N/A</v>
      </c>
      <c r="CM729" s="141" t="e">
        <f aca="false">+VLOOKUP(DATOS_[[#This Row],[Clave de Contrato]],TblTiposContrato13[],4,0)</f>
        <v>#N/A</v>
      </c>
      <c r="CN729" s="141" t="str">
        <f aca="false">VLOOKUP(DATOS_[[#This Row],[Edad]],CONTRATOS!TblRngEdad,2,1)</f>
        <v>20  o menos</v>
      </c>
      <c r="CO729" s="141" t="str">
        <f aca="false">VLOOKUP(DATOS_[[#This Row],[Antigüedad]],TblRngAntg14[],2,1)</f>
        <v>0 a 1 años</v>
      </c>
    </row>
    <row r="730" customFormat="false" ht="13.8" hidden="false" customHeight="false" outlineLevel="0" collapsed="false">
      <c r="D730" s="128"/>
      <c r="E730" s="129"/>
      <c r="F730" s="129"/>
      <c r="G730" s="129"/>
      <c r="H730" s="130"/>
      <c r="I730" s="131"/>
      <c r="J730" s="128"/>
      <c r="K730" s="132"/>
      <c r="L730" s="132"/>
      <c r="M730" s="133"/>
      <c r="N730" s="133"/>
      <c r="O730" s="133"/>
      <c r="P730" s="129"/>
      <c r="Z730" s="74"/>
      <c r="AA730" s="75"/>
      <c r="AB730" s="75"/>
      <c r="AC730" s="129"/>
      <c r="AD730" s="134"/>
      <c r="AE730" s="134"/>
      <c r="AF730" s="134"/>
      <c r="AG730" s="134"/>
      <c r="AH730" s="134"/>
      <c r="AI730" s="134"/>
      <c r="AJ730" s="134"/>
      <c r="AK730" s="134"/>
      <c r="AL730" s="134"/>
      <c r="AM730" s="134"/>
      <c r="AN730" s="134"/>
      <c r="AO730" s="134"/>
      <c r="AP730" s="134"/>
      <c r="AQ730" s="134"/>
      <c r="AR730" s="134"/>
      <c r="AS730" s="134"/>
      <c r="AT730" s="134"/>
      <c r="AU730" s="134"/>
      <c r="AV730" s="134"/>
      <c r="AW730" s="134"/>
      <c r="AX730" s="134"/>
      <c r="AY730" s="134"/>
      <c r="AZ730" s="134"/>
      <c r="BA730" s="134"/>
      <c r="BB730" s="134"/>
      <c r="BC730" s="134"/>
      <c r="BD730" s="134"/>
      <c r="BE730" s="134"/>
      <c r="BF730" s="134"/>
      <c r="BG730" s="134"/>
      <c r="BH730" s="134"/>
      <c r="BI730" s="134"/>
      <c r="BJ730" s="134"/>
      <c r="BK730" s="134"/>
      <c r="BL730" s="134"/>
      <c r="BM730" s="135"/>
      <c r="BN730" s="136" t="n">
        <f aca="false">+MAX($D$3,DATOS_[[#This Row],[Fecha Inicio Sit. Contract.]])</f>
        <v>0</v>
      </c>
      <c r="BO730" s="136" t="n">
        <f aca="false">+MIN($D$4,DATOS_[[#This Row],[Fecha Fin Sit. Contract.]])</f>
        <v>0</v>
      </c>
      <c r="BP730" s="137" t="n">
        <f aca="false">+DATOS_[[#This Row],[% de jornada]]*IF(DATOS_[[#This Row],[% jornada reducida]]="",1,DATOS_[[#This Row],[% jornada reducida]])</f>
        <v>0</v>
      </c>
      <c r="BQ730" s="137" t="n">
        <f aca="false">+(DATOS_[[#This Row],[F.fin.cal]]-DATOS_[[#This Row],[F.ini.cal]]+1)/($D$4-$D$3+1)</f>
        <v>1</v>
      </c>
      <c r="BR730" s="137" t="str">
        <f aca="false">IF(OR(AND(DATOS_[[#This Row],[Fecha Fin Contrato]]&lt;$D$3,DATOS_[[#This Row],[Fecha Fin Contrato]]&lt;&gt;""),DATOS_[[#This Row],[Fecha de Contratación]]&gt;$D$4),"Fuera","Dentro")</f>
        <v>Dentro</v>
      </c>
      <c r="BS730" s="137" t="str">
        <f aca="false" t="array" ref="BS730:BS730">IF(MAX(IF(DATOS_[id]=DATOS_[[#This Row],[id]],DATOS_[F.fin.cal]))=DATOS_[[#This Row],[F.fin.cal]],"Sí","NO")</f>
        <v>Sí</v>
      </c>
      <c r="BT730" s="137" t="str">
        <f aca="false">IF(AND(DATOS_[[#This Row],[% normaliz]]&lt;&gt;1,DATOS_[[#This Row],[% anualiz]]=1),"Sí","NO")</f>
        <v>Sí</v>
      </c>
      <c r="BU730" s="137" t="str">
        <f aca="false">IF(AND(DATOS_[[#This Row],[% normaliz]]=1,DATOS_[[#This Row],[% anualiz]]&lt;&gt;1),"Sí","NO")</f>
        <v>NO</v>
      </c>
      <c r="BV730" s="137" t="str">
        <f aca="false">IF(AND(DATOS_[[#This Row],[% normaliz]]&lt;&gt;1,DATOS_[[#This Row],[% anualiz]]&lt;&gt;1),"Sí","NO")</f>
        <v>NO</v>
      </c>
      <c r="BW730" s="137" t="str">
        <f aca="false">+IF(DATOS_[[#This Row],[% normaliz]]*DATOS_[[#This Row],[% anualiz]]=1,"NO","Sí")</f>
        <v>Sí</v>
      </c>
      <c r="BX730" s="138" t="e">
        <f aca="false">(DATOS_[[#This Row],[S.BASE]]*(1/DATOS_[[#This Row],[% normaliz]])*(1/DATOS_[[#This Row],[% anualiz]]))*IF(DATOS_[[#This Row],[Check Equiparado]]="Sí",1,0)</f>
        <v>#DIV/0!</v>
      </c>
      <c r="BY7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0" s="138" t="e">
        <f aca="false">+DATOS_[[#This Row],[SALARIO BASE Eq]]+DATOS_[[#This Row],[Tot COMPL.SAL Eq]]</f>
        <v>#DIV/0!</v>
      </c>
      <c r="CA730" s="138" t="e">
        <f aca="false" t="array" ref="CA730:CA7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0" s="138" t="e">
        <f aca="false">+DATOS_[[#This Row],[TOTAL SALARIO Eq]]+DATOS_[[#This Row],[Tot Extrasalarial Eq]]</f>
        <v>#DIV/0!</v>
      </c>
      <c r="CC730" s="139" t="n">
        <f aca="false">DATOS_[[#This Row],[S.BASE]]</f>
        <v>0</v>
      </c>
      <c r="CD730" s="139" t="n">
        <f aca="false">+SUM(DATOS_[[#This Row],[Conc.Sal.01]:[Conc.Sal.30]])</f>
        <v>0</v>
      </c>
      <c r="CE730" s="139" t="n">
        <f aca="false">+DATOS_[[#This Row],[SALARIO BASE Ef]]+DATOS_[[#This Row],[Tot COMPL.SAL Ef]]</f>
        <v>0</v>
      </c>
      <c r="CF730" s="139" t="n">
        <f aca="false">+SUM(DATOS_[[#This Row],[C.Extra.01]:[C.Extra.05]])</f>
        <v>0</v>
      </c>
      <c r="CG730" s="139" t="n">
        <f aca="false">+DATOS_[[#This Row],[TOTAL SALARIO Ef]]+DATOS_[[#This Row],[Tot Extrasalarial Ef]]</f>
        <v>0</v>
      </c>
      <c r="CH730" s="140" t="n">
        <f aca="false">MIN(IF(DATOS_[[#This Row],[Fecha Fin Contrato]]="",$D$4,DATOS_[[#This Row],[Fecha Fin Contrato]]),$D$4)-MAX(DATOS_[[#This Row],[Fecha de Contratación]],$D$3)+1</f>
        <v>1</v>
      </c>
      <c r="CI730" s="141" t="str">
        <f aca="false">IF(COUNTIFS(DATOS_[id],DATOS_[[#This Row],[id]])&gt;1,DATOS_[[#This Row],[id]],"")</f>
        <v/>
      </c>
      <c r="CJ730" s="141" t="n">
        <f aca="false">(Inicio!$G$10-DATOS_[[#This Row],[Fecha Nacimiento]])/365.25</f>
        <v>0</v>
      </c>
      <c r="CK730" s="141" t="n">
        <f aca="false">(Inicio!$G$10-DATOS_[[#This Row],[Fecha de Antigüedad]])/365.25</f>
        <v>0</v>
      </c>
      <c r="CL730" s="141" t="e">
        <f aca="false">+VLOOKUP(DATOS_[[#This Row],[Clave de Contrato]],TblTiposContrato13[],3,0)</f>
        <v>#N/A</v>
      </c>
      <c r="CM730" s="141" t="e">
        <f aca="false">+VLOOKUP(DATOS_[[#This Row],[Clave de Contrato]],TblTiposContrato13[],4,0)</f>
        <v>#N/A</v>
      </c>
      <c r="CN730" s="141" t="str">
        <f aca="false">VLOOKUP(DATOS_[[#This Row],[Edad]],CONTRATOS!TblRngEdad,2,1)</f>
        <v>20  o menos</v>
      </c>
      <c r="CO730" s="141" t="str">
        <f aca="false">VLOOKUP(DATOS_[[#This Row],[Antigüedad]],TblRngAntg14[],2,1)</f>
        <v>0 a 1 años</v>
      </c>
    </row>
    <row r="731" customFormat="false" ht="13.8" hidden="false" customHeight="false" outlineLevel="0" collapsed="false">
      <c r="D731" s="128"/>
      <c r="E731" s="129"/>
      <c r="F731" s="129"/>
      <c r="G731" s="129"/>
      <c r="H731" s="130"/>
      <c r="I731" s="131"/>
      <c r="J731" s="128"/>
      <c r="K731" s="132"/>
      <c r="L731" s="132"/>
      <c r="M731" s="133"/>
      <c r="N731" s="133"/>
      <c r="O731" s="133"/>
      <c r="P731" s="129"/>
      <c r="Z731" s="74"/>
      <c r="AA731" s="75"/>
      <c r="AB731" s="75"/>
      <c r="AC731" s="129"/>
      <c r="AD731" s="134"/>
      <c r="AE731" s="134"/>
      <c r="AF731" s="134"/>
      <c r="AG731" s="134"/>
      <c r="AH731" s="134"/>
      <c r="AI731" s="134"/>
      <c r="AJ731" s="134"/>
      <c r="AK731" s="134"/>
      <c r="AL731" s="134"/>
      <c r="AM731" s="134"/>
      <c r="AN731" s="134"/>
      <c r="AO731" s="134"/>
      <c r="AP731" s="134"/>
      <c r="AQ731" s="134"/>
      <c r="AR731" s="134"/>
      <c r="AS731" s="134"/>
      <c r="AT731" s="134"/>
      <c r="AU731" s="134"/>
      <c r="AV731" s="134"/>
      <c r="AW731" s="134"/>
      <c r="AX731" s="134"/>
      <c r="AY731" s="134"/>
      <c r="AZ731" s="134"/>
      <c r="BA731" s="134"/>
      <c r="BB731" s="134"/>
      <c r="BC731" s="134"/>
      <c r="BD731" s="134"/>
      <c r="BE731" s="134"/>
      <c r="BF731" s="134"/>
      <c r="BG731" s="134"/>
      <c r="BH731" s="134"/>
      <c r="BI731" s="134"/>
      <c r="BJ731" s="134"/>
      <c r="BK731" s="134"/>
      <c r="BL731" s="134"/>
      <c r="BM731" s="135"/>
      <c r="BN731" s="136" t="n">
        <f aca="false">+MAX($D$3,DATOS_[[#This Row],[Fecha Inicio Sit. Contract.]])</f>
        <v>0</v>
      </c>
      <c r="BO731" s="136" t="n">
        <f aca="false">+MIN($D$4,DATOS_[[#This Row],[Fecha Fin Sit. Contract.]])</f>
        <v>0</v>
      </c>
      <c r="BP731" s="137" t="n">
        <f aca="false">+DATOS_[[#This Row],[% de jornada]]*IF(DATOS_[[#This Row],[% jornada reducida]]="",1,DATOS_[[#This Row],[% jornada reducida]])</f>
        <v>0</v>
      </c>
      <c r="BQ731" s="137" t="n">
        <f aca="false">+(DATOS_[[#This Row],[F.fin.cal]]-DATOS_[[#This Row],[F.ini.cal]]+1)/($D$4-$D$3+1)</f>
        <v>1</v>
      </c>
      <c r="BR731" s="137" t="str">
        <f aca="false">IF(OR(AND(DATOS_[[#This Row],[Fecha Fin Contrato]]&lt;$D$3,DATOS_[[#This Row],[Fecha Fin Contrato]]&lt;&gt;""),DATOS_[[#This Row],[Fecha de Contratación]]&gt;$D$4),"Fuera","Dentro")</f>
        <v>Dentro</v>
      </c>
      <c r="BS731" s="137" t="str">
        <f aca="false" t="array" ref="BS731:BS731">IF(MAX(IF(DATOS_[id]=DATOS_[[#This Row],[id]],DATOS_[F.fin.cal]))=DATOS_[[#This Row],[F.fin.cal]],"Sí","NO")</f>
        <v>Sí</v>
      </c>
      <c r="BT731" s="137" t="str">
        <f aca="false">IF(AND(DATOS_[[#This Row],[% normaliz]]&lt;&gt;1,DATOS_[[#This Row],[% anualiz]]=1),"Sí","NO")</f>
        <v>Sí</v>
      </c>
      <c r="BU731" s="137" t="str">
        <f aca="false">IF(AND(DATOS_[[#This Row],[% normaliz]]=1,DATOS_[[#This Row],[% anualiz]]&lt;&gt;1),"Sí","NO")</f>
        <v>NO</v>
      </c>
      <c r="BV731" s="137" t="str">
        <f aca="false">IF(AND(DATOS_[[#This Row],[% normaliz]]&lt;&gt;1,DATOS_[[#This Row],[% anualiz]]&lt;&gt;1),"Sí","NO")</f>
        <v>NO</v>
      </c>
      <c r="BW731" s="137" t="str">
        <f aca="false">+IF(DATOS_[[#This Row],[% normaliz]]*DATOS_[[#This Row],[% anualiz]]=1,"NO","Sí")</f>
        <v>Sí</v>
      </c>
      <c r="BX731" s="138" t="e">
        <f aca="false">(DATOS_[[#This Row],[S.BASE]]*(1/DATOS_[[#This Row],[% normaliz]])*(1/DATOS_[[#This Row],[% anualiz]]))*IF(DATOS_[[#This Row],[Check Equiparado]]="Sí",1,0)</f>
        <v>#DIV/0!</v>
      </c>
      <c r="BY7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1" s="138" t="e">
        <f aca="false">+DATOS_[[#This Row],[SALARIO BASE Eq]]+DATOS_[[#This Row],[Tot COMPL.SAL Eq]]</f>
        <v>#DIV/0!</v>
      </c>
      <c r="CA731" s="138" t="e">
        <f aca="false" t="array" ref="CA731:CA7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1" s="138" t="e">
        <f aca="false">+DATOS_[[#This Row],[TOTAL SALARIO Eq]]+DATOS_[[#This Row],[Tot Extrasalarial Eq]]</f>
        <v>#DIV/0!</v>
      </c>
      <c r="CC731" s="139" t="n">
        <f aca="false">DATOS_[[#This Row],[S.BASE]]</f>
        <v>0</v>
      </c>
      <c r="CD731" s="139" t="n">
        <f aca="false">+SUM(DATOS_[[#This Row],[Conc.Sal.01]:[Conc.Sal.30]])</f>
        <v>0</v>
      </c>
      <c r="CE731" s="139" t="n">
        <f aca="false">+DATOS_[[#This Row],[SALARIO BASE Ef]]+DATOS_[[#This Row],[Tot COMPL.SAL Ef]]</f>
        <v>0</v>
      </c>
      <c r="CF731" s="139" t="n">
        <f aca="false">+SUM(DATOS_[[#This Row],[C.Extra.01]:[C.Extra.05]])</f>
        <v>0</v>
      </c>
      <c r="CG731" s="139" t="n">
        <f aca="false">+DATOS_[[#This Row],[TOTAL SALARIO Ef]]+DATOS_[[#This Row],[Tot Extrasalarial Ef]]</f>
        <v>0</v>
      </c>
      <c r="CH731" s="140" t="n">
        <f aca="false">MIN(IF(DATOS_[[#This Row],[Fecha Fin Contrato]]="",$D$4,DATOS_[[#This Row],[Fecha Fin Contrato]]),$D$4)-MAX(DATOS_[[#This Row],[Fecha de Contratación]],$D$3)+1</f>
        <v>1</v>
      </c>
      <c r="CI731" s="141" t="str">
        <f aca="false">IF(COUNTIFS(DATOS_[id],DATOS_[[#This Row],[id]])&gt;1,DATOS_[[#This Row],[id]],"")</f>
        <v/>
      </c>
      <c r="CJ731" s="141" t="n">
        <f aca="false">(Inicio!$G$10-DATOS_[[#This Row],[Fecha Nacimiento]])/365.25</f>
        <v>0</v>
      </c>
      <c r="CK731" s="141" t="n">
        <f aca="false">(Inicio!$G$10-DATOS_[[#This Row],[Fecha de Antigüedad]])/365.25</f>
        <v>0</v>
      </c>
      <c r="CL731" s="141" t="e">
        <f aca="false">+VLOOKUP(DATOS_[[#This Row],[Clave de Contrato]],TblTiposContrato13[],3,0)</f>
        <v>#N/A</v>
      </c>
      <c r="CM731" s="141" t="e">
        <f aca="false">+VLOOKUP(DATOS_[[#This Row],[Clave de Contrato]],TblTiposContrato13[],4,0)</f>
        <v>#N/A</v>
      </c>
      <c r="CN731" s="141" t="str">
        <f aca="false">VLOOKUP(DATOS_[[#This Row],[Edad]],CONTRATOS!TblRngEdad,2,1)</f>
        <v>20  o menos</v>
      </c>
      <c r="CO731" s="141" t="str">
        <f aca="false">VLOOKUP(DATOS_[[#This Row],[Antigüedad]],TblRngAntg14[],2,1)</f>
        <v>0 a 1 años</v>
      </c>
    </row>
    <row r="732" customFormat="false" ht="13.8" hidden="false" customHeight="false" outlineLevel="0" collapsed="false">
      <c r="D732" s="128"/>
      <c r="E732" s="129"/>
      <c r="F732" s="129"/>
      <c r="G732" s="129"/>
      <c r="H732" s="130"/>
      <c r="I732" s="131"/>
      <c r="J732" s="128"/>
      <c r="K732" s="132"/>
      <c r="L732" s="132"/>
      <c r="M732" s="133"/>
      <c r="N732" s="133"/>
      <c r="O732" s="133"/>
      <c r="P732" s="129"/>
      <c r="Z732" s="74"/>
      <c r="AA732" s="75"/>
      <c r="AB732" s="75"/>
      <c r="AC732" s="129"/>
      <c r="AD732" s="134"/>
      <c r="AE732" s="134"/>
      <c r="AF732" s="134"/>
      <c r="AG732" s="134"/>
      <c r="AH732" s="134"/>
      <c r="AI732" s="134"/>
      <c r="AJ732" s="134"/>
      <c r="AK732" s="134"/>
      <c r="AL732" s="134"/>
      <c r="AM732" s="134"/>
      <c r="AN732" s="134"/>
      <c r="AO732" s="134"/>
      <c r="AP732" s="134"/>
      <c r="AQ732" s="134"/>
      <c r="AR732" s="134"/>
      <c r="AS732" s="134"/>
      <c r="AT732" s="134"/>
      <c r="AU732" s="134"/>
      <c r="AV732" s="134"/>
      <c r="AW732" s="134"/>
      <c r="AX732" s="134"/>
      <c r="AY732" s="134"/>
      <c r="AZ732" s="134"/>
      <c r="BA732" s="134"/>
      <c r="BB732" s="134"/>
      <c r="BC732" s="134"/>
      <c r="BD732" s="134"/>
      <c r="BE732" s="134"/>
      <c r="BF732" s="134"/>
      <c r="BG732" s="134"/>
      <c r="BH732" s="134"/>
      <c r="BI732" s="134"/>
      <c r="BJ732" s="134"/>
      <c r="BK732" s="134"/>
      <c r="BL732" s="134"/>
      <c r="BM732" s="135"/>
      <c r="BN732" s="136" t="n">
        <f aca="false">+MAX($D$3,DATOS_[[#This Row],[Fecha Inicio Sit. Contract.]])</f>
        <v>0</v>
      </c>
      <c r="BO732" s="136" t="n">
        <f aca="false">+MIN($D$4,DATOS_[[#This Row],[Fecha Fin Sit. Contract.]])</f>
        <v>0</v>
      </c>
      <c r="BP732" s="137" t="n">
        <f aca="false">+DATOS_[[#This Row],[% de jornada]]*IF(DATOS_[[#This Row],[% jornada reducida]]="",1,DATOS_[[#This Row],[% jornada reducida]])</f>
        <v>0</v>
      </c>
      <c r="BQ732" s="137" t="n">
        <f aca="false">+(DATOS_[[#This Row],[F.fin.cal]]-DATOS_[[#This Row],[F.ini.cal]]+1)/($D$4-$D$3+1)</f>
        <v>1</v>
      </c>
      <c r="BR732" s="137" t="str">
        <f aca="false">IF(OR(AND(DATOS_[[#This Row],[Fecha Fin Contrato]]&lt;$D$3,DATOS_[[#This Row],[Fecha Fin Contrato]]&lt;&gt;""),DATOS_[[#This Row],[Fecha de Contratación]]&gt;$D$4),"Fuera","Dentro")</f>
        <v>Dentro</v>
      </c>
      <c r="BS732" s="137" t="str">
        <f aca="false" t="array" ref="BS732:BS732">IF(MAX(IF(DATOS_[id]=DATOS_[[#This Row],[id]],DATOS_[F.fin.cal]))=DATOS_[[#This Row],[F.fin.cal]],"Sí","NO")</f>
        <v>Sí</v>
      </c>
      <c r="BT732" s="137" t="str">
        <f aca="false">IF(AND(DATOS_[[#This Row],[% normaliz]]&lt;&gt;1,DATOS_[[#This Row],[% anualiz]]=1),"Sí","NO")</f>
        <v>Sí</v>
      </c>
      <c r="BU732" s="137" t="str">
        <f aca="false">IF(AND(DATOS_[[#This Row],[% normaliz]]=1,DATOS_[[#This Row],[% anualiz]]&lt;&gt;1),"Sí","NO")</f>
        <v>NO</v>
      </c>
      <c r="BV732" s="137" t="str">
        <f aca="false">IF(AND(DATOS_[[#This Row],[% normaliz]]&lt;&gt;1,DATOS_[[#This Row],[% anualiz]]&lt;&gt;1),"Sí","NO")</f>
        <v>NO</v>
      </c>
      <c r="BW732" s="137" t="str">
        <f aca="false">+IF(DATOS_[[#This Row],[% normaliz]]*DATOS_[[#This Row],[% anualiz]]=1,"NO","Sí")</f>
        <v>Sí</v>
      </c>
      <c r="BX732" s="138" t="e">
        <f aca="false">(DATOS_[[#This Row],[S.BASE]]*(1/DATOS_[[#This Row],[% normaliz]])*(1/DATOS_[[#This Row],[% anualiz]]))*IF(DATOS_[[#This Row],[Check Equiparado]]="Sí",1,0)</f>
        <v>#DIV/0!</v>
      </c>
      <c r="BY7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2" s="138" t="e">
        <f aca="false">+DATOS_[[#This Row],[SALARIO BASE Eq]]+DATOS_[[#This Row],[Tot COMPL.SAL Eq]]</f>
        <v>#DIV/0!</v>
      </c>
      <c r="CA732" s="138" t="e">
        <f aca="false" t="array" ref="CA732:CA7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2" s="138" t="e">
        <f aca="false">+DATOS_[[#This Row],[TOTAL SALARIO Eq]]+DATOS_[[#This Row],[Tot Extrasalarial Eq]]</f>
        <v>#DIV/0!</v>
      </c>
      <c r="CC732" s="139" t="n">
        <f aca="false">DATOS_[[#This Row],[S.BASE]]</f>
        <v>0</v>
      </c>
      <c r="CD732" s="139" t="n">
        <f aca="false">+SUM(DATOS_[[#This Row],[Conc.Sal.01]:[Conc.Sal.30]])</f>
        <v>0</v>
      </c>
      <c r="CE732" s="139" t="n">
        <f aca="false">+DATOS_[[#This Row],[SALARIO BASE Ef]]+DATOS_[[#This Row],[Tot COMPL.SAL Ef]]</f>
        <v>0</v>
      </c>
      <c r="CF732" s="139" t="n">
        <f aca="false">+SUM(DATOS_[[#This Row],[C.Extra.01]:[C.Extra.05]])</f>
        <v>0</v>
      </c>
      <c r="CG732" s="139" t="n">
        <f aca="false">+DATOS_[[#This Row],[TOTAL SALARIO Ef]]+DATOS_[[#This Row],[Tot Extrasalarial Ef]]</f>
        <v>0</v>
      </c>
      <c r="CH732" s="140" t="n">
        <f aca="false">MIN(IF(DATOS_[[#This Row],[Fecha Fin Contrato]]="",$D$4,DATOS_[[#This Row],[Fecha Fin Contrato]]),$D$4)-MAX(DATOS_[[#This Row],[Fecha de Contratación]],$D$3)+1</f>
        <v>1</v>
      </c>
      <c r="CI732" s="141" t="str">
        <f aca="false">IF(COUNTIFS(DATOS_[id],DATOS_[[#This Row],[id]])&gt;1,DATOS_[[#This Row],[id]],"")</f>
        <v/>
      </c>
      <c r="CJ732" s="141" t="n">
        <f aca="false">(Inicio!$G$10-DATOS_[[#This Row],[Fecha Nacimiento]])/365.25</f>
        <v>0</v>
      </c>
      <c r="CK732" s="141" t="n">
        <f aca="false">(Inicio!$G$10-DATOS_[[#This Row],[Fecha de Antigüedad]])/365.25</f>
        <v>0</v>
      </c>
      <c r="CL732" s="141" t="e">
        <f aca="false">+VLOOKUP(DATOS_[[#This Row],[Clave de Contrato]],TblTiposContrato13[],3,0)</f>
        <v>#N/A</v>
      </c>
      <c r="CM732" s="141" t="e">
        <f aca="false">+VLOOKUP(DATOS_[[#This Row],[Clave de Contrato]],TblTiposContrato13[],4,0)</f>
        <v>#N/A</v>
      </c>
      <c r="CN732" s="141" t="str">
        <f aca="false">VLOOKUP(DATOS_[[#This Row],[Edad]],CONTRATOS!TblRngEdad,2,1)</f>
        <v>20  o menos</v>
      </c>
      <c r="CO732" s="141" t="str">
        <f aca="false">VLOOKUP(DATOS_[[#This Row],[Antigüedad]],TblRngAntg14[],2,1)</f>
        <v>0 a 1 años</v>
      </c>
    </row>
    <row r="733" customFormat="false" ht="13.8" hidden="false" customHeight="false" outlineLevel="0" collapsed="false">
      <c r="D733" s="128"/>
      <c r="E733" s="129"/>
      <c r="F733" s="129"/>
      <c r="G733" s="129"/>
      <c r="H733" s="130"/>
      <c r="I733" s="131"/>
      <c r="J733" s="128"/>
      <c r="K733" s="132"/>
      <c r="L733" s="132"/>
      <c r="M733" s="133"/>
      <c r="N733" s="133"/>
      <c r="O733" s="133"/>
      <c r="P733" s="129"/>
      <c r="Z733" s="74"/>
      <c r="AA733" s="75"/>
      <c r="AB733" s="75"/>
      <c r="AC733" s="129"/>
      <c r="AD733" s="134"/>
      <c r="AE733" s="134"/>
      <c r="AF733" s="134"/>
      <c r="AG733" s="134"/>
      <c r="AH733" s="134"/>
      <c r="AI733" s="134"/>
      <c r="AJ733" s="134"/>
      <c r="AK733" s="134"/>
      <c r="AL733" s="134"/>
      <c r="AM733" s="134"/>
      <c r="AN733" s="134"/>
      <c r="AO733" s="134"/>
      <c r="AP733" s="134"/>
      <c r="AQ733" s="134"/>
      <c r="AR733" s="134"/>
      <c r="AS733" s="134"/>
      <c r="AT733" s="134"/>
      <c r="AU733" s="134"/>
      <c r="AV733" s="134"/>
      <c r="AW733" s="134"/>
      <c r="AX733" s="134"/>
      <c r="AY733" s="134"/>
      <c r="AZ733" s="134"/>
      <c r="BA733" s="134"/>
      <c r="BB733" s="134"/>
      <c r="BC733" s="134"/>
      <c r="BD733" s="134"/>
      <c r="BE733" s="134"/>
      <c r="BF733" s="134"/>
      <c r="BG733" s="134"/>
      <c r="BH733" s="134"/>
      <c r="BI733" s="134"/>
      <c r="BJ733" s="134"/>
      <c r="BK733" s="134"/>
      <c r="BL733" s="134"/>
      <c r="BM733" s="135"/>
      <c r="BN733" s="136" t="n">
        <f aca="false">+MAX($D$3,DATOS_[[#This Row],[Fecha Inicio Sit. Contract.]])</f>
        <v>0</v>
      </c>
      <c r="BO733" s="136" t="n">
        <f aca="false">+MIN($D$4,DATOS_[[#This Row],[Fecha Fin Sit. Contract.]])</f>
        <v>0</v>
      </c>
      <c r="BP733" s="137" t="n">
        <f aca="false">+DATOS_[[#This Row],[% de jornada]]*IF(DATOS_[[#This Row],[% jornada reducida]]="",1,DATOS_[[#This Row],[% jornada reducida]])</f>
        <v>0</v>
      </c>
      <c r="BQ733" s="137" t="n">
        <f aca="false">+(DATOS_[[#This Row],[F.fin.cal]]-DATOS_[[#This Row],[F.ini.cal]]+1)/($D$4-$D$3+1)</f>
        <v>1</v>
      </c>
      <c r="BR733" s="137" t="str">
        <f aca="false">IF(OR(AND(DATOS_[[#This Row],[Fecha Fin Contrato]]&lt;$D$3,DATOS_[[#This Row],[Fecha Fin Contrato]]&lt;&gt;""),DATOS_[[#This Row],[Fecha de Contratación]]&gt;$D$4),"Fuera","Dentro")</f>
        <v>Dentro</v>
      </c>
      <c r="BS733" s="137" t="str">
        <f aca="false" t="array" ref="BS733:BS733">IF(MAX(IF(DATOS_[id]=DATOS_[[#This Row],[id]],DATOS_[F.fin.cal]))=DATOS_[[#This Row],[F.fin.cal]],"Sí","NO")</f>
        <v>Sí</v>
      </c>
      <c r="BT733" s="137" t="str">
        <f aca="false">IF(AND(DATOS_[[#This Row],[% normaliz]]&lt;&gt;1,DATOS_[[#This Row],[% anualiz]]=1),"Sí","NO")</f>
        <v>Sí</v>
      </c>
      <c r="BU733" s="137" t="str">
        <f aca="false">IF(AND(DATOS_[[#This Row],[% normaliz]]=1,DATOS_[[#This Row],[% anualiz]]&lt;&gt;1),"Sí","NO")</f>
        <v>NO</v>
      </c>
      <c r="BV733" s="137" t="str">
        <f aca="false">IF(AND(DATOS_[[#This Row],[% normaliz]]&lt;&gt;1,DATOS_[[#This Row],[% anualiz]]&lt;&gt;1),"Sí","NO")</f>
        <v>NO</v>
      </c>
      <c r="BW733" s="137" t="str">
        <f aca="false">+IF(DATOS_[[#This Row],[% normaliz]]*DATOS_[[#This Row],[% anualiz]]=1,"NO","Sí")</f>
        <v>Sí</v>
      </c>
      <c r="BX733" s="138" t="e">
        <f aca="false">(DATOS_[[#This Row],[S.BASE]]*(1/DATOS_[[#This Row],[% normaliz]])*(1/DATOS_[[#This Row],[% anualiz]]))*IF(DATOS_[[#This Row],[Check Equiparado]]="Sí",1,0)</f>
        <v>#DIV/0!</v>
      </c>
      <c r="BY7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3" s="138" t="e">
        <f aca="false">+DATOS_[[#This Row],[SALARIO BASE Eq]]+DATOS_[[#This Row],[Tot COMPL.SAL Eq]]</f>
        <v>#DIV/0!</v>
      </c>
      <c r="CA733" s="138" t="e">
        <f aca="false" t="array" ref="CA733:CA7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3" s="138" t="e">
        <f aca="false">+DATOS_[[#This Row],[TOTAL SALARIO Eq]]+DATOS_[[#This Row],[Tot Extrasalarial Eq]]</f>
        <v>#DIV/0!</v>
      </c>
      <c r="CC733" s="139" t="n">
        <f aca="false">DATOS_[[#This Row],[S.BASE]]</f>
        <v>0</v>
      </c>
      <c r="CD733" s="139" t="n">
        <f aca="false">+SUM(DATOS_[[#This Row],[Conc.Sal.01]:[Conc.Sal.30]])</f>
        <v>0</v>
      </c>
      <c r="CE733" s="139" t="n">
        <f aca="false">+DATOS_[[#This Row],[SALARIO BASE Ef]]+DATOS_[[#This Row],[Tot COMPL.SAL Ef]]</f>
        <v>0</v>
      </c>
      <c r="CF733" s="139" t="n">
        <f aca="false">+SUM(DATOS_[[#This Row],[C.Extra.01]:[C.Extra.05]])</f>
        <v>0</v>
      </c>
      <c r="CG733" s="139" t="n">
        <f aca="false">+DATOS_[[#This Row],[TOTAL SALARIO Ef]]+DATOS_[[#This Row],[Tot Extrasalarial Ef]]</f>
        <v>0</v>
      </c>
      <c r="CH733" s="140" t="n">
        <f aca="false">MIN(IF(DATOS_[[#This Row],[Fecha Fin Contrato]]="",$D$4,DATOS_[[#This Row],[Fecha Fin Contrato]]),$D$4)-MAX(DATOS_[[#This Row],[Fecha de Contratación]],$D$3)+1</f>
        <v>1</v>
      </c>
      <c r="CI733" s="141" t="str">
        <f aca="false">IF(COUNTIFS(DATOS_[id],DATOS_[[#This Row],[id]])&gt;1,DATOS_[[#This Row],[id]],"")</f>
        <v/>
      </c>
      <c r="CJ733" s="141" t="n">
        <f aca="false">(Inicio!$G$10-DATOS_[[#This Row],[Fecha Nacimiento]])/365.25</f>
        <v>0</v>
      </c>
      <c r="CK733" s="141" t="n">
        <f aca="false">(Inicio!$G$10-DATOS_[[#This Row],[Fecha de Antigüedad]])/365.25</f>
        <v>0</v>
      </c>
      <c r="CL733" s="141" t="e">
        <f aca="false">+VLOOKUP(DATOS_[[#This Row],[Clave de Contrato]],TblTiposContrato13[],3,0)</f>
        <v>#N/A</v>
      </c>
      <c r="CM733" s="141" t="e">
        <f aca="false">+VLOOKUP(DATOS_[[#This Row],[Clave de Contrato]],TblTiposContrato13[],4,0)</f>
        <v>#N/A</v>
      </c>
      <c r="CN733" s="141" t="str">
        <f aca="false">VLOOKUP(DATOS_[[#This Row],[Edad]],CONTRATOS!TblRngEdad,2,1)</f>
        <v>20  o menos</v>
      </c>
      <c r="CO733" s="141" t="str">
        <f aca="false">VLOOKUP(DATOS_[[#This Row],[Antigüedad]],TblRngAntg14[],2,1)</f>
        <v>0 a 1 años</v>
      </c>
    </row>
    <row r="734" customFormat="false" ht="13.8" hidden="false" customHeight="false" outlineLevel="0" collapsed="false">
      <c r="D734" s="128"/>
      <c r="E734" s="129"/>
      <c r="F734" s="129"/>
      <c r="G734" s="129"/>
      <c r="H734" s="130"/>
      <c r="I734" s="131"/>
      <c r="J734" s="128"/>
      <c r="K734" s="132"/>
      <c r="L734" s="132"/>
      <c r="M734" s="133"/>
      <c r="N734" s="133"/>
      <c r="O734" s="133"/>
      <c r="P734" s="129"/>
      <c r="Z734" s="74"/>
      <c r="AA734" s="75"/>
      <c r="AB734" s="75"/>
      <c r="AC734" s="129"/>
      <c r="AD734" s="134"/>
      <c r="AE734" s="134"/>
      <c r="AF734" s="134"/>
      <c r="AG734" s="134"/>
      <c r="AH734" s="134"/>
      <c r="AI734" s="134"/>
      <c r="AJ734" s="134"/>
      <c r="AK734" s="134"/>
      <c r="AL734" s="134"/>
      <c r="AM734" s="134"/>
      <c r="AN734" s="134"/>
      <c r="AO734" s="134"/>
      <c r="AP734" s="134"/>
      <c r="AQ734" s="134"/>
      <c r="AR734" s="134"/>
      <c r="AS734" s="134"/>
      <c r="AT734" s="134"/>
      <c r="AU734" s="134"/>
      <c r="AV734" s="134"/>
      <c r="AW734" s="134"/>
      <c r="AX734" s="134"/>
      <c r="AY734" s="134"/>
      <c r="AZ734" s="134"/>
      <c r="BA734" s="134"/>
      <c r="BB734" s="134"/>
      <c r="BC734" s="134"/>
      <c r="BD734" s="134"/>
      <c r="BE734" s="134"/>
      <c r="BF734" s="134"/>
      <c r="BG734" s="134"/>
      <c r="BH734" s="134"/>
      <c r="BI734" s="134"/>
      <c r="BJ734" s="134"/>
      <c r="BK734" s="134"/>
      <c r="BL734" s="134"/>
      <c r="BM734" s="135"/>
      <c r="BN734" s="136" t="n">
        <f aca="false">+MAX($D$3,DATOS_[[#This Row],[Fecha Inicio Sit. Contract.]])</f>
        <v>0</v>
      </c>
      <c r="BO734" s="136" t="n">
        <f aca="false">+MIN($D$4,DATOS_[[#This Row],[Fecha Fin Sit. Contract.]])</f>
        <v>0</v>
      </c>
      <c r="BP734" s="137" t="n">
        <f aca="false">+DATOS_[[#This Row],[% de jornada]]*IF(DATOS_[[#This Row],[% jornada reducida]]="",1,DATOS_[[#This Row],[% jornada reducida]])</f>
        <v>0</v>
      </c>
      <c r="BQ734" s="137" t="n">
        <f aca="false">+(DATOS_[[#This Row],[F.fin.cal]]-DATOS_[[#This Row],[F.ini.cal]]+1)/($D$4-$D$3+1)</f>
        <v>1</v>
      </c>
      <c r="BR734" s="137" t="str">
        <f aca="false">IF(OR(AND(DATOS_[[#This Row],[Fecha Fin Contrato]]&lt;$D$3,DATOS_[[#This Row],[Fecha Fin Contrato]]&lt;&gt;""),DATOS_[[#This Row],[Fecha de Contratación]]&gt;$D$4),"Fuera","Dentro")</f>
        <v>Dentro</v>
      </c>
      <c r="BS734" s="137" t="str">
        <f aca="false" t="array" ref="BS734:BS734">IF(MAX(IF(DATOS_[id]=DATOS_[[#This Row],[id]],DATOS_[F.fin.cal]))=DATOS_[[#This Row],[F.fin.cal]],"Sí","NO")</f>
        <v>Sí</v>
      </c>
      <c r="BT734" s="137" t="str">
        <f aca="false">IF(AND(DATOS_[[#This Row],[% normaliz]]&lt;&gt;1,DATOS_[[#This Row],[% anualiz]]=1),"Sí","NO")</f>
        <v>Sí</v>
      </c>
      <c r="BU734" s="137" t="str">
        <f aca="false">IF(AND(DATOS_[[#This Row],[% normaliz]]=1,DATOS_[[#This Row],[% anualiz]]&lt;&gt;1),"Sí","NO")</f>
        <v>NO</v>
      </c>
      <c r="BV734" s="137" t="str">
        <f aca="false">IF(AND(DATOS_[[#This Row],[% normaliz]]&lt;&gt;1,DATOS_[[#This Row],[% anualiz]]&lt;&gt;1),"Sí","NO")</f>
        <v>NO</v>
      </c>
      <c r="BW734" s="137" t="str">
        <f aca="false">+IF(DATOS_[[#This Row],[% normaliz]]*DATOS_[[#This Row],[% anualiz]]=1,"NO","Sí")</f>
        <v>Sí</v>
      </c>
      <c r="BX734" s="138" t="e">
        <f aca="false">(DATOS_[[#This Row],[S.BASE]]*(1/DATOS_[[#This Row],[% normaliz]])*(1/DATOS_[[#This Row],[% anualiz]]))*IF(DATOS_[[#This Row],[Check Equiparado]]="Sí",1,0)</f>
        <v>#DIV/0!</v>
      </c>
      <c r="BY7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4" s="138" t="e">
        <f aca="false">+DATOS_[[#This Row],[SALARIO BASE Eq]]+DATOS_[[#This Row],[Tot COMPL.SAL Eq]]</f>
        <v>#DIV/0!</v>
      </c>
      <c r="CA734" s="138" t="e">
        <f aca="false" t="array" ref="CA734:CA7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4" s="138" t="e">
        <f aca="false">+DATOS_[[#This Row],[TOTAL SALARIO Eq]]+DATOS_[[#This Row],[Tot Extrasalarial Eq]]</f>
        <v>#DIV/0!</v>
      </c>
      <c r="CC734" s="139" t="n">
        <f aca="false">DATOS_[[#This Row],[S.BASE]]</f>
        <v>0</v>
      </c>
      <c r="CD734" s="139" t="n">
        <f aca="false">+SUM(DATOS_[[#This Row],[Conc.Sal.01]:[Conc.Sal.30]])</f>
        <v>0</v>
      </c>
      <c r="CE734" s="139" t="n">
        <f aca="false">+DATOS_[[#This Row],[SALARIO BASE Ef]]+DATOS_[[#This Row],[Tot COMPL.SAL Ef]]</f>
        <v>0</v>
      </c>
      <c r="CF734" s="139" t="n">
        <f aca="false">+SUM(DATOS_[[#This Row],[C.Extra.01]:[C.Extra.05]])</f>
        <v>0</v>
      </c>
      <c r="CG734" s="139" t="n">
        <f aca="false">+DATOS_[[#This Row],[TOTAL SALARIO Ef]]+DATOS_[[#This Row],[Tot Extrasalarial Ef]]</f>
        <v>0</v>
      </c>
      <c r="CH734" s="140" t="n">
        <f aca="false">MIN(IF(DATOS_[[#This Row],[Fecha Fin Contrato]]="",$D$4,DATOS_[[#This Row],[Fecha Fin Contrato]]),$D$4)-MAX(DATOS_[[#This Row],[Fecha de Contratación]],$D$3)+1</f>
        <v>1</v>
      </c>
      <c r="CI734" s="141" t="str">
        <f aca="false">IF(COUNTIFS(DATOS_[id],DATOS_[[#This Row],[id]])&gt;1,DATOS_[[#This Row],[id]],"")</f>
        <v/>
      </c>
      <c r="CJ734" s="141" t="n">
        <f aca="false">(Inicio!$G$10-DATOS_[[#This Row],[Fecha Nacimiento]])/365.25</f>
        <v>0</v>
      </c>
      <c r="CK734" s="141" t="n">
        <f aca="false">(Inicio!$G$10-DATOS_[[#This Row],[Fecha de Antigüedad]])/365.25</f>
        <v>0</v>
      </c>
      <c r="CL734" s="141" t="e">
        <f aca="false">+VLOOKUP(DATOS_[[#This Row],[Clave de Contrato]],TblTiposContrato13[],3,0)</f>
        <v>#N/A</v>
      </c>
      <c r="CM734" s="141" t="e">
        <f aca="false">+VLOOKUP(DATOS_[[#This Row],[Clave de Contrato]],TblTiposContrato13[],4,0)</f>
        <v>#N/A</v>
      </c>
      <c r="CN734" s="141" t="str">
        <f aca="false">VLOOKUP(DATOS_[[#This Row],[Edad]],CONTRATOS!TblRngEdad,2,1)</f>
        <v>20  o menos</v>
      </c>
      <c r="CO734" s="141" t="str">
        <f aca="false">VLOOKUP(DATOS_[[#This Row],[Antigüedad]],TblRngAntg14[],2,1)</f>
        <v>0 a 1 años</v>
      </c>
    </row>
    <row r="735" customFormat="false" ht="13.8" hidden="false" customHeight="false" outlineLevel="0" collapsed="false">
      <c r="D735" s="128"/>
      <c r="E735" s="129"/>
      <c r="F735" s="129"/>
      <c r="G735" s="129"/>
      <c r="H735" s="130"/>
      <c r="I735" s="131"/>
      <c r="J735" s="128"/>
      <c r="K735" s="132"/>
      <c r="L735" s="132"/>
      <c r="M735" s="133"/>
      <c r="N735" s="133"/>
      <c r="O735" s="133"/>
      <c r="P735" s="129"/>
      <c r="Z735" s="74"/>
      <c r="AA735" s="75"/>
      <c r="AB735" s="75"/>
      <c r="AC735" s="129"/>
      <c r="AD735" s="134"/>
      <c r="AE735" s="134"/>
      <c r="AF735" s="134"/>
      <c r="AG735" s="134"/>
      <c r="AH735" s="134"/>
      <c r="AI735" s="134"/>
      <c r="AJ735" s="134"/>
      <c r="AK735" s="134"/>
      <c r="AL735" s="134"/>
      <c r="AM735" s="134"/>
      <c r="AN735" s="134"/>
      <c r="AO735" s="134"/>
      <c r="AP735" s="134"/>
      <c r="AQ735" s="134"/>
      <c r="AR735" s="134"/>
      <c r="AS735" s="134"/>
      <c r="AT735" s="134"/>
      <c r="AU735" s="134"/>
      <c r="AV735" s="134"/>
      <c r="AW735" s="134"/>
      <c r="AX735" s="134"/>
      <c r="AY735" s="134"/>
      <c r="AZ735" s="134"/>
      <c r="BA735" s="134"/>
      <c r="BB735" s="134"/>
      <c r="BC735" s="134"/>
      <c r="BD735" s="134"/>
      <c r="BE735" s="134"/>
      <c r="BF735" s="134"/>
      <c r="BG735" s="134"/>
      <c r="BH735" s="134"/>
      <c r="BI735" s="134"/>
      <c r="BJ735" s="134"/>
      <c r="BK735" s="134"/>
      <c r="BL735" s="134"/>
      <c r="BM735" s="135"/>
      <c r="BN735" s="136" t="n">
        <f aca="false">+MAX($D$3,DATOS_[[#This Row],[Fecha Inicio Sit. Contract.]])</f>
        <v>0</v>
      </c>
      <c r="BO735" s="136" t="n">
        <f aca="false">+MIN($D$4,DATOS_[[#This Row],[Fecha Fin Sit. Contract.]])</f>
        <v>0</v>
      </c>
      <c r="BP735" s="137" t="n">
        <f aca="false">+DATOS_[[#This Row],[% de jornada]]*IF(DATOS_[[#This Row],[% jornada reducida]]="",1,DATOS_[[#This Row],[% jornada reducida]])</f>
        <v>0</v>
      </c>
      <c r="BQ735" s="137" t="n">
        <f aca="false">+(DATOS_[[#This Row],[F.fin.cal]]-DATOS_[[#This Row],[F.ini.cal]]+1)/($D$4-$D$3+1)</f>
        <v>1</v>
      </c>
      <c r="BR735" s="137" t="str">
        <f aca="false">IF(OR(AND(DATOS_[[#This Row],[Fecha Fin Contrato]]&lt;$D$3,DATOS_[[#This Row],[Fecha Fin Contrato]]&lt;&gt;""),DATOS_[[#This Row],[Fecha de Contratación]]&gt;$D$4),"Fuera","Dentro")</f>
        <v>Dentro</v>
      </c>
      <c r="BS735" s="137" t="str">
        <f aca="false" t="array" ref="BS735:BS735">IF(MAX(IF(DATOS_[id]=DATOS_[[#This Row],[id]],DATOS_[F.fin.cal]))=DATOS_[[#This Row],[F.fin.cal]],"Sí","NO")</f>
        <v>Sí</v>
      </c>
      <c r="BT735" s="137" t="str">
        <f aca="false">IF(AND(DATOS_[[#This Row],[% normaliz]]&lt;&gt;1,DATOS_[[#This Row],[% anualiz]]=1),"Sí","NO")</f>
        <v>Sí</v>
      </c>
      <c r="BU735" s="137" t="str">
        <f aca="false">IF(AND(DATOS_[[#This Row],[% normaliz]]=1,DATOS_[[#This Row],[% anualiz]]&lt;&gt;1),"Sí","NO")</f>
        <v>NO</v>
      </c>
      <c r="BV735" s="137" t="str">
        <f aca="false">IF(AND(DATOS_[[#This Row],[% normaliz]]&lt;&gt;1,DATOS_[[#This Row],[% anualiz]]&lt;&gt;1),"Sí","NO")</f>
        <v>NO</v>
      </c>
      <c r="BW735" s="137" t="str">
        <f aca="false">+IF(DATOS_[[#This Row],[% normaliz]]*DATOS_[[#This Row],[% anualiz]]=1,"NO","Sí")</f>
        <v>Sí</v>
      </c>
      <c r="BX735" s="138" t="e">
        <f aca="false">(DATOS_[[#This Row],[S.BASE]]*(1/DATOS_[[#This Row],[% normaliz]])*(1/DATOS_[[#This Row],[% anualiz]]))*IF(DATOS_[[#This Row],[Check Equiparado]]="Sí",1,0)</f>
        <v>#DIV/0!</v>
      </c>
      <c r="BY7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5" s="138" t="e">
        <f aca="false">+DATOS_[[#This Row],[SALARIO BASE Eq]]+DATOS_[[#This Row],[Tot COMPL.SAL Eq]]</f>
        <v>#DIV/0!</v>
      </c>
      <c r="CA735" s="138" t="e">
        <f aca="false" t="array" ref="CA735:CA7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5" s="138" t="e">
        <f aca="false">+DATOS_[[#This Row],[TOTAL SALARIO Eq]]+DATOS_[[#This Row],[Tot Extrasalarial Eq]]</f>
        <v>#DIV/0!</v>
      </c>
      <c r="CC735" s="139" t="n">
        <f aca="false">DATOS_[[#This Row],[S.BASE]]</f>
        <v>0</v>
      </c>
      <c r="CD735" s="139" t="n">
        <f aca="false">+SUM(DATOS_[[#This Row],[Conc.Sal.01]:[Conc.Sal.30]])</f>
        <v>0</v>
      </c>
      <c r="CE735" s="139" t="n">
        <f aca="false">+DATOS_[[#This Row],[SALARIO BASE Ef]]+DATOS_[[#This Row],[Tot COMPL.SAL Ef]]</f>
        <v>0</v>
      </c>
      <c r="CF735" s="139" t="n">
        <f aca="false">+SUM(DATOS_[[#This Row],[C.Extra.01]:[C.Extra.05]])</f>
        <v>0</v>
      </c>
      <c r="CG735" s="139" t="n">
        <f aca="false">+DATOS_[[#This Row],[TOTAL SALARIO Ef]]+DATOS_[[#This Row],[Tot Extrasalarial Ef]]</f>
        <v>0</v>
      </c>
      <c r="CH735" s="140" t="n">
        <f aca="false">MIN(IF(DATOS_[[#This Row],[Fecha Fin Contrato]]="",$D$4,DATOS_[[#This Row],[Fecha Fin Contrato]]),$D$4)-MAX(DATOS_[[#This Row],[Fecha de Contratación]],$D$3)+1</f>
        <v>1</v>
      </c>
      <c r="CI735" s="141" t="str">
        <f aca="false">IF(COUNTIFS(DATOS_[id],DATOS_[[#This Row],[id]])&gt;1,DATOS_[[#This Row],[id]],"")</f>
        <v/>
      </c>
      <c r="CJ735" s="141" t="n">
        <f aca="false">(Inicio!$G$10-DATOS_[[#This Row],[Fecha Nacimiento]])/365.25</f>
        <v>0</v>
      </c>
      <c r="CK735" s="141" t="n">
        <f aca="false">(Inicio!$G$10-DATOS_[[#This Row],[Fecha de Antigüedad]])/365.25</f>
        <v>0</v>
      </c>
      <c r="CL735" s="141" t="e">
        <f aca="false">+VLOOKUP(DATOS_[[#This Row],[Clave de Contrato]],TblTiposContrato13[],3,0)</f>
        <v>#N/A</v>
      </c>
      <c r="CM735" s="141" t="e">
        <f aca="false">+VLOOKUP(DATOS_[[#This Row],[Clave de Contrato]],TblTiposContrato13[],4,0)</f>
        <v>#N/A</v>
      </c>
      <c r="CN735" s="141" t="str">
        <f aca="false">VLOOKUP(DATOS_[[#This Row],[Edad]],CONTRATOS!TblRngEdad,2,1)</f>
        <v>20  o menos</v>
      </c>
      <c r="CO735" s="141" t="str">
        <f aca="false">VLOOKUP(DATOS_[[#This Row],[Antigüedad]],TblRngAntg14[],2,1)</f>
        <v>0 a 1 años</v>
      </c>
    </row>
    <row r="736" customFormat="false" ht="13.8" hidden="false" customHeight="false" outlineLevel="0" collapsed="false">
      <c r="D736" s="128"/>
      <c r="E736" s="129"/>
      <c r="F736" s="129"/>
      <c r="G736" s="129"/>
      <c r="H736" s="130"/>
      <c r="I736" s="131"/>
      <c r="J736" s="128"/>
      <c r="K736" s="132"/>
      <c r="L736" s="132"/>
      <c r="M736" s="133"/>
      <c r="N736" s="133"/>
      <c r="O736" s="133"/>
      <c r="P736" s="129"/>
      <c r="Z736" s="74"/>
      <c r="AA736" s="75"/>
      <c r="AB736" s="75"/>
      <c r="AC736" s="129"/>
      <c r="AD736" s="134"/>
      <c r="AE736" s="134"/>
      <c r="AF736" s="134"/>
      <c r="AG736" s="134"/>
      <c r="AH736" s="134"/>
      <c r="AI736" s="134"/>
      <c r="AJ736" s="134"/>
      <c r="AK736" s="134"/>
      <c r="AL736" s="134"/>
      <c r="AM736" s="134"/>
      <c r="AN736" s="134"/>
      <c r="AO736" s="134"/>
      <c r="AP736" s="134"/>
      <c r="AQ736" s="134"/>
      <c r="AR736" s="134"/>
      <c r="AS736" s="134"/>
      <c r="AT736" s="134"/>
      <c r="AU736" s="134"/>
      <c r="AV736" s="134"/>
      <c r="AW736" s="134"/>
      <c r="AX736" s="134"/>
      <c r="AY736" s="134"/>
      <c r="AZ736" s="134"/>
      <c r="BA736" s="134"/>
      <c r="BB736" s="134"/>
      <c r="BC736" s="134"/>
      <c r="BD736" s="134"/>
      <c r="BE736" s="134"/>
      <c r="BF736" s="134"/>
      <c r="BG736" s="134"/>
      <c r="BH736" s="134"/>
      <c r="BI736" s="134"/>
      <c r="BJ736" s="134"/>
      <c r="BK736" s="134"/>
      <c r="BL736" s="134"/>
      <c r="BM736" s="135"/>
      <c r="BN736" s="136" t="n">
        <f aca="false">+MAX($D$3,DATOS_[[#This Row],[Fecha Inicio Sit. Contract.]])</f>
        <v>0</v>
      </c>
      <c r="BO736" s="136" t="n">
        <f aca="false">+MIN($D$4,DATOS_[[#This Row],[Fecha Fin Sit. Contract.]])</f>
        <v>0</v>
      </c>
      <c r="BP736" s="137" t="n">
        <f aca="false">+DATOS_[[#This Row],[% de jornada]]*IF(DATOS_[[#This Row],[% jornada reducida]]="",1,DATOS_[[#This Row],[% jornada reducida]])</f>
        <v>0</v>
      </c>
      <c r="BQ736" s="137" t="n">
        <f aca="false">+(DATOS_[[#This Row],[F.fin.cal]]-DATOS_[[#This Row],[F.ini.cal]]+1)/($D$4-$D$3+1)</f>
        <v>1</v>
      </c>
      <c r="BR736" s="137" t="str">
        <f aca="false">IF(OR(AND(DATOS_[[#This Row],[Fecha Fin Contrato]]&lt;$D$3,DATOS_[[#This Row],[Fecha Fin Contrato]]&lt;&gt;""),DATOS_[[#This Row],[Fecha de Contratación]]&gt;$D$4),"Fuera","Dentro")</f>
        <v>Dentro</v>
      </c>
      <c r="BS736" s="137" t="str">
        <f aca="false" t="array" ref="BS736:BS736">IF(MAX(IF(DATOS_[id]=DATOS_[[#This Row],[id]],DATOS_[F.fin.cal]))=DATOS_[[#This Row],[F.fin.cal]],"Sí","NO")</f>
        <v>Sí</v>
      </c>
      <c r="BT736" s="137" t="str">
        <f aca="false">IF(AND(DATOS_[[#This Row],[% normaliz]]&lt;&gt;1,DATOS_[[#This Row],[% anualiz]]=1),"Sí","NO")</f>
        <v>Sí</v>
      </c>
      <c r="BU736" s="137" t="str">
        <f aca="false">IF(AND(DATOS_[[#This Row],[% normaliz]]=1,DATOS_[[#This Row],[% anualiz]]&lt;&gt;1),"Sí","NO")</f>
        <v>NO</v>
      </c>
      <c r="BV736" s="137" t="str">
        <f aca="false">IF(AND(DATOS_[[#This Row],[% normaliz]]&lt;&gt;1,DATOS_[[#This Row],[% anualiz]]&lt;&gt;1),"Sí","NO")</f>
        <v>NO</v>
      </c>
      <c r="BW736" s="137" t="str">
        <f aca="false">+IF(DATOS_[[#This Row],[% normaliz]]*DATOS_[[#This Row],[% anualiz]]=1,"NO","Sí")</f>
        <v>Sí</v>
      </c>
      <c r="BX736" s="138" t="e">
        <f aca="false">(DATOS_[[#This Row],[S.BASE]]*(1/DATOS_[[#This Row],[% normaliz]])*(1/DATOS_[[#This Row],[% anualiz]]))*IF(DATOS_[[#This Row],[Check Equiparado]]="Sí",1,0)</f>
        <v>#DIV/0!</v>
      </c>
      <c r="BY7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6" s="138" t="e">
        <f aca="false">+DATOS_[[#This Row],[SALARIO BASE Eq]]+DATOS_[[#This Row],[Tot COMPL.SAL Eq]]</f>
        <v>#DIV/0!</v>
      </c>
      <c r="CA736" s="138" t="e">
        <f aca="false" t="array" ref="CA736:CA7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6" s="138" t="e">
        <f aca="false">+DATOS_[[#This Row],[TOTAL SALARIO Eq]]+DATOS_[[#This Row],[Tot Extrasalarial Eq]]</f>
        <v>#DIV/0!</v>
      </c>
      <c r="CC736" s="139" t="n">
        <f aca="false">DATOS_[[#This Row],[S.BASE]]</f>
        <v>0</v>
      </c>
      <c r="CD736" s="139" t="n">
        <f aca="false">+SUM(DATOS_[[#This Row],[Conc.Sal.01]:[Conc.Sal.30]])</f>
        <v>0</v>
      </c>
      <c r="CE736" s="139" t="n">
        <f aca="false">+DATOS_[[#This Row],[SALARIO BASE Ef]]+DATOS_[[#This Row],[Tot COMPL.SAL Ef]]</f>
        <v>0</v>
      </c>
      <c r="CF736" s="139" t="n">
        <f aca="false">+SUM(DATOS_[[#This Row],[C.Extra.01]:[C.Extra.05]])</f>
        <v>0</v>
      </c>
      <c r="CG736" s="139" t="n">
        <f aca="false">+DATOS_[[#This Row],[TOTAL SALARIO Ef]]+DATOS_[[#This Row],[Tot Extrasalarial Ef]]</f>
        <v>0</v>
      </c>
      <c r="CH736" s="140" t="n">
        <f aca="false">MIN(IF(DATOS_[[#This Row],[Fecha Fin Contrato]]="",$D$4,DATOS_[[#This Row],[Fecha Fin Contrato]]),$D$4)-MAX(DATOS_[[#This Row],[Fecha de Contratación]],$D$3)+1</f>
        <v>1</v>
      </c>
      <c r="CI736" s="141" t="str">
        <f aca="false">IF(COUNTIFS(DATOS_[id],DATOS_[[#This Row],[id]])&gt;1,DATOS_[[#This Row],[id]],"")</f>
        <v/>
      </c>
      <c r="CJ736" s="141" t="n">
        <f aca="false">(Inicio!$G$10-DATOS_[[#This Row],[Fecha Nacimiento]])/365.25</f>
        <v>0</v>
      </c>
      <c r="CK736" s="141" t="n">
        <f aca="false">(Inicio!$G$10-DATOS_[[#This Row],[Fecha de Antigüedad]])/365.25</f>
        <v>0</v>
      </c>
      <c r="CL736" s="141" t="e">
        <f aca="false">+VLOOKUP(DATOS_[[#This Row],[Clave de Contrato]],TblTiposContrato13[],3,0)</f>
        <v>#N/A</v>
      </c>
      <c r="CM736" s="141" t="e">
        <f aca="false">+VLOOKUP(DATOS_[[#This Row],[Clave de Contrato]],TblTiposContrato13[],4,0)</f>
        <v>#N/A</v>
      </c>
      <c r="CN736" s="141" t="str">
        <f aca="false">VLOOKUP(DATOS_[[#This Row],[Edad]],CONTRATOS!TblRngEdad,2,1)</f>
        <v>20  o menos</v>
      </c>
      <c r="CO736" s="141" t="str">
        <f aca="false">VLOOKUP(DATOS_[[#This Row],[Antigüedad]],TblRngAntg14[],2,1)</f>
        <v>0 a 1 años</v>
      </c>
    </row>
    <row r="737" customFormat="false" ht="13.8" hidden="false" customHeight="false" outlineLevel="0" collapsed="false">
      <c r="D737" s="128"/>
      <c r="E737" s="129"/>
      <c r="F737" s="129"/>
      <c r="G737" s="129"/>
      <c r="H737" s="130"/>
      <c r="I737" s="131"/>
      <c r="J737" s="128"/>
      <c r="K737" s="132"/>
      <c r="L737" s="132"/>
      <c r="M737" s="133"/>
      <c r="N737" s="133"/>
      <c r="O737" s="133"/>
      <c r="P737" s="129"/>
      <c r="Z737" s="74"/>
      <c r="AA737" s="75"/>
      <c r="AB737" s="75"/>
      <c r="AC737" s="129"/>
      <c r="AD737" s="134"/>
      <c r="AE737" s="134"/>
      <c r="AF737" s="134"/>
      <c r="AG737" s="134"/>
      <c r="AH737" s="134"/>
      <c r="AI737" s="134"/>
      <c r="AJ737" s="134"/>
      <c r="AK737" s="134"/>
      <c r="AL737" s="134"/>
      <c r="AM737" s="134"/>
      <c r="AN737" s="134"/>
      <c r="AO737" s="134"/>
      <c r="AP737" s="134"/>
      <c r="AQ737" s="134"/>
      <c r="AR737" s="134"/>
      <c r="AS737" s="134"/>
      <c r="AT737" s="134"/>
      <c r="AU737" s="134"/>
      <c r="AV737" s="134"/>
      <c r="AW737" s="134"/>
      <c r="AX737" s="134"/>
      <c r="AY737" s="134"/>
      <c r="AZ737" s="134"/>
      <c r="BA737" s="134"/>
      <c r="BB737" s="134"/>
      <c r="BC737" s="134"/>
      <c r="BD737" s="134"/>
      <c r="BE737" s="134"/>
      <c r="BF737" s="134"/>
      <c r="BG737" s="134"/>
      <c r="BH737" s="134"/>
      <c r="BI737" s="134"/>
      <c r="BJ737" s="134"/>
      <c r="BK737" s="134"/>
      <c r="BL737" s="134"/>
      <c r="BM737" s="135"/>
      <c r="BN737" s="136" t="n">
        <f aca="false">+MAX($D$3,DATOS_[[#This Row],[Fecha Inicio Sit. Contract.]])</f>
        <v>0</v>
      </c>
      <c r="BO737" s="136" t="n">
        <f aca="false">+MIN($D$4,DATOS_[[#This Row],[Fecha Fin Sit. Contract.]])</f>
        <v>0</v>
      </c>
      <c r="BP737" s="137" t="n">
        <f aca="false">+DATOS_[[#This Row],[% de jornada]]*IF(DATOS_[[#This Row],[% jornada reducida]]="",1,DATOS_[[#This Row],[% jornada reducida]])</f>
        <v>0</v>
      </c>
      <c r="BQ737" s="137" t="n">
        <f aca="false">+(DATOS_[[#This Row],[F.fin.cal]]-DATOS_[[#This Row],[F.ini.cal]]+1)/($D$4-$D$3+1)</f>
        <v>1</v>
      </c>
      <c r="BR737" s="137" t="str">
        <f aca="false">IF(OR(AND(DATOS_[[#This Row],[Fecha Fin Contrato]]&lt;$D$3,DATOS_[[#This Row],[Fecha Fin Contrato]]&lt;&gt;""),DATOS_[[#This Row],[Fecha de Contratación]]&gt;$D$4),"Fuera","Dentro")</f>
        <v>Dentro</v>
      </c>
      <c r="BS737" s="137" t="str">
        <f aca="false" t="array" ref="BS737:BS737">IF(MAX(IF(DATOS_[id]=DATOS_[[#This Row],[id]],DATOS_[F.fin.cal]))=DATOS_[[#This Row],[F.fin.cal]],"Sí","NO")</f>
        <v>Sí</v>
      </c>
      <c r="BT737" s="137" t="str">
        <f aca="false">IF(AND(DATOS_[[#This Row],[% normaliz]]&lt;&gt;1,DATOS_[[#This Row],[% anualiz]]=1),"Sí","NO")</f>
        <v>Sí</v>
      </c>
      <c r="BU737" s="137" t="str">
        <f aca="false">IF(AND(DATOS_[[#This Row],[% normaliz]]=1,DATOS_[[#This Row],[% anualiz]]&lt;&gt;1),"Sí","NO")</f>
        <v>NO</v>
      </c>
      <c r="BV737" s="137" t="str">
        <f aca="false">IF(AND(DATOS_[[#This Row],[% normaliz]]&lt;&gt;1,DATOS_[[#This Row],[% anualiz]]&lt;&gt;1),"Sí","NO")</f>
        <v>NO</v>
      </c>
      <c r="BW737" s="137" t="str">
        <f aca="false">+IF(DATOS_[[#This Row],[% normaliz]]*DATOS_[[#This Row],[% anualiz]]=1,"NO","Sí")</f>
        <v>Sí</v>
      </c>
      <c r="BX737" s="138" t="e">
        <f aca="false">(DATOS_[[#This Row],[S.BASE]]*(1/DATOS_[[#This Row],[% normaliz]])*(1/DATOS_[[#This Row],[% anualiz]]))*IF(DATOS_[[#This Row],[Check Equiparado]]="Sí",1,0)</f>
        <v>#DIV/0!</v>
      </c>
      <c r="BY7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7" s="138" t="e">
        <f aca="false">+DATOS_[[#This Row],[SALARIO BASE Eq]]+DATOS_[[#This Row],[Tot COMPL.SAL Eq]]</f>
        <v>#DIV/0!</v>
      </c>
      <c r="CA737" s="138" t="e">
        <f aca="false" t="array" ref="CA737:CA7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7" s="138" t="e">
        <f aca="false">+DATOS_[[#This Row],[TOTAL SALARIO Eq]]+DATOS_[[#This Row],[Tot Extrasalarial Eq]]</f>
        <v>#DIV/0!</v>
      </c>
      <c r="CC737" s="139" t="n">
        <f aca="false">DATOS_[[#This Row],[S.BASE]]</f>
        <v>0</v>
      </c>
      <c r="CD737" s="139" t="n">
        <f aca="false">+SUM(DATOS_[[#This Row],[Conc.Sal.01]:[Conc.Sal.30]])</f>
        <v>0</v>
      </c>
      <c r="CE737" s="139" t="n">
        <f aca="false">+DATOS_[[#This Row],[SALARIO BASE Ef]]+DATOS_[[#This Row],[Tot COMPL.SAL Ef]]</f>
        <v>0</v>
      </c>
      <c r="CF737" s="139" t="n">
        <f aca="false">+SUM(DATOS_[[#This Row],[C.Extra.01]:[C.Extra.05]])</f>
        <v>0</v>
      </c>
      <c r="CG737" s="139" t="n">
        <f aca="false">+DATOS_[[#This Row],[TOTAL SALARIO Ef]]+DATOS_[[#This Row],[Tot Extrasalarial Ef]]</f>
        <v>0</v>
      </c>
      <c r="CH737" s="140" t="n">
        <f aca="false">MIN(IF(DATOS_[[#This Row],[Fecha Fin Contrato]]="",$D$4,DATOS_[[#This Row],[Fecha Fin Contrato]]),$D$4)-MAX(DATOS_[[#This Row],[Fecha de Contratación]],$D$3)+1</f>
        <v>1</v>
      </c>
      <c r="CI737" s="141" t="str">
        <f aca="false">IF(COUNTIFS(DATOS_[id],DATOS_[[#This Row],[id]])&gt;1,DATOS_[[#This Row],[id]],"")</f>
        <v/>
      </c>
      <c r="CJ737" s="141" t="n">
        <f aca="false">(Inicio!$G$10-DATOS_[[#This Row],[Fecha Nacimiento]])/365.25</f>
        <v>0</v>
      </c>
      <c r="CK737" s="141" t="n">
        <f aca="false">(Inicio!$G$10-DATOS_[[#This Row],[Fecha de Antigüedad]])/365.25</f>
        <v>0</v>
      </c>
      <c r="CL737" s="141" t="e">
        <f aca="false">+VLOOKUP(DATOS_[[#This Row],[Clave de Contrato]],TblTiposContrato13[],3,0)</f>
        <v>#N/A</v>
      </c>
      <c r="CM737" s="141" t="e">
        <f aca="false">+VLOOKUP(DATOS_[[#This Row],[Clave de Contrato]],TblTiposContrato13[],4,0)</f>
        <v>#N/A</v>
      </c>
      <c r="CN737" s="141" t="str">
        <f aca="false">VLOOKUP(DATOS_[[#This Row],[Edad]],CONTRATOS!TblRngEdad,2,1)</f>
        <v>20  o menos</v>
      </c>
      <c r="CO737" s="141" t="str">
        <f aca="false">VLOOKUP(DATOS_[[#This Row],[Antigüedad]],TblRngAntg14[],2,1)</f>
        <v>0 a 1 años</v>
      </c>
    </row>
    <row r="738" customFormat="false" ht="13.8" hidden="false" customHeight="false" outlineLevel="0" collapsed="false">
      <c r="D738" s="128"/>
      <c r="E738" s="129"/>
      <c r="F738" s="129"/>
      <c r="G738" s="129"/>
      <c r="H738" s="130"/>
      <c r="I738" s="131"/>
      <c r="J738" s="128"/>
      <c r="K738" s="132"/>
      <c r="L738" s="132"/>
      <c r="M738" s="133"/>
      <c r="N738" s="133"/>
      <c r="O738" s="133"/>
      <c r="P738" s="129"/>
      <c r="Z738" s="74"/>
      <c r="AA738" s="75"/>
      <c r="AB738" s="75"/>
      <c r="AC738" s="129"/>
      <c r="AD738" s="134"/>
      <c r="AE738" s="134"/>
      <c r="AF738" s="134"/>
      <c r="AG738" s="134"/>
      <c r="AH738" s="134"/>
      <c r="AI738" s="134"/>
      <c r="AJ738" s="134"/>
      <c r="AK738" s="134"/>
      <c r="AL738" s="134"/>
      <c r="AM738" s="134"/>
      <c r="AN738" s="134"/>
      <c r="AO738" s="134"/>
      <c r="AP738" s="134"/>
      <c r="AQ738" s="134"/>
      <c r="AR738" s="134"/>
      <c r="AS738" s="134"/>
      <c r="AT738" s="134"/>
      <c r="AU738" s="134"/>
      <c r="AV738" s="134"/>
      <c r="AW738" s="134"/>
      <c r="AX738" s="134"/>
      <c r="AY738" s="134"/>
      <c r="AZ738" s="134"/>
      <c r="BA738" s="134"/>
      <c r="BB738" s="134"/>
      <c r="BC738" s="134"/>
      <c r="BD738" s="134"/>
      <c r="BE738" s="134"/>
      <c r="BF738" s="134"/>
      <c r="BG738" s="134"/>
      <c r="BH738" s="134"/>
      <c r="BI738" s="134"/>
      <c r="BJ738" s="134"/>
      <c r="BK738" s="134"/>
      <c r="BL738" s="134"/>
      <c r="BM738" s="135"/>
      <c r="BN738" s="136" t="n">
        <f aca="false">+MAX($D$3,DATOS_[[#This Row],[Fecha Inicio Sit. Contract.]])</f>
        <v>0</v>
      </c>
      <c r="BO738" s="136" t="n">
        <f aca="false">+MIN($D$4,DATOS_[[#This Row],[Fecha Fin Sit. Contract.]])</f>
        <v>0</v>
      </c>
      <c r="BP738" s="137" t="n">
        <f aca="false">+DATOS_[[#This Row],[% de jornada]]*IF(DATOS_[[#This Row],[% jornada reducida]]="",1,DATOS_[[#This Row],[% jornada reducida]])</f>
        <v>0</v>
      </c>
      <c r="BQ738" s="137" t="n">
        <f aca="false">+(DATOS_[[#This Row],[F.fin.cal]]-DATOS_[[#This Row],[F.ini.cal]]+1)/($D$4-$D$3+1)</f>
        <v>1</v>
      </c>
      <c r="BR738" s="137" t="str">
        <f aca="false">IF(OR(AND(DATOS_[[#This Row],[Fecha Fin Contrato]]&lt;$D$3,DATOS_[[#This Row],[Fecha Fin Contrato]]&lt;&gt;""),DATOS_[[#This Row],[Fecha de Contratación]]&gt;$D$4),"Fuera","Dentro")</f>
        <v>Dentro</v>
      </c>
      <c r="BS738" s="137" t="str">
        <f aca="false" t="array" ref="BS738:BS738">IF(MAX(IF(DATOS_[id]=DATOS_[[#This Row],[id]],DATOS_[F.fin.cal]))=DATOS_[[#This Row],[F.fin.cal]],"Sí","NO")</f>
        <v>Sí</v>
      </c>
      <c r="BT738" s="137" t="str">
        <f aca="false">IF(AND(DATOS_[[#This Row],[% normaliz]]&lt;&gt;1,DATOS_[[#This Row],[% anualiz]]=1),"Sí","NO")</f>
        <v>Sí</v>
      </c>
      <c r="BU738" s="137" t="str">
        <f aca="false">IF(AND(DATOS_[[#This Row],[% normaliz]]=1,DATOS_[[#This Row],[% anualiz]]&lt;&gt;1),"Sí","NO")</f>
        <v>NO</v>
      </c>
      <c r="BV738" s="137" t="str">
        <f aca="false">IF(AND(DATOS_[[#This Row],[% normaliz]]&lt;&gt;1,DATOS_[[#This Row],[% anualiz]]&lt;&gt;1),"Sí","NO")</f>
        <v>NO</v>
      </c>
      <c r="BW738" s="137" t="str">
        <f aca="false">+IF(DATOS_[[#This Row],[% normaliz]]*DATOS_[[#This Row],[% anualiz]]=1,"NO","Sí")</f>
        <v>Sí</v>
      </c>
      <c r="BX738" s="138" t="e">
        <f aca="false">(DATOS_[[#This Row],[S.BASE]]*(1/DATOS_[[#This Row],[% normaliz]])*(1/DATOS_[[#This Row],[% anualiz]]))*IF(DATOS_[[#This Row],[Check Equiparado]]="Sí",1,0)</f>
        <v>#DIV/0!</v>
      </c>
      <c r="BY7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8" s="138" t="e">
        <f aca="false">+DATOS_[[#This Row],[SALARIO BASE Eq]]+DATOS_[[#This Row],[Tot COMPL.SAL Eq]]</f>
        <v>#DIV/0!</v>
      </c>
      <c r="CA738" s="138" t="e">
        <f aca="false" t="array" ref="CA738:CA7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8" s="138" t="e">
        <f aca="false">+DATOS_[[#This Row],[TOTAL SALARIO Eq]]+DATOS_[[#This Row],[Tot Extrasalarial Eq]]</f>
        <v>#DIV/0!</v>
      </c>
      <c r="CC738" s="139" t="n">
        <f aca="false">DATOS_[[#This Row],[S.BASE]]</f>
        <v>0</v>
      </c>
      <c r="CD738" s="139" t="n">
        <f aca="false">+SUM(DATOS_[[#This Row],[Conc.Sal.01]:[Conc.Sal.30]])</f>
        <v>0</v>
      </c>
      <c r="CE738" s="139" t="n">
        <f aca="false">+DATOS_[[#This Row],[SALARIO BASE Ef]]+DATOS_[[#This Row],[Tot COMPL.SAL Ef]]</f>
        <v>0</v>
      </c>
      <c r="CF738" s="139" t="n">
        <f aca="false">+SUM(DATOS_[[#This Row],[C.Extra.01]:[C.Extra.05]])</f>
        <v>0</v>
      </c>
      <c r="CG738" s="139" t="n">
        <f aca="false">+DATOS_[[#This Row],[TOTAL SALARIO Ef]]+DATOS_[[#This Row],[Tot Extrasalarial Ef]]</f>
        <v>0</v>
      </c>
      <c r="CH738" s="140" t="n">
        <f aca="false">MIN(IF(DATOS_[[#This Row],[Fecha Fin Contrato]]="",$D$4,DATOS_[[#This Row],[Fecha Fin Contrato]]),$D$4)-MAX(DATOS_[[#This Row],[Fecha de Contratación]],$D$3)+1</f>
        <v>1</v>
      </c>
      <c r="CI738" s="141" t="str">
        <f aca="false">IF(COUNTIFS(DATOS_[id],DATOS_[[#This Row],[id]])&gt;1,DATOS_[[#This Row],[id]],"")</f>
        <v/>
      </c>
      <c r="CJ738" s="141" t="n">
        <f aca="false">(Inicio!$G$10-DATOS_[[#This Row],[Fecha Nacimiento]])/365.25</f>
        <v>0</v>
      </c>
      <c r="CK738" s="141" t="n">
        <f aca="false">(Inicio!$G$10-DATOS_[[#This Row],[Fecha de Antigüedad]])/365.25</f>
        <v>0</v>
      </c>
      <c r="CL738" s="141" t="e">
        <f aca="false">+VLOOKUP(DATOS_[[#This Row],[Clave de Contrato]],TblTiposContrato13[],3,0)</f>
        <v>#N/A</v>
      </c>
      <c r="CM738" s="141" t="e">
        <f aca="false">+VLOOKUP(DATOS_[[#This Row],[Clave de Contrato]],TblTiposContrato13[],4,0)</f>
        <v>#N/A</v>
      </c>
      <c r="CN738" s="141" t="str">
        <f aca="false">VLOOKUP(DATOS_[[#This Row],[Edad]],CONTRATOS!TblRngEdad,2,1)</f>
        <v>20  o menos</v>
      </c>
      <c r="CO738" s="141" t="str">
        <f aca="false">VLOOKUP(DATOS_[[#This Row],[Antigüedad]],TblRngAntg14[],2,1)</f>
        <v>0 a 1 años</v>
      </c>
    </row>
    <row r="739" customFormat="false" ht="13.8" hidden="false" customHeight="false" outlineLevel="0" collapsed="false">
      <c r="D739" s="128"/>
      <c r="E739" s="129"/>
      <c r="F739" s="129"/>
      <c r="G739" s="129"/>
      <c r="H739" s="130"/>
      <c r="I739" s="131"/>
      <c r="J739" s="128"/>
      <c r="K739" s="132"/>
      <c r="L739" s="132"/>
      <c r="M739" s="133"/>
      <c r="N739" s="133"/>
      <c r="O739" s="133"/>
      <c r="P739" s="129"/>
      <c r="Z739" s="74"/>
      <c r="AA739" s="75"/>
      <c r="AB739" s="75"/>
      <c r="AC739" s="129"/>
      <c r="AD739" s="134"/>
      <c r="AE739" s="134"/>
      <c r="AF739" s="134"/>
      <c r="AG739" s="134"/>
      <c r="AH739" s="134"/>
      <c r="AI739" s="134"/>
      <c r="AJ739" s="134"/>
      <c r="AK739" s="134"/>
      <c r="AL739" s="134"/>
      <c r="AM739" s="134"/>
      <c r="AN739" s="134"/>
      <c r="AO739" s="134"/>
      <c r="AP739" s="134"/>
      <c r="AQ739" s="134"/>
      <c r="AR739" s="134"/>
      <c r="AS739" s="134"/>
      <c r="AT739" s="134"/>
      <c r="AU739" s="134"/>
      <c r="AV739" s="134"/>
      <c r="AW739" s="134"/>
      <c r="AX739" s="134"/>
      <c r="AY739" s="134"/>
      <c r="AZ739" s="134"/>
      <c r="BA739" s="134"/>
      <c r="BB739" s="134"/>
      <c r="BC739" s="134"/>
      <c r="BD739" s="134"/>
      <c r="BE739" s="134"/>
      <c r="BF739" s="134"/>
      <c r="BG739" s="134"/>
      <c r="BH739" s="134"/>
      <c r="BI739" s="134"/>
      <c r="BJ739" s="134"/>
      <c r="BK739" s="134"/>
      <c r="BL739" s="134"/>
      <c r="BM739" s="135"/>
      <c r="BN739" s="136" t="n">
        <f aca="false">+MAX($D$3,DATOS_[[#This Row],[Fecha Inicio Sit. Contract.]])</f>
        <v>0</v>
      </c>
      <c r="BO739" s="136" t="n">
        <f aca="false">+MIN($D$4,DATOS_[[#This Row],[Fecha Fin Sit. Contract.]])</f>
        <v>0</v>
      </c>
      <c r="BP739" s="137" t="n">
        <f aca="false">+DATOS_[[#This Row],[% de jornada]]*IF(DATOS_[[#This Row],[% jornada reducida]]="",1,DATOS_[[#This Row],[% jornada reducida]])</f>
        <v>0</v>
      </c>
      <c r="BQ739" s="137" t="n">
        <f aca="false">+(DATOS_[[#This Row],[F.fin.cal]]-DATOS_[[#This Row],[F.ini.cal]]+1)/($D$4-$D$3+1)</f>
        <v>1</v>
      </c>
      <c r="BR739" s="137" t="str">
        <f aca="false">IF(OR(AND(DATOS_[[#This Row],[Fecha Fin Contrato]]&lt;$D$3,DATOS_[[#This Row],[Fecha Fin Contrato]]&lt;&gt;""),DATOS_[[#This Row],[Fecha de Contratación]]&gt;$D$4),"Fuera","Dentro")</f>
        <v>Dentro</v>
      </c>
      <c r="BS739" s="137" t="str">
        <f aca="false" t="array" ref="BS739:BS739">IF(MAX(IF(DATOS_[id]=DATOS_[[#This Row],[id]],DATOS_[F.fin.cal]))=DATOS_[[#This Row],[F.fin.cal]],"Sí","NO")</f>
        <v>Sí</v>
      </c>
      <c r="BT739" s="137" t="str">
        <f aca="false">IF(AND(DATOS_[[#This Row],[% normaliz]]&lt;&gt;1,DATOS_[[#This Row],[% anualiz]]=1),"Sí","NO")</f>
        <v>Sí</v>
      </c>
      <c r="BU739" s="137" t="str">
        <f aca="false">IF(AND(DATOS_[[#This Row],[% normaliz]]=1,DATOS_[[#This Row],[% anualiz]]&lt;&gt;1),"Sí","NO")</f>
        <v>NO</v>
      </c>
      <c r="BV739" s="137" t="str">
        <f aca="false">IF(AND(DATOS_[[#This Row],[% normaliz]]&lt;&gt;1,DATOS_[[#This Row],[% anualiz]]&lt;&gt;1),"Sí","NO")</f>
        <v>NO</v>
      </c>
      <c r="BW739" s="137" t="str">
        <f aca="false">+IF(DATOS_[[#This Row],[% normaliz]]*DATOS_[[#This Row],[% anualiz]]=1,"NO","Sí")</f>
        <v>Sí</v>
      </c>
      <c r="BX739" s="138" t="e">
        <f aca="false">(DATOS_[[#This Row],[S.BASE]]*(1/DATOS_[[#This Row],[% normaliz]])*(1/DATOS_[[#This Row],[% anualiz]]))*IF(DATOS_[[#This Row],[Check Equiparado]]="Sí",1,0)</f>
        <v>#DIV/0!</v>
      </c>
      <c r="BY7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9" s="138" t="e">
        <f aca="false">+DATOS_[[#This Row],[SALARIO BASE Eq]]+DATOS_[[#This Row],[Tot COMPL.SAL Eq]]</f>
        <v>#DIV/0!</v>
      </c>
      <c r="CA739" s="138" t="e">
        <f aca="false" t="array" ref="CA739:CA7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9" s="138" t="e">
        <f aca="false">+DATOS_[[#This Row],[TOTAL SALARIO Eq]]+DATOS_[[#This Row],[Tot Extrasalarial Eq]]</f>
        <v>#DIV/0!</v>
      </c>
      <c r="CC739" s="139" t="n">
        <f aca="false">DATOS_[[#This Row],[S.BASE]]</f>
        <v>0</v>
      </c>
      <c r="CD739" s="139" t="n">
        <f aca="false">+SUM(DATOS_[[#This Row],[Conc.Sal.01]:[Conc.Sal.30]])</f>
        <v>0</v>
      </c>
      <c r="CE739" s="139" t="n">
        <f aca="false">+DATOS_[[#This Row],[SALARIO BASE Ef]]+DATOS_[[#This Row],[Tot COMPL.SAL Ef]]</f>
        <v>0</v>
      </c>
      <c r="CF739" s="139" t="n">
        <f aca="false">+SUM(DATOS_[[#This Row],[C.Extra.01]:[C.Extra.05]])</f>
        <v>0</v>
      </c>
      <c r="CG739" s="139" t="n">
        <f aca="false">+DATOS_[[#This Row],[TOTAL SALARIO Ef]]+DATOS_[[#This Row],[Tot Extrasalarial Ef]]</f>
        <v>0</v>
      </c>
      <c r="CH739" s="140" t="n">
        <f aca="false">MIN(IF(DATOS_[[#This Row],[Fecha Fin Contrato]]="",$D$4,DATOS_[[#This Row],[Fecha Fin Contrato]]),$D$4)-MAX(DATOS_[[#This Row],[Fecha de Contratación]],$D$3)+1</f>
        <v>1</v>
      </c>
      <c r="CI739" s="141" t="str">
        <f aca="false">IF(COUNTIFS(DATOS_[id],DATOS_[[#This Row],[id]])&gt;1,DATOS_[[#This Row],[id]],"")</f>
        <v/>
      </c>
      <c r="CJ739" s="141" t="n">
        <f aca="false">(Inicio!$G$10-DATOS_[[#This Row],[Fecha Nacimiento]])/365.25</f>
        <v>0</v>
      </c>
      <c r="CK739" s="141" t="n">
        <f aca="false">(Inicio!$G$10-DATOS_[[#This Row],[Fecha de Antigüedad]])/365.25</f>
        <v>0</v>
      </c>
      <c r="CL739" s="141" t="e">
        <f aca="false">+VLOOKUP(DATOS_[[#This Row],[Clave de Contrato]],TblTiposContrato13[],3,0)</f>
        <v>#N/A</v>
      </c>
      <c r="CM739" s="141" t="e">
        <f aca="false">+VLOOKUP(DATOS_[[#This Row],[Clave de Contrato]],TblTiposContrato13[],4,0)</f>
        <v>#N/A</v>
      </c>
      <c r="CN739" s="141" t="str">
        <f aca="false">VLOOKUP(DATOS_[[#This Row],[Edad]],CONTRATOS!TblRngEdad,2,1)</f>
        <v>20  o menos</v>
      </c>
      <c r="CO739" s="141" t="str">
        <f aca="false">VLOOKUP(DATOS_[[#This Row],[Antigüedad]],TblRngAntg14[],2,1)</f>
        <v>0 a 1 años</v>
      </c>
    </row>
    <row r="740" customFormat="false" ht="13.8" hidden="false" customHeight="false" outlineLevel="0" collapsed="false">
      <c r="D740" s="128"/>
      <c r="E740" s="129"/>
      <c r="F740" s="129"/>
      <c r="G740" s="129"/>
      <c r="H740" s="130"/>
      <c r="I740" s="131"/>
      <c r="J740" s="128"/>
      <c r="K740" s="132"/>
      <c r="L740" s="132"/>
      <c r="M740" s="133"/>
      <c r="N740" s="133"/>
      <c r="O740" s="133"/>
      <c r="P740" s="129"/>
      <c r="Z740" s="74"/>
      <c r="AA740" s="75"/>
      <c r="AB740" s="75"/>
      <c r="AC740" s="129"/>
      <c r="AD740" s="134"/>
      <c r="AE740" s="134"/>
      <c r="AF740" s="134"/>
      <c r="AG740" s="134"/>
      <c r="AH740" s="134"/>
      <c r="AI740" s="134"/>
      <c r="AJ740" s="134"/>
      <c r="AK740" s="134"/>
      <c r="AL740" s="134"/>
      <c r="AM740" s="134"/>
      <c r="AN740" s="134"/>
      <c r="AO740" s="134"/>
      <c r="AP740" s="134"/>
      <c r="AQ740" s="134"/>
      <c r="AR740" s="134"/>
      <c r="AS740" s="134"/>
      <c r="AT740" s="134"/>
      <c r="AU740" s="134"/>
      <c r="AV740" s="134"/>
      <c r="AW740" s="134"/>
      <c r="AX740" s="134"/>
      <c r="AY740" s="134"/>
      <c r="AZ740" s="134"/>
      <c r="BA740" s="134"/>
      <c r="BB740" s="134"/>
      <c r="BC740" s="134"/>
      <c r="BD740" s="134"/>
      <c r="BE740" s="134"/>
      <c r="BF740" s="134"/>
      <c r="BG740" s="134"/>
      <c r="BH740" s="134"/>
      <c r="BI740" s="134"/>
      <c r="BJ740" s="134"/>
      <c r="BK740" s="134"/>
      <c r="BL740" s="134"/>
      <c r="BM740" s="135"/>
      <c r="BN740" s="136" t="n">
        <f aca="false">+MAX($D$3,DATOS_[[#This Row],[Fecha Inicio Sit. Contract.]])</f>
        <v>0</v>
      </c>
      <c r="BO740" s="136" t="n">
        <f aca="false">+MIN($D$4,DATOS_[[#This Row],[Fecha Fin Sit. Contract.]])</f>
        <v>0</v>
      </c>
      <c r="BP740" s="137" t="n">
        <f aca="false">+DATOS_[[#This Row],[% de jornada]]*IF(DATOS_[[#This Row],[% jornada reducida]]="",1,DATOS_[[#This Row],[% jornada reducida]])</f>
        <v>0</v>
      </c>
      <c r="BQ740" s="137" t="n">
        <f aca="false">+(DATOS_[[#This Row],[F.fin.cal]]-DATOS_[[#This Row],[F.ini.cal]]+1)/($D$4-$D$3+1)</f>
        <v>1</v>
      </c>
      <c r="BR740" s="137" t="str">
        <f aca="false">IF(OR(AND(DATOS_[[#This Row],[Fecha Fin Contrato]]&lt;$D$3,DATOS_[[#This Row],[Fecha Fin Contrato]]&lt;&gt;""),DATOS_[[#This Row],[Fecha de Contratación]]&gt;$D$4),"Fuera","Dentro")</f>
        <v>Dentro</v>
      </c>
      <c r="BS740" s="137" t="str">
        <f aca="false" t="array" ref="BS740:BS740">IF(MAX(IF(DATOS_[id]=DATOS_[[#This Row],[id]],DATOS_[F.fin.cal]))=DATOS_[[#This Row],[F.fin.cal]],"Sí","NO")</f>
        <v>Sí</v>
      </c>
      <c r="BT740" s="137" t="str">
        <f aca="false">IF(AND(DATOS_[[#This Row],[% normaliz]]&lt;&gt;1,DATOS_[[#This Row],[% anualiz]]=1),"Sí","NO")</f>
        <v>Sí</v>
      </c>
      <c r="BU740" s="137" t="str">
        <f aca="false">IF(AND(DATOS_[[#This Row],[% normaliz]]=1,DATOS_[[#This Row],[% anualiz]]&lt;&gt;1),"Sí","NO")</f>
        <v>NO</v>
      </c>
      <c r="BV740" s="137" t="str">
        <f aca="false">IF(AND(DATOS_[[#This Row],[% normaliz]]&lt;&gt;1,DATOS_[[#This Row],[% anualiz]]&lt;&gt;1),"Sí","NO")</f>
        <v>NO</v>
      </c>
      <c r="BW740" s="137" t="str">
        <f aca="false">+IF(DATOS_[[#This Row],[% normaliz]]*DATOS_[[#This Row],[% anualiz]]=1,"NO","Sí")</f>
        <v>Sí</v>
      </c>
      <c r="BX740" s="138" t="e">
        <f aca="false">(DATOS_[[#This Row],[S.BASE]]*(1/DATOS_[[#This Row],[% normaliz]])*(1/DATOS_[[#This Row],[% anualiz]]))*IF(DATOS_[[#This Row],[Check Equiparado]]="Sí",1,0)</f>
        <v>#DIV/0!</v>
      </c>
      <c r="BY7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0" s="138" t="e">
        <f aca="false">+DATOS_[[#This Row],[SALARIO BASE Eq]]+DATOS_[[#This Row],[Tot COMPL.SAL Eq]]</f>
        <v>#DIV/0!</v>
      </c>
      <c r="CA740" s="138" t="e">
        <f aca="false" t="array" ref="CA740:CA7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0" s="138" t="e">
        <f aca="false">+DATOS_[[#This Row],[TOTAL SALARIO Eq]]+DATOS_[[#This Row],[Tot Extrasalarial Eq]]</f>
        <v>#DIV/0!</v>
      </c>
      <c r="CC740" s="139" t="n">
        <f aca="false">DATOS_[[#This Row],[S.BASE]]</f>
        <v>0</v>
      </c>
      <c r="CD740" s="139" t="n">
        <f aca="false">+SUM(DATOS_[[#This Row],[Conc.Sal.01]:[Conc.Sal.30]])</f>
        <v>0</v>
      </c>
      <c r="CE740" s="139" t="n">
        <f aca="false">+DATOS_[[#This Row],[SALARIO BASE Ef]]+DATOS_[[#This Row],[Tot COMPL.SAL Ef]]</f>
        <v>0</v>
      </c>
      <c r="CF740" s="139" t="n">
        <f aca="false">+SUM(DATOS_[[#This Row],[C.Extra.01]:[C.Extra.05]])</f>
        <v>0</v>
      </c>
      <c r="CG740" s="139" t="n">
        <f aca="false">+DATOS_[[#This Row],[TOTAL SALARIO Ef]]+DATOS_[[#This Row],[Tot Extrasalarial Ef]]</f>
        <v>0</v>
      </c>
      <c r="CH740" s="140" t="n">
        <f aca="false">MIN(IF(DATOS_[[#This Row],[Fecha Fin Contrato]]="",$D$4,DATOS_[[#This Row],[Fecha Fin Contrato]]),$D$4)-MAX(DATOS_[[#This Row],[Fecha de Contratación]],$D$3)+1</f>
        <v>1</v>
      </c>
      <c r="CI740" s="141" t="str">
        <f aca="false">IF(COUNTIFS(DATOS_[id],DATOS_[[#This Row],[id]])&gt;1,DATOS_[[#This Row],[id]],"")</f>
        <v/>
      </c>
      <c r="CJ740" s="141" t="n">
        <f aca="false">(Inicio!$G$10-DATOS_[[#This Row],[Fecha Nacimiento]])/365.25</f>
        <v>0</v>
      </c>
      <c r="CK740" s="141" t="n">
        <f aca="false">(Inicio!$G$10-DATOS_[[#This Row],[Fecha de Antigüedad]])/365.25</f>
        <v>0</v>
      </c>
      <c r="CL740" s="141" t="e">
        <f aca="false">+VLOOKUP(DATOS_[[#This Row],[Clave de Contrato]],TblTiposContrato13[],3,0)</f>
        <v>#N/A</v>
      </c>
      <c r="CM740" s="141" t="e">
        <f aca="false">+VLOOKUP(DATOS_[[#This Row],[Clave de Contrato]],TblTiposContrato13[],4,0)</f>
        <v>#N/A</v>
      </c>
      <c r="CN740" s="141" t="str">
        <f aca="false">VLOOKUP(DATOS_[[#This Row],[Edad]],CONTRATOS!TblRngEdad,2,1)</f>
        <v>20  o menos</v>
      </c>
      <c r="CO740" s="141" t="str">
        <f aca="false">VLOOKUP(DATOS_[[#This Row],[Antigüedad]],TblRngAntg14[],2,1)</f>
        <v>0 a 1 años</v>
      </c>
    </row>
    <row r="741" customFormat="false" ht="13.8" hidden="false" customHeight="false" outlineLevel="0" collapsed="false">
      <c r="D741" s="128"/>
      <c r="E741" s="129"/>
      <c r="F741" s="129"/>
      <c r="G741" s="129"/>
      <c r="H741" s="130"/>
      <c r="I741" s="131"/>
      <c r="J741" s="128"/>
      <c r="K741" s="132"/>
      <c r="L741" s="132"/>
      <c r="M741" s="133"/>
      <c r="N741" s="133"/>
      <c r="O741" s="133"/>
      <c r="P741" s="129"/>
      <c r="Z741" s="74"/>
      <c r="AA741" s="75"/>
      <c r="AB741" s="75"/>
      <c r="AC741" s="129"/>
      <c r="AD741" s="134"/>
      <c r="AE741" s="134"/>
      <c r="AF741" s="134"/>
      <c r="AG741" s="134"/>
      <c r="AH741" s="134"/>
      <c r="AI741" s="134"/>
      <c r="AJ741" s="134"/>
      <c r="AK741" s="134"/>
      <c r="AL741" s="134"/>
      <c r="AM741" s="134"/>
      <c r="AN741" s="134"/>
      <c r="AO741" s="134"/>
      <c r="AP741" s="134"/>
      <c r="AQ741" s="134"/>
      <c r="AR741" s="134"/>
      <c r="AS741" s="134"/>
      <c r="AT741" s="134"/>
      <c r="AU741" s="134"/>
      <c r="AV741" s="134"/>
      <c r="AW741" s="134"/>
      <c r="AX741" s="134"/>
      <c r="AY741" s="134"/>
      <c r="AZ741" s="134"/>
      <c r="BA741" s="134"/>
      <c r="BB741" s="134"/>
      <c r="BC741" s="134"/>
      <c r="BD741" s="134"/>
      <c r="BE741" s="134"/>
      <c r="BF741" s="134"/>
      <c r="BG741" s="134"/>
      <c r="BH741" s="134"/>
      <c r="BI741" s="134"/>
      <c r="BJ741" s="134"/>
      <c r="BK741" s="134"/>
      <c r="BL741" s="134"/>
      <c r="BM741" s="135"/>
      <c r="BN741" s="136" t="n">
        <f aca="false">+MAX($D$3,DATOS_[[#This Row],[Fecha Inicio Sit. Contract.]])</f>
        <v>0</v>
      </c>
      <c r="BO741" s="136" t="n">
        <f aca="false">+MIN($D$4,DATOS_[[#This Row],[Fecha Fin Sit. Contract.]])</f>
        <v>0</v>
      </c>
      <c r="BP741" s="137" t="n">
        <f aca="false">+DATOS_[[#This Row],[% de jornada]]*IF(DATOS_[[#This Row],[% jornada reducida]]="",1,DATOS_[[#This Row],[% jornada reducida]])</f>
        <v>0</v>
      </c>
      <c r="BQ741" s="137" t="n">
        <f aca="false">+(DATOS_[[#This Row],[F.fin.cal]]-DATOS_[[#This Row],[F.ini.cal]]+1)/($D$4-$D$3+1)</f>
        <v>1</v>
      </c>
      <c r="BR741" s="137" t="str">
        <f aca="false">IF(OR(AND(DATOS_[[#This Row],[Fecha Fin Contrato]]&lt;$D$3,DATOS_[[#This Row],[Fecha Fin Contrato]]&lt;&gt;""),DATOS_[[#This Row],[Fecha de Contratación]]&gt;$D$4),"Fuera","Dentro")</f>
        <v>Dentro</v>
      </c>
      <c r="BS741" s="137" t="str">
        <f aca="false" t="array" ref="BS741:BS741">IF(MAX(IF(DATOS_[id]=DATOS_[[#This Row],[id]],DATOS_[F.fin.cal]))=DATOS_[[#This Row],[F.fin.cal]],"Sí","NO")</f>
        <v>Sí</v>
      </c>
      <c r="BT741" s="137" t="str">
        <f aca="false">IF(AND(DATOS_[[#This Row],[% normaliz]]&lt;&gt;1,DATOS_[[#This Row],[% anualiz]]=1),"Sí","NO")</f>
        <v>Sí</v>
      </c>
      <c r="BU741" s="137" t="str">
        <f aca="false">IF(AND(DATOS_[[#This Row],[% normaliz]]=1,DATOS_[[#This Row],[% anualiz]]&lt;&gt;1),"Sí","NO")</f>
        <v>NO</v>
      </c>
      <c r="BV741" s="137" t="str">
        <f aca="false">IF(AND(DATOS_[[#This Row],[% normaliz]]&lt;&gt;1,DATOS_[[#This Row],[% anualiz]]&lt;&gt;1),"Sí","NO")</f>
        <v>NO</v>
      </c>
      <c r="BW741" s="137" t="str">
        <f aca="false">+IF(DATOS_[[#This Row],[% normaliz]]*DATOS_[[#This Row],[% anualiz]]=1,"NO","Sí")</f>
        <v>Sí</v>
      </c>
      <c r="BX741" s="138" t="e">
        <f aca="false">(DATOS_[[#This Row],[S.BASE]]*(1/DATOS_[[#This Row],[% normaliz]])*(1/DATOS_[[#This Row],[% anualiz]]))*IF(DATOS_[[#This Row],[Check Equiparado]]="Sí",1,0)</f>
        <v>#DIV/0!</v>
      </c>
      <c r="BY7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1" s="138" t="e">
        <f aca="false">+DATOS_[[#This Row],[SALARIO BASE Eq]]+DATOS_[[#This Row],[Tot COMPL.SAL Eq]]</f>
        <v>#DIV/0!</v>
      </c>
      <c r="CA741" s="138" t="e">
        <f aca="false" t="array" ref="CA741:CA7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1" s="138" t="e">
        <f aca="false">+DATOS_[[#This Row],[TOTAL SALARIO Eq]]+DATOS_[[#This Row],[Tot Extrasalarial Eq]]</f>
        <v>#DIV/0!</v>
      </c>
      <c r="CC741" s="139" t="n">
        <f aca="false">DATOS_[[#This Row],[S.BASE]]</f>
        <v>0</v>
      </c>
      <c r="CD741" s="139" t="n">
        <f aca="false">+SUM(DATOS_[[#This Row],[Conc.Sal.01]:[Conc.Sal.30]])</f>
        <v>0</v>
      </c>
      <c r="CE741" s="139" t="n">
        <f aca="false">+DATOS_[[#This Row],[SALARIO BASE Ef]]+DATOS_[[#This Row],[Tot COMPL.SAL Ef]]</f>
        <v>0</v>
      </c>
      <c r="CF741" s="139" t="n">
        <f aca="false">+SUM(DATOS_[[#This Row],[C.Extra.01]:[C.Extra.05]])</f>
        <v>0</v>
      </c>
      <c r="CG741" s="139" t="n">
        <f aca="false">+DATOS_[[#This Row],[TOTAL SALARIO Ef]]+DATOS_[[#This Row],[Tot Extrasalarial Ef]]</f>
        <v>0</v>
      </c>
      <c r="CH741" s="140" t="n">
        <f aca="false">MIN(IF(DATOS_[[#This Row],[Fecha Fin Contrato]]="",$D$4,DATOS_[[#This Row],[Fecha Fin Contrato]]),$D$4)-MAX(DATOS_[[#This Row],[Fecha de Contratación]],$D$3)+1</f>
        <v>1</v>
      </c>
      <c r="CI741" s="141" t="str">
        <f aca="false">IF(COUNTIFS(DATOS_[id],DATOS_[[#This Row],[id]])&gt;1,DATOS_[[#This Row],[id]],"")</f>
        <v/>
      </c>
      <c r="CJ741" s="141" t="n">
        <f aca="false">(Inicio!$G$10-DATOS_[[#This Row],[Fecha Nacimiento]])/365.25</f>
        <v>0</v>
      </c>
      <c r="CK741" s="141" t="n">
        <f aca="false">(Inicio!$G$10-DATOS_[[#This Row],[Fecha de Antigüedad]])/365.25</f>
        <v>0</v>
      </c>
      <c r="CL741" s="141" t="e">
        <f aca="false">+VLOOKUP(DATOS_[[#This Row],[Clave de Contrato]],TblTiposContrato13[],3,0)</f>
        <v>#N/A</v>
      </c>
      <c r="CM741" s="141" t="e">
        <f aca="false">+VLOOKUP(DATOS_[[#This Row],[Clave de Contrato]],TblTiposContrato13[],4,0)</f>
        <v>#N/A</v>
      </c>
      <c r="CN741" s="141" t="str">
        <f aca="false">VLOOKUP(DATOS_[[#This Row],[Edad]],CONTRATOS!TblRngEdad,2,1)</f>
        <v>20  o menos</v>
      </c>
      <c r="CO741" s="141" t="str">
        <f aca="false">VLOOKUP(DATOS_[[#This Row],[Antigüedad]],TblRngAntg14[],2,1)</f>
        <v>0 a 1 años</v>
      </c>
    </row>
    <row r="742" customFormat="false" ht="13.8" hidden="false" customHeight="false" outlineLevel="0" collapsed="false">
      <c r="D742" s="128"/>
      <c r="E742" s="129"/>
      <c r="F742" s="129"/>
      <c r="G742" s="129"/>
      <c r="H742" s="130"/>
      <c r="I742" s="131"/>
      <c r="J742" s="128"/>
      <c r="K742" s="132"/>
      <c r="L742" s="132"/>
      <c r="M742" s="133"/>
      <c r="N742" s="133"/>
      <c r="O742" s="133"/>
      <c r="P742" s="129"/>
      <c r="Z742" s="74"/>
      <c r="AA742" s="75"/>
      <c r="AB742" s="75"/>
      <c r="AC742" s="129"/>
      <c r="AD742" s="134"/>
      <c r="AE742" s="134"/>
      <c r="AF742" s="134"/>
      <c r="AG742" s="134"/>
      <c r="AH742" s="134"/>
      <c r="AI742" s="134"/>
      <c r="AJ742" s="134"/>
      <c r="AK742" s="134"/>
      <c r="AL742" s="134"/>
      <c r="AM742" s="134"/>
      <c r="AN742" s="134"/>
      <c r="AO742" s="134"/>
      <c r="AP742" s="134"/>
      <c r="AQ742" s="134"/>
      <c r="AR742" s="134"/>
      <c r="AS742" s="134"/>
      <c r="AT742" s="134"/>
      <c r="AU742" s="134"/>
      <c r="AV742" s="134"/>
      <c r="AW742" s="134"/>
      <c r="AX742" s="134"/>
      <c r="AY742" s="134"/>
      <c r="AZ742" s="134"/>
      <c r="BA742" s="134"/>
      <c r="BB742" s="134"/>
      <c r="BC742" s="134"/>
      <c r="BD742" s="134"/>
      <c r="BE742" s="134"/>
      <c r="BF742" s="134"/>
      <c r="BG742" s="134"/>
      <c r="BH742" s="134"/>
      <c r="BI742" s="134"/>
      <c r="BJ742" s="134"/>
      <c r="BK742" s="134"/>
      <c r="BL742" s="134"/>
      <c r="BM742" s="135"/>
      <c r="BN742" s="136" t="n">
        <f aca="false">+MAX($D$3,DATOS_[[#This Row],[Fecha Inicio Sit. Contract.]])</f>
        <v>0</v>
      </c>
      <c r="BO742" s="136" t="n">
        <f aca="false">+MIN($D$4,DATOS_[[#This Row],[Fecha Fin Sit. Contract.]])</f>
        <v>0</v>
      </c>
      <c r="BP742" s="137" t="n">
        <f aca="false">+DATOS_[[#This Row],[% de jornada]]*IF(DATOS_[[#This Row],[% jornada reducida]]="",1,DATOS_[[#This Row],[% jornada reducida]])</f>
        <v>0</v>
      </c>
      <c r="BQ742" s="137" t="n">
        <f aca="false">+(DATOS_[[#This Row],[F.fin.cal]]-DATOS_[[#This Row],[F.ini.cal]]+1)/($D$4-$D$3+1)</f>
        <v>1</v>
      </c>
      <c r="BR742" s="137" t="str">
        <f aca="false">IF(OR(AND(DATOS_[[#This Row],[Fecha Fin Contrato]]&lt;$D$3,DATOS_[[#This Row],[Fecha Fin Contrato]]&lt;&gt;""),DATOS_[[#This Row],[Fecha de Contratación]]&gt;$D$4),"Fuera","Dentro")</f>
        <v>Dentro</v>
      </c>
      <c r="BS742" s="137" t="str">
        <f aca="false" t="array" ref="BS742:BS742">IF(MAX(IF(DATOS_[id]=DATOS_[[#This Row],[id]],DATOS_[F.fin.cal]))=DATOS_[[#This Row],[F.fin.cal]],"Sí","NO")</f>
        <v>Sí</v>
      </c>
      <c r="BT742" s="137" t="str">
        <f aca="false">IF(AND(DATOS_[[#This Row],[% normaliz]]&lt;&gt;1,DATOS_[[#This Row],[% anualiz]]=1),"Sí","NO")</f>
        <v>Sí</v>
      </c>
      <c r="BU742" s="137" t="str">
        <f aca="false">IF(AND(DATOS_[[#This Row],[% normaliz]]=1,DATOS_[[#This Row],[% anualiz]]&lt;&gt;1),"Sí","NO")</f>
        <v>NO</v>
      </c>
      <c r="BV742" s="137" t="str">
        <f aca="false">IF(AND(DATOS_[[#This Row],[% normaliz]]&lt;&gt;1,DATOS_[[#This Row],[% anualiz]]&lt;&gt;1),"Sí","NO")</f>
        <v>NO</v>
      </c>
      <c r="BW742" s="137" t="str">
        <f aca="false">+IF(DATOS_[[#This Row],[% normaliz]]*DATOS_[[#This Row],[% anualiz]]=1,"NO","Sí")</f>
        <v>Sí</v>
      </c>
      <c r="BX742" s="138" t="e">
        <f aca="false">(DATOS_[[#This Row],[S.BASE]]*(1/DATOS_[[#This Row],[% normaliz]])*(1/DATOS_[[#This Row],[% anualiz]]))*IF(DATOS_[[#This Row],[Check Equiparado]]="Sí",1,0)</f>
        <v>#DIV/0!</v>
      </c>
      <c r="BY7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2" s="138" t="e">
        <f aca="false">+DATOS_[[#This Row],[SALARIO BASE Eq]]+DATOS_[[#This Row],[Tot COMPL.SAL Eq]]</f>
        <v>#DIV/0!</v>
      </c>
      <c r="CA742" s="138" t="e">
        <f aca="false" t="array" ref="CA742:CA7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2" s="138" t="e">
        <f aca="false">+DATOS_[[#This Row],[TOTAL SALARIO Eq]]+DATOS_[[#This Row],[Tot Extrasalarial Eq]]</f>
        <v>#DIV/0!</v>
      </c>
      <c r="CC742" s="139" t="n">
        <f aca="false">DATOS_[[#This Row],[S.BASE]]</f>
        <v>0</v>
      </c>
      <c r="CD742" s="139" t="n">
        <f aca="false">+SUM(DATOS_[[#This Row],[Conc.Sal.01]:[Conc.Sal.30]])</f>
        <v>0</v>
      </c>
      <c r="CE742" s="139" t="n">
        <f aca="false">+DATOS_[[#This Row],[SALARIO BASE Ef]]+DATOS_[[#This Row],[Tot COMPL.SAL Ef]]</f>
        <v>0</v>
      </c>
      <c r="CF742" s="139" t="n">
        <f aca="false">+SUM(DATOS_[[#This Row],[C.Extra.01]:[C.Extra.05]])</f>
        <v>0</v>
      </c>
      <c r="CG742" s="139" t="n">
        <f aca="false">+DATOS_[[#This Row],[TOTAL SALARIO Ef]]+DATOS_[[#This Row],[Tot Extrasalarial Ef]]</f>
        <v>0</v>
      </c>
      <c r="CH742" s="140" t="n">
        <f aca="false">MIN(IF(DATOS_[[#This Row],[Fecha Fin Contrato]]="",$D$4,DATOS_[[#This Row],[Fecha Fin Contrato]]),$D$4)-MAX(DATOS_[[#This Row],[Fecha de Contratación]],$D$3)+1</f>
        <v>1</v>
      </c>
      <c r="CI742" s="141" t="str">
        <f aca="false">IF(COUNTIFS(DATOS_[id],DATOS_[[#This Row],[id]])&gt;1,DATOS_[[#This Row],[id]],"")</f>
        <v/>
      </c>
      <c r="CJ742" s="141" t="n">
        <f aca="false">(Inicio!$G$10-DATOS_[[#This Row],[Fecha Nacimiento]])/365.25</f>
        <v>0</v>
      </c>
      <c r="CK742" s="141" t="n">
        <f aca="false">(Inicio!$G$10-DATOS_[[#This Row],[Fecha de Antigüedad]])/365.25</f>
        <v>0</v>
      </c>
      <c r="CL742" s="141" t="e">
        <f aca="false">+VLOOKUP(DATOS_[[#This Row],[Clave de Contrato]],TblTiposContrato13[],3,0)</f>
        <v>#N/A</v>
      </c>
      <c r="CM742" s="141" t="e">
        <f aca="false">+VLOOKUP(DATOS_[[#This Row],[Clave de Contrato]],TblTiposContrato13[],4,0)</f>
        <v>#N/A</v>
      </c>
      <c r="CN742" s="141" t="str">
        <f aca="false">VLOOKUP(DATOS_[[#This Row],[Edad]],CONTRATOS!TblRngEdad,2,1)</f>
        <v>20  o menos</v>
      </c>
      <c r="CO742" s="141" t="str">
        <f aca="false">VLOOKUP(DATOS_[[#This Row],[Antigüedad]],TblRngAntg14[],2,1)</f>
        <v>0 a 1 años</v>
      </c>
    </row>
    <row r="743" customFormat="false" ht="13.8" hidden="false" customHeight="false" outlineLevel="0" collapsed="false">
      <c r="D743" s="128"/>
      <c r="E743" s="129"/>
      <c r="F743" s="129"/>
      <c r="G743" s="129"/>
      <c r="H743" s="130"/>
      <c r="I743" s="131"/>
      <c r="J743" s="128"/>
      <c r="K743" s="132"/>
      <c r="L743" s="132"/>
      <c r="M743" s="133"/>
      <c r="N743" s="133"/>
      <c r="O743" s="133"/>
      <c r="P743" s="129"/>
      <c r="Z743" s="74"/>
      <c r="AA743" s="75"/>
      <c r="AB743" s="75"/>
      <c r="AC743" s="129"/>
      <c r="AD743" s="134"/>
      <c r="AE743" s="134"/>
      <c r="AF743" s="134"/>
      <c r="AG743" s="134"/>
      <c r="AH743" s="134"/>
      <c r="AI743" s="134"/>
      <c r="AJ743" s="134"/>
      <c r="AK743" s="134"/>
      <c r="AL743" s="134"/>
      <c r="AM743" s="134"/>
      <c r="AN743" s="134"/>
      <c r="AO743" s="134"/>
      <c r="AP743" s="134"/>
      <c r="AQ743" s="134"/>
      <c r="AR743" s="134"/>
      <c r="AS743" s="134"/>
      <c r="AT743" s="134"/>
      <c r="AU743" s="134"/>
      <c r="AV743" s="134"/>
      <c r="AW743" s="134"/>
      <c r="AX743" s="134"/>
      <c r="AY743" s="134"/>
      <c r="AZ743" s="134"/>
      <c r="BA743" s="134"/>
      <c r="BB743" s="134"/>
      <c r="BC743" s="134"/>
      <c r="BD743" s="134"/>
      <c r="BE743" s="134"/>
      <c r="BF743" s="134"/>
      <c r="BG743" s="134"/>
      <c r="BH743" s="134"/>
      <c r="BI743" s="134"/>
      <c r="BJ743" s="134"/>
      <c r="BK743" s="134"/>
      <c r="BL743" s="134"/>
      <c r="BM743" s="135"/>
      <c r="BN743" s="136" t="n">
        <f aca="false">+MAX($D$3,DATOS_[[#This Row],[Fecha Inicio Sit. Contract.]])</f>
        <v>0</v>
      </c>
      <c r="BO743" s="136" t="n">
        <f aca="false">+MIN($D$4,DATOS_[[#This Row],[Fecha Fin Sit. Contract.]])</f>
        <v>0</v>
      </c>
      <c r="BP743" s="137" t="n">
        <f aca="false">+DATOS_[[#This Row],[% de jornada]]*IF(DATOS_[[#This Row],[% jornada reducida]]="",1,DATOS_[[#This Row],[% jornada reducida]])</f>
        <v>0</v>
      </c>
      <c r="BQ743" s="137" t="n">
        <f aca="false">+(DATOS_[[#This Row],[F.fin.cal]]-DATOS_[[#This Row],[F.ini.cal]]+1)/($D$4-$D$3+1)</f>
        <v>1</v>
      </c>
      <c r="BR743" s="137" t="str">
        <f aca="false">IF(OR(AND(DATOS_[[#This Row],[Fecha Fin Contrato]]&lt;$D$3,DATOS_[[#This Row],[Fecha Fin Contrato]]&lt;&gt;""),DATOS_[[#This Row],[Fecha de Contratación]]&gt;$D$4),"Fuera","Dentro")</f>
        <v>Dentro</v>
      </c>
      <c r="BS743" s="137" t="str">
        <f aca="false" t="array" ref="BS743:BS743">IF(MAX(IF(DATOS_[id]=DATOS_[[#This Row],[id]],DATOS_[F.fin.cal]))=DATOS_[[#This Row],[F.fin.cal]],"Sí","NO")</f>
        <v>Sí</v>
      </c>
      <c r="BT743" s="137" t="str">
        <f aca="false">IF(AND(DATOS_[[#This Row],[% normaliz]]&lt;&gt;1,DATOS_[[#This Row],[% anualiz]]=1),"Sí","NO")</f>
        <v>Sí</v>
      </c>
      <c r="BU743" s="137" t="str">
        <f aca="false">IF(AND(DATOS_[[#This Row],[% normaliz]]=1,DATOS_[[#This Row],[% anualiz]]&lt;&gt;1),"Sí","NO")</f>
        <v>NO</v>
      </c>
      <c r="BV743" s="137" t="str">
        <f aca="false">IF(AND(DATOS_[[#This Row],[% normaliz]]&lt;&gt;1,DATOS_[[#This Row],[% anualiz]]&lt;&gt;1),"Sí","NO")</f>
        <v>NO</v>
      </c>
      <c r="BW743" s="137" t="str">
        <f aca="false">+IF(DATOS_[[#This Row],[% normaliz]]*DATOS_[[#This Row],[% anualiz]]=1,"NO","Sí")</f>
        <v>Sí</v>
      </c>
      <c r="BX743" s="138" t="e">
        <f aca="false">(DATOS_[[#This Row],[S.BASE]]*(1/DATOS_[[#This Row],[% normaliz]])*(1/DATOS_[[#This Row],[% anualiz]]))*IF(DATOS_[[#This Row],[Check Equiparado]]="Sí",1,0)</f>
        <v>#DIV/0!</v>
      </c>
      <c r="BY7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3" s="138" t="e">
        <f aca="false">+DATOS_[[#This Row],[SALARIO BASE Eq]]+DATOS_[[#This Row],[Tot COMPL.SAL Eq]]</f>
        <v>#DIV/0!</v>
      </c>
      <c r="CA743" s="138" t="e">
        <f aca="false" t="array" ref="CA743:CA7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3" s="138" t="e">
        <f aca="false">+DATOS_[[#This Row],[TOTAL SALARIO Eq]]+DATOS_[[#This Row],[Tot Extrasalarial Eq]]</f>
        <v>#DIV/0!</v>
      </c>
      <c r="CC743" s="139" t="n">
        <f aca="false">DATOS_[[#This Row],[S.BASE]]</f>
        <v>0</v>
      </c>
      <c r="CD743" s="139" t="n">
        <f aca="false">+SUM(DATOS_[[#This Row],[Conc.Sal.01]:[Conc.Sal.30]])</f>
        <v>0</v>
      </c>
      <c r="CE743" s="139" t="n">
        <f aca="false">+DATOS_[[#This Row],[SALARIO BASE Ef]]+DATOS_[[#This Row],[Tot COMPL.SAL Ef]]</f>
        <v>0</v>
      </c>
      <c r="CF743" s="139" t="n">
        <f aca="false">+SUM(DATOS_[[#This Row],[C.Extra.01]:[C.Extra.05]])</f>
        <v>0</v>
      </c>
      <c r="CG743" s="139" t="n">
        <f aca="false">+DATOS_[[#This Row],[TOTAL SALARIO Ef]]+DATOS_[[#This Row],[Tot Extrasalarial Ef]]</f>
        <v>0</v>
      </c>
      <c r="CH743" s="140" t="n">
        <f aca="false">MIN(IF(DATOS_[[#This Row],[Fecha Fin Contrato]]="",$D$4,DATOS_[[#This Row],[Fecha Fin Contrato]]),$D$4)-MAX(DATOS_[[#This Row],[Fecha de Contratación]],$D$3)+1</f>
        <v>1</v>
      </c>
      <c r="CI743" s="141" t="str">
        <f aca="false">IF(COUNTIFS(DATOS_[id],DATOS_[[#This Row],[id]])&gt;1,DATOS_[[#This Row],[id]],"")</f>
        <v/>
      </c>
      <c r="CJ743" s="141" t="n">
        <f aca="false">(Inicio!$G$10-DATOS_[[#This Row],[Fecha Nacimiento]])/365.25</f>
        <v>0</v>
      </c>
      <c r="CK743" s="141" t="n">
        <f aca="false">(Inicio!$G$10-DATOS_[[#This Row],[Fecha de Antigüedad]])/365.25</f>
        <v>0</v>
      </c>
      <c r="CL743" s="141" t="e">
        <f aca="false">+VLOOKUP(DATOS_[[#This Row],[Clave de Contrato]],TblTiposContrato13[],3,0)</f>
        <v>#N/A</v>
      </c>
      <c r="CM743" s="141" t="e">
        <f aca="false">+VLOOKUP(DATOS_[[#This Row],[Clave de Contrato]],TblTiposContrato13[],4,0)</f>
        <v>#N/A</v>
      </c>
      <c r="CN743" s="141" t="str">
        <f aca="false">VLOOKUP(DATOS_[[#This Row],[Edad]],CONTRATOS!TblRngEdad,2,1)</f>
        <v>20  o menos</v>
      </c>
      <c r="CO743" s="141" t="str">
        <f aca="false">VLOOKUP(DATOS_[[#This Row],[Antigüedad]],TblRngAntg14[],2,1)</f>
        <v>0 a 1 años</v>
      </c>
    </row>
    <row r="744" customFormat="false" ht="13.8" hidden="false" customHeight="false" outlineLevel="0" collapsed="false">
      <c r="D744" s="128"/>
      <c r="E744" s="129"/>
      <c r="F744" s="129"/>
      <c r="G744" s="129"/>
      <c r="H744" s="130"/>
      <c r="I744" s="131"/>
      <c r="J744" s="128"/>
      <c r="K744" s="132"/>
      <c r="L744" s="132"/>
      <c r="M744" s="133"/>
      <c r="N744" s="133"/>
      <c r="O744" s="133"/>
      <c r="P744" s="129"/>
      <c r="Z744" s="74"/>
      <c r="AA744" s="75"/>
      <c r="AB744" s="75"/>
      <c r="AC744" s="129"/>
      <c r="AD744" s="134"/>
      <c r="AE744" s="134"/>
      <c r="AF744" s="134"/>
      <c r="AG744" s="134"/>
      <c r="AH744" s="134"/>
      <c r="AI744" s="134"/>
      <c r="AJ744" s="134"/>
      <c r="AK744" s="134"/>
      <c r="AL744" s="134"/>
      <c r="AM744" s="134"/>
      <c r="AN744" s="134"/>
      <c r="AO744" s="134"/>
      <c r="AP744" s="134"/>
      <c r="AQ744" s="134"/>
      <c r="AR744" s="134"/>
      <c r="AS744" s="134"/>
      <c r="AT744" s="134"/>
      <c r="AU744" s="134"/>
      <c r="AV744" s="134"/>
      <c r="AW744" s="134"/>
      <c r="AX744" s="134"/>
      <c r="AY744" s="134"/>
      <c r="AZ744" s="134"/>
      <c r="BA744" s="134"/>
      <c r="BB744" s="134"/>
      <c r="BC744" s="134"/>
      <c r="BD744" s="134"/>
      <c r="BE744" s="134"/>
      <c r="BF744" s="134"/>
      <c r="BG744" s="134"/>
      <c r="BH744" s="134"/>
      <c r="BI744" s="134"/>
      <c r="BJ744" s="134"/>
      <c r="BK744" s="134"/>
      <c r="BL744" s="134"/>
      <c r="BM744" s="135"/>
      <c r="BN744" s="136" t="n">
        <f aca="false">+MAX($D$3,DATOS_[[#This Row],[Fecha Inicio Sit. Contract.]])</f>
        <v>0</v>
      </c>
      <c r="BO744" s="136" t="n">
        <f aca="false">+MIN($D$4,DATOS_[[#This Row],[Fecha Fin Sit. Contract.]])</f>
        <v>0</v>
      </c>
      <c r="BP744" s="137" t="n">
        <f aca="false">+DATOS_[[#This Row],[% de jornada]]*IF(DATOS_[[#This Row],[% jornada reducida]]="",1,DATOS_[[#This Row],[% jornada reducida]])</f>
        <v>0</v>
      </c>
      <c r="BQ744" s="137" t="n">
        <f aca="false">+(DATOS_[[#This Row],[F.fin.cal]]-DATOS_[[#This Row],[F.ini.cal]]+1)/($D$4-$D$3+1)</f>
        <v>1</v>
      </c>
      <c r="BR744" s="137" t="str">
        <f aca="false">IF(OR(AND(DATOS_[[#This Row],[Fecha Fin Contrato]]&lt;$D$3,DATOS_[[#This Row],[Fecha Fin Contrato]]&lt;&gt;""),DATOS_[[#This Row],[Fecha de Contratación]]&gt;$D$4),"Fuera","Dentro")</f>
        <v>Dentro</v>
      </c>
      <c r="BS744" s="137" t="str">
        <f aca="false" t="array" ref="BS744:BS744">IF(MAX(IF(DATOS_[id]=DATOS_[[#This Row],[id]],DATOS_[F.fin.cal]))=DATOS_[[#This Row],[F.fin.cal]],"Sí","NO")</f>
        <v>Sí</v>
      </c>
      <c r="BT744" s="137" t="str">
        <f aca="false">IF(AND(DATOS_[[#This Row],[% normaliz]]&lt;&gt;1,DATOS_[[#This Row],[% anualiz]]=1),"Sí","NO")</f>
        <v>Sí</v>
      </c>
      <c r="BU744" s="137" t="str">
        <f aca="false">IF(AND(DATOS_[[#This Row],[% normaliz]]=1,DATOS_[[#This Row],[% anualiz]]&lt;&gt;1),"Sí","NO")</f>
        <v>NO</v>
      </c>
      <c r="BV744" s="137" t="str">
        <f aca="false">IF(AND(DATOS_[[#This Row],[% normaliz]]&lt;&gt;1,DATOS_[[#This Row],[% anualiz]]&lt;&gt;1),"Sí","NO")</f>
        <v>NO</v>
      </c>
      <c r="BW744" s="137" t="str">
        <f aca="false">+IF(DATOS_[[#This Row],[% normaliz]]*DATOS_[[#This Row],[% anualiz]]=1,"NO","Sí")</f>
        <v>Sí</v>
      </c>
      <c r="BX744" s="138" t="e">
        <f aca="false">(DATOS_[[#This Row],[S.BASE]]*(1/DATOS_[[#This Row],[% normaliz]])*(1/DATOS_[[#This Row],[% anualiz]]))*IF(DATOS_[[#This Row],[Check Equiparado]]="Sí",1,0)</f>
        <v>#DIV/0!</v>
      </c>
      <c r="BY7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4" s="138" t="e">
        <f aca="false">+DATOS_[[#This Row],[SALARIO BASE Eq]]+DATOS_[[#This Row],[Tot COMPL.SAL Eq]]</f>
        <v>#DIV/0!</v>
      </c>
      <c r="CA744" s="138" t="e">
        <f aca="false" t="array" ref="CA744:CA7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4" s="138" t="e">
        <f aca="false">+DATOS_[[#This Row],[TOTAL SALARIO Eq]]+DATOS_[[#This Row],[Tot Extrasalarial Eq]]</f>
        <v>#DIV/0!</v>
      </c>
      <c r="CC744" s="139" t="n">
        <f aca="false">DATOS_[[#This Row],[S.BASE]]</f>
        <v>0</v>
      </c>
      <c r="CD744" s="139" t="n">
        <f aca="false">+SUM(DATOS_[[#This Row],[Conc.Sal.01]:[Conc.Sal.30]])</f>
        <v>0</v>
      </c>
      <c r="CE744" s="139" t="n">
        <f aca="false">+DATOS_[[#This Row],[SALARIO BASE Ef]]+DATOS_[[#This Row],[Tot COMPL.SAL Ef]]</f>
        <v>0</v>
      </c>
      <c r="CF744" s="139" t="n">
        <f aca="false">+SUM(DATOS_[[#This Row],[C.Extra.01]:[C.Extra.05]])</f>
        <v>0</v>
      </c>
      <c r="CG744" s="139" t="n">
        <f aca="false">+DATOS_[[#This Row],[TOTAL SALARIO Ef]]+DATOS_[[#This Row],[Tot Extrasalarial Ef]]</f>
        <v>0</v>
      </c>
      <c r="CH744" s="140" t="n">
        <f aca="false">MIN(IF(DATOS_[[#This Row],[Fecha Fin Contrato]]="",$D$4,DATOS_[[#This Row],[Fecha Fin Contrato]]),$D$4)-MAX(DATOS_[[#This Row],[Fecha de Contratación]],$D$3)+1</f>
        <v>1</v>
      </c>
      <c r="CI744" s="141" t="str">
        <f aca="false">IF(COUNTIFS(DATOS_[id],DATOS_[[#This Row],[id]])&gt;1,DATOS_[[#This Row],[id]],"")</f>
        <v/>
      </c>
      <c r="CJ744" s="141" t="n">
        <f aca="false">(Inicio!$G$10-DATOS_[[#This Row],[Fecha Nacimiento]])/365.25</f>
        <v>0</v>
      </c>
      <c r="CK744" s="141" t="n">
        <f aca="false">(Inicio!$G$10-DATOS_[[#This Row],[Fecha de Antigüedad]])/365.25</f>
        <v>0</v>
      </c>
      <c r="CL744" s="141" t="e">
        <f aca="false">+VLOOKUP(DATOS_[[#This Row],[Clave de Contrato]],TblTiposContrato13[],3,0)</f>
        <v>#N/A</v>
      </c>
      <c r="CM744" s="141" t="e">
        <f aca="false">+VLOOKUP(DATOS_[[#This Row],[Clave de Contrato]],TblTiposContrato13[],4,0)</f>
        <v>#N/A</v>
      </c>
      <c r="CN744" s="141" t="str">
        <f aca="false">VLOOKUP(DATOS_[[#This Row],[Edad]],CONTRATOS!TblRngEdad,2,1)</f>
        <v>20  o menos</v>
      </c>
      <c r="CO744" s="141" t="str">
        <f aca="false">VLOOKUP(DATOS_[[#This Row],[Antigüedad]],TblRngAntg14[],2,1)</f>
        <v>0 a 1 años</v>
      </c>
    </row>
    <row r="745" customFormat="false" ht="13.8" hidden="false" customHeight="false" outlineLevel="0" collapsed="false">
      <c r="D745" s="128"/>
      <c r="E745" s="129"/>
      <c r="F745" s="129"/>
      <c r="G745" s="129"/>
      <c r="H745" s="130"/>
      <c r="I745" s="131"/>
      <c r="J745" s="128"/>
      <c r="K745" s="132"/>
      <c r="L745" s="132"/>
      <c r="M745" s="133"/>
      <c r="N745" s="133"/>
      <c r="O745" s="133"/>
      <c r="P745" s="129"/>
      <c r="Z745" s="74"/>
      <c r="AA745" s="75"/>
      <c r="AB745" s="75"/>
      <c r="AC745" s="129"/>
      <c r="AD745" s="134"/>
      <c r="AE745" s="134"/>
      <c r="AF745" s="134"/>
      <c r="AG745" s="134"/>
      <c r="AH745" s="134"/>
      <c r="AI745" s="134"/>
      <c r="AJ745" s="134"/>
      <c r="AK745" s="134"/>
      <c r="AL745" s="134"/>
      <c r="AM745" s="134"/>
      <c r="AN745" s="134"/>
      <c r="AO745" s="134"/>
      <c r="AP745" s="134"/>
      <c r="AQ745" s="134"/>
      <c r="AR745" s="134"/>
      <c r="AS745" s="134"/>
      <c r="AT745" s="134"/>
      <c r="AU745" s="134"/>
      <c r="AV745" s="134"/>
      <c r="AW745" s="134"/>
      <c r="AX745" s="134"/>
      <c r="AY745" s="134"/>
      <c r="AZ745" s="134"/>
      <c r="BA745" s="134"/>
      <c r="BB745" s="134"/>
      <c r="BC745" s="134"/>
      <c r="BD745" s="134"/>
      <c r="BE745" s="134"/>
      <c r="BF745" s="134"/>
      <c r="BG745" s="134"/>
      <c r="BH745" s="134"/>
      <c r="BI745" s="134"/>
      <c r="BJ745" s="134"/>
      <c r="BK745" s="134"/>
      <c r="BL745" s="134"/>
      <c r="BM745" s="135"/>
      <c r="BN745" s="136" t="n">
        <f aca="false">+MAX($D$3,DATOS_[[#This Row],[Fecha Inicio Sit. Contract.]])</f>
        <v>0</v>
      </c>
      <c r="BO745" s="136" t="n">
        <f aca="false">+MIN($D$4,DATOS_[[#This Row],[Fecha Fin Sit. Contract.]])</f>
        <v>0</v>
      </c>
      <c r="BP745" s="137" t="n">
        <f aca="false">+DATOS_[[#This Row],[% de jornada]]*IF(DATOS_[[#This Row],[% jornada reducida]]="",1,DATOS_[[#This Row],[% jornada reducida]])</f>
        <v>0</v>
      </c>
      <c r="BQ745" s="137" t="n">
        <f aca="false">+(DATOS_[[#This Row],[F.fin.cal]]-DATOS_[[#This Row],[F.ini.cal]]+1)/($D$4-$D$3+1)</f>
        <v>1</v>
      </c>
      <c r="BR745" s="137" t="str">
        <f aca="false">IF(OR(AND(DATOS_[[#This Row],[Fecha Fin Contrato]]&lt;$D$3,DATOS_[[#This Row],[Fecha Fin Contrato]]&lt;&gt;""),DATOS_[[#This Row],[Fecha de Contratación]]&gt;$D$4),"Fuera","Dentro")</f>
        <v>Dentro</v>
      </c>
      <c r="BS745" s="137" t="str">
        <f aca="false" t="array" ref="BS745:BS745">IF(MAX(IF(DATOS_[id]=DATOS_[[#This Row],[id]],DATOS_[F.fin.cal]))=DATOS_[[#This Row],[F.fin.cal]],"Sí","NO")</f>
        <v>Sí</v>
      </c>
      <c r="BT745" s="137" t="str">
        <f aca="false">IF(AND(DATOS_[[#This Row],[% normaliz]]&lt;&gt;1,DATOS_[[#This Row],[% anualiz]]=1),"Sí","NO")</f>
        <v>Sí</v>
      </c>
      <c r="BU745" s="137" t="str">
        <f aca="false">IF(AND(DATOS_[[#This Row],[% normaliz]]=1,DATOS_[[#This Row],[% anualiz]]&lt;&gt;1),"Sí","NO")</f>
        <v>NO</v>
      </c>
      <c r="BV745" s="137" t="str">
        <f aca="false">IF(AND(DATOS_[[#This Row],[% normaliz]]&lt;&gt;1,DATOS_[[#This Row],[% anualiz]]&lt;&gt;1),"Sí","NO")</f>
        <v>NO</v>
      </c>
      <c r="BW745" s="137" t="str">
        <f aca="false">+IF(DATOS_[[#This Row],[% normaliz]]*DATOS_[[#This Row],[% anualiz]]=1,"NO","Sí")</f>
        <v>Sí</v>
      </c>
      <c r="BX745" s="138" t="e">
        <f aca="false">(DATOS_[[#This Row],[S.BASE]]*(1/DATOS_[[#This Row],[% normaliz]])*(1/DATOS_[[#This Row],[% anualiz]]))*IF(DATOS_[[#This Row],[Check Equiparado]]="Sí",1,0)</f>
        <v>#DIV/0!</v>
      </c>
      <c r="BY7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5" s="138" t="e">
        <f aca="false">+DATOS_[[#This Row],[SALARIO BASE Eq]]+DATOS_[[#This Row],[Tot COMPL.SAL Eq]]</f>
        <v>#DIV/0!</v>
      </c>
      <c r="CA745" s="138" t="e">
        <f aca="false" t="array" ref="CA745:CA7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5" s="138" t="e">
        <f aca="false">+DATOS_[[#This Row],[TOTAL SALARIO Eq]]+DATOS_[[#This Row],[Tot Extrasalarial Eq]]</f>
        <v>#DIV/0!</v>
      </c>
      <c r="CC745" s="139" t="n">
        <f aca="false">DATOS_[[#This Row],[S.BASE]]</f>
        <v>0</v>
      </c>
      <c r="CD745" s="139" t="n">
        <f aca="false">+SUM(DATOS_[[#This Row],[Conc.Sal.01]:[Conc.Sal.30]])</f>
        <v>0</v>
      </c>
      <c r="CE745" s="139" t="n">
        <f aca="false">+DATOS_[[#This Row],[SALARIO BASE Ef]]+DATOS_[[#This Row],[Tot COMPL.SAL Ef]]</f>
        <v>0</v>
      </c>
      <c r="CF745" s="139" t="n">
        <f aca="false">+SUM(DATOS_[[#This Row],[C.Extra.01]:[C.Extra.05]])</f>
        <v>0</v>
      </c>
      <c r="CG745" s="139" t="n">
        <f aca="false">+DATOS_[[#This Row],[TOTAL SALARIO Ef]]+DATOS_[[#This Row],[Tot Extrasalarial Ef]]</f>
        <v>0</v>
      </c>
      <c r="CH745" s="140" t="n">
        <f aca="false">MIN(IF(DATOS_[[#This Row],[Fecha Fin Contrato]]="",$D$4,DATOS_[[#This Row],[Fecha Fin Contrato]]),$D$4)-MAX(DATOS_[[#This Row],[Fecha de Contratación]],$D$3)+1</f>
        <v>1</v>
      </c>
      <c r="CI745" s="141" t="str">
        <f aca="false">IF(COUNTIFS(DATOS_[id],DATOS_[[#This Row],[id]])&gt;1,DATOS_[[#This Row],[id]],"")</f>
        <v/>
      </c>
      <c r="CJ745" s="141" t="n">
        <f aca="false">(Inicio!$G$10-DATOS_[[#This Row],[Fecha Nacimiento]])/365.25</f>
        <v>0</v>
      </c>
      <c r="CK745" s="141" t="n">
        <f aca="false">(Inicio!$G$10-DATOS_[[#This Row],[Fecha de Antigüedad]])/365.25</f>
        <v>0</v>
      </c>
      <c r="CL745" s="141" t="e">
        <f aca="false">+VLOOKUP(DATOS_[[#This Row],[Clave de Contrato]],TblTiposContrato13[],3,0)</f>
        <v>#N/A</v>
      </c>
      <c r="CM745" s="141" t="e">
        <f aca="false">+VLOOKUP(DATOS_[[#This Row],[Clave de Contrato]],TblTiposContrato13[],4,0)</f>
        <v>#N/A</v>
      </c>
      <c r="CN745" s="141" t="str">
        <f aca="false">VLOOKUP(DATOS_[[#This Row],[Edad]],CONTRATOS!TblRngEdad,2,1)</f>
        <v>20  o menos</v>
      </c>
      <c r="CO745" s="141" t="str">
        <f aca="false">VLOOKUP(DATOS_[[#This Row],[Antigüedad]],TblRngAntg14[],2,1)</f>
        <v>0 a 1 años</v>
      </c>
    </row>
    <row r="746" customFormat="false" ht="13.8" hidden="false" customHeight="false" outlineLevel="0" collapsed="false">
      <c r="D746" s="128"/>
      <c r="E746" s="129"/>
      <c r="F746" s="129"/>
      <c r="G746" s="129"/>
      <c r="H746" s="130"/>
      <c r="I746" s="131"/>
      <c r="J746" s="128"/>
      <c r="K746" s="132"/>
      <c r="L746" s="132"/>
      <c r="M746" s="133"/>
      <c r="N746" s="133"/>
      <c r="O746" s="133"/>
      <c r="P746" s="129"/>
      <c r="Z746" s="74"/>
      <c r="AA746" s="75"/>
      <c r="AB746" s="75"/>
      <c r="AC746" s="129"/>
      <c r="AD746" s="134"/>
      <c r="AE746" s="134"/>
      <c r="AF746" s="134"/>
      <c r="AG746" s="134"/>
      <c r="AH746" s="134"/>
      <c r="AI746" s="134"/>
      <c r="AJ746" s="134"/>
      <c r="AK746" s="134"/>
      <c r="AL746" s="134"/>
      <c r="AM746" s="134"/>
      <c r="AN746" s="134"/>
      <c r="AO746" s="134"/>
      <c r="AP746" s="134"/>
      <c r="AQ746" s="134"/>
      <c r="AR746" s="134"/>
      <c r="AS746" s="134"/>
      <c r="AT746" s="134"/>
      <c r="AU746" s="134"/>
      <c r="AV746" s="134"/>
      <c r="AW746" s="134"/>
      <c r="AX746" s="134"/>
      <c r="AY746" s="134"/>
      <c r="AZ746" s="134"/>
      <c r="BA746" s="134"/>
      <c r="BB746" s="134"/>
      <c r="BC746" s="134"/>
      <c r="BD746" s="134"/>
      <c r="BE746" s="134"/>
      <c r="BF746" s="134"/>
      <c r="BG746" s="134"/>
      <c r="BH746" s="134"/>
      <c r="BI746" s="134"/>
      <c r="BJ746" s="134"/>
      <c r="BK746" s="134"/>
      <c r="BL746" s="134"/>
      <c r="BM746" s="135"/>
      <c r="BN746" s="136" t="n">
        <f aca="false">+MAX($D$3,DATOS_[[#This Row],[Fecha Inicio Sit. Contract.]])</f>
        <v>0</v>
      </c>
      <c r="BO746" s="136" t="n">
        <f aca="false">+MIN($D$4,DATOS_[[#This Row],[Fecha Fin Sit. Contract.]])</f>
        <v>0</v>
      </c>
      <c r="BP746" s="137" t="n">
        <f aca="false">+DATOS_[[#This Row],[% de jornada]]*IF(DATOS_[[#This Row],[% jornada reducida]]="",1,DATOS_[[#This Row],[% jornada reducida]])</f>
        <v>0</v>
      </c>
      <c r="BQ746" s="137" t="n">
        <f aca="false">+(DATOS_[[#This Row],[F.fin.cal]]-DATOS_[[#This Row],[F.ini.cal]]+1)/($D$4-$D$3+1)</f>
        <v>1</v>
      </c>
      <c r="BR746" s="137" t="str">
        <f aca="false">IF(OR(AND(DATOS_[[#This Row],[Fecha Fin Contrato]]&lt;$D$3,DATOS_[[#This Row],[Fecha Fin Contrato]]&lt;&gt;""),DATOS_[[#This Row],[Fecha de Contratación]]&gt;$D$4),"Fuera","Dentro")</f>
        <v>Dentro</v>
      </c>
      <c r="BS746" s="137" t="str">
        <f aca="false" t="array" ref="BS746:BS746">IF(MAX(IF(DATOS_[id]=DATOS_[[#This Row],[id]],DATOS_[F.fin.cal]))=DATOS_[[#This Row],[F.fin.cal]],"Sí","NO")</f>
        <v>Sí</v>
      </c>
      <c r="BT746" s="137" t="str">
        <f aca="false">IF(AND(DATOS_[[#This Row],[% normaliz]]&lt;&gt;1,DATOS_[[#This Row],[% anualiz]]=1),"Sí","NO")</f>
        <v>Sí</v>
      </c>
      <c r="BU746" s="137" t="str">
        <f aca="false">IF(AND(DATOS_[[#This Row],[% normaliz]]=1,DATOS_[[#This Row],[% anualiz]]&lt;&gt;1),"Sí","NO")</f>
        <v>NO</v>
      </c>
      <c r="BV746" s="137" t="str">
        <f aca="false">IF(AND(DATOS_[[#This Row],[% normaliz]]&lt;&gt;1,DATOS_[[#This Row],[% anualiz]]&lt;&gt;1),"Sí","NO")</f>
        <v>NO</v>
      </c>
      <c r="BW746" s="137" t="str">
        <f aca="false">+IF(DATOS_[[#This Row],[% normaliz]]*DATOS_[[#This Row],[% anualiz]]=1,"NO","Sí")</f>
        <v>Sí</v>
      </c>
      <c r="BX746" s="138" t="e">
        <f aca="false">(DATOS_[[#This Row],[S.BASE]]*(1/DATOS_[[#This Row],[% normaliz]])*(1/DATOS_[[#This Row],[% anualiz]]))*IF(DATOS_[[#This Row],[Check Equiparado]]="Sí",1,0)</f>
        <v>#DIV/0!</v>
      </c>
      <c r="BY7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6" s="138" t="e">
        <f aca="false">+DATOS_[[#This Row],[SALARIO BASE Eq]]+DATOS_[[#This Row],[Tot COMPL.SAL Eq]]</f>
        <v>#DIV/0!</v>
      </c>
      <c r="CA746" s="138" t="e">
        <f aca="false" t="array" ref="CA746:CA7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6" s="138" t="e">
        <f aca="false">+DATOS_[[#This Row],[TOTAL SALARIO Eq]]+DATOS_[[#This Row],[Tot Extrasalarial Eq]]</f>
        <v>#DIV/0!</v>
      </c>
      <c r="CC746" s="139" t="n">
        <f aca="false">DATOS_[[#This Row],[S.BASE]]</f>
        <v>0</v>
      </c>
      <c r="CD746" s="139" t="n">
        <f aca="false">+SUM(DATOS_[[#This Row],[Conc.Sal.01]:[Conc.Sal.30]])</f>
        <v>0</v>
      </c>
      <c r="CE746" s="139" t="n">
        <f aca="false">+DATOS_[[#This Row],[SALARIO BASE Ef]]+DATOS_[[#This Row],[Tot COMPL.SAL Ef]]</f>
        <v>0</v>
      </c>
      <c r="CF746" s="139" t="n">
        <f aca="false">+SUM(DATOS_[[#This Row],[C.Extra.01]:[C.Extra.05]])</f>
        <v>0</v>
      </c>
      <c r="CG746" s="139" t="n">
        <f aca="false">+DATOS_[[#This Row],[TOTAL SALARIO Ef]]+DATOS_[[#This Row],[Tot Extrasalarial Ef]]</f>
        <v>0</v>
      </c>
      <c r="CH746" s="140" t="n">
        <f aca="false">MIN(IF(DATOS_[[#This Row],[Fecha Fin Contrato]]="",$D$4,DATOS_[[#This Row],[Fecha Fin Contrato]]),$D$4)-MAX(DATOS_[[#This Row],[Fecha de Contratación]],$D$3)+1</f>
        <v>1</v>
      </c>
      <c r="CI746" s="141" t="str">
        <f aca="false">IF(COUNTIFS(DATOS_[id],DATOS_[[#This Row],[id]])&gt;1,DATOS_[[#This Row],[id]],"")</f>
        <v/>
      </c>
      <c r="CJ746" s="141" t="n">
        <f aca="false">(Inicio!$G$10-DATOS_[[#This Row],[Fecha Nacimiento]])/365.25</f>
        <v>0</v>
      </c>
      <c r="CK746" s="141" t="n">
        <f aca="false">(Inicio!$G$10-DATOS_[[#This Row],[Fecha de Antigüedad]])/365.25</f>
        <v>0</v>
      </c>
      <c r="CL746" s="141" t="e">
        <f aca="false">+VLOOKUP(DATOS_[[#This Row],[Clave de Contrato]],TblTiposContrato13[],3,0)</f>
        <v>#N/A</v>
      </c>
      <c r="CM746" s="141" t="e">
        <f aca="false">+VLOOKUP(DATOS_[[#This Row],[Clave de Contrato]],TblTiposContrato13[],4,0)</f>
        <v>#N/A</v>
      </c>
      <c r="CN746" s="141" t="str">
        <f aca="false">VLOOKUP(DATOS_[[#This Row],[Edad]],CONTRATOS!TblRngEdad,2,1)</f>
        <v>20  o menos</v>
      </c>
      <c r="CO746" s="141" t="str">
        <f aca="false">VLOOKUP(DATOS_[[#This Row],[Antigüedad]],TblRngAntg14[],2,1)</f>
        <v>0 a 1 años</v>
      </c>
    </row>
    <row r="747" customFormat="false" ht="13.8" hidden="false" customHeight="false" outlineLevel="0" collapsed="false">
      <c r="D747" s="128"/>
      <c r="E747" s="129"/>
      <c r="F747" s="129"/>
      <c r="G747" s="129"/>
      <c r="H747" s="130"/>
      <c r="I747" s="131"/>
      <c r="J747" s="128"/>
      <c r="K747" s="132"/>
      <c r="L747" s="132"/>
      <c r="M747" s="133"/>
      <c r="N747" s="133"/>
      <c r="O747" s="133"/>
      <c r="P747" s="129"/>
      <c r="Z747" s="74"/>
      <c r="AA747" s="75"/>
      <c r="AB747" s="75"/>
      <c r="AC747" s="129"/>
      <c r="AD747" s="134"/>
      <c r="AE747" s="134"/>
      <c r="AF747" s="134"/>
      <c r="AG747" s="134"/>
      <c r="AH747" s="134"/>
      <c r="AI747" s="134"/>
      <c r="AJ747" s="134"/>
      <c r="AK747" s="134"/>
      <c r="AL747" s="134"/>
      <c r="AM747" s="134"/>
      <c r="AN747" s="134"/>
      <c r="AO747" s="134"/>
      <c r="AP747" s="134"/>
      <c r="AQ747" s="134"/>
      <c r="AR747" s="134"/>
      <c r="AS747" s="134"/>
      <c r="AT747" s="134"/>
      <c r="AU747" s="134"/>
      <c r="AV747" s="134"/>
      <c r="AW747" s="134"/>
      <c r="AX747" s="134"/>
      <c r="AY747" s="134"/>
      <c r="AZ747" s="134"/>
      <c r="BA747" s="134"/>
      <c r="BB747" s="134"/>
      <c r="BC747" s="134"/>
      <c r="BD747" s="134"/>
      <c r="BE747" s="134"/>
      <c r="BF747" s="134"/>
      <c r="BG747" s="134"/>
      <c r="BH747" s="134"/>
      <c r="BI747" s="134"/>
      <c r="BJ747" s="134"/>
      <c r="BK747" s="134"/>
      <c r="BL747" s="134"/>
      <c r="BM747" s="135"/>
      <c r="BN747" s="136" t="n">
        <f aca="false">+MAX($D$3,DATOS_[[#This Row],[Fecha Inicio Sit. Contract.]])</f>
        <v>0</v>
      </c>
      <c r="BO747" s="136" t="n">
        <f aca="false">+MIN($D$4,DATOS_[[#This Row],[Fecha Fin Sit. Contract.]])</f>
        <v>0</v>
      </c>
      <c r="BP747" s="137" t="n">
        <f aca="false">+DATOS_[[#This Row],[% de jornada]]*IF(DATOS_[[#This Row],[% jornada reducida]]="",1,DATOS_[[#This Row],[% jornada reducida]])</f>
        <v>0</v>
      </c>
      <c r="BQ747" s="137" t="n">
        <f aca="false">+(DATOS_[[#This Row],[F.fin.cal]]-DATOS_[[#This Row],[F.ini.cal]]+1)/($D$4-$D$3+1)</f>
        <v>1</v>
      </c>
      <c r="BR747" s="137" t="str">
        <f aca="false">IF(OR(AND(DATOS_[[#This Row],[Fecha Fin Contrato]]&lt;$D$3,DATOS_[[#This Row],[Fecha Fin Contrato]]&lt;&gt;""),DATOS_[[#This Row],[Fecha de Contratación]]&gt;$D$4),"Fuera","Dentro")</f>
        <v>Dentro</v>
      </c>
      <c r="BS747" s="137" t="str">
        <f aca="false" t="array" ref="BS747:BS747">IF(MAX(IF(DATOS_[id]=DATOS_[[#This Row],[id]],DATOS_[F.fin.cal]))=DATOS_[[#This Row],[F.fin.cal]],"Sí","NO")</f>
        <v>Sí</v>
      </c>
      <c r="BT747" s="137" t="str">
        <f aca="false">IF(AND(DATOS_[[#This Row],[% normaliz]]&lt;&gt;1,DATOS_[[#This Row],[% anualiz]]=1),"Sí","NO")</f>
        <v>Sí</v>
      </c>
      <c r="BU747" s="137" t="str">
        <f aca="false">IF(AND(DATOS_[[#This Row],[% normaliz]]=1,DATOS_[[#This Row],[% anualiz]]&lt;&gt;1),"Sí","NO")</f>
        <v>NO</v>
      </c>
      <c r="BV747" s="137" t="str">
        <f aca="false">IF(AND(DATOS_[[#This Row],[% normaliz]]&lt;&gt;1,DATOS_[[#This Row],[% anualiz]]&lt;&gt;1),"Sí","NO")</f>
        <v>NO</v>
      </c>
      <c r="BW747" s="137" t="str">
        <f aca="false">+IF(DATOS_[[#This Row],[% normaliz]]*DATOS_[[#This Row],[% anualiz]]=1,"NO","Sí")</f>
        <v>Sí</v>
      </c>
      <c r="BX747" s="138" t="e">
        <f aca="false">(DATOS_[[#This Row],[S.BASE]]*(1/DATOS_[[#This Row],[% normaliz]])*(1/DATOS_[[#This Row],[% anualiz]]))*IF(DATOS_[[#This Row],[Check Equiparado]]="Sí",1,0)</f>
        <v>#DIV/0!</v>
      </c>
      <c r="BY7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7" s="138" t="e">
        <f aca="false">+DATOS_[[#This Row],[SALARIO BASE Eq]]+DATOS_[[#This Row],[Tot COMPL.SAL Eq]]</f>
        <v>#DIV/0!</v>
      </c>
      <c r="CA747" s="138" t="e">
        <f aca="false" t="array" ref="CA747:CA7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7" s="138" t="e">
        <f aca="false">+DATOS_[[#This Row],[TOTAL SALARIO Eq]]+DATOS_[[#This Row],[Tot Extrasalarial Eq]]</f>
        <v>#DIV/0!</v>
      </c>
      <c r="CC747" s="139" t="n">
        <f aca="false">DATOS_[[#This Row],[S.BASE]]</f>
        <v>0</v>
      </c>
      <c r="CD747" s="139" t="n">
        <f aca="false">+SUM(DATOS_[[#This Row],[Conc.Sal.01]:[Conc.Sal.30]])</f>
        <v>0</v>
      </c>
      <c r="CE747" s="139" t="n">
        <f aca="false">+DATOS_[[#This Row],[SALARIO BASE Ef]]+DATOS_[[#This Row],[Tot COMPL.SAL Ef]]</f>
        <v>0</v>
      </c>
      <c r="CF747" s="139" t="n">
        <f aca="false">+SUM(DATOS_[[#This Row],[C.Extra.01]:[C.Extra.05]])</f>
        <v>0</v>
      </c>
      <c r="CG747" s="139" t="n">
        <f aca="false">+DATOS_[[#This Row],[TOTAL SALARIO Ef]]+DATOS_[[#This Row],[Tot Extrasalarial Ef]]</f>
        <v>0</v>
      </c>
      <c r="CH747" s="140" t="n">
        <f aca="false">MIN(IF(DATOS_[[#This Row],[Fecha Fin Contrato]]="",$D$4,DATOS_[[#This Row],[Fecha Fin Contrato]]),$D$4)-MAX(DATOS_[[#This Row],[Fecha de Contratación]],$D$3)+1</f>
        <v>1</v>
      </c>
      <c r="CI747" s="141" t="str">
        <f aca="false">IF(COUNTIFS(DATOS_[id],DATOS_[[#This Row],[id]])&gt;1,DATOS_[[#This Row],[id]],"")</f>
        <v/>
      </c>
      <c r="CJ747" s="141" t="n">
        <f aca="false">(Inicio!$G$10-DATOS_[[#This Row],[Fecha Nacimiento]])/365.25</f>
        <v>0</v>
      </c>
      <c r="CK747" s="141" t="n">
        <f aca="false">(Inicio!$G$10-DATOS_[[#This Row],[Fecha de Antigüedad]])/365.25</f>
        <v>0</v>
      </c>
      <c r="CL747" s="141" t="e">
        <f aca="false">+VLOOKUP(DATOS_[[#This Row],[Clave de Contrato]],TblTiposContrato13[],3,0)</f>
        <v>#N/A</v>
      </c>
      <c r="CM747" s="141" t="e">
        <f aca="false">+VLOOKUP(DATOS_[[#This Row],[Clave de Contrato]],TblTiposContrato13[],4,0)</f>
        <v>#N/A</v>
      </c>
      <c r="CN747" s="141" t="str">
        <f aca="false">VLOOKUP(DATOS_[[#This Row],[Edad]],CONTRATOS!TblRngEdad,2,1)</f>
        <v>20  o menos</v>
      </c>
      <c r="CO747" s="141" t="str">
        <f aca="false">VLOOKUP(DATOS_[[#This Row],[Antigüedad]],TblRngAntg14[],2,1)</f>
        <v>0 a 1 años</v>
      </c>
    </row>
    <row r="748" customFormat="false" ht="13.8" hidden="false" customHeight="false" outlineLevel="0" collapsed="false">
      <c r="D748" s="128"/>
      <c r="E748" s="129"/>
      <c r="F748" s="129"/>
      <c r="G748" s="129"/>
      <c r="H748" s="130"/>
      <c r="I748" s="131"/>
      <c r="J748" s="128"/>
      <c r="K748" s="132"/>
      <c r="L748" s="132"/>
      <c r="M748" s="133"/>
      <c r="N748" s="133"/>
      <c r="O748" s="133"/>
      <c r="P748" s="129"/>
      <c r="Z748" s="74"/>
      <c r="AA748" s="75"/>
      <c r="AB748" s="75"/>
      <c r="AC748" s="129"/>
      <c r="AD748" s="134"/>
      <c r="AE748" s="134"/>
      <c r="AF748" s="134"/>
      <c r="AG748" s="134"/>
      <c r="AH748" s="134"/>
      <c r="AI748" s="134"/>
      <c r="AJ748" s="134"/>
      <c r="AK748" s="134"/>
      <c r="AL748" s="134"/>
      <c r="AM748" s="134"/>
      <c r="AN748" s="134"/>
      <c r="AO748" s="134"/>
      <c r="AP748" s="134"/>
      <c r="AQ748" s="134"/>
      <c r="AR748" s="134"/>
      <c r="AS748" s="134"/>
      <c r="AT748" s="134"/>
      <c r="AU748" s="134"/>
      <c r="AV748" s="134"/>
      <c r="AW748" s="134"/>
      <c r="AX748" s="134"/>
      <c r="AY748" s="134"/>
      <c r="AZ748" s="134"/>
      <c r="BA748" s="134"/>
      <c r="BB748" s="134"/>
      <c r="BC748" s="134"/>
      <c r="BD748" s="134"/>
      <c r="BE748" s="134"/>
      <c r="BF748" s="134"/>
      <c r="BG748" s="134"/>
      <c r="BH748" s="134"/>
      <c r="BI748" s="134"/>
      <c r="BJ748" s="134"/>
      <c r="BK748" s="134"/>
      <c r="BL748" s="134"/>
      <c r="BM748" s="135"/>
      <c r="BN748" s="136" t="n">
        <f aca="false">+MAX($D$3,DATOS_[[#This Row],[Fecha Inicio Sit. Contract.]])</f>
        <v>0</v>
      </c>
      <c r="BO748" s="136" t="n">
        <f aca="false">+MIN($D$4,DATOS_[[#This Row],[Fecha Fin Sit. Contract.]])</f>
        <v>0</v>
      </c>
      <c r="BP748" s="137" t="n">
        <f aca="false">+DATOS_[[#This Row],[% de jornada]]*IF(DATOS_[[#This Row],[% jornada reducida]]="",1,DATOS_[[#This Row],[% jornada reducida]])</f>
        <v>0</v>
      </c>
      <c r="BQ748" s="137" t="n">
        <f aca="false">+(DATOS_[[#This Row],[F.fin.cal]]-DATOS_[[#This Row],[F.ini.cal]]+1)/($D$4-$D$3+1)</f>
        <v>1</v>
      </c>
      <c r="BR748" s="137" t="str">
        <f aca="false">IF(OR(AND(DATOS_[[#This Row],[Fecha Fin Contrato]]&lt;$D$3,DATOS_[[#This Row],[Fecha Fin Contrato]]&lt;&gt;""),DATOS_[[#This Row],[Fecha de Contratación]]&gt;$D$4),"Fuera","Dentro")</f>
        <v>Dentro</v>
      </c>
      <c r="BS748" s="137" t="str">
        <f aca="false" t="array" ref="BS748:BS748">IF(MAX(IF(DATOS_[id]=DATOS_[[#This Row],[id]],DATOS_[F.fin.cal]))=DATOS_[[#This Row],[F.fin.cal]],"Sí","NO")</f>
        <v>Sí</v>
      </c>
      <c r="BT748" s="137" t="str">
        <f aca="false">IF(AND(DATOS_[[#This Row],[% normaliz]]&lt;&gt;1,DATOS_[[#This Row],[% anualiz]]=1),"Sí","NO")</f>
        <v>Sí</v>
      </c>
      <c r="BU748" s="137" t="str">
        <f aca="false">IF(AND(DATOS_[[#This Row],[% normaliz]]=1,DATOS_[[#This Row],[% anualiz]]&lt;&gt;1),"Sí","NO")</f>
        <v>NO</v>
      </c>
      <c r="BV748" s="137" t="str">
        <f aca="false">IF(AND(DATOS_[[#This Row],[% normaliz]]&lt;&gt;1,DATOS_[[#This Row],[% anualiz]]&lt;&gt;1),"Sí","NO")</f>
        <v>NO</v>
      </c>
      <c r="BW748" s="137" t="str">
        <f aca="false">+IF(DATOS_[[#This Row],[% normaliz]]*DATOS_[[#This Row],[% anualiz]]=1,"NO","Sí")</f>
        <v>Sí</v>
      </c>
      <c r="BX748" s="138" t="e">
        <f aca="false">(DATOS_[[#This Row],[S.BASE]]*(1/DATOS_[[#This Row],[% normaliz]])*(1/DATOS_[[#This Row],[% anualiz]]))*IF(DATOS_[[#This Row],[Check Equiparado]]="Sí",1,0)</f>
        <v>#DIV/0!</v>
      </c>
      <c r="BY7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8" s="138" t="e">
        <f aca="false">+DATOS_[[#This Row],[SALARIO BASE Eq]]+DATOS_[[#This Row],[Tot COMPL.SAL Eq]]</f>
        <v>#DIV/0!</v>
      </c>
      <c r="CA748" s="138" t="e">
        <f aca="false" t="array" ref="CA748:CA7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8" s="138" t="e">
        <f aca="false">+DATOS_[[#This Row],[TOTAL SALARIO Eq]]+DATOS_[[#This Row],[Tot Extrasalarial Eq]]</f>
        <v>#DIV/0!</v>
      </c>
      <c r="CC748" s="139" t="n">
        <f aca="false">DATOS_[[#This Row],[S.BASE]]</f>
        <v>0</v>
      </c>
      <c r="CD748" s="139" t="n">
        <f aca="false">+SUM(DATOS_[[#This Row],[Conc.Sal.01]:[Conc.Sal.30]])</f>
        <v>0</v>
      </c>
      <c r="CE748" s="139" t="n">
        <f aca="false">+DATOS_[[#This Row],[SALARIO BASE Ef]]+DATOS_[[#This Row],[Tot COMPL.SAL Ef]]</f>
        <v>0</v>
      </c>
      <c r="CF748" s="139" t="n">
        <f aca="false">+SUM(DATOS_[[#This Row],[C.Extra.01]:[C.Extra.05]])</f>
        <v>0</v>
      </c>
      <c r="CG748" s="139" t="n">
        <f aca="false">+DATOS_[[#This Row],[TOTAL SALARIO Ef]]+DATOS_[[#This Row],[Tot Extrasalarial Ef]]</f>
        <v>0</v>
      </c>
      <c r="CH748" s="140" t="n">
        <f aca="false">MIN(IF(DATOS_[[#This Row],[Fecha Fin Contrato]]="",$D$4,DATOS_[[#This Row],[Fecha Fin Contrato]]),$D$4)-MAX(DATOS_[[#This Row],[Fecha de Contratación]],$D$3)+1</f>
        <v>1</v>
      </c>
      <c r="CI748" s="141" t="str">
        <f aca="false">IF(COUNTIFS(DATOS_[id],DATOS_[[#This Row],[id]])&gt;1,DATOS_[[#This Row],[id]],"")</f>
        <v/>
      </c>
      <c r="CJ748" s="141" t="n">
        <f aca="false">(Inicio!$G$10-DATOS_[[#This Row],[Fecha Nacimiento]])/365.25</f>
        <v>0</v>
      </c>
      <c r="CK748" s="141" t="n">
        <f aca="false">(Inicio!$G$10-DATOS_[[#This Row],[Fecha de Antigüedad]])/365.25</f>
        <v>0</v>
      </c>
      <c r="CL748" s="141" t="e">
        <f aca="false">+VLOOKUP(DATOS_[[#This Row],[Clave de Contrato]],TblTiposContrato13[],3,0)</f>
        <v>#N/A</v>
      </c>
      <c r="CM748" s="141" t="e">
        <f aca="false">+VLOOKUP(DATOS_[[#This Row],[Clave de Contrato]],TblTiposContrato13[],4,0)</f>
        <v>#N/A</v>
      </c>
      <c r="CN748" s="141" t="str">
        <f aca="false">VLOOKUP(DATOS_[[#This Row],[Edad]],CONTRATOS!TblRngEdad,2,1)</f>
        <v>20  o menos</v>
      </c>
      <c r="CO748" s="141" t="str">
        <f aca="false">VLOOKUP(DATOS_[[#This Row],[Antigüedad]],TblRngAntg14[],2,1)</f>
        <v>0 a 1 años</v>
      </c>
    </row>
    <row r="749" customFormat="false" ht="13.8" hidden="false" customHeight="false" outlineLevel="0" collapsed="false">
      <c r="D749" s="128"/>
      <c r="E749" s="129"/>
      <c r="F749" s="129"/>
      <c r="G749" s="129"/>
      <c r="H749" s="130"/>
      <c r="I749" s="131"/>
      <c r="J749" s="128"/>
      <c r="K749" s="132"/>
      <c r="L749" s="132"/>
      <c r="M749" s="133"/>
      <c r="N749" s="133"/>
      <c r="O749" s="133"/>
      <c r="P749" s="129"/>
      <c r="Z749" s="74"/>
      <c r="AA749" s="75"/>
      <c r="AB749" s="75"/>
      <c r="AC749" s="129"/>
      <c r="AD749" s="134"/>
      <c r="AE749" s="134"/>
      <c r="AF749" s="134"/>
      <c r="AG749" s="134"/>
      <c r="AH749" s="134"/>
      <c r="AI749" s="134"/>
      <c r="AJ749" s="134"/>
      <c r="AK749" s="134"/>
      <c r="AL749" s="134"/>
      <c r="AM749" s="134"/>
      <c r="AN749" s="134"/>
      <c r="AO749" s="134"/>
      <c r="AP749" s="134"/>
      <c r="AQ749" s="134"/>
      <c r="AR749" s="134"/>
      <c r="AS749" s="134"/>
      <c r="AT749" s="134"/>
      <c r="AU749" s="134"/>
      <c r="AV749" s="134"/>
      <c r="AW749" s="134"/>
      <c r="AX749" s="134"/>
      <c r="AY749" s="134"/>
      <c r="AZ749" s="134"/>
      <c r="BA749" s="134"/>
      <c r="BB749" s="134"/>
      <c r="BC749" s="134"/>
      <c r="BD749" s="134"/>
      <c r="BE749" s="134"/>
      <c r="BF749" s="134"/>
      <c r="BG749" s="134"/>
      <c r="BH749" s="134"/>
      <c r="BI749" s="134"/>
      <c r="BJ749" s="134"/>
      <c r="BK749" s="134"/>
      <c r="BL749" s="134"/>
      <c r="BM749" s="135"/>
      <c r="BN749" s="136" t="n">
        <f aca="false">+MAX($D$3,DATOS_[[#This Row],[Fecha Inicio Sit. Contract.]])</f>
        <v>0</v>
      </c>
      <c r="BO749" s="136" t="n">
        <f aca="false">+MIN($D$4,DATOS_[[#This Row],[Fecha Fin Sit. Contract.]])</f>
        <v>0</v>
      </c>
      <c r="BP749" s="137" t="n">
        <f aca="false">+DATOS_[[#This Row],[% de jornada]]*IF(DATOS_[[#This Row],[% jornada reducida]]="",1,DATOS_[[#This Row],[% jornada reducida]])</f>
        <v>0</v>
      </c>
      <c r="BQ749" s="137" t="n">
        <f aca="false">+(DATOS_[[#This Row],[F.fin.cal]]-DATOS_[[#This Row],[F.ini.cal]]+1)/($D$4-$D$3+1)</f>
        <v>1</v>
      </c>
      <c r="BR749" s="137" t="str">
        <f aca="false">IF(OR(AND(DATOS_[[#This Row],[Fecha Fin Contrato]]&lt;$D$3,DATOS_[[#This Row],[Fecha Fin Contrato]]&lt;&gt;""),DATOS_[[#This Row],[Fecha de Contratación]]&gt;$D$4),"Fuera","Dentro")</f>
        <v>Dentro</v>
      </c>
      <c r="BS749" s="137" t="str">
        <f aca="false" t="array" ref="BS749:BS749">IF(MAX(IF(DATOS_[id]=DATOS_[[#This Row],[id]],DATOS_[F.fin.cal]))=DATOS_[[#This Row],[F.fin.cal]],"Sí","NO")</f>
        <v>Sí</v>
      </c>
      <c r="BT749" s="137" t="str">
        <f aca="false">IF(AND(DATOS_[[#This Row],[% normaliz]]&lt;&gt;1,DATOS_[[#This Row],[% anualiz]]=1),"Sí","NO")</f>
        <v>Sí</v>
      </c>
      <c r="BU749" s="137" t="str">
        <f aca="false">IF(AND(DATOS_[[#This Row],[% normaliz]]=1,DATOS_[[#This Row],[% anualiz]]&lt;&gt;1),"Sí","NO")</f>
        <v>NO</v>
      </c>
      <c r="BV749" s="137" t="str">
        <f aca="false">IF(AND(DATOS_[[#This Row],[% normaliz]]&lt;&gt;1,DATOS_[[#This Row],[% anualiz]]&lt;&gt;1),"Sí","NO")</f>
        <v>NO</v>
      </c>
      <c r="BW749" s="137" t="str">
        <f aca="false">+IF(DATOS_[[#This Row],[% normaliz]]*DATOS_[[#This Row],[% anualiz]]=1,"NO","Sí")</f>
        <v>Sí</v>
      </c>
      <c r="BX749" s="138" t="e">
        <f aca="false">(DATOS_[[#This Row],[S.BASE]]*(1/DATOS_[[#This Row],[% normaliz]])*(1/DATOS_[[#This Row],[% anualiz]]))*IF(DATOS_[[#This Row],[Check Equiparado]]="Sí",1,0)</f>
        <v>#DIV/0!</v>
      </c>
      <c r="BY7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9" s="138" t="e">
        <f aca="false">+DATOS_[[#This Row],[SALARIO BASE Eq]]+DATOS_[[#This Row],[Tot COMPL.SAL Eq]]</f>
        <v>#DIV/0!</v>
      </c>
      <c r="CA749" s="138" t="e">
        <f aca="false" t="array" ref="CA749:CA7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9" s="138" t="e">
        <f aca="false">+DATOS_[[#This Row],[TOTAL SALARIO Eq]]+DATOS_[[#This Row],[Tot Extrasalarial Eq]]</f>
        <v>#DIV/0!</v>
      </c>
      <c r="CC749" s="139" t="n">
        <f aca="false">DATOS_[[#This Row],[S.BASE]]</f>
        <v>0</v>
      </c>
      <c r="CD749" s="139" t="n">
        <f aca="false">+SUM(DATOS_[[#This Row],[Conc.Sal.01]:[Conc.Sal.30]])</f>
        <v>0</v>
      </c>
      <c r="CE749" s="139" t="n">
        <f aca="false">+DATOS_[[#This Row],[SALARIO BASE Ef]]+DATOS_[[#This Row],[Tot COMPL.SAL Ef]]</f>
        <v>0</v>
      </c>
      <c r="CF749" s="139" t="n">
        <f aca="false">+SUM(DATOS_[[#This Row],[C.Extra.01]:[C.Extra.05]])</f>
        <v>0</v>
      </c>
      <c r="CG749" s="139" t="n">
        <f aca="false">+DATOS_[[#This Row],[TOTAL SALARIO Ef]]+DATOS_[[#This Row],[Tot Extrasalarial Ef]]</f>
        <v>0</v>
      </c>
      <c r="CH749" s="140" t="n">
        <f aca="false">MIN(IF(DATOS_[[#This Row],[Fecha Fin Contrato]]="",$D$4,DATOS_[[#This Row],[Fecha Fin Contrato]]),$D$4)-MAX(DATOS_[[#This Row],[Fecha de Contratación]],$D$3)+1</f>
        <v>1</v>
      </c>
      <c r="CI749" s="141" t="str">
        <f aca="false">IF(COUNTIFS(DATOS_[id],DATOS_[[#This Row],[id]])&gt;1,DATOS_[[#This Row],[id]],"")</f>
        <v/>
      </c>
      <c r="CJ749" s="141" t="n">
        <f aca="false">(Inicio!$G$10-DATOS_[[#This Row],[Fecha Nacimiento]])/365.25</f>
        <v>0</v>
      </c>
      <c r="CK749" s="141" t="n">
        <f aca="false">(Inicio!$G$10-DATOS_[[#This Row],[Fecha de Antigüedad]])/365.25</f>
        <v>0</v>
      </c>
      <c r="CL749" s="141" t="e">
        <f aca="false">+VLOOKUP(DATOS_[[#This Row],[Clave de Contrato]],TblTiposContrato13[],3,0)</f>
        <v>#N/A</v>
      </c>
      <c r="CM749" s="141" t="e">
        <f aca="false">+VLOOKUP(DATOS_[[#This Row],[Clave de Contrato]],TblTiposContrato13[],4,0)</f>
        <v>#N/A</v>
      </c>
      <c r="CN749" s="141" t="str">
        <f aca="false">VLOOKUP(DATOS_[[#This Row],[Edad]],CONTRATOS!TblRngEdad,2,1)</f>
        <v>20  o menos</v>
      </c>
      <c r="CO749" s="141" t="str">
        <f aca="false">VLOOKUP(DATOS_[[#This Row],[Antigüedad]],TblRngAntg14[],2,1)</f>
        <v>0 a 1 años</v>
      </c>
    </row>
    <row r="750" customFormat="false" ht="13.8" hidden="false" customHeight="false" outlineLevel="0" collapsed="false">
      <c r="D750" s="128"/>
      <c r="E750" s="129"/>
      <c r="F750" s="129"/>
      <c r="G750" s="129"/>
      <c r="H750" s="130"/>
      <c r="I750" s="131"/>
      <c r="J750" s="128"/>
      <c r="K750" s="132"/>
      <c r="L750" s="132"/>
      <c r="M750" s="133"/>
      <c r="N750" s="133"/>
      <c r="O750" s="133"/>
      <c r="P750" s="129"/>
      <c r="Z750" s="74"/>
      <c r="AA750" s="75"/>
      <c r="AB750" s="75"/>
      <c r="AC750" s="129"/>
      <c r="AD750" s="134"/>
      <c r="AE750" s="134"/>
      <c r="AF750" s="134"/>
      <c r="AG750" s="134"/>
      <c r="AH750" s="134"/>
      <c r="AI750" s="134"/>
      <c r="AJ750" s="134"/>
      <c r="AK750" s="134"/>
      <c r="AL750" s="134"/>
      <c r="AM750" s="134"/>
      <c r="AN750" s="134"/>
      <c r="AO750" s="134"/>
      <c r="AP750" s="134"/>
      <c r="AQ750" s="134"/>
      <c r="AR750" s="134"/>
      <c r="AS750" s="134"/>
      <c r="AT750" s="134"/>
      <c r="AU750" s="134"/>
      <c r="AV750" s="134"/>
      <c r="AW750" s="134"/>
      <c r="AX750" s="134"/>
      <c r="AY750" s="134"/>
      <c r="AZ750" s="134"/>
      <c r="BA750" s="134"/>
      <c r="BB750" s="134"/>
      <c r="BC750" s="134"/>
      <c r="BD750" s="134"/>
      <c r="BE750" s="134"/>
      <c r="BF750" s="134"/>
      <c r="BG750" s="134"/>
      <c r="BH750" s="134"/>
      <c r="BI750" s="134"/>
      <c r="BJ750" s="134"/>
      <c r="BK750" s="134"/>
      <c r="BL750" s="134"/>
      <c r="BM750" s="135"/>
      <c r="BN750" s="136" t="n">
        <f aca="false">+MAX($D$3,DATOS_[[#This Row],[Fecha Inicio Sit. Contract.]])</f>
        <v>0</v>
      </c>
      <c r="BO750" s="136" t="n">
        <f aca="false">+MIN($D$4,DATOS_[[#This Row],[Fecha Fin Sit. Contract.]])</f>
        <v>0</v>
      </c>
      <c r="BP750" s="137" t="n">
        <f aca="false">+DATOS_[[#This Row],[% de jornada]]*IF(DATOS_[[#This Row],[% jornada reducida]]="",1,DATOS_[[#This Row],[% jornada reducida]])</f>
        <v>0</v>
      </c>
      <c r="BQ750" s="137" t="n">
        <f aca="false">+(DATOS_[[#This Row],[F.fin.cal]]-DATOS_[[#This Row],[F.ini.cal]]+1)/($D$4-$D$3+1)</f>
        <v>1</v>
      </c>
      <c r="BR750" s="137" t="str">
        <f aca="false">IF(OR(AND(DATOS_[[#This Row],[Fecha Fin Contrato]]&lt;$D$3,DATOS_[[#This Row],[Fecha Fin Contrato]]&lt;&gt;""),DATOS_[[#This Row],[Fecha de Contratación]]&gt;$D$4),"Fuera","Dentro")</f>
        <v>Dentro</v>
      </c>
      <c r="BS750" s="137" t="str">
        <f aca="false" t="array" ref="BS750:BS750">IF(MAX(IF(DATOS_[id]=DATOS_[[#This Row],[id]],DATOS_[F.fin.cal]))=DATOS_[[#This Row],[F.fin.cal]],"Sí","NO")</f>
        <v>Sí</v>
      </c>
      <c r="BT750" s="137" t="str">
        <f aca="false">IF(AND(DATOS_[[#This Row],[% normaliz]]&lt;&gt;1,DATOS_[[#This Row],[% anualiz]]=1),"Sí","NO")</f>
        <v>Sí</v>
      </c>
      <c r="BU750" s="137" t="str">
        <f aca="false">IF(AND(DATOS_[[#This Row],[% normaliz]]=1,DATOS_[[#This Row],[% anualiz]]&lt;&gt;1),"Sí","NO")</f>
        <v>NO</v>
      </c>
      <c r="BV750" s="137" t="str">
        <f aca="false">IF(AND(DATOS_[[#This Row],[% normaliz]]&lt;&gt;1,DATOS_[[#This Row],[% anualiz]]&lt;&gt;1),"Sí","NO")</f>
        <v>NO</v>
      </c>
      <c r="BW750" s="137" t="str">
        <f aca="false">+IF(DATOS_[[#This Row],[% normaliz]]*DATOS_[[#This Row],[% anualiz]]=1,"NO","Sí")</f>
        <v>Sí</v>
      </c>
      <c r="BX750" s="138" t="e">
        <f aca="false">(DATOS_[[#This Row],[S.BASE]]*(1/DATOS_[[#This Row],[% normaliz]])*(1/DATOS_[[#This Row],[% anualiz]]))*IF(DATOS_[[#This Row],[Check Equiparado]]="Sí",1,0)</f>
        <v>#DIV/0!</v>
      </c>
      <c r="BY7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0" s="138" t="e">
        <f aca="false">+DATOS_[[#This Row],[SALARIO BASE Eq]]+DATOS_[[#This Row],[Tot COMPL.SAL Eq]]</f>
        <v>#DIV/0!</v>
      </c>
      <c r="CA750" s="138" t="e">
        <f aca="false" t="array" ref="CA750:CA7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0" s="138" t="e">
        <f aca="false">+DATOS_[[#This Row],[TOTAL SALARIO Eq]]+DATOS_[[#This Row],[Tot Extrasalarial Eq]]</f>
        <v>#DIV/0!</v>
      </c>
      <c r="CC750" s="139" t="n">
        <f aca="false">DATOS_[[#This Row],[S.BASE]]</f>
        <v>0</v>
      </c>
      <c r="CD750" s="139" t="n">
        <f aca="false">+SUM(DATOS_[[#This Row],[Conc.Sal.01]:[Conc.Sal.30]])</f>
        <v>0</v>
      </c>
      <c r="CE750" s="139" t="n">
        <f aca="false">+DATOS_[[#This Row],[SALARIO BASE Ef]]+DATOS_[[#This Row],[Tot COMPL.SAL Ef]]</f>
        <v>0</v>
      </c>
      <c r="CF750" s="139" t="n">
        <f aca="false">+SUM(DATOS_[[#This Row],[C.Extra.01]:[C.Extra.05]])</f>
        <v>0</v>
      </c>
      <c r="CG750" s="139" t="n">
        <f aca="false">+DATOS_[[#This Row],[TOTAL SALARIO Ef]]+DATOS_[[#This Row],[Tot Extrasalarial Ef]]</f>
        <v>0</v>
      </c>
      <c r="CH750" s="140" t="n">
        <f aca="false">MIN(IF(DATOS_[[#This Row],[Fecha Fin Contrato]]="",$D$4,DATOS_[[#This Row],[Fecha Fin Contrato]]),$D$4)-MAX(DATOS_[[#This Row],[Fecha de Contratación]],$D$3)+1</f>
        <v>1</v>
      </c>
      <c r="CI750" s="141" t="str">
        <f aca="false">IF(COUNTIFS(DATOS_[id],DATOS_[[#This Row],[id]])&gt;1,DATOS_[[#This Row],[id]],"")</f>
        <v/>
      </c>
      <c r="CJ750" s="141" t="n">
        <f aca="false">(Inicio!$G$10-DATOS_[[#This Row],[Fecha Nacimiento]])/365.25</f>
        <v>0</v>
      </c>
      <c r="CK750" s="141" t="n">
        <f aca="false">(Inicio!$G$10-DATOS_[[#This Row],[Fecha de Antigüedad]])/365.25</f>
        <v>0</v>
      </c>
      <c r="CL750" s="141" t="e">
        <f aca="false">+VLOOKUP(DATOS_[[#This Row],[Clave de Contrato]],TblTiposContrato13[],3,0)</f>
        <v>#N/A</v>
      </c>
      <c r="CM750" s="141" t="e">
        <f aca="false">+VLOOKUP(DATOS_[[#This Row],[Clave de Contrato]],TblTiposContrato13[],4,0)</f>
        <v>#N/A</v>
      </c>
      <c r="CN750" s="141" t="str">
        <f aca="false">VLOOKUP(DATOS_[[#This Row],[Edad]],CONTRATOS!TblRngEdad,2,1)</f>
        <v>20  o menos</v>
      </c>
      <c r="CO750" s="141" t="str">
        <f aca="false">VLOOKUP(DATOS_[[#This Row],[Antigüedad]],TblRngAntg14[],2,1)</f>
        <v>0 a 1 años</v>
      </c>
    </row>
    <row r="751" customFormat="false" ht="13.8" hidden="false" customHeight="false" outlineLevel="0" collapsed="false">
      <c r="D751" s="128"/>
      <c r="E751" s="129"/>
      <c r="F751" s="129"/>
      <c r="G751" s="129"/>
      <c r="H751" s="130"/>
      <c r="I751" s="131"/>
      <c r="J751" s="128"/>
      <c r="K751" s="132"/>
      <c r="L751" s="132"/>
      <c r="M751" s="133"/>
      <c r="N751" s="133"/>
      <c r="O751" s="133"/>
      <c r="P751" s="129"/>
      <c r="Z751" s="74"/>
      <c r="AA751" s="75"/>
      <c r="AB751" s="75"/>
      <c r="AC751" s="129"/>
      <c r="AD751" s="134"/>
      <c r="AE751" s="134"/>
      <c r="AF751" s="134"/>
      <c r="AG751" s="134"/>
      <c r="AH751" s="134"/>
      <c r="AI751" s="134"/>
      <c r="AJ751" s="134"/>
      <c r="AK751" s="134"/>
      <c r="AL751" s="134"/>
      <c r="AM751" s="134"/>
      <c r="AN751" s="134"/>
      <c r="AO751" s="134"/>
      <c r="AP751" s="134"/>
      <c r="AQ751" s="134"/>
      <c r="AR751" s="134"/>
      <c r="AS751" s="134"/>
      <c r="AT751" s="134"/>
      <c r="AU751" s="134"/>
      <c r="AV751" s="134"/>
      <c r="AW751" s="134"/>
      <c r="AX751" s="134"/>
      <c r="AY751" s="134"/>
      <c r="AZ751" s="134"/>
      <c r="BA751" s="134"/>
      <c r="BB751" s="134"/>
      <c r="BC751" s="134"/>
      <c r="BD751" s="134"/>
      <c r="BE751" s="134"/>
      <c r="BF751" s="134"/>
      <c r="BG751" s="134"/>
      <c r="BH751" s="134"/>
      <c r="BI751" s="134"/>
      <c r="BJ751" s="134"/>
      <c r="BK751" s="134"/>
      <c r="BL751" s="134"/>
      <c r="BM751" s="135"/>
      <c r="BN751" s="136" t="n">
        <f aca="false">+MAX($D$3,DATOS_[[#This Row],[Fecha Inicio Sit. Contract.]])</f>
        <v>0</v>
      </c>
      <c r="BO751" s="136" t="n">
        <f aca="false">+MIN($D$4,DATOS_[[#This Row],[Fecha Fin Sit. Contract.]])</f>
        <v>0</v>
      </c>
      <c r="BP751" s="137" t="n">
        <f aca="false">+DATOS_[[#This Row],[% de jornada]]*IF(DATOS_[[#This Row],[% jornada reducida]]="",1,DATOS_[[#This Row],[% jornada reducida]])</f>
        <v>0</v>
      </c>
      <c r="BQ751" s="137" t="n">
        <f aca="false">+(DATOS_[[#This Row],[F.fin.cal]]-DATOS_[[#This Row],[F.ini.cal]]+1)/($D$4-$D$3+1)</f>
        <v>1</v>
      </c>
      <c r="BR751" s="137" t="str">
        <f aca="false">IF(OR(AND(DATOS_[[#This Row],[Fecha Fin Contrato]]&lt;$D$3,DATOS_[[#This Row],[Fecha Fin Contrato]]&lt;&gt;""),DATOS_[[#This Row],[Fecha de Contratación]]&gt;$D$4),"Fuera","Dentro")</f>
        <v>Dentro</v>
      </c>
      <c r="BS751" s="137" t="str">
        <f aca="false" t="array" ref="BS751:BS751">IF(MAX(IF(DATOS_[id]=DATOS_[[#This Row],[id]],DATOS_[F.fin.cal]))=DATOS_[[#This Row],[F.fin.cal]],"Sí","NO")</f>
        <v>Sí</v>
      </c>
      <c r="BT751" s="137" t="str">
        <f aca="false">IF(AND(DATOS_[[#This Row],[% normaliz]]&lt;&gt;1,DATOS_[[#This Row],[% anualiz]]=1),"Sí","NO")</f>
        <v>Sí</v>
      </c>
      <c r="BU751" s="137" t="str">
        <f aca="false">IF(AND(DATOS_[[#This Row],[% normaliz]]=1,DATOS_[[#This Row],[% anualiz]]&lt;&gt;1),"Sí","NO")</f>
        <v>NO</v>
      </c>
      <c r="BV751" s="137" t="str">
        <f aca="false">IF(AND(DATOS_[[#This Row],[% normaliz]]&lt;&gt;1,DATOS_[[#This Row],[% anualiz]]&lt;&gt;1),"Sí","NO")</f>
        <v>NO</v>
      </c>
      <c r="BW751" s="137" t="str">
        <f aca="false">+IF(DATOS_[[#This Row],[% normaliz]]*DATOS_[[#This Row],[% anualiz]]=1,"NO","Sí")</f>
        <v>Sí</v>
      </c>
      <c r="BX751" s="138" t="e">
        <f aca="false">(DATOS_[[#This Row],[S.BASE]]*(1/DATOS_[[#This Row],[% normaliz]])*(1/DATOS_[[#This Row],[% anualiz]]))*IF(DATOS_[[#This Row],[Check Equiparado]]="Sí",1,0)</f>
        <v>#DIV/0!</v>
      </c>
      <c r="BY7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1" s="138" t="e">
        <f aca="false">+DATOS_[[#This Row],[SALARIO BASE Eq]]+DATOS_[[#This Row],[Tot COMPL.SAL Eq]]</f>
        <v>#DIV/0!</v>
      </c>
      <c r="CA751" s="138" t="e">
        <f aca="false" t="array" ref="CA751:CA7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1" s="138" t="e">
        <f aca="false">+DATOS_[[#This Row],[TOTAL SALARIO Eq]]+DATOS_[[#This Row],[Tot Extrasalarial Eq]]</f>
        <v>#DIV/0!</v>
      </c>
      <c r="CC751" s="139" t="n">
        <f aca="false">DATOS_[[#This Row],[S.BASE]]</f>
        <v>0</v>
      </c>
      <c r="CD751" s="139" t="n">
        <f aca="false">+SUM(DATOS_[[#This Row],[Conc.Sal.01]:[Conc.Sal.30]])</f>
        <v>0</v>
      </c>
      <c r="CE751" s="139" t="n">
        <f aca="false">+DATOS_[[#This Row],[SALARIO BASE Ef]]+DATOS_[[#This Row],[Tot COMPL.SAL Ef]]</f>
        <v>0</v>
      </c>
      <c r="CF751" s="139" t="n">
        <f aca="false">+SUM(DATOS_[[#This Row],[C.Extra.01]:[C.Extra.05]])</f>
        <v>0</v>
      </c>
      <c r="CG751" s="139" t="n">
        <f aca="false">+DATOS_[[#This Row],[TOTAL SALARIO Ef]]+DATOS_[[#This Row],[Tot Extrasalarial Ef]]</f>
        <v>0</v>
      </c>
      <c r="CH751" s="140" t="n">
        <f aca="false">MIN(IF(DATOS_[[#This Row],[Fecha Fin Contrato]]="",$D$4,DATOS_[[#This Row],[Fecha Fin Contrato]]),$D$4)-MAX(DATOS_[[#This Row],[Fecha de Contratación]],$D$3)+1</f>
        <v>1</v>
      </c>
      <c r="CI751" s="141" t="str">
        <f aca="false">IF(COUNTIFS(DATOS_[id],DATOS_[[#This Row],[id]])&gt;1,DATOS_[[#This Row],[id]],"")</f>
        <v/>
      </c>
      <c r="CJ751" s="141" t="n">
        <f aca="false">(Inicio!$G$10-DATOS_[[#This Row],[Fecha Nacimiento]])/365.25</f>
        <v>0</v>
      </c>
      <c r="CK751" s="141" t="n">
        <f aca="false">(Inicio!$G$10-DATOS_[[#This Row],[Fecha de Antigüedad]])/365.25</f>
        <v>0</v>
      </c>
      <c r="CL751" s="141" t="e">
        <f aca="false">+VLOOKUP(DATOS_[[#This Row],[Clave de Contrato]],TblTiposContrato13[],3,0)</f>
        <v>#N/A</v>
      </c>
      <c r="CM751" s="141" t="e">
        <f aca="false">+VLOOKUP(DATOS_[[#This Row],[Clave de Contrato]],TblTiposContrato13[],4,0)</f>
        <v>#N/A</v>
      </c>
      <c r="CN751" s="141" t="str">
        <f aca="false">VLOOKUP(DATOS_[[#This Row],[Edad]],CONTRATOS!TblRngEdad,2,1)</f>
        <v>20  o menos</v>
      </c>
      <c r="CO751" s="141" t="str">
        <f aca="false">VLOOKUP(DATOS_[[#This Row],[Antigüedad]],TblRngAntg14[],2,1)</f>
        <v>0 a 1 años</v>
      </c>
    </row>
    <row r="752" customFormat="false" ht="13.8" hidden="false" customHeight="false" outlineLevel="0" collapsed="false">
      <c r="D752" s="128"/>
      <c r="E752" s="129"/>
      <c r="F752" s="129"/>
      <c r="G752" s="129"/>
      <c r="H752" s="130"/>
      <c r="I752" s="131"/>
      <c r="J752" s="128"/>
      <c r="K752" s="132"/>
      <c r="L752" s="132"/>
      <c r="M752" s="133"/>
      <c r="N752" s="133"/>
      <c r="O752" s="133"/>
      <c r="P752" s="129"/>
      <c r="Z752" s="74"/>
      <c r="AA752" s="75"/>
      <c r="AB752" s="75"/>
      <c r="AC752" s="129"/>
      <c r="AD752" s="134"/>
      <c r="AE752" s="134"/>
      <c r="AF752" s="134"/>
      <c r="AG752" s="134"/>
      <c r="AH752" s="134"/>
      <c r="AI752" s="134"/>
      <c r="AJ752" s="134"/>
      <c r="AK752" s="134"/>
      <c r="AL752" s="134"/>
      <c r="AM752" s="134"/>
      <c r="AN752" s="134"/>
      <c r="AO752" s="134"/>
      <c r="AP752" s="134"/>
      <c r="AQ752" s="134"/>
      <c r="AR752" s="134"/>
      <c r="AS752" s="134"/>
      <c r="AT752" s="134"/>
      <c r="AU752" s="134"/>
      <c r="AV752" s="134"/>
      <c r="AW752" s="134"/>
      <c r="AX752" s="134"/>
      <c r="AY752" s="134"/>
      <c r="AZ752" s="134"/>
      <c r="BA752" s="134"/>
      <c r="BB752" s="134"/>
      <c r="BC752" s="134"/>
      <c r="BD752" s="134"/>
      <c r="BE752" s="134"/>
      <c r="BF752" s="134"/>
      <c r="BG752" s="134"/>
      <c r="BH752" s="134"/>
      <c r="BI752" s="134"/>
      <c r="BJ752" s="134"/>
      <c r="BK752" s="134"/>
      <c r="BL752" s="134"/>
      <c r="BM752" s="135"/>
      <c r="BN752" s="136" t="n">
        <f aca="false">+MAX($D$3,DATOS_[[#This Row],[Fecha Inicio Sit. Contract.]])</f>
        <v>0</v>
      </c>
      <c r="BO752" s="136" t="n">
        <f aca="false">+MIN($D$4,DATOS_[[#This Row],[Fecha Fin Sit. Contract.]])</f>
        <v>0</v>
      </c>
      <c r="BP752" s="137" t="n">
        <f aca="false">+DATOS_[[#This Row],[% de jornada]]*IF(DATOS_[[#This Row],[% jornada reducida]]="",1,DATOS_[[#This Row],[% jornada reducida]])</f>
        <v>0</v>
      </c>
      <c r="BQ752" s="137" t="n">
        <f aca="false">+(DATOS_[[#This Row],[F.fin.cal]]-DATOS_[[#This Row],[F.ini.cal]]+1)/($D$4-$D$3+1)</f>
        <v>1</v>
      </c>
      <c r="BR752" s="137" t="str">
        <f aca="false">IF(OR(AND(DATOS_[[#This Row],[Fecha Fin Contrato]]&lt;$D$3,DATOS_[[#This Row],[Fecha Fin Contrato]]&lt;&gt;""),DATOS_[[#This Row],[Fecha de Contratación]]&gt;$D$4),"Fuera","Dentro")</f>
        <v>Dentro</v>
      </c>
      <c r="BS752" s="137" t="str">
        <f aca="false" t="array" ref="BS752:BS752">IF(MAX(IF(DATOS_[id]=DATOS_[[#This Row],[id]],DATOS_[F.fin.cal]))=DATOS_[[#This Row],[F.fin.cal]],"Sí","NO")</f>
        <v>Sí</v>
      </c>
      <c r="BT752" s="137" t="str">
        <f aca="false">IF(AND(DATOS_[[#This Row],[% normaliz]]&lt;&gt;1,DATOS_[[#This Row],[% anualiz]]=1),"Sí","NO")</f>
        <v>Sí</v>
      </c>
      <c r="BU752" s="137" t="str">
        <f aca="false">IF(AND(DATOS_[[#This Row],[% normaliz]]=1,DATOS_[[#This Row],[% anualiz]]&lt;&gt;1),"Sí","NO")</f>
        <v>NO</v>
      </c>
      <c r="BV752" s="137" t="str">
        <f aca="false">IF(AND(DATOS_[[#This Row],[% normaliz]]&lt;&gt;1,DATOS_[[#This Row],[% anualiz]]&lt;&gt;1),"Sí","NO")</f>
        <v>NO</v>
      </c>
      <c r="BW752" s="137" t="str">
        <f aca="false">+IF(DATOS_[[#This Row],[% normaliz]]*DATOS_[[#This Row],[% anualiz]]=1,"NO","Sí")</f>
        <v>Sí</v>
      </c>
      <c r="BX752" s="138" t="e">
        <f aca="false">(DATOS_[[#This Row],[S.BASE]]*(1/DATOS_[[#This Row],[% normaliz]])*(1/DATOS_[[#This Row],[% anualiz]]))*IF(DATOS_[[#This Row],[Check Equiparado]]="Sí",1,0)</f>
        <v>#DIV/0!</v>
      </c>
      <c r="BY7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2" s="138" t="e">
        <f aca="false">+DATOS_[[#This Row],[SALARIO BASE Eq]]+DATOS_[[#This Row],[Tot COMPL.SAL Eq]]</f>
        <v>#DIV/0!</v>
      </c>
      <c r="CA752" s="138" t="e">
        <f aca="false" t="array" ref="CA752:CA7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2" s="138" t="e">
        <f aca="false">+DATOS_[[#This Row],[TOTAL SALARIO Eq]]+DATOS_[[#This Row],[Tot Extrasalarial Eq]]</f>
        <v>#DIV/0!</v>
      </c>
      <c r="CC752" s="139" t="n">
        <f aca="false">DATOS_[[#This Row],[S.BASE]]</f>
        <v>0</v>
      </c>
      <c r="CD752" s="139" t="n">
        <f aca="false">+SUM(DATOS_[[#This Row],[Conc.Sal.01]:[Conc.Sal.30]])</f>
        <v>0</v>
      </c>
      <c r="CE752" s="139" t="n">
        <f aca="false">+DATOS_[[#This Row],[SALARIO BASE Ef]]+DATOS_[[#This Row],[Tot COMPL.SAL Ef]]</f>
        <v>0</v>
      </c>
      <c r="CF752" s="139" t="n">
        <f aca="false">+SUM(DATOS_[[#This Row],[C.Extra.01]:[C.Extra.05]])</f>
        <v>0</v>
      </c>
      <c r="CG752" s="139" t="n">
        <f aca="false">+DATOS_[[#This Row],[TOTAL SALARIO Ef]]+DATOS_[[#This Row],[Tot Extrasalarial Ef]]</f>
        <v>0</v>
      </c>
      <c r="CH752" s="140" t="n">
        <f aca="false">MIN(IF(DATOS_[[#This Row],[Fecha Fin Contrato]]="",$D$4,DATOS_[[#This Row],[Fecha Fin Contrato]]),$D$4)-MAX(DATOS_[[#This Row],[Fecha de Contratación]],$D$3)+1</f>
        <v>1</v>
      </c>
      <c r="CI752" s="141" t="str">
        <f aca="false">IF(COUNTIFS(DATOS_[id],DATOS_[[#This Row],[id]])&gt;1,DATOS_[[#This Row],[id]],"")</f>
        <v/>
      </c>
      <c r="CJ752" s="141" t="n">
        <f aca="false">(Inicio!$G$10-DATOS_[[#This Row],[Fecha Nacimiento]])/365.25</f>
        <v>0</v>
      </c>
      <c r="CK752" s="141" t="n">
        <f aca="false">(Inicio!$G$10-DATOS_[[#This Row],[Fecha de Antigüedad]])/365.25</f>
        <v>0</v>
      </c>
      <c r="CL752" s="141" t="e">
        <f aca="false">+VLOOKUP(DATOS_[[#This Row],[Clave de Contrato]],TblTiposContrato13[],3,0)</f>
        <v>#N/A</v>
      </c>
      <c r="CM752" s="141" t="e">
        <f aca="false">+VLOOKUP(DATOS_[[#This Row],[Clave de Contrato]],TblTiposContrato13[],4,0)</f>
        <v>#N/A</v>
      </c>
      <c r="CN752" s="141" t="str">
        <f aca="false">VLOOKUP(DATOS_[[#This Row],[Edad]],CONTRATOS!TblRngEdad,2,1)</f>
        <v>20  o menos</v>
      </c>
      <c r="CO752" s="141" t="str">
        <f aca="false">VLOOKUP(DATOS_[[#This Row],[Antigüedad]],TblRngAntg14[],2,1)</f>
        <v>0 a 1 años</v>
      </c>
    </row>
    <row r="753" customFormat="false" ht="13.8" hidden="false" customHeight="false" outlineLevel="0" collapsed="false">
      <c r="D753" s="128"/>
      <c r="E753" s="129"/>
      <c r="F753" s="129"/>
      <c r="G753" s="129"/>
      <c r="H753" s="130"/>
      <c r="I753" s="131"/>
      <c r="J753" s="128"/>
      <c r="K753" s="132"/>
      <c r="L753" s="132"/>
      <c r="M753" s="133"/>
      <c r="N753" s="133"/>
      <c r="O753" s="133"/>
      <c r="P753" s="129"/>
      <c r="Z753" s="74"/>
      <c r="AA753" s="75"/>
      <c r="AB753" s="75"/>
      <c r="AC753" s="129"/>
      <c r="AD753" s="134"/>
      <c r="AE753" s="134"/>
      <c r="AF753" s="134"/>
      <c r="AG753" s="134"/>
      <c r="AH753" s="134"/>
      <c r="AI753" s="134"/>
      <c r="AJ753" s="134"/>
      <c r="AK753" s="134"/>
      <c r="AL753" s="134"/>
      <c r="AM753" s="134"/>
      <c r="AN753" s="134"/>
      <c r="AO753" s="134"/>
      <c r="AP753" s="134"/>
      <c r="AQ753" s="134"/>
      <c r="AR753" s="134"/>
      <c r="AS753" s="134"/>
      <c r="AT753" s="134"/>
      <c r="AU753" s="134"/>
      <c r="AV753" s="134"/>
      <c r="AW753" s="134"/>
      <c r="AX753" s="134"/>
      <c r="AY753" s="134"/>
      <c r="AZ753" s="134"/>
      <c r="BA753" s="134"/>
      <c r="BB753" s="134"/>
      <c r="BC753" s="134"/>
      <c r="BD753" s="134"/>
      <c r="BE753" s="134"/>
      <c r="BF753" s="134"/>
      <c r="BG753" s="134"/>
      <c r="BH753" s="134"/>
      <c r="BI753" s="134"/>
      <c r="BJ753" s="134"/>
      <c r="BK753" s="134"/>
      <c r="BL753" s="134"/>
      <c r="BM753" s="135"/>
      <c r="BN753" s="136" t="n">
        <f aca="false">+MAX($D$3,DATOS_[[#This Row],[Fecha Inicio Sit. Contract.]])</f>
        <v>0</v>
      </c>
      <c r="BO753" s="136" t="n">
        <f aca="false">+MIN($D$4,DATOS_[[#This Row],[Fecha Fin Sit. Contract.]])</f>
        <v>0</v>
      </c>
      <c r="BP753" s="137" t="n">
        <f aca="false">+DATOS_[[#This Row],[% de jornada]]*IF(DATOS_[[#This Row],[% jornada reducida]]="",1,DATOS_[[#This Row],[% jornada reducida]])</f>
        <v>0</v>
      </c>
      <c r="BQ753" s="137" t="n">
        <f aca="false">+(DATOS_[[#This Row],[F.fin.cal]]-DATOS_[[#This Row],[F.ini.cal]]+1)/($D$4-$D$3+1)</f>
        <v>1</v>
      </c>
      <c r="BR753" s="137" t="str">
        <f aca="false">IF(OR(AND(DATOS_[[#This Row],[Fecha Fin Contrato]]&lt;$D$3,DATOS_[[#This Row],[Fecha Fin Contrato]]&lt;&gt;""),DATOS_[[#This Row],[Fecha de Contratación]]&gt;$D$4),"Fuera","Dentro")</f>
        <v>Dentro</v>
      </c>
      <c r="BS753" s="137" t="str">
        <f aca="false" t="array" ref="BS753:BS753">IF(MAX(IF(DATOS_[id]=DATOS_[[#This Row],[id]],DATOS_[F.fin.cal]))=DATOS_[[#This Row],[F.fin.cal]],"Sí","NO")</f>
        <v>Sí</v>
      </c>
      <c r="BT753" s="137" t="str">
        <f aca="false">IF(AND(DATOS_[[#This Row],[% normaliz]]&lt;&gt;1,DATOS_[[#This Row],[% anualiz]]=1),"Sí","NO")</f>
        <v>Sí</v>
      </c>
      <c r="BU753" s="137" t="str">
        <f aca="false">IF(AND(DATOS_[[#This Row],[% normaliz]]=1,DATOS_[[#This Row],[% anualiz]]&lt;&gt;1),"Sí","NO")</f>
        <v>NO</v>
      </c>
      <c r="BV753" s="137" t="str">
        <f aca="false">IF(AND(DATOS_[[#This Row],[% normaliz]]&lt;&gt;1,DATOS_[[#This Row],[% anualiz]]&lt;&gt;1),"Sí","NO")</f>
        <v>NO</v>
      </c>
      <c r="BW753" s="137" t="str">
        <f aca="false">+IF(DATOS_[[#This Row],[% normaliz]]*DATOS_[[#This Row],[% anualiz]]=1,"NO","Sí")</f>
        <v>Sí</v>
      </c>
      <c r="BX753" s="138" t="e">
        <f aca="false">(DATOS_[[#This Row],[S.BASE]]*(1/DATOS_[[#This Row],[% normaliz]])*(1/DATOS_[[#This Row],[% anualiz]]))*IF(DATOS_[[#This Row],[Check Equiparado]]="Sí",1,0)</f>
        <v>#DIV/0!</v>
      </c>
      <c r="BY7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3" s="138" t="e">
        <f aca="false">+DATOS_[[#This Row],[SALARIO BASE Eq]]+DATOS_[[#This Row],[Tot COMPL.SAL Eq]]</f>
        <v>#DIV/0!</v>
      </c>
      <c r="CA753" s="138" t="e">
        <f aca="false" t="array" ref="CA753:CA7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3" s="138" t="e">
        <f aca="false">+DATOS_[[#This Row],[TOTAL SALARIO Eq]]+DATOS_[[#This Row],[Tot Extrasalarial Eq]]</f>
        <v>#DIV/0!</v>
      </c>
      <c r="CC753" s="139" t="n">
        <f aca="false">DATOS_[[#This Row],[S.BASE]]</f>
        <v>0</v>
      </c>
      <c r="CD753" s="139" t="n">
        <f aca="false">+SUM(DATOS_[[#This Row],[Conc.Sal.01]:[Conc.Sal.30]])</f>
        <v>0</v>
      </c>
      <c r="CE753" s="139" t="n">
        <f aca="false">+DATOS_[[#This Row],[SALARIO BASE Ef]]+DATOS_[[#This Row],[Tot COMPL.SAL Ef]]</f>
        <v>0</v>
      </c>
      <c r="CF753" s="139" t="n">
        <f aca="false">+SUM(DATOS_[[#This Row],[C.Extra.01]:[C.Extra.05]])</f>
        <v>0</v>
      </c>
      <c r="CG753" s="139" t="n">
        <f aca="false">+DATOS_[[#This Row],[TOTAL SALARIO Ef]]+DATOS_[[#This Row],[Tot Extrasalarial Ef]]</f>
        <v>0</v>
      </c>
      <c r="CH753" s="140" t="n">
        <f aca="false">MIN(IF(DATOS_[[#This Row],[Fecha Fin Contrato]]="",$D$4,DATOS_[[#This Row],[Fecha Fin Contrato]]),$D$4)-MAX(DATOS_[[#This Row],[Fecha de Contratación]],$D$3)+1</f>
        <v>1</v>
      </c>
      <c r="CI753" s="141" t="str">
        <f aca="false">IF(COUNTIFS(DATOS_[id],DATOS_[[#This Row],[id]])&gt;1,DATOS_[[#This Row],[id]],"")</f>
        <v/>
      </c>
      <c r="CJ753" s="141" t="n">
        <f aca="false">(Inicio!$G$10-DATOS_[[#This Row],[Fecha Nacimiento]])/365.25</f>
        <v>0</v>
      </c>
      <c r="CK753" s="141" t="n">
        <f aca="false">(Inicio!$G$10-DATOS_[[#This Row],[Fecha de Antigüedad]])/365.25</f>
        <v>0</v>
      </c>
      <c r="CL753" s="141" t="e">
        <f aca="false">+VLOOKUP(DATOS_[[#This Row],[Clave de Contrato]],TblTiposContrato13[],3,0)</f>
        <v>#N/A</v>
      </c>
      <c r="CM753" s="141" t="e">
        <f aca="false">+VLOOKUP(DATOS_[[#This Row],[Clave de Contrato]],TblTiposContrato13[],4,0)</f>
        <v>#N/A</v>
      </c>
      <c r="CN753" s="141" t="str">
        <f aca="false">VLOOKUP(DATOS_[[#This Row],[Edad]],CONTRATOS!TblRngEdad,2,1)</f>
        <v>20  o menos</v>
      </c>
      <c r="CO753" s="141" t="str">
        <f aca="false">VLOOKUP(DATOS_[[#This Row],[Antigüedad]],TblRngAntg14[],2,1)</f>
        <v>0 a 1 años</v>
      </c>
    </row>
    <row r="754" customFormat="false" ht="13.8" hidden="false" customHeight="false" outlineLevel="0" collapsed="false">
      <c r="D754" s="128"/>
      <c r="E754" s="129"/>
      <c r="F754" s="129"/>
      <c r="G754" s="129"/>
      <c r="H754" s="130"/>
      <c r="I754" s="131"/>
      <c r="J754" s="128"/>
      <c r="K754" s="132"/>
      <c r="L754" s="132"/>
      <c r="M754" s="133"/>
      <c r="N754" s="133"/>
      <c r="O754" s="133"/>
      <c r="P754" s="129"/>
      <c r="Z754" s="74"/>
      <c r="AA754" s="75"/>
      <c r="AB754" s="75"/>
      <c r="AC754" s="129"/>
      <c r="AD754" s="134"/>
      <c r="AE754" s="134"/>
      <c r="AF754" s="134"/>
      <c r="AG754" s="134"/>
      <c r="AH754" s="134"/>
      <c r="AI754" s="134"/>
      <c r="AJ754" s="134"/>
      <c r="AK754" s="134"/>
      <c r="AL754" s="134"/>
      <c r="AM754" s="134"/>
      <c r="AN754" s="134"/>
      <c r="AO754" s="134"/>
      <c r="AP754" s="134"/>
      <c r="AQ754" s="134"/>
      <c r="AR754" s="134"/>
      <c r="AS754" s="134"/>
      <c r="AT754" s="134"/>
      <c r="AU754" s="134"/>
      <c r="AV754" s="134"/>
      <c r="AW754" s="134"/>
      <c r="AX754" s="134"/>
      <c r="AY754" s="134"/>
      <c r="AZ754" s="134"/>
      <c r="BA754" s="134"/>
      <c r="BB754" s="134"/>
      <c r="BC754" s="134"/>
      <c r="BD754" s="134"/>
      <c r="BE754" s="134"/>
      <c r="BF754" s="134"/>
      <c r="BG754" s="134"/>
      <c r="BH754" s="134"/>
      <c r="BI754" s="134"/>
      <c r="BJ754" s="134"/>
      <c r="BK754" s="134"/>
      <c r="BL754" s="134"/>
      <c r="BM754" s="135"/>
      <c r="BN754" s="136" t="n">
        <f aca="false">+MAX($D$3,DATOS_[[#This Row],[Fecha Inicio Sit. Contract.]])</f>
        <v>0</v>
      </c>
      <c r="BO754" s="136" t="n">
        <f aca="false">+MIN($D$4,DATOS_[[#This Row],[Fecha Fin Sit. Contract.]])</f>
        <v>0</v>
      </c>
      <c r="BP754" s="137" t="n">
        <f aca="false">+DATOS_[[#This Row],[% de jornada]]*IF(DATOS_[[#This Row],[% jornada reducida]]="",1,DATOS_[[#This Row],[% jornada reducida]])</f>
        <v>0</v>
      </c>
      <c r="BQ754" s="137" t="n">
        <f aca="false">+(DATOS_[[#This Row],[F.fin.cal]]-DATOS_[[#This Row],[F.ini.cal]]+1)/($D$4-$D$3+1)</f>
        <v>1</v>
      </c>
      <c r="BR754" s="137" t="str">
        <f aca="false">IF(OR(AND(DATOS_[[#This Row],[Fecha Fin Contrato]]&lt;$D$3,DATOS_[[#This Row],[Fecha Fin Contrato]]&lt;&gt;""),DATOS_[[#This Row],[Fecha de Contratación]]&gt;$D$4),"Fuera","Dentro")</f>
        <v>Dentro</v>
      </c>
      <c r="BS754" s="137" t="str">
        <f aca="false" t="array" ref="BS754:BS754">IF(MAX(IF(DATOS_[id]=DATOS_[[#This Row],[id]],DATOS_[F.fin.cal]))=DATOS_[[#This Row],[F.fin.cal]],"Sí","NO")</f>
        <v>Sí</v>
      </c>
      <c r="BT754" s="137" t="str">
        <f aca="false">IF(AND(DATOS_[[#This Row],[% normaliz]]&lt;&gt;1,DATOS_[[#This Row],[% anualiz]]=1),"Sí","NO")</f>
        <v>Sí</v>
      </c>
      <c r="BU754" s="137" t="str">
        <f aca="false">IF(AND(DATOS_[[#This Row],[% normaliz]]=1,DATOS_[[#This Row],[% anualiz]]&lt;&gt;1),"Sí","NO")</f>
        <v>NO</v>
      </c>
      <c r="BV754" s="137" t="str">
        <f aca="false">IF(AND(DATOS_[[#This Row],[% normaliz]]&lt;&gt;1,DATOS_[[#This Row],[% anualiz]]&lt;&gt;1),"Sí","NO")</f>
        <v>NO</v>
      </c>
      <c r="BW754" s="137" t="str">
        <f aca="false">+IF(DATOS_[[#This Row],[% normaliz]]*DATOS_[[#This Row],[% anualiz]]=1,"NO","Sí")</f>
        <v>Sí</v>
      </c>
      <c r="BX754" s="138" t="e">
        <f aca="false">(DATOS_[[#This Row],[S.BASE]]*(1/DATOS_[[#This Row],[% normaliz]])*(1/DATOS_[[#This Row],[% anualiz]]))*IF(DATOS_[[#This Row],[Check Equiparado]]="Sí",1,0)</f>
        <v>#DIV/0!</v>
      </c>
      <c r="BY7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4" s="138" t="e">
        <f aca="false">+DATOS_[[#This Row],[SALARIO BASE Eq]]+DATOS_[[#This Row],[Tot COMPL.SAL Eq]]</f>
        <v>#DIV/0!</v>
      </c>
      <c r="CA754" s="138" t="e">
        <f aca="false" t="array" ref="CA754:CA7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4" s="138" t="e">
        <f aca="false">+DATOS_[[#This Row],[TOTAL SALARIO Eq]]+DATOS_[[#This Row],[Tot Extrasalarial Eq]]</f>
        <v>#DIV/0!</v>
      </c>
      <c r="CC754" s="139" t="n">
        <f aca="false">DATOS_[[#This Row],[S.BASE]]</f>
        <v>0</v>
      </c>
      <c r="CD754" s="139" t="n">
        <f aca="false">+SUM(DATOS_[[#This Row],[Conc.Sal.01]:[Conc.Sal.30]])</f>
        <v>0</v>
      </c>
      <c r="CE754" s="139" t="n">
        <f aca="false">+DATOS_[[#This Row],[SALARIO BASE Ef]]+DATOS_[[#This Row],[Tot COMPL.SAL Ef]]</f>
        <v>0</v>
      </c>
      <c r="CF754" s="139" t="n">
        <f aca="false">+SUM(DATOS_[[#This Row],[C.Extra.01]:[C.Extra.05]])</f>
        <v>0</v>
      </c>
      <c r="CG754" s="139" t="n">
        <f aca="false">+DATOS_[[#This Row],[TOTAL SALARIO Ef]]+DATOS_[[#This Row],[Tot Extrasalarial Ef]]</f>
        <v>0</v>
      </c>
      <c r="CH754" s="140" t="n">
        <f aca="false">MIN(IF(DATOS_[[#This Row],[Fecha Fin Contrato]]="",$D$4,DATOS_[[#This Row],[Fecha Fin Contrato]]),$D$4)-MAX(DATOS_[[#This Row],[Fecha de Contratación]],$D$3)+1</f>
        <v>1</v>
      </c>
      <c r="CI754" s="141" t="str">
        <f aca="false">IF(COUNTIFS(DATOS_[id],DATOS_[[#This Row],[id]])&gt;1,DATOS_[[#This Row],[id]],"")</f>
        <v/>
      </c>
      <c r="CJ754" s="141" t="n">
        <f aca="false">(Inicio!$G$10-DATOS_[[#This Row],[Fecha Nacimiento]])/365.25</f>
        <v>0</v>
      </c>
      <c r="CK754" s="141" t="n">
        <f aca="false">(Inicio!$G$10-DATOS_[[#This Row],[Fecha de Antigüedad]])/365.25</f>
        <v>0</v>
      </c>
      <c r="CL754" s="141" t="e">
        <f aca="false">+VLOOKUP(DATOS_[[#This Row],[Clave de Contrato]],TblTiposContrato13[],3,0)</f>
        <v>#N/A</v>
      </c>
      <c r="CM754" s="141" t="e">
        <f aca="false">+VLOOKUP(DATOS_[[#This Row],[Clave de Contrato]],TblTiposContrato13[],4,0)</f>
        <v>#N/A</v>
      </c>
      <c r="CN754" s="141" t="str">
        <f aca="false">VLOOKUP(DATOS_[[#This Row],[Edad]],CONTRATOS!TblRngEdad,2,1)</f>
        <v>20  o menos</v>
      </c>
      <c r="CO754" s="141" t="str">
        <f aca="false">VLOOKUP(DATOS_[[#This Row],[Antigüedad]],TblRngAntg14[],2,1)</f>
        <v>0 a 1 años</v>
      </c>
    </row>
    <row r="755" customFormat="false" ht="13.8" hidden="false" customHeight="false" outlineLevel="0" collapsed="false">
      <c r="D755" s="128"/>
      <c r="E755" s="129"/>
      <c r="F755" s="129"/>
      <c r="G755" s="129"/>
      <c r="H755" s="130"/>
      <c r="I755" s="131"/>
      <c r="J755" s="128"/>
      <c r="K755" s="132"/>
      <c r="L755" s="132"/>
      <c r="M755" s="133"/>
      <c r="N755" s="133"/>
      <c r="O755" s="133"/>
      <c r="P755" s="129"/>
      <c r="Z755" s="74"/>
      <c r="AA755" s="75"/>
      <c r="AB755" s="75"/>
      <c r="AC755" s="129"/>
      <c r="AD755" s="134"/>
      <c r="AE755" s="134"/>
      <c r="AF755" s="134"/>
      <c r="AG755" s="134"/>
      <c r="AH755" s="134"/>
      <c r="AI755" s="134"/>
      <c r="AJ755" s="134"/>
      <c r="AK755" s="134"/>
      <c r="AL755" s="134"/>
      <c r="AM755" s="134"/>
      <c r="AN755" s="134"/>
      <c r="AO755" s="134"/>
      <c r="AP755" s="134"/>
      <c r="AQ755" s="134"/>
      <c r="AR755" s="134"/>
      <c r="AS755" s="134"/>
      <c r="AT755" s="134"/>
      <c r="AU755" s="134"/>
      <c r="AV755" s="134"/>
      <c r="AW755" s="134"/>
      <c r="AX755" s="134"/>
      <c r="AY755" s="134"/>
      <c r="AZ755" s="134"/>
      <c r="BA755" s="134"/>
      <c r="BB755" s="134"/>
      <c r="BC755" s="134"/>
      <c r="BD755" s="134"/>
      <c r="BE755" s="134"/>
      <c r="BF755" s="134"/>
      <c r="BG755" s="134"/>
      <c r="BH755" s="134"/>
      <c r="BI755" s="134"/>
      <c r="BJ755" s="134"/>
      <c r="BK755" s="134"/>
      <c r="BL755" s="134"/>
      <c r="BM755" s="135"/>
      <c r="BN755" s="136" t="n">
        <f aca="false">+MAX($D$3,DATOS_[[#This Row],[Fecha Inicio Sit. Contract.]])</f>
        <v>0</v>
      </c>
      <c r="BO755" s="136" t="n">
        <f aca="false">+MIN($D$4,DATOS_[[#This Row],[Fecha Fin Sit. Contract.]])</f>
        <v>0</v>
      </c>
      <c r="BP755" s="137" t="n">
        <f aca="false">+DATOS_[[#This Row],[% de jornada]]*IF(DATOS_[[#This Row],[% jornada reducida]]="",1,DATOS_[[#This Row],[% jornada reducida]])</f>
        <v>0</v>
      </c>
      <c r="BQ755" s="137" t="n">
        <f aca="false">+(DATOS_[[#This Row],[F.fin.cal]]-DATOS_[[#This Row],[F.ini.cal]]+1)/($D$4-$D$3+1)</f>
        <v>1</v>
      </c>
      <c r="BR755" s="137" t="str">
        <f aca="false">IF(OR(AND(DATOS_[[#This Row],[Fecha Fin Contrato]]&lt;$D$3,DATOS_[[#This Row],[Fecha Fin Contrato]]&lt;&gt;""),DATOS_[[#This Row],[Fecha de Contratación]]&gt;$D$4),"Fuera","Dentro")</f>
        <v>Dentro</v>
      </c>
      <c r="BS755" s="137" t="str">
        <f aca="false" t="array" ref="BS755:BS755">IF(MAX(IF(DATOS_[id]=DATOS_[[#This Row],[id]],DATOS_[F.fin.cal]))=DATOS_[[#This Row],[F.fin.cal]],"Sí","NO")</f>
        <v>Sí</v>
      </c>
      <c r="BT755" s="137" t="str">
        <f aca="false">IF(AND(DATOS_[[#This Row],[% normaliz]]&lt;&gt;1,DATOS_[[#This Row],[% anualiz]]=1),"Sí","NO")</f>
        <v>Sí</v>
      </c>
      <c r="BU755" s="137" t="str">
        <f aca="false">IF(AND(DATOS_[[#This Row],[% normaliz]]=1,DATOS_[[#This Row],[% anualiz]]&lt;&gt;1),"Sí","NO")</f>
        <v>NO</v>
      </c>
      <c r="BV755" s="137" t="str">
        <f aca="false">IF(AND(DATOS_[[#This Row],[% normaliz]]&lt;&gt;1,DATOS_[[#This Row],[% anualiz]]&lt;&gt;1),"Sí","NO")</f>
        <v>NO</v>
      </c>
      <c r="BW755" s="137" t="str">
        <f aca="false">+IF(DATOS_[[#This Row],[% normaliz]]*DATOS_[[#This Row],[% anualiz]]=1,"NO","Sí")</f>
        <v>Sí</v>
      </c>
      <c r="BX755" s="138" t="e">
        <f aca="false">(DATOS_[[#This Row],[S.BASE]]*(1/DATOS_[[#This Row],[% normaliz]])*(1/DATOS_[[#This Row],[% anualiz]]))*IF(DATOS_[[#This Row],[Check Equiparado]]="Sí",1,0)</f>
        <v>#DIV/0!</v>
      </c>
      <c r="BY7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5" s="138" t="e">
        <f aca="false">+DATOS_[[#This Row],[SALARIO BASE Eq]]+DATOS_[[#This Row],[Tot COMPL.SAL Eq]]</f>
        <v>#DIV/0!</v>
      </c>
      <c r="CA755" s="138" t="e">
        <f aca="false" t="array" ref="CA755:CA7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5" s="138" t="e">
        <f aca="false">+DATOS_[[#This Row],[TOTAL SALARIO Eq]]+DATOS_[[#This Row],[Tot Extrasalarial Eq]]</f>
        <v>#DIV/0!</v>
      </c>
      <c r="CC755" s="139" t="n">
        <f aca="false">DATOS_[[#This Row],[S.BASE]]</f>
        <v>0</v>
      </c>
      <c r="CD755" s="139" t="n">
        <f aca="false">+SUM(DATOS_[[#This Row],[Conc.Sal.01]:[Conc.Sal.30]])</f>
        <v>0</v>
      </c>
      <c r="CE755" s="139" t="n">
        <f aca="false">+DATOS_[[#This Row],[SALARIO BASE Ef]]+DATOS_[[#This Row],[Tot COMPL.SAL Ef]]</f>
        <v>0</v>
      </c>
      <c r="CF755" s="139" t="n">
        <f aca="false">+SUM(DATOS_[[#This Row],[C.Extra.01]:[C.Extra.05]])</f>
        <v>0</v>
      </c>
      <c r="CG755" s="139" t="n">
        <f aca="false">+DATOS_[[#This Row],[TOTAL SALARIO Ef]]+DATOS_[[#This Row],[Tot Extrasalarial Ef]]</f>
        <v>0</v>
      </c>
      <c r="CH755" s="140" t="n">
        <f aca="false">MIN(IF(DATOS_[[#This Row],[Fecha Fin Contrato]]="",$D$4,DATOS_[[#This Row],[Fecha Fin Contrato]]),$D$4)-MAX(DATOS_[[#This Row],[Fecha de Contratación]],$D$3)+1</f>
        <v>1</v>
      </c>
      <c r="CI755" s="141" t="str">
        <f aca="false">IF(COUNTIFS(DATOS_[id],DATOS_[[#This Row],[id]])&gt;1,DATOS_[[#This Row],[id]],"")</f>
        <v/>
      </c>
      <c r="CJ755" s="141" t="n">
        <f aca="false">(Inicio!$G$10-DATOS_[[#This Row],[Fecha Nacimiento]])/365.25</f>
        <v>0</v>
      </c>
      <c r="CK755" s="141" t="n">
        <f aca="false">(Inicio!$G$10-DATOS_[[#This Row],[Fecha de Antigüedad]])/365.25</f>
        <v>0</v>
      </c>
      <c r="CL755" s="141" t="e">
        <f aca="false">+VLOOKUP(DATOS_[[#This Row],[Clave de Contrato]],TblTiposContrato13[],3,0)</f>
        <v>#N/A</v>
      </c>
      <c r="CM755" s="141" t="e">
        <f aca="false">+VLOOKUP(DATOS_[[#This Row],[Clave de Contrato]],TblTiposContrato13[],4,0)</f>
        <v>#N/A</v>
      </c>
      <c r="CN755" s="141" t="str">
        <f aca="false">VLOOKUP(DATOS_[[#This Row],[Edad]],CONTRATOS!TblRngEdad,2,1)</f>
        <v>20  o menos</v>
      </c>
      <c r="CO755" s="141" t="str">
        <f aca="false">VLOOKUP(DATOS_[[#This Row],[Antigüedad]],TblRngAntg14[],2,1)</f>
        <v>0 a 1 años</v>
      </c>
    </row>
    <row r="756" customFormat="false" ht="13.8" hidden="false" customHeight="false" outlineLevel="0" collapsed="false">
      <c r="D756" s="128"/>
      <c r="E756" s="129"/>
      <c r="F756" s="129"/>
      <c r="G756" s="129"/>
      <c r="H756" s="130"/>
      <c r="I756" s="131"/>
      <c r="J756" s="128"/>
      <c r="K756" s="132"/>
      <c r="L756" s="132"/>
      <c r="M756" s="133"/>
      <c r="N756" s="133"/>
      <c r="O756" s="133"/>
      <c r="P756" s="129"/>
      <c r="Z756" s="74"/>
      <c r="AA756" s="75"/>
      <c r="AB756" s="75"/>
      <c r="AC756" s="129"/>
      <c r="AD756" s="134"/>
      <c r="AE756" s="134"/>
      <c r="AF756" s="134"/>
      <c r="AG756" s="134"/>
      <c r="AH756" s="134"/>
      <c r="AI756" s="134"/>
      <c r="AJ756" s="134"/>
      <c r="AK756" s="134"/>
      <c r="AL756" s="134"/>
      <c r="AM756" s="134"/>
      <c r="AN756" s="134"/>
      <c r="AO756" s="134"/>
      <c r="AP756" s="134"/>
      <c r="AQ756" s="134"/>
      <c r="AR756" s="134"/>
      <c r="AS756" s="134"/>
      <c r="AT756" s="134"/>
      <c r="AU756" s="134"/>
      <c r="AV756" s="134"/>
      <c r="AW756" s="134"/>
      <c r="AX756" s="134"/>
      <c r="AY756" s="134"/>
      <c r="AZ756" s="134"/>
      <c r="BA756" s="134"/>
      <c r="BB756" s="134"/>
      <c r="BC756" s="134"/>
      <c r="BD756" s="134"/>
      <c r="BE756" s="134"/>
      <c r="BF756" s="134"/>
      <c r="BG756" s="134"/>
      <c r="BH756" s="134"/>
      <c r="BI756" s="134"/>
      <c r="BJ756" s="134"/>
      <c r="BK756" s="134"/>
      <c r="BL756" s="134"/>
      <c r="BM756" s="135"/>
      <c r="BN756" s="136" t="n">
        <f aca="false">+MAX($D$3,DATOS_[[#This Row],[Fecha Inicio Sit. Contract.]])</f>
        <v>0</v>
      </c>
      <c r="BO756" s="136" t="n">
        <f aca="false">+MIN($D$4,DATOS_[[#This Row],[Fecha Fin Sit. Contract.]])</f>
        <v>0</v>
      </c>
      <c r="BP756" s="137" t="n">
        <f aca="false">+DATOS_[[#This Row],[% de jornada]]*IF(DATOS_[[#This Row],[% jornada reducida]]="",1,DATOS_[[#This Row],[% jornada reducida]])</f>
        <v>0</v>
      </c>
      <c r="BQ756" s="137" t="n">
        <f aca="false">+(DATOS_[[#This Row],[F.fin.cal]]-DATOS_[[#This Row],[F.ini.cal]]+1)/($D$4-$D$3+1)</f>
        <v>1</v>
      </c>
      <c r="BR756" s="137" t="str">
        <f aca="false">IF(OR(AND(DATOS_[[#This Row],[Fecha Fin Contrato]]&lt;$D$3,DATOS_[[#This Row],[Fecha Fin Contrato]]&lt;&gt;""),DATOS_[[#This Row],[Fecha de Contratación]]&gt;$D$4),"Fuera","Dentro")</f>
        <v>Dentro</v>
      </c>
      <c r="BS756" s="137" t="str">
        <f aca="false" t="array" ref="BS756:BS756">IF(MAX(IF(DATOS_[id]=DATOS_[[#This Row],[id]],DATOS_[F.fin.cal]))=DATOS_[[#This Row],[F.fin.cal]],"Sí","NO")</f>
        <v>Sí</v>
      </c>
      <c r="BT756" s="137" t="str">
        <f aca="false">IF(AND(DATOS_[[#This Row],[% normaliz]]&lt;&gt;1,DATOS_[[#This Row],[% anualiz]]=1),"Sí","NO")</f>
        <v>Sí</v>
      </c>
      <c r="BU756" s="137" t="str">
        <f aca="false">IF(AND(DATOS_[[#This Row],[% normaliz]]=1,DATOS_[[#This Row],[% anualiz]]&lt;&gt;1),"Sí","NO")</f>
        <v>NO</v>
      </c>
      <c r="BV756" s="137" t="str">
        <f aca="false">IF(AND(DATOS_[[#This Row],[% normaliz]]&lt;&gt;1,DATOS_[[#This Row],[% anualiz]]&lt;&gt;1),"Sí","NO")</f>
        <v>NO</v>
      </c>
      <c r="BW756" s="137" t="str">
        <f aca="false">+IF(DATOS_[[#This Row],[% normaliz]]*DATOS_[[#This Row],[% anualiz]]=1,"NO","Sí")</f>
        <v>Sí</v>
      </c>
      <c r="BX756" s="138" t="e">
        <f aca="false">(DATOS_[[#This Row],[S.BASE]]*(1/DATOS_[[#This Row],[% normaliz]])*(1/DATOS_[[#This Row],[% anualiz]]))*IF(DATOS_[[#This Row],[Check Equiparado]]="Sí",1,0)</f>
        <v>#DIV/0!</v>
      </c>
      <c r="BY7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6" s="138" t="e">
        <f aca="false">+DATOS_[[#This Row],[SALARIO BASE Eq]]+DATOS_[[#This Row],[Tot COMPL.SAL Eq]]</f>
        <v>#DIV/0!</v>
      </c>
      <c r="CA756" s="138" t="e">
        <f aca="false" t="array" ref="CA756:CA7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6" s="138" t="e">
        <f aca="false">+DATOS_[[#This Row],[TOTAL SALARIO Eq]]+DATOS_[[#This Row],[Tot Extrasalarial Eq]]</f>
        <v>#DIV/0!</v>
      </c>
      <c r="CC756" s="139" t="n">
        <f aca="false">DATOS_[[#This Row],[S.BASE]]</f>
        <v>0</v>
      </c>
      <c r="CD756" s="139" t="n">
        <f aca="false">+SUM(DATOS_[[#This Row],[Conc.Sal.01]:[Conc.Sal.30]])</f>
        <v>0</v>
      </c>
      <c r="CE756" s="139" t="n">
        <f aca="false">+DATOS_[[#This Row],[SALARIO BASE Ef]]+DATOS_[[#This Row],[Tot COMPL.SAL Ef]]</f>
        <v>0</v>
      </c>
      <c r="CF756" s="139" t="n">
        <f aca="false">+SUM(DATOS_[[#This Row],[C.Extra.01]:[C.Extra.05]])</f>
        <v>0</v>
      </c>
      <c r="CG756" s="139" t="n">
        <f aca="false">+DATOS_[[#This Row],[TOTAL SALARIO Ef]]+DATOS_[[#This Row],[Tot Extrasalarial Ef]]</f>
        <v>0</v>
      </c>
      <c r="CH756" s="140" t="n">
        <f aca="false">MIN(IF(DATOS_[[#This Row],[Fecha Fin Contrato]]="",$D$4,DATOS_[[#This Row],[Fecha Fin Contrato]]),$D$4)-MAX(DATOS_[[#This Row],[Fecha de Contratación]],$D$3)+1</f>
        <v>1</v>
      </c>
      <c r="CI756" s="141" t="str">
        <f aca="false">IF(COUNTIFS(DATOS_[id],DATOS_[[#This Row],[id]])&gt;1,DATOS_[[#This Row],[id]],"")</f>
        <v/>
      </c>
      <c r="CJ756" s="141" t="n">
        <f aca="false">(Inicio!$G$10-DATOS_[[#This Row],[Fecha Nacimiento]])/365.25</f>
        <v>0</v>
      </c>
      <c r="CK756" s="141" t="n">
        <f aca="false">(Inicio!$G$10-DATOS_[[#This Row],[Fecha de Antigüedad]])/365.25</f>
        <v>0</v>
      </c>
      <c r="CL756" s="141" t="e">
        <f aca="false">+VLOOKUP(DATOS_[[#This Row],[Clave de Contrato]],TblTiposContrato13[],3,0)</f>
        <v>#N/A</v>
      </c>
      <c r="CM756" s="141" t="e">
        <f aca="false">+VLOOKUP(DATOS_[[#This Row],[Clave de Contrato]],TblTiposContrato13[],4,0)</f>
        <v>#N/A</v>
      </c>
      <c r="CN756" s="141" t="str">
        <f aca="false">VLOOKUP(DATOS_[[#This Row],[Edad]],CONTRATOS!TblRngEdad,2,1)</f>
        <v>20  o menos</v>
      </c>
      <c r="CO756" s="141" t="str">
        <f aca="false">VLOOKUP(DATOS_[[#This Row],[Antigüedad]],TblRngAntg14[],2,1)</f>
        <v>0 a 1 años</v>
      </c>
    </row>
    <row r="757" customFormat="false" ht="13.8" hidden="false" customHeight="false" outlineLevel="0" collapsed="false">
      <c r="D757" s="128"/>
      <c r="E757" s="129"/>
      <c r="F757" s="129"/>
      <c r="G757" s="129"/>
      <c r="H757" s="130"/>
      <c r="I757" s="131"/>
      <c r="J757" s="128"/>
      <c r="K757" s="132"/>
      <c r="L757" s="132"/>
      <c r="M757" s="133"/>
      <c r="N757" s="133"/>
      <c r="O757" s="133"/>
      <c r="P757" s="129"/>
      <c r="Z757" s="74"/>
      <c r="AA757" s="75"/>
      <c r="AB757" s="75"/>
      <c r="AC757" s="129"/>
      <c r="AD757" s="134"/>
      <c r="AE757" s="134"/>
      <c r="AF757" s="134"/>
      <c r="AG757" s="134"/>
      <c r="AH757" s="134"/>
      <c r="AI757" s="134"/>
      <c r="AJ757" s="134"/>
      <c r="AK757" s="134"/>
      <c r="AL757" s="134"/>
      <c r="AM757" s="134"/>
      <c r="AN757" s="134"/>
      <c r="AO757" s="134"/>
      <c r="AP757" s="134"/>
      <c r="AQ757" s="134"/>
      <c r="AR757" s="134"/>
      <c r="AS757" s="134"/>
      <c r="AT757" s="134"/>
      <c r="AU757" s="134"/>
      <c r="AV757" s="134"/>
      <c r="AW757" s="134"/>
      <c r="AX757" s="134"/>
      <c r="AY757" s="134"/>
      <c r="AZ757" s="134"/>
      <c r="BA757" s="134"/>
      <c r="BB757" s="134"/>
      <c r="BC757" s="134"/>
      <c r="BD757" s="134"/>
      <c r="BE757" s="134"/>
      <c r="BF757" s="134"/>
      <c r="BG757" s="134"/>
      <c r="BH757" s="134"/>
      <c r="BI757" s="134"/>
      <c r="BJ757" s="134"/>
      <c r="BK757" s="134"/>
      <c r="BL757" s="134"/>
      <c r="BM757" s="135"/>
      <c r="BN757" s="136" t="n">
        <f aca="false">+MAX($D$3,DATOS_[[#This Row],[Fecha Inicio Sit. Contract.]])</f>
        <v>0</v>
      </c>
      <c r="BO757" s="136" t="n">
        <f aca="false">+MIN($D$4,DATOS_[[#This Row],[Fecha Fin Sit. Contract.]])</f>
        <v>0</v>
      </c>
      <c r="BP757" s="137" t="n">
        <f aca="false">+DATOS_[[#This Row],[% de jornada]]*IF(DATOS_[[#This Row],[% jornada reducida]]="",1,DATOS_[[#This Row],[% jornada reducida]])</f>
        <v>0</v>
      </c>
      <c r="BQ757" s="137" t="n">
        <f aca="false">+(DATOS_[[#This Row],[F.fin.cal]]-DATOS_[[#This Row],[F.ini.cal]]+1)/($D$4-$D$3+1)</f>
        <v>1</v>
      </c>
      <c r="BR757" s="137" t="str">
        <f aca="false">IF(OR(AND(DATOS_[[#This Row],[Fecha Fin Contrato]]&lt;$D$3,DATOS_[[#This Row],[Fecha Fin Contrato]]&lt;&gt;""),DATOS_[[#This Row],[Fecha de Contratación]]&gt;$D$4),"Fuera","Dentro")</f>
        <v>Dentro</v>
      </c>
      <c r="BS757" s="137" t="str">
        <f aca="false" t="array" ref="BS757:BS757">IF(MAX(IF(DATOS_[id]=DATOS_[[#This Row],[id]],DATOS_[F.fin.cal]))=DATOS_[[#This Row],[F.fin.cal]],"Sí","NO")</f>
        <v>Sí</v>
      </c>
      <c r="BT757" s="137" t="str">
        <f aca="false">IF(AND(DATOS_[[#This Row],[% normaliz]]&lt;&gt;1,DATOS_[[#This Row],[% anualiz]]=1),"Sí","NO")</f>
        <v>Sí</v>
      </c>
      <c r="BU757" s="137" t="str">
        <f aca="false">IF(AND(DATOS_[[#This Row],[% normaliz]]=1,DATOS_[[#This Row],[% anualiz]]&lt;&gt;1),"Sí","NO")</f>
        <v>NO</v>
      </c>
      <c r="BV757" s="137" t="str">
        <f aca="false">IF(AND(DATOS_[[#This Row],[% normaliz]]&lt;&gt;1,DATOS_[[#This Row],[% anualiz]]&lt;&gt;1),"Sí","NO")</f>
        <v>NO</v>
      </c>
      <c r="BW757" s="137" t="str">
        <f aca="false">+IF(DATOS_[[#This Row],[% normaliz]]*DATOS_[[#This Row],[% anualiz]]=1,"NO","Sí")</f>
        <v>Sí</v>
      </c>
      <c r="BX757" s="138" t="e">
        <f aca="false">(DATOS_[[#This Row],[S.BASE]]*(1/DATOS_[[#This Row],[% normaliz]])*(1/DATOS_[[#This Row],[% anualiz]]))*IF(DATOS_[[#This Row],[Check Equiparado]]="Sí",1,0)</f>
        <v>#DIV/0!</v>
      </c>
      <c r="BY7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7" s="138" t="e">
        <f aca="false">+DATOS_[[#This Row],[SALARIO BASE Eq]]+DATOS_[[#This Row],[Tot COMPL.SAL Eq]]</f>
        <v>#DIV/0!</v>
      </c>
      <c r="CA757" s="138" t="e">
        <f aca="false" t="array" ref="CA757:CA7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7" s="138" t="e">
        <f aca="false">+DATOS_[[#This Row],[TOTAL SALARIO Eq]]+DATOS_[[#This Row],[Tot Extrasalarial Eq]]</f>
        <v>#DIV/0!</v>
      </c>
      <c r="CC757" s="139" t="n">
        <f aca="false">DATOS_[[#This Row],[S.BASE]]</f>
        <v>0</v>
      </c>
      <c r="CD757" s="139" t="n">
        <f aca="false">+SUM(DATOS_[[#This Row],[Conc.Sal.01]:[Conc.Sal.30]])</f>
        <v>0</v>
      </c>
      <c r="CE757" s="139" t="n">
        <f aca="false">+DATOS_[[#This Row],[SALARIO BASE Ef]]+DATOS_[[#This Row],[Tot COMPL.SAL Ef]]</f>
        <v>0</v>
      </c>
      <c r="CF757" s="139" t="n">
        <f aca="false">+SUM(DATOS_[[#This Row],[C.Extra.01]:[C.Extra.05]])</f>
        <v>0</v>
      </c>
      <c r="CG757" s="139" t="n">
        <f aca="false">+DATOS_[[#This Row],[TOTAL SALARIO Ef]]+DATOS_[[#This Row],[Tot Extrasalarial Ef]]</f>
        <v>0</v>
      </c>
      <c r="CH757" s="140" t="n">
        <f aca="false">MIN(IF(DATOS_[[#This Row],[Fecha Fin Contrato]]="",$D$4,DATOS_[[#This Row],[Fecha Fin Contrato]]),$D$4)-MAX(DATOS_[[#This Row],[Fecha de Contratación]],$D$3)+1</f>
        <v>1</v>
      </c>
      <c r="CI757" s="141" t="str">
        <f aca="false">IF(COUNTIFS(DATOS_[id],DATOS_[[#This Row],[id]])&gt;1,DATOS_[[#This Row],[id]],"")</f>
        <v/>
      </c>
      <c r="CJ757" s="141" t="n">
        <f aca="false">(Inicio!$G$10-DATOS_[[#This Row],[Fecha Nacimiento]])/365.25</f>
        <v>0</v>
      </c>
      <c r="CK757" s="141" t="n">
        <f aca="false">(Inicio!$G$10-DATOS_[[#This Row],[Fecha de Antigüedad]])/365.25</f>
        <v>0</v>
      </c>
      <c r="CL757" s="141" t="e">
        <f aca="false">+VLOOKUP(DATOS_[[#This Row],[Clave de Contrato]],TblTiposContrato13[],3,0)</f>
        <v>#N/A</v>
      </c>
      <c r="CM757" s="141" t="e">
        <f aca="false">+VLOOKUP(DATOS_[[#This Row],[Clave de Contrato]],TblTiposContrato13[],4,0)</f>
        <v>#N/A</v>
      </c>
      <c r="CN757" s="141" t="str">
        <f aca="false">VLOOKUP(DATOS_[[#This Row],[Edad]],CONTRATOS!TblRngEdad,2,1)</f>
        <v>20  o menos</v>
      </c>
      <c r="CO757" s="141" t="str">
        <f aca="false">VLOOKUP(DATOS_[[#This Row],[Antigüedad]],TblRngAntg14[],2,1)</f>
        <v>0 a 1 años</v>
      </c>
    </row>
    <row r="758" customFormat="false" ht="13.8" hidden="false" customHeight="false" outlineLevel="0" collapsed="false">
      <c r="D758" s="128"/>
      <c r="E758" s="129"/>
      <c r="F758" s="129"/>
      <c r="G758" s="129"/>
      <c r="H758" s="130"/>
      <c r="I758" s="131"/>
      <c r="J758" s="128"/>
      <c r="K758" s="132"/>
      <c r="L758" s="132"/>
      <c r="M758" s="133"/>
      <c r="N758" s="133"/>
      <c r="O758" s="133"/>
      <c r="P758" s="129"/>
      <c r="Z758" s="74"/>
      <c r="AA758" s="75"/>
      <c r="AB758" s="75"/>
      <c r="AC758" s="129"/>
      <c r="AD758" s="134"/>
      <c r="AE758" s="134"/>
      <c r="AF758" s="134"/>
      <c r="AG758" s="134"/>
      <c r="AH758" s="134"/>
      <c r="AI758" s="134"/>
      <c r="AJ758" s="134"/>
      <c r="AK758" s="134"/>
      <c r="AL758" s="134"/>
      <c r="AM758" s="134"/>
      <c r="AN758" s="134"/>
      <c r="AO758" s="134"/>
      <c r="AP758" s="134"/>
      <c r="AQ758" s="134"/>
      <c r="AR758" s="134"/>
      <c r="AS758" s="134"/>
      <c r="AT758" s="134"/>
      <c r="AU758" s="134"/>
      <c r="AV758" s="134"/>
      <c r="AW758" s="134"/>
      <c r="AX758" s="134"/>
      <c r="AY758" s="134"/>
      <c r="AZ758" s="134"/>
      <c r="BA758" s="134"/>
      <c r="BB758" s="134"/>
      <c r="BC758" s="134"/>
      <c r="BD758" s="134"/>
      <c r="BE758" s="134"/>
      <c r="BF758" s="134"/>
      <c r="BG758" s="134"/>
      <c r="BH758" s="134"/>
      <c r="BI758" s="134"/>
      <c r="BJ758" s="134"/>
      <c r="BK758" s="134"/>
      <c r="BL758" s="134"/>
      <c r="BM758" s="135"/>
      <c r="BN758" s="136" t="n">
        <f aca="false">+MAX($D$3,DATOS_[[#This Row],[Fecha Inicio Sit. Contract.]])</f>
        <v>0</v>
      </c>
      <c r="BO758" s="136" t="n">
        <f aca="false">+MIN($D$4,DATOS_[[#This Row],[Fecha Fin Sit. Contract.]])</f>
        <v>0</v>
      </c>
      <c r="BP758" s="137" t="n">
        <f aca="false">+DATOS_[[#This Row],[% de jornada]]*IF(DATOS_[[#This Row],[% jornada reducida]]="",1,DATOS_[[#This Row],[% jornada reducida]])</f>
        <v>0</v>
      </c>
      <c r="BQ758" s="137" t="n">
        <f aca="false">+(DATOS_[[#This Row],[F.fin.cal]]-DATOS_[[#This Row],[F.ini.cal]]+1)/($D$4-$D$3+1)</f>
        <v>1</v>
      </c>
      <c r="BR758" s="137" t="str">
        <f aca="false">IF(OR(AND(DATOS_[[#This Row],[Fecha Fin Contrato]]&lt;$D$3,DATOS_[[#This Row],[Fecha Fin Contrato]]&lt;&gt;""),DATOS_[[#This Row],[Fecha de Contratación]]&gt;$D$4),"Fuera","Dentro")</f>
        <v>Dentro</v>
      </c>
      <c r="BS758" s="137" t="str">
        <f aca="false" t="array" ref="BS758:BS758">IF(MAX(IF(DATOS_[id]=DATOS_[[#This Row],[id]],DATOS_[F.fin.cal]))=DATOS_[[#This Row],[F.fin.cal]],"Sí","NO")</f>
        <v>Sí</v>
      </c>
      <c r="BT758" s="137" t="str">
        <f aca="false">IF(AND(DATOS_[[#This Row],[% normaliz]]&lt;&gt;1,DATOS_[[#This Row],[% anualiz]]=1),"Sí","NO")</f>
        <v>Sí</v>
      </c>
      <c r="BU758" s="137" t="str">
        <f aca="false">IF(AND(DATOS_[[#This Row],[% normaliz]]=1,DATOS_[[#This Row],[% anualiz]]&lt;&gt;1),"Sí","NO")</f>
        <v>NO</v>
      </c>
      <c r="BV758" s="137" t="str">
        <f aca="false">IF(AND(DATOS_[[#This Row],[% normaliz]]&lt;&gt;1,DATOS_[[#This Row],[% anualiz]]&lt;&gt;1),"Sí","NO")</f>
        <v>NO</v>
      </c>
      <c r="BW758" s="137" t="str">
        <f aca="false">+IF(DATOS_[[#This Row],[% normaliz]]*DATOS_[[#This Row],[% anualiz]]=1,"NO","Sí")</f>
        <v>Sí</v>
      </c>
      <c r="BX758" s="138" t="e">
        <f aca="false">(DATOS_[[#This Row],[S.BASE]]*(1/DATOS_[[#This Row],[% normaliz]])*(1/DATOS_[[#This Row],[% anualiz]]))*IF(DATOS_[[#This Row],[Check Equiparado]]="Sí",1,0)</f>
        <v>#DIV/0!</v>
      </c>
      <c r="BY7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8" s="138" t="e">
        <f aca="false">+DATOS_[[#This Row],[SALARIO BASE Eq]]+DATOS_[[#This Row],[Tot COMPL.SAL Eq]]</f>
        <v>#DIV/0!</v>
      </c>
      <c r="CA758" s="138" t="e">
        <f aca="false" t="array" ref="CA758:CA7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8" s="138" t="e">
        <f aca="false">+DATOS_[[#This Row],[TOTAL SALARIO Eq]]+DATOS_[[#This Row],[Tot Extrasalarial Eq]]</f>
        <v>#DIV/0!</v>
      </c>
      <c r="CC758" s="139" t="n">
        <f aca="false">DATOS_[[#This Row],[S.BASE]]</f>
        <v>0</v>
      </c>
      <c r="CD758" s="139" t="n">
        <f aca="false">+SUM(DATOS_[[#This Row],[Conc.Sal.01]:[Conc.Sal.30]])</f>
        <v>0</v>
      </c>
      <c r="CE758" s="139" t="n">
        <f aca="false">+DATOS_[[#This Row],[SALARIO BASE Ef]]+DATOS_[[#This Row],[Tot COMPL.SAL Ef]]</f>
        <v>0</v>
      </c>
      <c r="CF758" s="139" t="n">
        <f aca="false">+SUM(DATOS_[[#This Row],[C.Extra.01]:[C.Extra.05]])</f>
        <v>0</v>
      </c>
      <c r="CG758" s="139" t="n">
        <f aca="false">+DATOS_[[#This Row],[TOTAL SALARIO Ef]]+DATOS_[[#This Row],[Tot Extrasalarial Ef]]</f>
        <v>0</v>
      </c>
      <c r="CH758" s="140" t="n">
        <f aca="false">MIN(IF(DATOS_[[#This Row],[Fecha Fin Contrato]]="",$D$4,DATOS_[[#This Row],[Fecha Fin Contrato]]),$D$4)-MAX(DATOS_[[#This Row],[Fecha de Contratación]],$D$3)+1</f>
        <v>1</v>
      </c>
      <c r="CI758" s="141" t="str">
        <f aca="false">IF(COUNTIFS(DATOS_[id],DATOS_[[#This Row],[id]])&gt;1,DATOS_[[#This Row],[id]],"")</f>
        <v/>
      </c>
      <c r="CJ758" s="141" t="n">
        <f aca="false">(Inicio!$G$10-DATOS_[[#This Row],[Fecha Nacimiento]])/365.25</f>
        <v>0</v>
      </c>
      <c r="CK758" s="141" t="n">
        <f aca="false">(Inicio!$G$10-DATOS_[[#This Row],[Fecha de Antigüedad]])/365.25</f>
        <v>0</v>
      </c>
      <c r="CL758" s="141" t="e">
        <f aca="false">+VLOOKUP(DATOS_[[#This Row],[Clave de Contrato]],TblTiposContrato13[],3,0)</f>
        <v>#N/A</v>
      </c>
      <c r="CM758" s="141" t="e">
        <f aca="false">+VLOOKUP(DATOS_[[#This Row],[Clave de Contrato]],TblTiposContrato13[],4,0)</f>
        <v>#N/A</v>
      </c>
      <c r="CN758" s="141" t="str">
        <f aca="false">VLOOKUP(DATOS_[[#This Row],[Edad]],CONTRATOS!TblRngEdad,2,1)</f>
        <v>20  o menos</v>
      </c>
      <c r="CO758" s="141" t="str">
        <f aca="false">VLOOKUP(DATOS_[[#This Row],[Antigüedad]],TblRngAntg14[],2,1)</f>
        <v>0 a 1 años</v>
      </c>
    </row>
    <row r="759" customFormat="false" ht="13.8" hidden="false" customHeight="false" outlineLevel="0" collapsed="false">
      <c r="D759" s="128"/>
      <c r="E759" s="129"/>
      <c r="F759" s="129"/>
      <c r="G759" s="129"/>
      <c r="H759" s="130"/>
      <c r="I759" s="131"/>
      <c r="J759" s="128"/>
      <c r="K759" s="132"/>
      <c r="L759" s="132"/>
      <c r="M759" s="133"/>
      <c r="N759" s="133"/>
      <c r="O759" s="133"/>
      <c r="P759" s="129"/>
      <c r="Z759" s="74"/>
      <c r="AA759" s="75"/>
      <c r="AB759" s="75"/>
      <c r="AC759" s="129"/>
      <c r="AD759" s="134"/>
      <c r="AE759" s="134"/>
      <c r="AF759" s="134"/>
      <c r="AG759" s="134"/>
      <c r="AH759" s="134"/>
      <c r="AI759" s="134"/>
      <c r="AJ759" s="134"/>
      <c r="AK759" s="134"/>
      <c r="AL759" s="134"/>
      <c r="AM759" s="134"/>
      <c r="AN759" s="134"/>
      <c r="AO759" s="134"/>
      <c r="AP759" s="134"/>
      <c r="AQ759" s="134"/>
      <c r="AR759" s="134"/>
      <c r="AS759" s="134"/>
      <c r="AT759" s="134"/>
      <c r="AU759" s="134"/>
      <c r="AV759" s="134"/>
      <c r="AW759" s="134"/>
      <c r="AX759" s="134"/>
      <c r="AY759" s="134"/>
      <c r="AZ759" s="134"/>
      <c r="BA759" s="134"/>
      <c r="BB759" s="134"/>
      <c r="BC759" s="134"/>
      <c r="BD759" s="134"/>
      <c r="BE759" s="134"/>
      <c r="BF759" s="134"/>
      <c r="BG759" s="134"/>
      <c r="BH759" s="134"/>
      <c r="BI759" s="134"/>
      <c r="BJ759" s="134"/>
      <c r="BK759" s="134"/>
      <c r="BL759" s="134"/>
      <c r="BM759" s="135"/>
      <c r="BN759" s="136" t="n">
        <f aca="false">+MAX($D$3,DATOS_[[#This Row],[Fecha Inicio Sit. Contract.]])</f>
        <v>0</v>
      </c>
      <c r="BO759" s="136" t="n">
        <f aca="false">+MIN($D$4,DATOS_[[#This Row],[Fecha Fin Sit. Contract.]])</f>
        <v>0</v>
      </c>
      <c r="BP759" s="137" t="n">
        <f aca="false">+DATOS_[[#This Row],[% de jornada]]*IF(DATOS_[[#This Row],[% jornada reducida]]="",1,DATOS_[[#This Row],[% jornada reducida]])</f>
        <v>0</v>
      </c>
      <c r="BQ759" s="137" t="n">
        <f aca="false">+(DATOS_[[#This Row],[F.fin.cal]]-DATOS_[[#This Row],[F.ini.cal]]+1)/($D$4-$D$3+1)</f>
        <v>1</v>
      </c>
      <c r="BR759" s="137" t="str">
        <f aca="false">IF(OR(AND(DATOS_[[#This Row],[Fecha Fin Contrato]]&lt;$D$3,DATOS_[[#This Row],[Fecha Fin Contrato]]&lt;&gt;""),DATOS_[[#This Row],[Fecha de Contratación]]&gt;$D$4),"Fuera","Dentro")</f>
        <v>Dentro</v>
      </c>
      <c r="BS759" s="137" t="str">
        <f aca="false" t="array" ref="BS759:BS759">IF(MAX(IF(DATOS_[id]=DATOS_[[#This Row],[id]],DATOS_[F.fin.cal]))=DATOS_[[#This Row],[F.fin.cal]],"Sí","NO")</f>
        <v>Sí</v>
      </c>
      <c r="BT759" s="137" t="str">
        <f aca="false">IF(AND(DATOS_[[#This Row],[% normaliz]]&lt;&gt;1,DATOS_[[#This Row],[% anualiz]]=1),"Sí","NO")</f>
        <v>Sí</v>
      </c>
      <c r="BU759" s="137" t="str">
        <f aca="false">IF(AND(DATOS_[[#This Row],[% normaliz]]=1,DATOS_[[#This Row],[% anualiz]]&lt;&gt;1),"Sí","NO")</f>
        <v>NO</v>
      </c>
      <c r="BV759" s="137" t="str">
        <f aca="false">IF(AND(DATOS_[[#This Row],[% normaliz]]&lt;&gt;1,DATOS_[[#This Row],[% anualiz]]&lt;&gt;1),"Sí","NO")</f>
        <v>NO</v>
      </c>
      <c r="BW759" s="137" t="str">
        <f aca="false">+IF(DATOS_[[#This Row],[% normaliz]]*DATOS_[[#This Row],[% anualiz]]=1,"NO","Sí")</f>
        <v>Sí</v>
      </c>
      <c r="BX759" s="138" t="e">
        <f aca="false">(DATOS_[[#This Row],[S.BASE]]*(1/DATOS_[[#This Row],[% normaliz]])*(1/DATOS_[[#This Row],[% anualiz]]))*IF(DATOS_[[#This Row],[Check Equiparado]]="Sí",1,0)</f>
        <v>#DIV/0!</v>
      </c>
      <c r="BY7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9" s="138" t="e">
        <f aca="false">+DATOS_[[#This Row],[SALARIO BASE Eq]]+DATOS_[[#This Row],[Tot COMPL.SAL Eq]]</f>
        <v>#DIV/0!</v>
      </c>
      <c r="CA759" s="138" t="e">
        <f aca="false" t="array" ref="CA759:CA7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9" s="138" t="e">
        <f aca="false">+DATOS_[[#This Row],[TOTAL SALARIO Eq]]+DATOS_[[#This Row],[Tot Extrasalarial Eq]]</f>
        <v>#DIV/0!</v>
      </c>
      <c r="CC759" s="139" t="n">
        <f aca="false">DATOS_[[#This Row],[S.BASE]]</f>
        <v>0</v>
      </c>
      <c r="CD759" s="139" t="n">
        <f aca="false">+SUM(DATOS_[[#This Row],[Conc.Sal.01]:[Conc.Sal.30]])</f>
        <v>0</v>
      </c>
      <c r="CE759" s="139" t="n">
        <f aca="false">+DATOS_[[#This Row],[SALARIO BASE Ef]]+DATOS_[[#This Row],[Tot COMPL.SAL Ef]]</f>
        <v>0</v>
      </c>
      <c r="CF759" s="139" t="n">
        <f aca="false">+SUM(DATOS_[[#This Row],[C.Extra.01]:[C.Extra.05]])</f>
        <v>0</v>
      </c>
      <c r="CG759" s="139" t="n">
        <f aca="false">+DATOS_[[#This Row],[TOTAL SALARIO Ef]]+DATOS_[[#This Row],[Tot Extrasalarial Ef]]</f>
        <v>0</v>
      </c>
      <c r="CH759" s="140" t="n">
        <f aca="false">MIN(IF(DATOS_[[#This Row],[Fecha Fin Contrato]]="",$D$4,DATOS_[[#This Row],[Fecha Fin Contrato]]),$D$4)-MAX(DATOS_[[#This Row],[Fecha de Contratación]],$D$3)+1</f>
        <v>1</v>
      </c>
      <c r="CI759" s="141" t="str">
        <f aca="false">IF(COUNTIFS(DATOS_[id],DATOS_[[#This Row],[id]])&gt;1,DATOS_[[#This Row],[id]],"")</f>
        <v/>
      </c>
      <c r="CJ759" s="141" t="n">
        <f aca="false">(Inicio!$G$10-DATOS_[[#This Row],[Fecha Nacimiento]])/365.25</f>
        <v>0</v>
      </c>
      <c r="CK759" s="141" t="n">
        <f aca="false">(Inicio!$G$10-DATOS_[[#This Row],[Fecha de Antigüedad]])/365.25</f>
        <v>0</v>
      </c>
      <c r="CL759" s="141" t="e">
        <f aca="false">+VLOOKUP(DATOS_[[#This Row],[Clave de Contrato]],TblTiposContrato13[],3,0)</f>
        <v>#N/A</v>
      </c>
      <c r="CM759" s="141" t="e">
        <f aca="false">+VLOOKUP(DATOS_[[#This Row],[Clave de Contrato]],TblTiposContrato13[],4,0)</f>
        <v>#N/A</v>
      </c>
      <c r="CN759" s="141" t="str">
        <f aca="false">VLOOKUP(DATOS_[[#This Row],[Edad]],CONTRATOS!TblRngEdad,2,1)</f>
        <v>20  o menos</v>
      </c>
      <c r="CO759" s="141" t="str">
        <f aca="false">VLOOKUP(DATOS_[[#This Row],[Antigüedad]],TblRngAntg14[],2,1)</f>
        <v>0 a 1 años</v>
      </c>
    </row>
    <row r="760" customFormat="false" ht="13.8" hidden="false" customHeight="false" outlineLevel="0" collapsed="false">
      <c r="D760" s="128"/>
      <c r="E760" s="129"/>
      <c r="F760" s="129"/>
      <c r="G760" s="129"/>
      <c r="H760" s="130"/>
      <c r="I760" s="131"/>
      <c r="J760" s="128"/>
      <c r="K760" s="132"/>
      <c r="L760" s="132"/>
      <c r="M760" s="133"/>
      <c r="N760" s="133"/>
      <c r="O760" s="133"/>
      <c r="P760" s="129"/>
      <c r="Z760" s="74"/>
      <c r="AA760" s="75"/>
      <c r="AB760" s="75"/>
      <c r="AC760" s="129"/>
      <c r="AD760" s="134"/>
      <c r="AE760" s="134"/>
      <c r="AF760" s="134"/>
      <c r="AG760" s="134"/>
      <c r="AH760" s="134"/>
      <c r="AI760" s="134"/>
      <c r="AJ760" s="134"/>
      <c r="AK760" s="134"/>
      <c r="AL760" s="134"/>
      <c r="AM760" s="134"/>
      <c r="AN760" s="134"/>
      <c r="AO760" s="134"/>
      <c r="AP760" s="134"/>
      <c r="AQ760" s="134"/>
      <c r="AR760" s="134"/>
      <c r="AS760" s="134"/>
      <c r="AT760" s="134"/>
      <c r="AU760" s="134"/>
      <c r="AV760" s="134"/>
      <c r="AW760" s="134"/>
      <c r="AX760" s="134"/>
      <c r="AY760" s="134"/>
      <c r="AZ760" s="134"/>
      <c r="BA760" s="134"/>
      <c r="BB760" s="134"/>
      <c r="BC760" s="134"/>
      <c r="BD760" s="134"/>
      <c r="BE760" s="134"/>
      <c r="BF760" s="134"/>
      <c r="BG760" s="134"/>
      <c r="BH760" s="134"/>
      <c r="BI760" s="134"/>
      <c r="BJ760" s="134"/>
      <c r="BK760" s="134"/>
      <c r="BL760" s="134"/>
      <c r="BM760" s="135"/>
      <c r="BN760" s="136" t="n">
        <f aca="false">+MAX($D$3,DATOS_[[#This Row],[Fecha Inicio Sit. Contract.]])</f>
        <v>0</v>
      </c>
      <c r="BO760" s="136" t="n">
        <f aca="false">+MIN($D$4,DATOS_[[#This Row],[Fecha Fin Sit. Contract.]])</f>
        <v>0</v>
      </c>
      <c r="BP760" s="137" t="n">
        <f aca="false">+DATOS_[[#This Row],[% de jornada]]*IF(DATOS_[[#This Row],[% jornada reducida]]="",1,DATOS_[[#This Row],[% jornada reducida]])</f>
        <v>0</v>
      </c>
      <c r="BQ760" s="137" t="n">
        <f aca="false">+(DATOS_[[#This Row],[F.fin.cal]]-DATOS_[[#This Row],[F.ini.cal]]+1)/($D$4-$D$3+1)</f>
        <v>1</v>
      </c>
      <c r="BR760" s="137" t="str">
        <f aca="false">IF(OR(AND(DATOS_[[#This Row],[Fecha Fin Contrato]]&lt;$D$3,DATOS_[[#This Row],[Fecha Fin Contrato]]&lt;&gt;""),DATOS_[[#This Row],[Fecha de Contratación]]&gt;$D$4),"Fuera","Dentro")</f>
        <v>Dentro</v>
      </c>
      <c r="BS760" s="137" t="str">
        <f aca="false" t="array" ref="BS760:BS760">IF(MAX(IF(DATOS_[id]=DATOS_[[#This Row],[id]],DATOS_[F.fin.cal]))=DATOS_[[#This Row],[F.fin.cal]],"Sí","NO")</f>
        <v>Sí</v>
      </c>
      <c r="BT760" s="137" t="str">
        <f aca="false">IF(AND(DATOS_[[#This Row],[% normaliz]]&lt;&gt;1,DATOS_[[#This Row],[% anualiz]]=1),"Sí","NO")</f>
        <v>Sí</v>
      </c>
      <c r="BU760" s="137" t="str">
        <f aca="false">IF(AND(DATOS_[[#This Row],[% normaliz]]=1,DATOS_[[#This Row],[% anualiz]]&lt;&gt;1),"Sí","NO")</f>
        <v>NO</v>
      </c>
      <c r="BV760" s="137" t="str">
        <f aca="false">IF(AND(DATOS_[[#This Row],[% normaliz]]&lt;&gt;1,DATOS_[[#This Row],[% anualiz]]&lt;&gt;1),"Sí","NO")</f>
        <v>NO</v>
      </c>
      <c r="BW760" s="137" t="str">
        <f aca="false">+IF(DATOS_[[#This Row],[% normaliz]]*DATOS_[[#This Row],[% anualiz]]=1,"NO","Sí")</f>
        <v>Sí</v>
      </c>
      <c r="BX760" s="138" t="e">
        <f aca="false">(DATOS_[[#This Row],[S.BASE]]*(1/DATOS_[[#This Row],[% normaliz]])*(1/DATOS_[[#This Row],[% anualiz]]))*IF(DATOS_[[#This Row],[Check Equiparado]]="Sí",1,0)</f>
        <v>#DIV/0!</v>
      </c>
      <c r="BY7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0" s="138" t="e">
        <f aca="false">+DATOS_[[#This Row],[SALARIO BASE Eq]]+DATOS_[[#This Row],[Tot COMPL.SAL Eq]]</f>
        <v>#DIV/0!</v>
      </c>
      <c r="CA760" s="138" t="e">
        <f aca="false" t="array" ref="CA760:CA7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0" s="138" t="e">
        <f aca="false">+DATOS_[[#This Row],[TOTAL SALARIO Eq]]+DATOS_[[#This Row],[Tot Extrasalarial Eq]]</f>
        <v>#DIV/0!</v>
      </c>
      <c r="CC760" s="139" t="n">
        <f aca="false">DATOS_[[#This Row],[S.BASE]]</f>
        <v>0</v>
      </c>
      <c r="CD760" s="139" t="n">
        <f aca="false">+SUM(DATOS_[[#This Row],[Conc.Sal.01]:[Conc.Sal.30]])</f>
        <v>0</v>
      </c>
      <c r="CE760" s="139" t="n">
        <f aca="false">+DATOS_[[#This Row],[SALARIO BASE Ef]]+DATOS_[[#This Row],[Tot COMPL.SAL Ef]]</f>
        <v>0</v>
      </c>
      <c r="CF760" s="139" t="n">
        <f aca="false">+SUM(DATOS_[[#This Row],[C.Extra.01]:[C.Extra.05]])</f>
        <v>0</v>
      </c>
      <c r="CG760" s="139" t="n">
        <f aca="false">+DATOS_[[#This Row],[TOTAL SALARIO Ef]]+DATOS_[[#This Row],[Tot Extrasalarial Ef]]</f>
        <v>0</v>
      </c>
      <c r="CH760" s="140" t="n">
        <f aca="false">MIN(IF(DATOS_[[#This Row],[Fecha Fin Contrato]]="",$D$4,DATOS_[[#This Row],[Fecha Fin Contrato]]),$D$4)-MAX(DATOS_[[#This Row],[Fecha de Contratación]],$D$3)+1</f>
        <v>1</v>
      </c>
      <c r="CI760" s="141" t="str">
        <f aca="false">IF(COUNTIFS(DATOS_[id],DATOS_[[#This Row],[id]])&gt;1,DATOS_[[#This Row],[id]],"")</f>
        <v/>
      </c>
      <c r="CJ760" s="141" t="n">
        <f aca="false">(Inicio!$G$10-DATOS_[[#This Row],[Fecha Nacimiento]])/365.25</f>
        <v>0</v>
      </c>
      <c r="CK760" s="141" t="n">
        <f aca="false">(Inicio!$G$10-DATOS_[[#This Row],[Fecha de Antigüedad]])/365.25</f>
        <v>0</v>
      </c>
      <c r="CL760" s="141" t="e">
        <f aca="false">+VLOOKUP(DATOS_[[#This Row],[Clave de Contrato]],TblTiposContrato13[],3,0)</f>
        <v>#N/A</v>
      </c>
      <c r="CM760" s="141" t="e">
        <f aca="false">+VLOOKUP(DATOS_[[#This Row],[Clave de Contrato]],TblTiposContrato13[],4,0)</f>
        <v>#N/A</v>
      </c>
      <c r="CN760" s="141" t="str">
        <f aca="false">VLOOKUP(DATOS_[[#This Row],[Edad]],CONTRATOS!TblRngEdad,2,1)</f>
        <v>20  o menos</v>
      </c>
      <c r="CO760" s="141" t="str">
        <f aca="false">VLOOKUP(DATOS_[[#This Row],[Antigüedad]],TblRngAntg14[],2,1)</f>
        <v>0 a 1 años</v>
      </c>
    </row>
    <row r="761" customFormat="false" ht="13.8" hidden="false" customHeight="false" outlineLevel="0" collapsed="false">
      <c r="D761" s="128"/>
      <c r="E761" s="129"/>
      <c r="F761" s="129"/>
      <c r="G761" s="129"/>
      <c r="H761" s="130"/>
      <c r="I761" s="131"/>
      <c r="J761" s="128"/>
      <c r="K761" s="132"/>
      <c r="L761" s="132"/>
      <c r="M761" s="133"/>
      <c r="N761" s="133"/>
      <c r="O761" s="133"/>
      <c r="P761" s="129"/>
      <c r="Z761" s="74"/>
      <c r="AA761" s="75"/>
      <c r="AB761" s="75"/>
      <c r="AC761" s="129"/>
      <c r="AD761" s="134"/>
      <c r="AE761" s="134"/>
      <c r="AF761" s="134"/>
      <c r="AG761" s="134"/>
      <c r="AH761" s="134"/>
      <c r="AI761" s="134"/>
      <c r="AJ761" s="134"/>
      <c r="AK761" s="134"/>
      <c r="AL761" s="134"/>
      <c r="AM761" s="134"/>
      <c r="AN761" s="134"/>
      <c r="AO761" s="134"/>
      <c r="AP761" s="134"/>
      <c r="AQ761" s="134"/>
      <c r="AR761" s="134"/>
      <c r="AS761" s="134"/>
      <c r="AT761" s="134"/>
      <c r="AU761" s="134"/>
      <c r="AV761" s="134"/>
      <c r="AW761" s="134"/>
      <c r="AX761" s="134"/>
      <c r="AY761" s="134"/>
      <c r="AZ761" s="134"/>
      <c r="BA761" s="134"/>
      <c r="BB761" s="134"/>
      <c r="BC761" s="134"/>
      <c r="BD761" s="134"/>
      <c r="BE761" s="134"/>
      <c r="BF761" s="134"/>
      <c r="BG761" s="134"/>
      <c r="BH761" s="134"/>
      <c r="BI761" s="134"/>
      <c r="BJ761" s="134"/>
      <c r="BK761" s="134"/>
      <c r="BL761" s="134"/>
      <c r="BM761" s="135"/>
      <c r="BN761" s="136" t="n">
        <f aca="false">+MAX($D$3,DATOS_[[#This Row],[Fecha Inicio Sit. Contract.]])</f>
        <v>0</v>
      </c>
      <c r="BO761" s="136" t="n">
        <f aca="false">+MIN($D$4,DATOS_[[#This Row],[Fecha Fin Sit. Contract.]])</f>
        <v>0</v>
      </c>
      <c r="BP761" s="137" t="n">
        <f aca="false">+DATOS_[[#This Row],[% de jornada]]*IF(DATOS_[[#This Row],[% jornada reducida]]="",1,DATOS_[[#This Row],[% jornada reducida]])</f>
        <v>0</v>
      </c>
      <c r="BQ761" s="137" t="n">
        <f aca="false">+(DATOS_[[#This Row],[F.fin.cal]]-DATOS_[[#This Row],[F.ini.cal]]+1)/($D$4-$D$3+1)</f>
        <v>1</v>
      </c>
      <c r="BR761" s="137" t="str">
        <f aca="false">IF(OR(AND(DATOS_[[#This Row],[Fecha Fin Contrato]]&lt;$D$3,DATOS_[[#This Row],[Fecha Fin Contrato]]&lt;&gt;""),DATOS_[[#This Row],[Fecha de Contratación]]&gt;$D$4),"Fuera","Dentro")</f>
        <v>Dentro</v>
      </c>
      <c r="BS761" s="137" t="str">
        <f aca="false" t="array" ref="BS761:BS761">IF(MAX(IF(DATOS_[id]=DATOS_[[#This Row],[id]],DATOS_[F.fin.cal]))=DATOS_[[#This Row],[F.fin.cal]],"Sí","NO")</f>
        <v>Sí</v>
      </c>
      <c r="BT761" s="137" t="str">
        <f aca="false">IF(AND(DATOS_[[#This Row],[% normaliz]]&lt;&gt;1,DATOS_[[#This Row],[% anualiz]]=1),"Sí","NO")</f>
        <v>Sí</v>
      </c>
      <c r="BU761" s="137" t="str">
        <f aca="false">IF(AND(DATOS_[[#This Row],[% normaliz]]=1,DATOS_[[#This Row],[% anualiz]]&lt;&gt;1),"Sí","NO")</f>
        <v>NO</v>
      </c>
      <c r="BV761" s="137" t="str">
        <f aca="false">IF(AND(DATOS_[[#This Row],[% normaliz]]&lt;&gt;1,DATOS_[[#This Row],[% anualiz]]&lt;&gt;1),"Sí","NO")</f>
        <v>NO</v>
      </c>
      <c r="BW761" s="137" t="str">
        <f aca="false">+IF(DATOS_[[#This Row],[% normaliz]]*DATOS_[[#This Row],[% anualiz]]=1,"NO","Sí")</f>
        <v>Sí</v>
      </c>
      <c r="BX761" s="138" t="e">
        <f aca="false">(DATOS_[[#This Row],[S.BASE]]*(1/DATOS_[[#This Row],[% normaliz]])*(1/DATOS_[[#This Row],[% anualiz]]))*IF(DATOS_[[#This Row],[Check Equiparado]]="Sí",1,0)</f>
        <v>#DIV/0!</v>
      </c>
      <c r="BY7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1" s="138" t="e">
        <f aca="false">+DATOS_[[#This Row],[SALARIO BASE Eq]]+DATOS_[[#This Row],[Tot COMPL.SAL Eq]]</f>
        <v>#DIV/0!</v>
      </c>
      <c r="CA761" s="138" t="e">
        <f aca="false" t="array" ref="CA761:CA7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1" s="138" t="e">
        <f aca="false">+DATOS_[[#This Row],[TOTAL SALARIO Eq]]+DATOS_[[#This Row],[Tot Extrasalarial Eq]]</f>
        <v>#DIV/0!</v>
      </c>
      <c r="CC761" s="139" t="n">
        <f aca="false">DATOS_[[#This Row],[S.BASE]]</f>
        <v>0</v>
      </c>
      <c r="CD761" s="139" t="n">
        <f aca="false">+SUM(DATOS_[[#This Row],[Conc.Sal.01]:[Conc.Sal.30]])</f>
        <v>0</v>
      </c>
      <c r="CE761" s="139" t="n">
        <f aca="false">+DATOS_[[#This Row],[SALARIO BASE Ef]]+DATOS_[[#This Row],[Tot COMPL.SAL Ef]]</f>
        <v>0</v>
      </c>
      <c r="CF761" s="139" t="n">
        <f aca="false">+SUM(DATOS_[[#This Row],[C.Extra.01]:[C.Extra.05]])</f>
        <v>0</v>
      </c>
      <c r="CG761" s="139" t="n">
        <f aca="false">+DATOS_[[#This Row],[TOTAL SALARIO Ef]]+DATOS_[[#This Row],[Tot Extrasalarial Ef]]</f>
        <v>0</v>
      </c>
      <c r="CH761" s="140" t="n">
        <f aca="false">MIN(IF(DATOS_[[#This Row],[Fecha Fin Contrato]]="",$D$4,DATOS_[[#This Row],[Fecha Fin Contrato]]),$D$4)-MAX(DATOS_[[#This Row],[Fecha de Contratación]],$D$3)+1</f>
        <v>1</v>
      </c>
      <c r="CI761" s="141" t="str">
        <f aca="false">IF(COUNTIFS(DATOS_[id],DATOS_[[#This Row],[id]])&gt;1,DATOS_[[#This Row],[id]],"")</f>
        <v/>
      </c>
      <c r="CJ761" s="141" t="n">
        <f aca="false">(Inicio!$G$10-DATOS_[[#This Row],[Fecha Nacimiento]])/365.25</f>
        <v>0</v>
      </c>
      <c r="CK761" s="141" t="n">
        <f aca="false">(Inicio!$G$10-DATOS_[[#This Row],[Fecha de Antigüedad]])/365.25</f>
        <v>0</v>
      </c>
      <c r="CL761" s="141" t="e">
        <f aca="false">+VLOOKUP(DATOS_[[#This Row],[Clave de Contrato]],TblTiposContrato13[],3,0)</f>
        <v>#N/A</v>
      </c>
      <c r="CM761" s="141" t="e">
        <f aca="false">+VLOOKUP(DATOS_[[#This Row],[Clave de Contrato]],TblTiposContrato13[],4,0)</f>
        <v>#N/A</v>
      </c>
      <c r="CN761" s="141" t="str">
        <f aca="false">VLOOKUP(DATOS_[[#This Row],[Edad]],CONTRATOS!TblRngEdad,2,1)</f>
        <v>20  o menos</v>
      </c>
      <c r="CO761" s="141" t="str">
        <f aca="false">VLOOKUP(DATOS_[[#This Row],[Antigüedad]],TblRngAntg14[],2,1)</f>
        <v>0 a 1 años</v>
      </c>
    </row>
    <row r="762" customFormat="false" ht="13.8" hidden="false" customHeight="false" outlineLevel="0" collapsed="false">
      <c r="D762" s="128"/>
      <c r="E762" s="129"/>
      <c r="F762" s="129"/>
      <c r="G762" s="129"/>
      <c r="H762" s="130"/>
      <c r="I762" s="131"/>
      <c r="J762" s="128"/>
      <c r="K762" s="132"/>
      <c r="L762" s="132"/>
      <c r="M762" s="133"/>
      <c r="N762" s="133"/>
      <c r="O762" s="133"/>
      <c r="P762" s="129"/>
      <c r="Z762" s="74"/>
      <c r="AA762" s="75"/>
      <c r="AB762" s="75"/>
      <c r="AC762" s="129"/>
      <c r="AD762" s="134"/>
      <c r="AE762" s="134"/>
      <c r="AF762" s="134"/>
      <c r="AG762" s="134"/>
      <c r="AH762" s="134"/>
      <c r="AI762" s="134"/>
      <c r="AJ762" s="134"/>
      <c r="AK762" s="134"/>
      <c r="AL762" s="134"/>
      <c r="AM762" s="134"/>
      <c r="AN762" s="134"/>
      <c r="AO762" s="134"/>
      <c r="AP762" s="134"/>
      <c r="AQ762" s="134"/>
      <c r="AR762" s="134"/>
      <c r="AS762" s="134"/>
      <c r="AT762" s="134"/>
      <c r="AU762" s="134"/>
      <c r="AV762" s="134"/>
      <c r="AW762" s="134"/>
      <c r="AX762" s="134"/>
      <c r="AY762" s="134"/>
      <c r="AZ762" s="134"/>
      <c r="BA762" s="134"/>
      <c r="BB762" s="134"/>
      <c r="BC762" s="134"/>
      <c r="BD762" s="134"/>
      <c r="BE762" s="134"/>
      <c r="BF762" s="134"/>
      <c r="BG762" s="134"/>
      <c r="BH762" s="134"/>
      <c r="BI762" s="134"/>
      <c r="BJ762" s="134"/>
      <c r="BK762" s="134"/>
      <c r="BL762" s="134"/>
      <c r="BM762" s="135"/>
      <c r="BN762" s="136" t="n">
        <f aca="false">+MAX($D$3,DATOS_[[#This Row],[Fecha Inicio Sit. Contract.]])</f>
        <v>0</v>
      </c>
      <c r="BO762" s="136" t="n">
        <f aca="false">+MIN($D$4,DATOS_[[#This Row],[Fecha Fin Sit. Contract.]])</f>
        <v>0</v>
      </c>
      <c r="BP762" s="137" t="n">
        <f aca="false">+DATOS_[[#This Row],[% de jornada]]*IF(DATOS_[[#This Row],[% jornada reducida]]="",1,DATOS_[[#This Row],[% jornada reducida]])</f>
        <v>0</v>
      </c>
      <c r="BQ762" s="137" t="n">
        <f aca="false">+(DATOS_[[#This Row],[F.fin.cal]]-DATOS_[[#This Row],[F.ini.cal]]+1)/($D$4-$D$3+1)</f>
        <v>1</v>
      </c>
      <c r="BR762" s="137" t="str">
        <f aca="false">IF(OR(AND(DATOS_[[#This Row],[Fecha Fin Contrato]]&lt;$D$3,DATOS_[[#This Row],[Fecha Fin Contrato]]&lt;&gt;""),DATOS_[[#This Row],[Fecha de Contratación]]&gt;$D$4),"Fuera","Dentro")</f>
        <v>Dentro</v>
      </c>
      <c r="BS762" s="137" t="str">
        <f aca="false" t="array" ref="BS762:BS762">IF(MAX(IF(DATOS_[id]=DATOS_[[#This Row],[id]],DATOS_[F.fin.cal]))=DATOS_[[#This Row],[F.fin.cal]],"Sí","NO")</f>
        <v>Sí</v>
      </c>
      <c r="BT762" s="137" t="str">
        <f aca="false">IF(AND(DATOS_[[#This Row],[% normaliz]]&lt;&gt;1,DATOS_[[#This Row],[% anualiz]]=1),"Sí","NO")</f>
        <v>Sí</v>
      </c>
      <c r="BU762" s="137" t="str">
        <f aca="false">IF(AND(DATOS_[[#This Row],[% normaliz]]=1,DATOS_[[#This Row],[% anualiz]]&lt;&gt;1),"Sí","NO")</f>
        <v>NO</v>
      </c>
      <c r="BV762" s="137" t="str">
        <f aca="false">IF(AND(DATOS_[[#This Row],[% normaliz]]&lt;&gt;1,DATOS_[[#This Row],[% anualiz]]&lt;&gt;1),"Sí","NO")</f>
        <v>NO</v>
      </c>
      <c r="BW762" s="137" t="str">
        <f aca="false">+IF(DATOS_[[#This Row],[% normaliz]]*DATOS_[[#This Row],[% anualiz]]=1,"NO","Sí")</f>
        <v>Sí</v>
      </c>
      <c r="BX762" s="138" t="e">
        <f aca="false">(DATOS_[[#This Row],[S.BASE]]*(1/DATOS_[[#This Row],[% normaliz]])*(1/DATOS_[[#This Row],[% anualiz]]))*IF(DATOS_[[#This Row],[Check Equiparado]]="Sí",1,0)</f>
        <v>#DIV/0!</v>
      </c>
      <c r="BY7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2" s="138" t="e">
        <f aca="false">+DATOS_[[#This Row],[SALARIO BASE Eq]]+DATOS_[[#This Row],[Tot COMPL.SAL Eq]]</f>
        <v>#DIV/0!</v>
      </c>
      <c r="CA762" s="138" t="e">
        <f aca="false" t="array" ref="CA762:CA7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2" s="138" t="e">
        <f aca="false">+DATOS_[[#This Row],[TOTAL SALARIO Eq]]+DATOS_[[#This Row],[Tot Extrasalarial Eq]]</f>
        <v>#DIV/0!</v>
      </c>
      <c r="CC762" s="139" t="n">
        <f aca="false">DATOS_[[#This Row],[S.BASE]]</f>
        <v>0</v>
      </c>
      <c r="CD762" s="139" t="n">
        <f aca="false">+SUM(DATOS_[[#This Row],[Conc.Sal.01]:[Conc.Sal.30]])</f>
        <v>0</v>
      </c>
      <c r="CE762" s="139" t="n">
        <f aca="false">+DATOS_[[#This Row],[SALARIO BASE Ef]]+DATOS_[[#This Row],[Tot COMPL.SAL Ef]]</f>
        <v>0</v>
      </c>
      <c r="CF762" s="139" t="n">
        <f aca="false">+SUM(DATOS_[[#This Row],[C.Extra.01]:[C.Extra.05]])</f>
        <v>0</v>
      </c>
      <c r="CG762" s="139" t="n">
        <f aca="false">+DATOS_[[#This Row],[TOTAL SALARIO Ef]]+DATOS_[[#This Row],[Tot Extrasalarial Ef]]</f>
        <v>0</v>
      </c>
      <c r="CH762" s="140" t="n">
        <f aca="false">MIN(IF(DATOS_[[#This Row],[Fecha Fin Contrato]]="",$D$4,DATOS_[[#This Row],[Fecha Fin Contrato]]),$D$4)-MAX(DATOS_[[#This Row],[Fecha de Contratación]],$D$3)+1</f>
        <v>1</v>
      </c>
      <c r="CI762" s="141" t="str">
        <f aca="false">IF(COUNTIFS(DATOS_[id],DATOS_[[#This Row],[id]])&gt;1,DATOS_[[#This Row],[id]],"")</f>
        <v/>
      </c>
      <c r="CJ762" s="141" t="n">
        <f aca="false">(Inicio!$G$10-DATOS_[[#This Row],[Fecha Nacimiento]])/365.25</f>
        <v>0</v>
      </c>
      <c r="CK762" s="141" t="n">
        <f aca="false">(Inicio!$G$10-DATOS_[[#This Row],[Fecha de Antigüedad]])/365.25</f>
        <v>0</v>
      </c>
      <c r="CL762" s="141" t="e">
        <f aca="false">+VLOOKUP(DATOS_[[#This Row],[Clave de Contrato]],TblTiposContrato13[],3,0)</f>
        <v>#N/A</v>
      </c>
      <c r="CM762" s="141" t="e">
        <f aca="false">+VLOOKUP(DATOS_[[#This Row],[Clave de Contrato]],TblTiposContrato13[],4,0)</f>
        <v>#N/A</v>
      </c>
      <c r="CN762" s="141" t="str">
        <f aca="false">VLOOKUP(DATOS_[[#This Row],[Edad]],CONTRATOS!TblRngEdad,2,1)</f>
        <v>20  o menos</v>
      </c>
      <c r="CO762" s="141" t="str">
        <f aca="false">VLOOKUP(DATOS_[[#This Row],[Antigüedad]],TblRngAntg14[],2,1)</f>
        <v>0 a 1 años</v>
      </c>
    </row>
    <row r="763" customFormat="false" ht="13.8" hidden="false" customHeight="false" outlineLevel="0" collapsed="false">
      <c r="D763" s="128"/>
      <c r="E763" s="129"/>
      <c r="F763" s="129"/>
      <c r="G763" s="129"/>
      <c r="H763" s="130"/>
      <c r="I763" s="131"/>
      <c r="J763" s="128"/>
      <c r="K763" s="132"/>
      <c r="L763" s="132"/>
      <c r="M763" s="133"/>
      <c r="N763" s="133"/>
      <c r="O763" s="133"/>
      <c r="P763" s="129"/>
      <c r="Z763" s="74"/>
      <c r="AA763" s="75"/>
      <c r="AB763" s="75"/>
      <c r="AC763" s="129"/>
      <c r="AD763" s="134"/>
      <c r="AE763" s="134"/>
      <c r="AF763" s="134"/>
      <c r="AG763" s="134"/>
      <c r="AH763" s="134"/>
      <c r="AI763" s="134"/>
      <c r="AJ763" s="134"/>
      <c r="AK763" s="134"/>
      <c r="AL763" s="134"/>
      <c r="AM763" s="134"/>
      <c r="AN763" s="134"/>
      <c r="AO763" s="134"/>
      <c r="AP763" s="134"/>
      <c r="AQ763" s="134"/>
      <c r="AR763" s="134"/>
      <c r="AS763" s="134"/>
      <c r="AT763" s="134"/>
      <c r="AU763" s="134"/>
      <c r="AV763" s="134"/>
      <c r="AW763" s="134"/>
      <c r="AX763" s="134"/>
      <c r="AY763" s="134"/>
      <c r="AZ763" s="134"/>
      <c r="BA763" s="134"/>
      <c r="BB763" s="134"/>
      <c r="BC763" s="134"/>
      <c r="BD763" s="134"/>
      <c r="BE763" s="134"/>
      <c r="BF763" s="134"/>
      <c r="BG763" s="134"/>
      <c r="BH763" s="134"/>
      <c r="BI763" s="134"/>
      <c r="BJ763" s="134"/>
      <c r="BK763" s="134"/>
      <c r="BL763" s="134"/>
      <c r="BM763" s="135"/>
      <c r="BN763" s="136" t="n">
        <f aca="false">+MAX($D$3,DATOS_[[#This Row],[Fecha Inicio Sit. Contract.]])</f>
        <v>0</v>
      </c>
      <c r="BO763" s="136" t="n">
        <f aca="false">+MIN($D$4,DATOS_[[#This Row],[Fecha Fin Sit. Contract.]])</f>
        <v>0</v>
      </c>
      <c r="BP763" s="137" t="n">
        <f aca="false">+DATOS_[[#This Row],[% de jornada]]*IF(DATOS_[[#This Row],[% jornada reducida]]="",1,DATOS_[[#This Row],[% jornada reducida]])</f>
        <v>0</v>
      </c>
      <c r="BQ763" s="137" t="n">
        <f aca="false">+(DATOS_[[#This Row],[F.fin.cal]]-DATOS_[[#This Row],[F.ini.cal]]+1)/($D$4-$D$3+1)</f>
        <v>1</v>
      </c>
      <c r="BR763" s="137" t="str">
        <f aca="false">IF(OR(AND(DATOS_[[#This Row],[Fecha Fin Contrato]]&lt;$D$3,DATOS_[[#This Row],[Fecha Fin Contrato]]&lt;&gt;""),DATOS_[[#This Row],[Fecha de Contratación]]&gt;$D$4),"Fuera","Dentro")</f>
        <v>Dentro</v>
      </c>
      <c r="BS763" s="137" t="str">
        <f aca="false" t="array" ref="BS763:BS763">IF(MAX(IF(DATOS_[id]=DATOS_[[#This Row],[id]],DATOS_[F.fin.cal]))=DATOS_[[#This Row],[F.fin.cal]],"Sí","NO")</f>
        <v>Sí</v>
      </c>
      <c r="BT763" s="137" t="str">
        <f aca="false">IF(AND(DATOS_[[#This Row],[% normaliz]]&lt;&gt;1,DATOS_[[#This Row],[% anualiz]]=1),"Sí","NO")</f>
        <v>Sí</v>
      </c>
      <c r="BU763" s="137" t="str">
        <f aca="false">IF(AND(DATOS_[[#This Row],[% normaliz]]=1,DATOS_[[#This Row],[% anualiz]]&lt;&gt;1),"Sí","NO")</f>
        <v>NO</v>
      </c>
      <c r="BV763" s="137" t="str">
        <f aca="false">IF(AND(DATOS_[[#This Row],[% normaliz]]&lt;&gt;1,DATOS_[[#This Row],[% anualiz]]&lt;&gt;1),"Sí","NO")</f>
        <v>NO</v>
      </c>
      <c r="BW763" s="137" t="str">
        <f aca="false">+IF(DATOS_[[#This Row],[% normaliz]]*DATOS_[[#This Row],[% anualiz]]=1,"NO","Sí")</f>
        <v>Sí</v>
      </c>
      <c r="BX763" s="138" t="e">
        <f aca="false">(DATOS_[[#This Row],[S.BASE]]*(1/DATOS_[[#This Row],[% normaliz]])*(1/DATOS_[[#This Row],[% anualiz]]))*IF(DATOS_[[#This Row],[Check Equiparado]]="Sí",1,0)</f>
        <v>#DIV/0!</v>
      </c>
      <c r="BY7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3" s="138" t="e">
        <f aca="false">+DATOS_[[#This Row],[SALARIO BASE Eq]]+DATOS_[[#This Row],[Tot COMPL.SAL Eq]]</f>
        <v>#DIV/0!</v>
      </c>
      <c r="CA763" s="138" t="e">
        <f aca="false" t="array" ref="CA763:CA7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3" s="138" t="e">
        <f aca="false">+DATOS_[[#This Row],[TOTAL SALARIO Eq]]+DATOS_[[#This Row],[Tot Extrasalarial Eq]]</f>
        <v>#DIV/0!</v>
      </c>
      <c r="CC763" s="139" t="n">
        <f aca="false">DATOS_[[#This Row],[S.BASE]]</f>
        <v>0</v>
      </c>
      <c r="CD763" s="139" t="n">
        <f aca="false">+SUM(DATOS_[[#This Row],[Conc.Sal.01]:[Conc.Sal.30]])</f>
        <v>0</v>
      </c>
      <c r="CE763" s="139" t="n">
        <f aca="false">+DATOS_[[#This Row],[SALARIO BASE Ef]]+DATOS_[[#This Row],[Tot COMPL.SAL Ef]]</f>
        <v>0</v>
      </c>
      <c r="CF763" s="139" t="n">
        <f aca="false">+SUM(DATOS_[[#This Row],[C.Extra.01]:[C.Extra.05]])</f>
        <v>0</v>
      </c>
      <c r="CG763" s="139" t="n">
        <f aca="false">+DATOS_[[#This Row],[TOTAL SALARIO Ef]]+DATOS_[[#This Row],[Tot Extrasalarial Ef]]</f>
        <v>0</v>
      </c>
      <c r="CH763" s="140" t="n">
        <f aca="false">MIN(IF(DATOS_[[#This Row],[Fecha Fin Contrato]]="",$D$4,DATOS_[[#This Row],[Fecha Fin Contrato]]),$D$4)-MAX(DATOS_[[#This Row],[Fecha de Contratación]],$D$3)+1</f>
        <v>1</v>
      </c>
      <c r="CI763" s="141" t="str">
        <f aca="false">IF(COUNTIFS(DATOS_[id],DATOS_[[#This Row],[id]])&gt;1,DATOS_[[#This Row],[id]],"")</f>
        <v/>
      </c>
      <c r="CJ763" s="141" t="n">
        <f aca="false">(Inicio!$G$10-DATOS_[[#This Row],[Fecha Nacimiento]])/365.25</f>
        <v>0</v>
      </c>
      <c r="CK763" s="141" t="n">
        <f aca="false">(Inicio!$G$10-DATOS_[[#This Row],[Fecha de Antigüedad]])/365.25</f>
        <v>0</v>
      </c>
      <c r="CL763" s="141" t="e">
        <f aca="false">+VLOOKUP(DATOS_[[#This Row],[Clave de Contrato]],TblTiposContrato13[],3,0)</f>
        <v>#N/A</v>
      </c>
      <c r="CM763" s="141" t="e">
        <f aca="false">+VLOOKUP(DATOS_[[#This Row],[Clave de Contrato]],TblTiposContrato13[],4,0)</f>
        <v>#N/A</v>
      </c>
      <c r="CN763" s="141" t="str">
        <f aca="false">VLOOKUP(DATOS_[[#This Row],[Edad]],CONTRATOS!TblRngEdad,2,1)</f>
        <v>20  o menos</v>
      </c>
      <c r="CO763" s="141" t="str">
        <f aca="false">VLOOKUP(DATOS_[[#This Row],[Antigüedad]],TblRngAntg14[],2,1)</f>
        <v>0 a 1 años</v>
      </c>
    </row>
    <row r="764" customFormat="false" ht="13.8" hidden="false" customHeight="false" outlineLevel="0" collapsed="false">
      <c r="D764" s="128"/>
      <c r="E764" s="129"/>
      <c r="F764" s="129"/>
      <c r="G764" s="129"/>
      <c r="H764" s="130"/>
      <c r="I764" s="131"/>
      <c r="J764" s="128"/>
      <c r="K764" s="132"/>
      <c r="L764" s="132"/>
      <c r="M764" s="133"/>
      <c r="N764" s="133"/>
      <c r="O764" s="133"/>
      <c r="P764" s="129"/>
      <c r="Z764" s="74"/>
      <c r="AA764" s="75"/>
      <c r="AB764" s="75"/>
      <c r="AC764" s="129"/>
      <c r="AD764" s="134"/>
      <c r="AE764" s="134"/>
      <c r="AF764" s="134"/>
      <c r="AG764" s="134"/>
      <c r="AH764" s="134"/>
      <c r="AI764" s="134"/>
      <c r="AJ764" s="134"/>
      <c r="AK764" s="134"/>
      <c r="AL764" s="134"/>
      <c r="AM764" s="134"/>
      <c r="AN764" s="134"/>
      <c r="AO764" s="134"/>
      <c r="AP764" s="134"/>
      <c r="AQ764" s="134"/>
      <c r="AR764" s="134"/>
      <c r="AS764" s="134"/>
      <c r="AT764" s="134"/>
      <c r="AU764" s="134"/>
      <c r="AV764" s="134"/>
      <c r="AW764" s="134"/>
      <c r="AX764" s="134"/>
      <c r="AY764" s="134"/>
      <c r="AZ764" s="134"/>
      <c r="BA764" s="134"/>
      <c r="BB764" s="134"/>
      <c r="BC764" s="134"/>
      <c r="BD764" s="134"/>
      <c r="BE764" s="134"/>
      <c r="BF764" s="134"/>
      <c r="BG764" s="134"/>
      <c r="BH764" s="134"/>
      <c r="BI764" s="134"/>
      <c r="BJ764" s="134"/>
      <c r="BK764" s="134"/>
      <c r="BL764" s="134"/>
      <c r="BM764" s="135"/>
      <c r="BN764" s="136" t="n">
        <f aca="false">+MAX($D$3,DATOS_[[#This Row],[Fecha Inicio Sit. Contract.]])</f>
        <v>0</v>
      </c>
      <c r="BO764" s="136" t="n">
        <f aca="false">+MIN($D$4,DATOS_[[#This Row],[Fecha Fin Sit. Contract.]])</f>
        <v>0</v>
      </c>
      <c r="BP764" s="137" t="n">
        <f aca="false">+DATOS_[[#This Row],[% de jornada]]*IF(DATOS_[[#This Row],[% jornada reducida]]="",1,DATOS_[[#This Row],[% jornada reducida]])</f>
        <v>0</v>
      </c>
      <c r="BQ764" s="137" t="n">
        <f aca="false">+(DATOS_[[#This Row],[F.fin.cal]]-DATOS_[[#This Row],[F.ini.cal]]+1)/($D$4-$D$3+1)</f>
        <v>1</v>
      </c>
      <c r="BR764" s="137" t="str">
        <f aca="false">IF(OR(AND(DATOS_[[#This Row],[Fecha Fin Contrato]]&lt;$D$3,DATOS_[[#This Row],[Fecha Fin Contrato]]&lt;&gt;""),DATOS_[[#This Row],[Fecha de Contratación]]&gt;$D$4),"Fuera","Dentro")</f>
        <v>Dentro</v>
      </c>
      <c r="BS764" s="137" t="str">
        <f aca="false" t="array" ref="BS764:BS764">IF(MAX(IF(DATOS_[id]=DATOS_[[#This Row],[id]],DATOS_[F.fin.cal]))=DATOS_[[#This Row],[F.fin.cal]],"Sí","NO")</f>
        <v>Sí</v>
      </c>
      <c r="BT764" s="137" t="str">
        <f aca="false">IF(AND(DATOS_[[#This Row],[% normaliz]]&lt;&gt;1,DATOS_[[#This Row],[% anualiz]]=1),"Sí","NO")</f>
        <v>Sí</v>
      </c>
      <c r="BU764" s="137" t="str">
        <f aca="false">IF(AND(DATOS_[[#This Row],[% normaliz]]=1,DATOS_[[#This Row],[% anualiz]]&lt;&gt;1),"Sí","NO")</f>
        <v>NO</v>
      </c>
      <c r="BV764" s="137" t="str">
        <f aca="false">IF(AND(DATOS_[[#This Row],[% normaliz]]&lt;&gt;1,DATOS_[[#This Row],[% anualiz]]&lt;&gt;1),"Sí","NO")</f>
        <v>NO</v>
      </c>
      <c r="BW764" s="137" t="str">
        <f aca="false">+IF(DATOS_[[#This Row],[% normaliz]]*DATOS_[[#This Row],[% anualiz]]=1,"NO","Sí")</f>
        <v>Sí</v>
      </c>
      <c r="BX764" s="138" t="e">
        <f aca="false">(DATOS_[[#This Row],[S.BASE]]*(1/DATOS_[[#This Row],[% normaliz]])*(1/DATOS_[[#This Row],[% anualiz]]))*IF(DATOS_[[#This Row],[Check Equiparado]]="Sí",1,0)</f>
        <v>#DIV/0!</v>
      </c>
      <c r="BY7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4" s="138" t="e">
        <f aca="false">+DATOS_[[#This Row],[SALARIO BASE Eq]]+DATOS_[[#This Row],[Tot COMPL.SAL Eq]]</f>
        <v>#DIV/0!</v>
      </c>
      <c r="CA764" s="138" t="e">
        <f aca="false" t="array" ref="CA764:CA7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4" s="138" t="e">
        <f aca="false">+DATOS_[[#This Row],[TOTAL SALARIO Eq]]+DATOS_[[#This Row],[Tot Extrasalarial Eq]]</f>
        <v>#DIV/0!</v>
      </c>
      <c r="CC764" s="139" t="n">
        <f aca="false">DATOS_[[#This Row],[S.BASE]]</f>
        <v>0</v>
      </c>
      <c r="CD764" s="139" t="n">
        <f aca="false">+SUM(DATOS_[[#This Row],[Conc.Sal.01]:[Conc.Sal.30]])</f>
        <v>0</v>
      </c>
      <c r="CE764" s="139" t="n">
        <f aca="false">+DATOS_[[#This Row],[SALARIO BASE Ef]]+DATOS_[[#This Row],[Tot COMPL.SAL Ef]]</f>
        <v>0</v>
      </c>
      <c r="CF764" s="139" t="n">
        <f aca="false">+SUM(DATOS_[[#This Row],[C.Extra.01]:[C.Extra.05]])</f>
        <v>0</v>
      </c>
      <c r="CG764" s="139" t="n">
        <f aca="false">+DATOS_[[#This Row],[TOTAL SALARIO Ef]]+DATOS_[[#This Row],[Tot Extrasalarial Ef]]</f>
        <v>0</v>
      </c>
      <c r="CH764" s="140" t="n">
        <f aca="false">MIN(IF(DATOS_[[#This Row],[Fecha Fin Contrato]]="",$D$4,DATOS_[[#This Row],[Fecha Fin Contrato]]),$D$4)-MAX(DATOS_[[#This Row],[Fecha de Contratación]],$D$3)+1</f>
        <v>1</v>
      </c>
      <c r="CI764" s="141" t="str">
        <f aca="false">IF(COUNTIFS(DATOS_[id],DATOS_[[#This Row],[id]])&gt;1,DATOS_[[#This Row],[id]],"")</f>
        <v/>
      </c>
      <c r="CJ764" s="141" t="n">
        <f aca="false">(Inicio!$G$10-DATOS_[[#This Row],[Fecha Nacimiento]])/365.25</f>
        <v>0</v>
      </c>
      <c r="CK764" s="141" t="n">
        <f aca="false">(Inicio!$G$10-DATOS_[[#This Row],[Fecha de Antigüedad]])/365.25</f>
        <v>0</v>
      </c>
      <c r="CL764" s="141" t="e">
        <f aca="false">+VLOOKUP(DATOS_[[#This Row],[Clave de Contrato]],TblTiposContrato13[],3,0)</f>
        <v>#N/A</v>
      </c>
      <c r="CM764" s="141" t="e">
        <f aca="false">+VLOOKUP(DATOS_[[#This Row],[Clave de Contrato]],TblTiposContrato13[],4,0)</f>
        <v>#N/A</v>
      </c>
      <c r="CN764" s="141" t="str">
        <f aca="false">VLOOKUP(DATOS_[[#This Row],[Edad]],CONTRATOS!TblRngEdad,2,1)</f>
        <v>20  o menos</v>
      </c>
      <c r="CO764" s="141" t="str">
        <f aca="false">VLOOKUP(DATOS_[[#This Row],[Antigüedad]],TblRngAntg14[],2,1)</f>
        <v>0 a 1 años</v>
      </c>
    </row>
    <row r="765" customFormat="false" ht="13.8" hidden="false" customHeight="false" outlineLevel="0" collapsed="false">
      <c r="D765" s="128"/>
      <c r="E765" s="129"/>
      <c r="F765" s="129"/>
      <c r="G765" s="129"/>
      <c r="H765" s="130"/>
      <c r="I765" s="131"/>
      <c r="J765" s="128"/>
      <c r="K765" s="132"/>
      <c r="L765" s="132"/>
      <c r="M765" s="133"/>
      <c r="N765" s="133"/>
      <c r="O765" s="133"/>
      <c r="P765" s="129"/>
      <c r="Z765" s="74"/>
      <c r="AA765" s="75"/>
      <c r="AB765" s="75"/>
      <c r="AC765" s="129"/>
      <c r="AD765" s="134"/>
      <c r="AE765" s="134"/>
      <c r="AF765" s="134"/>
      <c r="AG765" s="134"/>
      <c r="AH765" s="134"/>
      <c r="AI765" s="134"/>
      <c r="AJ765" s="134"/>
      <c r="AK765" s="134"/>
      <c r="AL765" s="134"/>
      <c r="AM765" s="134"/>
      <c r="AN765" s="134"/>
      <c r="AO765" s="134"/>
      <c r="AP765" s="134"/>
      <c r="AQ765" s="134"/>
      <c r="AR765" s="134"/>
      <c r="AS765" s="134"/>
      <c r="AT765" s="134"/>
      <c r="AU765" s="134"/>
      <c r="AV765" s="134"/>
      <c r="AW765" s="134"/>
      <c r="AX765" s="134"/>
      <c r="AY765" s="134"/>
      <c r="AZ765" s="134"/>
      <c r="BA765" s="134"/>
      <c r="BB765" s="134"/>
      <c r="BC765" s="134"/>
      <c r="BD765" s="134"/>
      <c r="BE765" s="134"/>
      <c r="BF765" s="134"/>
      <c r="BG765" s="134"/>
      <c r="BH765" s="134"/>
      <c r="BI765" s="134"/>
      <c r="BJ765" s="134"/>
      <c r="BK765" s="134"/>
      <c r="BL765" s="134"/>
      <c r="BM765" s="135"/>
      <c r="BN765" s="136" t="n">
        <f aca="false">+MAX($D$3,DATOS_[[#This Row],[Fecha Inicio Sit. Contract.]])</f>
        <v>0</v>
      </c>
      <c r="BO765" s="136" t="n">
        <f aca="false">+MIN($D$4,DATOS_[[#This Row],[Fecha Fin Sit. Contract.]])</f>
        <v>0</v>
      </c>
      <c r="BP765" s="137" t="n">
        <f aca="false">+DATOS_[[#This Row],[% de jornada]]*IF(DATOS_[[#This Row],[% jornada reducida]]="",1,DATOS_[[#This Row],[% jornada reducida]])</f>
        <v>0</v>
      </c>
      <c r="BQ765" s="137" t="n">
        <f aca="false">+(DATOS_[[#This Row],[F.fin.cal]]-DATOS_[[#This Row],[F.ini.cal]]+1)/($D$4-$D$3+1)</f>
        <v>1</v>
      </c>
      <c r="BR765" s="137" t="str">
        <f aca="false">IF(OR(AND(DATOS_[[#This Row],[Fecha Fin Contrato]]&lt;$D$3,DATOS_[[#This Row],[Fecha Fin Contrato]]&lt;&gt;""),DATOS_[[#This Row],[Fecha de Contratación]]&gt;$D$4),"Fuera","Dentro")</f>
        <v>Dentro</v>
      </c>
      <c r="BS765" s="137" t="str">
        <f aca="false" t="array" ref="BS765:BS765">IF(MAX(IF(DATOS_[id]=DATOS_[[#This Row],[id]],DATOS_[F.fin.cal]))=DATOS_[[#This Row],[F.fin.cal]],"Sí","NO")</f>
        <v>Sí</v>
      </c>
      <c r="BT765" s="137" t="str">
        <f aca="false">IF(AND(DATOS_[[#This Row],[% normaliz]]&lt;&gt;1,DATOS_[[#This Row],[% anualiz]]=1),"Sí","NO")</f>
        <v>Sí</v>
      </c>
      <c r="BU765" s="137" t="str">
        <f aca="false">IF(AND(DATOS_[[#This Row],[% normaliz]]=1,DATOS_[[#This Row],[% anualiz]]&lt;&gt;1),"Sí","NO")</f>
        <v>NO</v>
      </c>
      <c r="BV765" s="137" t="str">
        <f aca="false">IF(AND(DATOS_[[#This Row],[% normaliz]]&lt;&gt;1,DATOS_[[#This Row],[% anualiz]]&lt;&gt;1),"Sí","NO")</f>
        <v>NO</v>
      </c>
      <c r="BW765" s="137" t="str">
        <f aca="false">+IF(DATOS_[[#This Row],[% normaliz]]*DATOS_[[#This Row],[% anualiz]]=1,"NO","Sí")</f>
        <v>Sí</v>
      </c>
      <c r="BX765" s="138" t="e">
        <f aca="false">(DATOS_[[#This Row],[S.BASE]]*(1/DATOS_[[#This Row],[% normaliz]])*(1/DATOS_[[#This Row],[% anualiz]]))*IF(DATOS_[[#This Row],[Check Equiparado]]="Sí",1,0)</f>
        <v>#DIV/0!</v>
      </c>
      <c r="BY7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5" s="138" t="e">
        <f aca="false">+DATOS_[[#This Row],[SALARIO BASE Eq]]+DATOS_[[#This Row],[Tot COMPL.SAL Eq]]</f>
        <v>#DIV/0!</v>
      </c>
      <c r="CA765" s="138" t="e">
        <f aca="false" t="array" ref="CA765:CA7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5" s="138" t="e">
        <f aca="false">+DATOS_[[#This Row],[TOTAL SALARIO Eq]]+DATOS_[[#This Row],[Tot Extrasalarial Eq]]</f>
        <v>#DIV/0!</v>
      </c>
      <c r="CC765" s="139" t="n">
        <f aca="false">DATOS_[[#This Row],[S.BASE]]</f>
        <v>0</v>
      </c>
      <c r="CD765" s="139" t="n">
        <f aca="false">+SUM(DATOS_[[#This Row],[Conc.Sal.01]:[Conc.Sal.30]])</f>
        <v>0</v>
      </c>
      <c r="CE765" s="139" t="n">
        <f aca="false">+DATOS_[[#This Row],[SALARIO BASE Ef]]+DATOS_[[#This Row],[Tot COMPL.SAL Ef]]</f>
        <v>0</v>
      </c>
      <c r="CF765" s="139" t="n">
        <f aca="false">+SUM(DATOS_[[#This Row],[C.Extra.01]:[C.Extra.05]])</f>
        <v>0</v>
      </c>
      <c r="CG765" s="139" t="n">
        <f aca="false">+DATOS_[[#This Row],[TOTAL SALARIO Ef]]+DATOS_[[#This Row],[Tot Extrasalarial Ef]]</f>
        <v>0</v>
      </c>
      <c r="CH765" s="140" t="n">
        <f aca="false">MIN(IF(DATOS_[[#This Row],[Fecha Fin Contrato]]="",$D$4,DATOS_[[#This Row],[Fecha Fin Contrato]]),$D$4)-MAX(DATOS_[[#This Row],[Fecha de Contratación]],$D$3)+1</f>
        <v>1</v>
      </c>
      <c r="CI765" s="141" t="str">
        <f aca="false">IF(COUNTIFS(DATOS_[id],DATOS_[[#This Row],[id]])&gt;1,DATOS_[[#This Row],[id]],"")</f>
        <v/>
      </c>
      <c r="CJ765" s="141" t="n">
        <f aca="false">(Inicio!$G$10-DATOS_[[#This Row],[Fecha Nacimiento]])/365.25</f>
        <v>0</v>
      </c>
      <c r="CK765" s="141" t="n">
        <f aca="false">(Inicio!$G$10-DATOS_[[#This Row],[Fecha de Antigüedad]])/365.25</f>
        <v>0</v>
      </c>
      <c r="CL765" s="141" t="e">
        <f aca="false">+VLOOKUP(DATOS_[[#This Row],[Clave de Contrato]],TblTiposContrato13[],3,0)</f>
        <v>#N/A</v>
      </c>
      <c r="CM765" s="141" t="e">
        <f aca="false">+VLOOKUP(DATOS_[[#This Row],[Clave de Contrato]],TblTiposContrato13[],4,0)</f>
        <v>#N/A</v>
      </c>
      <c r="CN765" s="141" t="str">
        <f aca="false">VLOOKUP(DATOS_[[#This Row],[Edad]],CONTRATOS!TblRngEdad,2,1)</f>
        <v>20  o menos</v>
      </c>
      <c r="CO765" s="141" t="str">
        <f aca="false">VLOOKUP(DATOS_[[#This Row],[Antigüedad]],TblRngAntg14[],2,1)</f>
        <v>0 a 1 años</v>
      </c>
    </row>
    <row r="766" customFormat="false" ht="13.8" hidden="false" customHeight="false" outlineLevel="0" collapsed="false">
      <c r="D766" s="128"/>
      <c r="E766" s="129"/>
      <c r="F766" s="129"/>
      <c r="G766" s="129"/>
      <c r="H766" s="130"/>
      <c r="I766" s="131"/>
      <c r="J766" s="128"/>
      <c r="K766" s="132"/>
      <c r="L766" s="132"/>
      <c r="M766" s="133"/>
      <c r="N766" s="133"/>
      <c r="O766" s="133"/>
      <c r="P766" s="129"/>
      <c r="Z766" s="74"/>
      <c r="AA766" s="75"/>
      <c r="AB766" s="75"/>
      <c r="AC766" s="129"/>
      <c r="AD766" s="134"/>
      <c r="AE766" s="134"/>
      <c r="AF766" s="134"/>
      <c r="AG766" s="134"/>
      <c r="AH766" s="134"/>
      <c r="AI766" s="134"/>
      <c r="AJ766" s="134"/>
      <c r="AK766" s="134"/>
      <c r="AL766" s="134"/>
      <c r="AM766" s="134"/>
      <c r="AN766" s="134"/>
      <c r="AO766" s="134"/>
      <c r="AP766" s="134"/>
      <c r="AQ766" s="134"/>
      <c r="AR766" s="134"/>
      <c r="AS766" s="134"/>
      <c r="AT766" s="134"/>
      <c r="AU766" s="134"/>
      <c r="AV766" s="134"/>
      <c r="AW766" s="134"/>
      <c r="AX766" s="134"/>
      <c r="AY766" s="134"/>
      <c r="AZ766" s="134"/>
      <c r="BA766" s="134"/>
      <c r="BB766" s="134"/>
      <c r="BC766" s="134"/>
      <c r="BD766" s="134"/>
      <c r="BE766" s="134"/>
      <c r="BF766" s="134"/>
      <c r="BG766" s="134"/>
      <c r="BH766" s="134"/>
      <c r="BI766" s="134"/>
      <c r="BJ766" s="134"/>
      <c r="BK766" s="134"/>
      <c r="BL766" s="134"/>
      <c r="BM766" s="135"/>
      <c r="BN766" s="136" t="n">
        <f aca="false">+MAX($D$3,DATOS_[[#This Row],[Fecha Inicio Sit. Contract.]])</f>
        <v>0</v>
      </c>
      <c r="BO766" s="136" t="n">
        <f aca="false">+MIN($D$4,DATOS_[[#This Row],[Fecha Fin Sit. Contract.]])</f>
        <v>0</v>
      </c>
      <c r="BP766" s="137" t="n">
        <f aca="false">+DATOS_[[#This Row],[% de jornada]]*IF(DATOS_[[#This Row],[% jornada reducida]]="",1,DATOS_[[#This Row],[% jornada reducida]])</f>
        <v>0</v>
      </c>
      <c r="BQ766" s="137" t="n">
        <f aca="false">+(DATOS_[[#This Row],[F.fin.cal]]-DATOS_[[#This Row],[F.ini.cal]]+1)/($D$4-$D$3+1)</f>
        <v>1</v>
      </c>
      <c r="BR766" s="137" t="str">
        <f aca="false">IF(OR(AND(DATOS_[[#This Row],[Fecha Fin Contrato]]&lt;$D$3,DATOS_[[#This Row],[Fecha Fin Contrato]]&lt;&gt;""),DATOS_[[#This Row],[Fecha de Contratación]]&gt;$D$4),"Fuera","Dentro")</f>
        <v>Dentro</v>
      </c>
      <c r="BS766" s="137" t="str">
        <f aca="false" t="array" ref="BS766:BS766">IF(MAX(IF(DATOS_[id]=DATOS_[[#This Row],[id]],DATOS_[F.fin.cal]))=DATOS_[[#This Row],[F.fin.cal]],"Sí","NO")</f>
        <v>Sí</v>
      </c>
      <c r="BT766" s="137" t="str">
        <f aca="false">IF(AND(DATOS_[[#This Row],[% normaliz]]&lt;&gt;1,DATOS_[[#This Row],[% anualiz]]=1),"Sí","NO")</f>
        <v>Sí</v>
      </c>
      <c r="BU766" s="137" t="str">
        <f aca="false">IF(AND(DATOS_[[#This Row],[% normaliz]]=1,DATOS_[[#This Row],[% anualiz]]&lt;&gt;1),"Sí","NO")</f>
        <v>NO</v>
      </c>
      <c r="BV766" s="137" t="str">
        <f aca="false">IF(AND(DATOS_[[#This Row],[% normaliz]]&lt;&gt;1,DATOS_[[#This Row],[% anualiz]]&lt;&gt;1),"Sí","NO")</f>
        <v>NO</v>
      </c>
      <c r="BW766" s="137" t="str">
        <f aca="false">+IF(DATOS_[[#This Row],[% normaliz]]*DATOS_[[#This Row],[% anualiz]]=1,"NO","Sí")</f>
        <v>Sí</v>
      </c>
      <c r="BX766" s="138" t="e">
        <f aca="false">(DATOS_[[#This Row],[S.BASE]]*(1/DATOS_[[#This Row],[% normaliz]])*(1/DATOS_[[#This Row],[% anualiz]]))*IF(DATOS_[[#This Row],[Check Equiparado]]="Sí",1,0)</f>
        <v>#DIV/0!</v>
      </c>
      <c r="BY7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6" s="138" t="e">
        <f aca="false">+DATOS_[[#This Row],[SALARIO BASE Eq]]+DATOS_[[#This Row],[Tot COMPL.SAL Eq]]</f>
        <v>#DIV/0!</v>
      </c>
      <c r="CA766" s="138" t="e">
        <f aca="false" t="array" ref="CA766:CA7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6" s="138" t="e">
        <f aca="false">+DATOS_[[#This Row],[TOTAL SALARIO Eq]]+DATOS_[[#This Row],[Tot Extrasalarial Eq]]</f>
        <v>#DIV/0!</v>
      </c>
      <c r="CC766" s="139" t="n">
        <f aca="false">DATOS_[[#This Row],[S.BASE]]</f>
        <v>0</v>
      </c>
      <c r="CD766" s="139" t="n">
        <f aca="false">+SUM(DATOS_[[#This Row],[Conc.Sal.01]:[Conc.Sal.30]])</f>
        <v>0</v>
      </c>
      <c r="CE766" s="139" t="n">
        <f aca="false">+DATOS_[[#This Row],[SALARIO BASE Ef]]+DATOS_[[#This Row],[Tot COMPL.SAL Ef]]</f>
        <v>0</v>
      </c>
      <c r="CF766" s="139" t="n">
        <f aca="false">+SUM(DATOS_[[#This Row],[C.Extra.01]:[C.Extra.05]])</f>
        <v>0</v>
      </c>
      <c r="CG766" s="139" t="n">
        <f aca="false">+DATOS_[[#This Row],[TOTAL SALARIO Ef]]+DATOS_[[#This Row],[Tot Extrasalarial Ef]]</f>
        <v>0</v>
      </c>
      <c r="CH766" s="140" t="n">
        <f aca="false">MIN(IF(DATOS_[[#This Row],[Fecha Fin Contrato]]="",$D$4,DATOS_[[#This Row],[Fecha Fin Contrato]]),$D$4)-MAX(DATOS_[[#This Row],[Fecha de Contratación]],$D$3)+1</f>
        <v>1</v>
      </c>
      <c r="CI766" s="141" t="str">
        <f aca="false">IF(COUNTIFS(DATOS_[id],DATOS_[[#This Row],[id]])&gt;1,DATOS_[[#This Row],[id]],"")</f>
        <v/>
      </c>
      <c r="CJ766" s="141" t="n">
        <f aca="false">(Inicio!$G$10-DATOS_[[#This Row],[Fecha Nacimiento]])/365.25</f>
        <v>0</v>
      </c>
      <c r="CK766" s="141" t="n">
        <f aca="false">(Inicio!$G$10-DATOS_[[#This Row],[Fecha de Antigüedad]])/365.25</f>
        <v>0</v>
      </c>
      <c r="CL766" s="141" t="e">
        <f aca="false">+VLOOKUP(DATOS_[[#This Row],[Clave de Contrato]],TblTiposContrato13[],3,0)</f>
        <v>#N/A</v>
      </c>
      <c r="CM766" s="141" t="e">
        <f aca="false">+VLOOKUP(DATOS_[[#This Row],[Clave de Contrato]],TblTiposContrato13[],4,0)</f>
        <v>#N/A</v>
      </c>
      <c r="CN766" s="141" t="str">
        <f aca="false">VLOOKUP(DATOS_[[#This Row],[Edad]],CONTRATOS!TblRngEdad,2,1)</f>
        <v>20  o menos</v>
      </c>
      <c r="CO766" s="141" t="str">
        <f aca="false">VLOOKUP(DATOS_[[#This Row],[Antigüedad]],TblRngAntg14[],2,1)</f>
        <v>0 a 1 años</v>
      </c>
    </row>
    <row r="767" customFormat="false" ht="13.8" hidden="false" customHeight="false" outlineLevel="0" collapsed="false">
      <c r="D767" s="128"/>
      <c r="E767" s="129"/>
      <c r="F767" s="129"/>
      <c r="G767" s="129"/>
      <c r="H767" s="130"/>
      <c r="I767" s="131"/>
      <c r="J767" s="128"/>
      <c r="K767" s="132"/>
      <c r="L767" s="132"/>
      <c r="M767" s="133"/>
      <c r="N767" s="133"/>
      <c r="O767" s="133"/>
      <c r="P767" s="129"/>
      <c r="Z767" s="74"/>
      <c r="AA767" s="75"/>
      <c r="AB767" s="75"/>
      <c r="AC767" s="129"/>
      <c r="AD767" s="134"/>
      <c r="AE767" s="134"/>
      <c r="AF767" s="134"/>
      <c r="AG767" s="134"/>
      <c r="AH767" s="134"/>
      <c r="AI767" s="134"/>
      <c r="AJ767" s="134"/>
      <c r="AK767" s="134"/>
      <c r="AL767" s="134"/>
      <c r="AM767" s="134"/>
      <c r="AN767" s="134"/>
      <c r="AO767" s="134"/>
      <c r="AP767" s="134"/>
      <c r="AQ767" s="134"/>
      <c r="AR767" s="134"/>
      <c r="AS767" s="134"/>
      <c r="AT767" s="134"/>
      <c r="AU767" s="134"/>
      <c r="AV767" s="134"/>
      <c r="AW767" s="134"/>
      <c r="AX767" s="134"/>
      <c r="AY767" s="134"/>
      <c r="AZ767" s="134"/>
      <c r="BA767" s="134"/>
      <c r="BB767" s="134"/>
      <c r="BC767" s="134"/>
      <c r="BD767" s="134"/>
      <c r="BE767" s="134"/>
      <c r="BF767" s="134"/>
      <c r="BG767" s="134"/>
      <c r="BH767" s="134"/>
      <c r="BI767" s="134"/>
      <c r="BJ767" s="134"/>
      <c r="BK767" s="134"/>
      <c r="BL767" s="134"/>
      <c r="BM767" s="135"/>
      <c r="BN767" s="136" t="n">
        <f aca="false">+MAX($D$3,DATOS_[[#This Row],[Fecha Inicio Sit. Contract.]])</f>
        <v>0</v>
      </c>
      <c r="BO767" s="136" t="n">
        <f aca="false">+MIN($D$4,DATOS_[[#This Row],[Fecha Fin Sit. Contract.]])</f>
        <v>0</v>
      </c>
      <c r="BP767" s="137" t="n">
        <f aca="false">+DATOS_[[#This Row],[% de jornada]]*IF(DATOS_[[#This Row],[% jornada reducida]]="",1,DATOS_[[#This Row],[% jornada reducida]])</f>
        <v>0</v>
      </c>
      <c r="BQ767" s="137" t="n">
        <f aca="false">+(DATOS_[[#This Row],[F.fin.cal]]-DATOS_[[#This Row],[F.ini.cal]]+1)/($D$4-$D$3+1)</f>
        <v>1</v>
      </c>
      <c r="BR767" s="137" t="str">
        <f aca="false">IF(OR(AND(DATOS_[[#This Row],[Fecha Fin Contrato]]&lt;$D$3,DATOS_[[#This Row],[Fecha Fin Contrato]]&lt;&gt;""),DATOS_[[#This Row],[Fecha de Contratación]]&gt;$D$4),"Fuera","Dentro")</f>
        <v>Dentro</v>
      </c>
      <c r="BS767" s="137" t="str">
        <f aca="false" t="array" ref="BS767:BS767">IF(MAX(IF(DATOS_[id]=DATOS_[[#This Row],[id]],DATOS_[F.fin.cal]))=DATOS_[[#This Row],[F.fin.cal]],"Sí","NO")</f>
        <v>Sí</v>
      </c>
      <c r="BT767" s="137" t="str">
        <f aca="false">IF(AND(DATOS_[[#This Row],[% normaliz]]&lt;&gt;1,DATOS_[[#This Row],[% anualiz]]=1),"Sí","NO")</f>
        <v>Sí</v>
      </c>
      <c r="BU767" s="137" t="str">
        <f aca="false">IF(AND(DATOS_[[#This Row],[% normaliz]]=1,DATOS_[[#This Row],[% anualiz]]&lt;&gt;1),"Sí","NO")</f>
        <v>NO</v>
      </c>
      <c r="BV767" s="137" t="str">
        <f aca="false">IF(AND(DATOS_[[#This Row],[% normaliz]]&lt;&gt;1,DATOS_[[#This Row],[% anualiz]]&lt;&gt;1),"Sí","NO")</f>
        <v>NO</v>
      </c>
      <c r="BW767" s="137" t="str">
        <f aca="false">+IF(DATOS_[[#This Row],[% normaliz]]*DATOS_[[#This Row],[% anualiz]]=1,"NO","Sí")</f>
        <v>Sí</v>
      </c>
      <c r="BX767" s="138" t="e">
        <f aca="false">(DATOS_[[#This Row],[S.BASE]]*(1/DATOS_[[#This Row],[% normaliz]])*(1/DATOS_[[#This Row],[% anualiz]]))*IF(DATOS_[[#This Row],[Check Equiparado]]="Sí",1,0)</f>
        <v>#DIV/0!</v>
      </c>
      <c r="BY7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7" s="138" t="e">
        <f aca="false">+DATOS_[[#This Row],[SALARIO BASE Eq]]+DATOS_[[#This Row],[Tot COMPL.SAL Eq]]</f>
        <v>#DIV/0!</v>
      </c>
      <c r="CA767" s="138" t="e">
        <f aca="false" t="array" ref="CA767:CA7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7" s="138" t="e">
        <f aca="false">+DATOS_[[#This Row],[TOTAL SALARIO Eq]]+DATOS_[[#This Row],[Tot Extrasalarial Eq]]</f>
        <v>#DIV/0!</v>
      </c>
      <c r="CC767" s="139" t="n">
        <f aca="false">DATOS_[[#This Row],[S.BASE]]</f>
        <v>0</v>
      </c>
      <c r="CD767" s="139" t="n">
        <f aca="false">+SUM(DATOS_[[#This Row],[Conc.Sal.01]:[Conc.Sal.30]])</f>
        <v>0</v>
      </c>
      <c r="CE767" s="139" t="n">
        <f aca="false">+DATOS_[[#This Row],[SALARIO BASE Ef]]+DATOS_[[#This Row],[Tot COMPL.SAL Ef]]</f>
        <v>0</v>
      </c>
      <c r="CF767" s="139" t="n">
        <f aca="false">+SUM(DATOS_[[#This Row],[C.Extra.01]:[C.Extra.05]])</f>
        <v>0</v>
      </c>
      <c r="CG767" s="139" t="n">
        <f aca="false">+DATOS_[[#This Row],[TOTAL SALARIO Ef]]+DATOS_[[#This Row],[Tot Extrasalarial Ef]]</f>
        <v>0</v>
      </c>
      <c r="CH767" s="140" t="n">
        <f aca="false">MIN(IF(DATOS_[[#This Row],[Fecha Fin Contrato]]="",$D$4,DATOS_[[#This Row],[Fecha Fin Contrato]]),$D$4)-MAX(DATOS_[[#This Row],[Fecha de Contratación]],$D$3)+1</f>
        <v>1</v>
      </c>
      <c r="CI767" s="141" t="str">
        <f aca="false">IF(COUNTIFS(DATOS_[id],DATOS_[[#This Row],[id]])&gt;1,DATOS_[[#This Row],[id]],"")</f>
        <v/>
      </c>
      <c r="CJ767" s="141" t="n">
        <f aca="false">(Inicio!$G$10-DATOS_[[#This Row],[Fecha Nacimiento]])/365.25</f>
        <v>0</v>
      </c>
      <c r="CK767" s="141" t="n">
        <f aca="false">(Inicio!$G$10-DATOS_[[#This Row],[Fecha de Antigüedad]])/365.25</f>
        <v>0</v>
      </c>
      <c r="CL767" s="141" t="e">
        <f aca="false">+VLOOKUP(DATOS_[[#This Row],[Clave de Contrato]],TblTiposContrato13[],3,0)</f>
        <v>#N/A</v>
      </c>
      <c r="CM767" s="141" t="e">
        <f aca="false">+VLOOKUP(DATOS_[[#This Row],[Clave de Contrato]],TblTiposContrato13[],4,0)</f>
        <v>#N/A</v>
      </c>
      <c r="CN767" s="141" t="str">
        <f aca="false">VLOOKUP(DATOS_[[#This Row],[Edad]],CONTRATOS!TblRngEdad,2,1)</f>
        <v>20  o menos</v>
      </c>
      <c r="CO767" s="141" t="str">
        <f aca="false">VLOOKUP(DATOS_[[#This Row],[Antigüedad]],TblRngAntg14[],2,1)</f>
        <v>0 a 1 años</v>
      </c>
    </row>
    <row r="768" customFormat="false" ht="13.8" hidden="false" customHeight="false" outlineLevel="0" collapsed="false">
      <c r="D768" s="128"/>
      <c r="E768" s="129"/>
      <c r="F768" s="129"/>
      <c r="G768" s="129"/>
      <c r="H768" s="130"/>
      <c r="I768" s="131"/>
      <c r="J768" s="128"/>
      <c r="K768" s="132"/>
      <c r="L768" s="132"/>
      <c r="M768" s="133"/>
      <c r="N768" s="133"/>
      <c r="O768" s="133"/>
      <c r="P768" s="129"/>
      <c r="Z768" s="74"/>
      <c r="AA768" s="75"/>
      <c r="AB768" s="75"/>
      <c r="AC768" s="129"/>
      <c r="AD768" s="134"/>
      <c r="AE768" s="134"/>
      <c r="AF768" s="134"/>
      <c r="AG768" s="134"/>
      <c r="AH768" s="134"/>
      <c r="AI768" s="134"/>
      <c r="AJ768" s="134"/>
      <c r="AK768" s="134"/>
      <c r="AL768" s="134"/>
      <c r="AM768" s="134"/>
      <c r="AN768" s="134"/>
      <c r="AO768" s="134"/>
      <c r="AP768" s="134"/>
      <c r="AQ768" s="134"/>
      <c r="AR768" s="134"/>
      <c r="AS768" s="134"/>
      <c r="AT768" s="134"/>
      <c r="AU768" s="134"/>
      <c r="AV768" s="134"/>
      <c r="AW768" s="134"/>
      <c r="AX768" s="134"/>
      <c r="AY768" s="134"/>
      <c r="AZ768" s="134"/>
      <c r="BA768" s="134"/>
      <c r="BB768" s="134"/>
      <c r="BC768" s="134"/>
      <c r="BD768" s="134"/>
      <c r="BE768" s="134"/>
      <c r="BF768" s="134"/>
      <c r="BG768" s="134"/>
      <c r="BH768" s="134"/>
      <c r="BI768" s="134"/>
      <c r="BJ768" s="134"/>
      <c r="BK768" s="134"/>
      <c r="BL768" s="134"/>
      <c r="BM768" s="135"/>
      <c r="BN768" s="136" t="n">
        <f aca="false">+MAX($D$3,DATOS_[[#This Row],[Fecha Inicio Sit. Contract.]])</f>
        <v>0</v>
      </c>
      <c r="BO768" s="136" t="n">
        <f aca="false">+MIN($D$4,DATOS_[[#This Row],[Fecha Fin Sit. Contract.]])</f>
        <v>0</v>
      </c>
      <c r="BP768" s="137" t="n">
        <f aca="false">+DATOS_[[#This Row],[% de jornada]]*IF(DATOS_[[#This Row],[% jornada reducida]]="",1,DATOS_[[#This Row],[% jornada reducida]])</f>
        <v>0</v>
      </c>
      <c r="BQ768" s="137" t="n">
        <f aca="false">+(DATOS_[[#This Row],[F.fin.cal]]-DATOS_[[#This Row],[F.ini.cal]]+1)/($D$4-$D$3+1)</f>
        <v>1</v>
      </c>
      <c r="BR768" s="137" t="str">
        <f aca="false">IF(OR(AND(DATOS_[[#This Row],[Fecha Fin Contrato]]&lt;$D$3,DATOS_[[#This Row],[Fecha Fin Contrato]]&lt;&gt;""),DATOS_[[#This Row],[Fecha de Contratación]]&gt;$D$4),"Fuera","Dentro")</f>
        <v>Dentro</v>
      </c>
      <c r="BS768" s="137" t="str">
        <f aca="false" t="array" ref="BS768:BS768">IF(MAX(IF(DATOS_[id]=DATOS_[[#This Row],[id]],DATOS_[F.fin.cal]))=DATOS_[[#This Row],[F.fin.cal]],"Sí","NO")</f>
        <v>Sí</v>
      </c>
      <c r="BT768" s="137" t="str">
        <f aca="false">IF(AND(DATOS_[[#This Row],[% normaliz]]&lt;&gt;1,DATOS_[[#This Row],[% anualiz]]=1),"Sí","NO")</f>
        <v>Sí</v>
      </c>
      <c r="BU768" s="137" t="str">
        <f aca="false">IF(AND(DATOS_[[#This Row],[% normaliz]]=1,DATOS_[[#This Row],[% anualiz]]&lt;&gt;1),"Sí","NO")</f>
        <v>NO</v>
      </c>
      <c r="BV768" s="137" t="str">
        <f aca="false">IF(AND(DATOS_[[#This Row],[% normaliz]]&lt;&gt;1,DATOS_[[#This Row],[% anualiz]]&lt;&gt;1),"Sí","NO")</f>
        <v>NO</v>
      </c>
      <c r="BW768" s="137" t="str">
        <f aca="false">+IF(DATOS_[[#This Row],[% normaliz]]*DATOS_[[#This Row],[% anualiz]]=1,"NO","Sí")</f>
        <v>Sí</v>
      </c>
      <c r="BX768" s="138" t="e">
        <f aca="false">(DATOS_[[#This Row],[S.BASE]]*(1/DATOS_[[#This Row],[% normaliz]])*(1/DATOS_[[#This Row],[% anualiz]]))*IF(DATOS_[[#This Row],[Check Equiparado]]="Sí",1,0)</f>
        <v>#DIV/0!</v>
      </c>
      <c r="BY7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8" s="138" t="e">
        <f aca="false">+DATOS_[[#This Row],[SALARIO BASE Eq]]+DATOS_[[#This Row],[Tot COMPL.SAL Eq]]</f>
        <v>#DIV/0!</v>
      </c>
      <c r="CA768" s="138" t="e">
        <f aca="false" t="array" ref="CA768:CA7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8" s="138" t="e">
        <f aca="false">+DATOS_[[#This Row],[TOTAL SALARIO Eq]]+DATOS_[[#This Row],[Tot Extrasalarial Eq]]</f>
        <v>#DIV/0!</v>
      </c>
      <c r="CC768" s="139" t="n">
        <f aca="false">DATOS_[[#This Row],[S.BASE]]</f>
        <v>0</v>
      </c>
      <c r="CD768" s="139" t="n">
        <f aca="false">+SUM(DATOS_[[#This Row],[Conc.Sal.01]:[Conc.Sal.30]])</f>
        <v>0</v>
      </c>
      <c r="CE768" s="139" t="n">
        <f aca="false">+DATOS_[[#This Row],[SALARIO BASE Ef]]+DATOS_[[#This Row],[Tot COMPL.SAL Ef]]</f>
        <v>0</v>
      </c>
      <c r="CF768" s="139" t="n">
        <f aca="false">+SUM(DATOS_[[#This Row],[C.Extra.01]:[C.Extra.05]])</f>
        <v>0</v>
      </c>
      <c r="CG768" s="139" t="n">
        <f aca="false">+DATOS_[[#This Row],[TOTAL SALARIO Ef]]+DATOS_[[#This Row],[Tot Extrasalarial Ef]]</f>
        <v>0</v>
      </c>
      <c r="CH768" s="140" t="n">
        <f aca="false">MIN(IF(DATOS_[[#This Row],[Fecha Fin Contrato]]="",$D$4,DATOS_[[#This Row],[Fecha Fin Contrato]]),$D$4)-MAX(DATOS_[[#This Row],[Fecha de Contratación]],$D$3)+1</f>
        <v>1</v>
      </c>
      <c r="CI768" s="141" t="str">
        <f aca="false">IF(COUNTIFS(DATOS_[id],DATOS_[[#This Row],[id]])&gt;1,DATOS_[[#This Row],[id]],"")</f>
        <v/>
      </c>
      <c r="CJ768" s="141" t="n">
        <f aca="false">(Inicio!$G$10-DATOS_[[#This Row],[Fecha Nacimiento]])/365.25</f>
        <v>0</v>
      </c>
      <c r="CK768" s="141" t="n">
        <f aca="false">(Inicio!$G$10-DATOS_[[#This Row],[Fecha de Antigüedad]])/365.25</f>
        <v>0</v>
      </c>
      <c r="CL768" s="141" t="e">
        <f aca="false">+VLOOKUP(DATOS_[[#This Row],[Clave de Contrato]],TblTiposContrato13[],3,0)</f>
        <v>#N/A</v>
      </c>
      <c r="CM768" s="141" t="e">
        <f aca="false">+VLOOKUP(DATOS_[[#This Row],[Clave de Contrato]],TblTiposContrato13[],4,0)</f>
        <v>#N/A</v>
      </c>
      <c r="CN768" s="141" t="str">
        <f aca="false">VLOOKUP(DATOS_[[#This Row],[Edad]],CONTRATOS!TblRngEdad,2,1)</f>
        <v>20  o menos</v>
      </c>
      <c r="CO768" s="141" t="str">
        <f aca="false">VLOOKUP(DATOS_[[#This Row],[Antigüedad]],TblRngAntg14[],2,1)</f>
        <v>0 a 1 años</v>
      </c>
    </row>
    <row r="769" customFormat="false" ht="13.8" hidden="false" customHeight="false" outlineLevel="0" collapsed="false">
      <c r="D769" s="128"/>
      <c r="E769" s="129"/>
      <c r="F769" s="129"/>
      <c r="G769" s="129"/>
      <c r="H769" s="130"/>
      <c r="I769" s="131"/>
      <c r="J769" s="128"/>
      <c r="K769" s="132"/>
      <c r="L769" s="132"/>
      <c r="M769" s="133"/>
      <c r="N769" s="133"/>
      <c r="O769" s="133"/>
      <c r="P769" s="129"/>
      <c r="Z769" s="74"/>
      <c r="AA769" s="75"/>
      <c r="AB769" s="75"/>
      <c r="AC769" s="129"/>
      <c r="AD769" s="134"/>
      <c r="AE769" s="134"/>
      <c r="AF769" s="134"/>
      <c r="AG769" s="134"/>
      <c r="AH769" s="134"/>
      <c r="AI769" s="134"/>
      <c r="AJ769" s="134"/>
      <c r="AK769" s="134"/>
      <c r="AL769" s="134"/>
      <c r="AM769" s="134"/>
      <c r="AN769" s="134"/>
      <c r="AO769" s="134"/>
      <c r="AP769" s="134"/>
      <c r="AQ769" s="134"/>
      <c r="AR769" s="134"/>
      <c r="AS769" s="134"/>
      <c r="AT769" s="134"/>
      <c r="AU769" s="134"/>
      <c r="AV769" s="134"/>
      <c r="AW769" s="134"/>
      <c r="AX769" s="134"/>
      <c r="AY769" s="134"/>
      <c r="AZ769" s="134"/>
      <c r="BA769" s="134"/>
      <c r="BB769" s="134"/>
      <c r="BC769" s="134"/>
      <c r="BD769" s="134"/>
      <c r="BE769" s="134"/>
      <c r="BF769" s="134"/>
      <c r="BG769" s="134"/>
      <c r="BH769" s="134"/>
      <c r="BI769" s="134"/>
      <c r="BJ769" s="134"/>
      <c r="BK769" s="134"/>
      <c r="BL769" s="134"/>
      <c r="BM769" s="135"/>
      <c r="BN769" s="136" t="n">
        <f aca="false">+MAX($D$3,DATOS_[[#This Row],[Fecha Inicio Sit. Contract.]])</f>
        <v>0</v>
      </c>
      <c r="BO769" s="136" t="n">
        <f aca="false">+MIN($D$4,DATOS_[[#This Row],[Fecha Fin Sit. Contract.]])</f>
        <v>0</v>
      </c>
      <c r="BP769" s="137" t="n">
        <f aca="false">+DATOS_[[#This Row],[% de jornada]]*IF(DATOS_[[#This Row],[% jornada reducida]]="",1,DATOS_[[#This Row],[% jornada reducida]])</f>
        <v>0</v>
      </c>
      <c r="BQ769" s="137" t="n">
        <f aca="false">+(DATOS_[[#This Row],[F.fin.cal]]-DATOS_[[#This Row],[F.ini.cal]]+1)/($D$4-$D$3+1)</f>
        <v>1</v>
      </c>
      <c r="BR769" s="137" t="str">
        <f aca="false">IF(OR(AND(DATOS_[[#This Row],[Fecha Fin Contrato]]&lt;$D$3,DATOS_[[#This Row],[Fecha Fin Contrato]]&lt;&gt;""),DATOS_[[#This Row],[Fecha de Contratación]]&gt;$D$4),"Fuera","Dentro")</f>
        <v>Dentro</v>
      </c>
      <c r="BS769" s="137" t="str">
        <f aca="false" t="array" ref="BS769:BS769">IF(MAX(IF(DATOS_[id]=DATOS_[[#This Row],[id]],DATOS_[F.fin.cal]))=DATOS_[[#This Row],[F.fin.cal]],"Sí","NO")</f>
        <v>Sí</v>
      </c>
      <c r="BT769" s="137" t="str">
        <f aca="false">IF(AND(DATOS_[[#This Row],[% normaliz]]&lt;&gt;1,DATOS_[[#This Row],[% anualiz]]=1),"Sí","NO")</f>
        <v>Sí</v>
      </c>
      <c r="BU769" s="137" t="str">
        <f aca="false">IF(AND(DATOS_[[#This Row],[% normaliz]]=1,DATOS_[[#This Row],[% anualiz]]&lt;&gt;1),"Sí","NO")</f>
        <v>NO</v>
      </c>
      <c r="BV769" s="137" t="str">
        <f aca="false">IF(AND(DATOS_[[#This Row],[% normaliz]]&lt;&gt;1,DATOS_[[#This Row],[% anualiz]]&lt;&gt;1),"Sí","NO")</f>
        <v>NO</v>
      </c>
      <c r="BW769" s="137" t="str">
        <f aca="false">+IF(DATOS_[[#This Row],[% normaliz]]*DATOS_[[#This Row],[% anualiz]]=1,"NO","Sí")</f>
        <v>Sí</v>
      </c>
      <c r="BX769" s="138" t="e">
        <f aca="false">(DATOS_[[#This Row],[S.BASE]]*(1/DATOS_[[#This Row],[% normaliz]])*(1/DATOS_[[#This Row],[% anualiz]]))*IF(DATOS_[[#This Row],[Check Equiparado]]="Sí",1,0)</f>
        <v>#DIV/0!</v>
      </c>
      <c r="BY7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9" s="138" t="e">
        <f aca="false">+DATOS_[[#This Row],[SALARIO BASE Eq]]+DATOS_[[#This Row],[Tot COMPL.SAL Eq]]</f>
        <v>#DIV/0!</v>
      </c>
      <c r="CA769" s="138" t="e">
        <f aca="false" t="array" ref="CA769:CA7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9" s="138" t="e">
        <f aca="false">+DATOS_[[#This Row],[TOTAL SALARIO Eq]]+DATOS_[[#This Row],[Tot Extrasalarial Eq]]</f>
        <v>#DIV/0!</v>
      </c>
      <c r="CC769" s="139" t="n">
        <f aca="false">DATOS_[[#This Row],[S.BASE]]</f>
        <v>0</v>
      </c>
      <c r="CD769" s="139" t="n">
        <f aca="false">+SUM(DATOS_[[#This Row],[Conc.Sal.01]:[Conc.Sal.30]])</f>
        <v>0</v>
      </c>
      <c r="CE769" s="139" t="n">
        <f aca="false">+DATOS_[[#This Row],[SALARIO BASE Ef]]+DATOS_[[#This Row],[Tot COMPL.SAL Ef]]</f>
        <v>0</v>
      </c>
      <c r="CF769" s="139" t="n">
        <f aca="false">+SUM(DATOS_[[#This Row],[C.Extra.01]:[C.Extra.05]])</f>
        <v>0</v>
      </c>
      <c r="CG769" s="139" t="n">
        <f aca="false">+DATOS_[[#This Row],[TOTAL SALARIO Ef]]+DATOS_[[#This Row],[Tot Extrasalarial Ef]]</f>
        <v>0</v>
      </c>
      <c r="CH769" s="140" t="n">
        <f aca="false">MIN(IF(DATOS_[[#This Row],[Fecha Fin Contrato]]="",$D$4,DATOS_[[#This Row],[Fecha Fin Contrato]]),$D$4)-MAX(DATOS_[[#This Row],[Fecha de Contratación]],$D$3)+1</f>
        <v>1</v>
      </c>
      <c r="CI769" s="141" t="str">
        <f aca="false">IF(COUNTIFS(DATOS_[id],DATOS_[[#This Row],[id]])&gt;1,DATOS_[[#This Row],[id]],"")</f>
        <v/>
      </c>
      <c r="CJ769" s="141" t="n">
        <f aca="false">(Inicio!$G$10-DATOS_[[#This Row],[Fecha Nacimiento]])/365.25</f>
        <v>0</v>
      </c>
      <c r="CK769" s="141" t="n">
        <f aca="false">(Inicio!$G$10-DATOS_[[#This Row],[Fecha de Antigüedad]])/365.25</f>
        <v>0</v>
      </c>
      <c r="CL769" s="141" t="e">
        <f aca="false">+VLOOKUP(DATOS_[[#This Row],[Clave de Contrato]],TblTiposContrato13[],3,0)</f>
        <v>#N/A</v>
      </c>
      <c r="CM769" s="141" t="e">
        <f aca="false">+VLOOKUP(DATOS_[[#This Row],[Clave de Contrato]],TblTiposContrato13[],4,0)</f>
        <v>#N/A</v>
      </c>
      <c r="CN769" s="141" t="str">
        <f aca="false">VLOOKUP(DATOS_[[#This Row],[Edad]],CONTRATOS!TblRngEdad,2,1)</f>
        <v>20  o menos</v>
      </c>
      <c r="CO769" s="141" t="str">
        <f aca="false">VLOOKUP(DATOS_[[#This Row],[Antigüedad]],TblRngAntg14[],2,1)</f>
        <v>0 a 1 años</v>
      </c>
    </row>
    <row r="770" customFormat="false" ht="13.8" hidden="false" customHeight="false" outlineLevel="0" collapsed="false">
      <c r="D770" s="128"/>
      <c r="E770" s="129"/>
      <c r="F770" s="129"/>
      <c r="G770" s="129"/>
      <c r="H770" s="130"/>
      <c r="I770" s="131"/>
      <c r="J770" s="128"/>
      <c r="K770" s="132"/>
      <c r="L770" s="132"/>
      <c r="M770" s="133"/>
      <c r="N770" s="133"/>
      <c r="O770" s="133"/>
      <c r="P770" s="129"/>
      <c r="Z770" s="74"/>
      <c r="AA770" s="75"/>
      <c r="AB770" s="75"/>
      <c r="AC770" s="129"/>
      <c r="AD770" s="134"/>
      <c r="AE770" s="134"/>
      <c r="AF770" s="134"/>
      <c r="AG770" s="134"/>
      <c r="AH770" s="134"/>
      <c r="AI770" s="134"/>
      <c r="AJ770" s="134"/>
      <c r="AK770" s="134"/>
      <c r="AL770" s="134"/>
      <c r="AM770" s="134"/>
      <c r="AN770" s="134"/>
      <c r="AO770" s="134"/>
      <c r="AP770" s="134"/>
      <c r="AQ770" s="134"/>
      <c r="AR770" s="134"/>
      <c r="AS770" s="134"/>
      <c r="AT770" s="134"/>
      <c r="AU770" s="134"/>
      <c r="AV770" s="134"/>
      <c r="AW770" s="134"/>
      <c r="AX770" s="134"/>
      <c r="AY770" s="134"/>
      <c r="AZ770" s="134"/>
      <c r="BA770" s="134"/>
      <c r="BB770" s="134"/>
      <c r="BC770" s="134"/>
      <c r="BD770" s="134"/>
      <c r="BE770" s="134"/>
      <c r="BF770" s="134"/>
      <c r="BG770" s="134"/>
      <c r="BH770" s="134"/>
      <c r="BI770" s="134"/>
      <c r="BJ770" s="134"/>
      <c r="BK770" s="134"/>
      <c r="BL770" s="134"/>
      <c r="BM770" s="135"/>
      <c r="BN770" s="136" t="n">
        <f aca="false">+MAX($D$3,DATOS_[[#This Row],[Fecha Inicio Sit. Contract.]])</f>
        <v>0</v>
      </c>
      <c r="BO770" s="136" t="n">
        <f aca="false">+MIN($D$4,DATOS_[[#This Row],[Fecha Fin Sit. Contract.]])</f>
        <v>0</v>
      </c>
      <c r="BP770" s="137" t="n">
        <f aca="false">+DATOS_[[#This Row],[% de jornada]]*IF(DATOS_[[#This Row],[% jornada reducida]]="",1,DATOS_[[#This Row],[% jornada reducida]])</f>
        <v>0</v>
      </c>
      <c r="BQ770" s="137" t="n">
        <f aca="false">+(DATOS_[[#This Row],[F.fin.cal]]-DATOS_[[#This Row],[F.ini.cal]]+1)/($D$4-$D$3+1)</f>
        <v>1</v>
      </c>
      <c r="BR770" s="137" t="str">
        <f aca="false">IF(OR(AND(DATOS_[[#This Row],[Fecha Fin Contrato]]&lt;$D$3,DATOS_[[#This Row],[Fecha Fin Contrato]]&lt;&gt;""),DATOS_[[#This Row],[Fecha de Contratación]]&gt;$D$4),"Fuera","Dentro")</f>
        <v>Dentro</v>
      </c>
      <c r="BS770" s="137" t="str">
        <f aca="false" t="array" ref="BS770:BS770">IF(MAX(IF(DATOS_[id]=DATOS_[[#This Row],[id]],DATOS_[F.fin.cal]))=DATOS_[[#This Row],[F.fin.cal]],"Sí","NO")</f>
        <v>Sí</v>
      </c>
      <c r="BT770" s="137" t="str">
        <f aca="false">IF(AND(DATOS_[[#This Row],[% normaliz]]&lt;&gt;1,DATOS_[[#This Row],[% anualiz]]=1),"Sí","NO")</f>
        <v>Sí</v>
      </c>
      <c r="BU770" s="137" t="str">
        <f aca="false">IF(AND(DATOS_[[#This Row],[% normaliz]]=1,DATOS_[[#This Row],[% anualiz]]&lt;&gt;1),"Sí","NO")</f>
        <v>NO</v>
      </c>
      <c r="BV770" s="137" t="str">
        <f aca="false">IF(AND(DATOS_[[#This Row],[% normaliz]]&lt;&gt;1,DATOS_[[#This Row],[% anualiz]]&lt;&gt;1),"Sí","NO")</f>
        <v>NO</v>
      </c>
      <c r="BW770" s="137" t="str">
        <f aca="false">+IF(DATOS_[[#This Row],[% normaliz]]*DATOS_[[#This Row],[% anualiz]]=1,"NO","Sí")</f>
        <v>Sí</v>
      </c>
      <c r="BX770" s="138" t="e">
        <f aca="false">(DATOS_[[#This Row],[S.BASE]]*(1/DATOS_[[#This Row],[% normaliz]])*(1/DATOS_[[#This Row],[% anualiz]]))*IF(DATOS_[[#This Row],[Check Equiparado]]="Sí",1,0)</f>
        <v>#DIV/0!</v>
      </c>
      <c r="BY7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0" s="138" t="e">
        <f aca="false">+DATOS_[[#This Row],[SALARIO BASE Eq]]+DATOS_[[#This Row],[Tot COMPL.SAL Eq]]</f>
        <v>#DIV/0!</v>
      </c>
      <c r="CA770" s="138" t="e">
        <f aca="false" t="array" ref="CA770:CA7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0" s="138" t="e">
        <f aca="false">+DATOS_[[#This Row],[TOTAL SALARIO Eq]]+DATOS_[[#This Row],[Tot Extrasalarial Eq]]</f>
        <v>#DIV/0!</v>
      </c>
      <c r="CC770" s="139" t="n">
        <f aca="false">DATOS_[[#This Row],[S.BASE]]</f>
        <v>0</v>
      </c>
      <c r="CD770" s="139" t="n">
        <f aca="false">+SUM(DATOS_[[#This Row],[Conc.Sal.01]:[Conc.Sal.30]])</f>
        <v>0</v>
      </c>
      <c r="CE770" s="139" t="n">
        <f aca="false">+DATOS_[[#This Row],[SALARIO BASE Ef]]+DATOS_[[#This Row],[Tot COMPL.SAL Ef]]</f>
        <v>0</v>
      </c>
      <c r="CF770" s="139" t="n">
        <f aca="false">+SUM(DATOS_[[#This Row],[C.Extra.01]:[C.Extra.05]])</f>
        <v>0</v>
      </c>
      <c r="CG770" s="139" t="n">
        <f aca="false">+DATOS_[[#This Row],[TOTAL SALARIO Ef]]+DATOS_[[#This Row],[Tot Extrasalarial Ef]]</f>
        <v>0</v>
      </c>
      <c r="CH770" s="140" t="n">
        <f aca="false">MIN(IF(DATOS_[[#This Row],[Fecha Fin Contrato]]="",$D$4,DATOS_[[#This Row],[Fecha Fin Contrato]]),$D$4)-MAX(DATOS_[[#This Row],[Fecha de Contratación]],$D$3)+1</f>
        <v>1</v>
      </c>
      <c r="CI770" s="141" t="str">
        <f aca="false">IF(COUNTIFS(DATOS_[id],DATOS_[[#This Row],[id]])&gt;1,DATOS_[[#This Row],[id]],"")</f>
        <v/>
      </c>
      <c r="CJ770" s="141" t="n">
        <f aca="false">(Inicio!$G$10-DATOS_[[#This Row],[Fecha Nacimiento]])/365.25</f>
        <v>0</v>
      </c>
      <c r="CK770" s="141" t="n">
        <f aca="false">(Inicio!$G$10-DATOS_[[#This Row],[Fecha de Antigüedad]])/365.25</f>
        <v>0</v>
      </c>
      <c r="CL770" s="141" t="e">
        <f aca="false">+VLOOKUP(DATOS_[[#This Row],[Clave de Contrato]],TblTiposContrato13[],3,0)</f>
        <v>#N/A</v>
      </c>
      <c r="CM770" s="141" t="e">
        <f aca="false">+VLOOKUP(DATOS_[[#This Row],[Clave de Contrato]],TblTiposContrato13[],4,0)</f>
        <v>#N/A</v>
      </c>
      <c r="CN770" s="141" t="str">
        <f aca="false">VLOOKUP(DATOS_[[#This Row],[Edad]],CONTRATOS!TblRngEdad,2,1)</f>
        <v>20  o menos</v>
      </c>
      <c r="CO770" s="141" t="str">
        <f aca="false">VLOOKUP(DATOS_[[#This Row],[Antigüedad]],TblRngAntg14[],2,1)</f>
        <v>0 a 1 años</v>
      </c>
    </row>
    <row r="771" customFormat="false" ht="13.8" hidden="false" customHeight="false" outlineLevel="0" collapsed="false">
      <c r="D771" s="128"/>
      <c r="E771" s="129"/>
      <c r="F771" s="129"/>
      <c r="G771" s="129"/>
      <c r="H771" s="130"/>
      <c r="I771" s="131"/>
      <c r="J771" s="128"/>
      <c r="K771" s="132"/>
      <c r="L771" s="132"/>
      <c r="M771" s="133"/>
      <c r="N771" s="133"/>
      <c r="O771" s="133"/>
      <c r="P771" s="129"/>
      <c r="Z771" s="74"/>
      <c r="AA771" s="75"/>
      <c r="AB771" s="75"/>
      <c r="AC771" s="129"/>
      <c r="AD771" s="134"/>
      <c r="AE771" s="134"/>
      <c r="AF771" s="134"/>
      <c r="AG771" s="134"/>
      <c r="AH771" s="134"/>
      <c r="AI771" s="134"/>
      <c r="AJ771" s="134"/>
      <c r="AK771" s="134"/>
      <c r="AL771" s="134"/>
      <c r="AM771" s="134"/>
      <c r="AN771" s="134"/>
      <c r="AO771" s="134"/>
      <c r="AP771" s="134"/>
      <c r="AQ771" s="134"/>
      <c r="AR771" s="134"/>
      <c r="AS771" s="134"/>
      <c r="AT771" s="134"/>
      <c r="AU771" s="134"/>
      <c r="AV771" s="134"/>
      <c r="AW771" s="134"/>
      <c r="AX771" s="134"/>
      <c r="AY771" s="134"/>
      <c r="AZ771" s="134"/>
      <c r="BA771" s="134"/>
      <c r="BB771" s="134"/>
      <c r="BC771" s="134"/>
      <c r="BD771" s="134"/>
      <c r="BE771" s="134"/>
      <c r="BF771" s="134"/>
      <c r="BG771" s="134"/>
      <c r="BH771" s="134"/>
      <c r="BI771" s="134"/>
      <c r="BJ771" s="134"/>
      <c r="BK771" s="134"/>
      <c r="BL771" s="134"/>
      <c r="BM771" s="135"/>
      <c r="BN771" s="136" t="n">
        <f aca="false">+MAX($D$3,DATOS_[[#This Row],[Fecha Inicio Sit. Contract.]])</f>
        <v>0</v>
      </c>
      <c r="BO771" s="136" t="n">
        <f aca="false">+MIN($D$4,DATOS_[[#This Row],[Fecha Fin Sit. Contract.]])</f>
        <v>0</v>
      </c>
      <c r="BP771" s="137" t="n">
        <f aca="false">+DATOS_[[#This Row],[% de jornada]]*IF(DATOS_[[#This Row],[% jornada reducida]]="",1,DATOS_[[#This Row],[% jornada reducida]])</f>
        <v>0</v>
      </c>
      <c r="BQ771" s="137" t="n">
        <f aca="false">+(DATOS_[[#This Row],[F.fin.cal]]-DATOS_[[#This Row],[F.ini.cal]]+1)/($D$4-$D$3+1)</f>
        <v>1</v>
      </c>
      <c r="BR771" s="137" t="str">
        <f aca="false">IF(OR(AND(DATOS_[[#This Row],[Fecha Fin Contrato]]&lt;$D$3,DATOS_[[#This Row],[Fecha Fin Contrato]]&lt;&gt;""),DATOS_[[#This Row],[Fecha de Contratación]]&gt;$D$4),"Fuera","Dentro")</f>
        <v>Dentro</v>
      </c>
      <c r="BS771" s="137" t="str">
        <f aca="false" t="array" ref="BS771:BS771">IF(MAX(IF(DATOS_[id]=DATOS_[[#This Row],[id]],DATOS_[F.fin.cal]))=DATOS_[[#This Row],[F.fin.cal]],"Sí","NO")</f>
        <v>Sí</v>
      </c>
      <c r="BT771" s="137" t="str">
        <f aca="false">IF(AND(DATOS_[[#This Row],[% normaliz]]&lt;&gt;1,DATOS_[[#This Row],[% anualiz]]=1),"Sí","NO")</f>
        <v>Sí</v>
      </c>
      <c r="BU771" s="137" t="str">
        <f aca="false">IF(AND(DATOS_[[#This Row],[% normaliz]]=1,DATOS_[[#This Row],[% anualiz]]&lt;&gt;1),"Sí","NO")</f>
        <v>NO</v>
      </c>
      <c r="BV771" s="137" t="str">
        <f aca="false">IF(AND(DATOS_[[#This Row],[% normaliz]]&lt;&gt;1,DATOS_[[#This Row],[% anualiz]]&lt;&gt;1),"Sí","NO")</f>
        <v>NO</v>
      </c>
      <c r="BW771" s="137" t="str">
        <f aca="false">+IF(DATOS_[[#This Row],[% normaliz]]*DATOS_[[#This Row],[% anualiz]]=1,"NO","Sí")</f>
        <v>Sí</v>
      </c>
      <c r="BX771" s="138" t="e">
        <f aca="false">(DATOS_[[#This Row],[S.BASE]]*(1/DATOS_[[#This Row],[% normaliz]])*(1/DATOS_[[#This Row],[% anualiz]]))*IF(DATOS_[[#This Row],[Check Equiparado]]="Sí",1,0)</f>
        <v>#DIV/0!</v>
      </c>
      <c r="BY7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1" s="138" t="e">
        <f aca="false">+DATOS_[[#This Row],[SALARIO BASE Eq]]+DATOS_[[#This Row],[Tot COMPL.SAL Eq]]</f>
        <v>#DIV/0!</v>
      </c>
      <c r="CA771" s="138" t="e">
        <f aca="false" t="array" ref="CA771:CA7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1" s="138" t="e">
        <f aca="false">+DATOS_[[#This Row],[TOTAL SALARIO Eq]]+DATOS_[[#This Row],[Tot Extrasalarial Eq]]</f>
        <v>#DIV/0!</v>
      </c>
      <c r="CC771" s="139" t="n">
        <f aca="false">DATOS_[[#This Row],[S.BASE]]</f>
        <v>0</v>
      </c>
      <c r="CD771" s="139" t="n">
        <f aca="false">+SUM(DATOS_[[#This Row],[Conc.Sal.01]:[Conc.Sal.30]])</f>
        <v>0</v>
      </c>
      <c r="CE771" s="139" t="n">
        <f aca="false">+DATOS_[[#This Row],[SALARIO BASE Ef]]+DATOS_[[#This Row],[Tot COMPL.SAL Ef]]</f>
        <v>0</v>
      </c>
      <c r="CF771" s="139" t="n">
        <f aca="false">+SUM(DATOS_[[#This Row],[C.Extra.01]:[C.Extra.05]])</f>
        <v>0</v>
      </c>
      <c r="CG771" s="139" t="n">
        <f aca="false">+DATOS_[[#This Row],[TOTAL SALARIO Ef]]+DATOS_[[#This Row],[Tot Extrasalarial Ef]]</f>
        <v>0</v>
      </c>
      <c r="CH771" s="140" t="n">
        <f aca="false">MIN(IF(DATOS_[[#This Row],[Fecha Fin Contrato]]="",$D$4,DATOS_[[#This Row],[Fecha Fin Contrato]]),$D$4)-MAX(DATOS_[[#This Row],[Fecha de Contratación]],$D$3)+1</f>
        <v>1</v>
      </c>
      <c r="CI771" s="141" t="str">
        <f aca="false">IF(COUNTIFS(DATOS_[id],DATOS_[[#This Row],[id]])&gt;1,DATOS_[[#This Row],[id]],"")</f>
        <v/>
      </c>
      <c r="CJ771" s="141" t="n">
        <f aca="false">(Inicio!$G$10-DATOS_[[#This Row],[Fecha Nacimiento]])/365.25</f>
        <v>0</v>
      </c>
      <c r="CK771" s="141" t="n">
        <f aca="false">(Inicio!$G$10-DATOS_[[#This Row],[Fecha de Antigüedad]])/365.25</f>
        <v>0</v>
      </c>
      <c r="CL771" s="141" t="e">
        <f aca="false">+VLOOKUP(DATOS_[[#This Row],[Clave de Contrato]],TblTiposContrato13[],3,0)</f>
        <v>#N/A</v>
      </c>
      <c r="CM771" s="141" t="e">
        <f aca="false">+VLOOKUP(DATOS_[[#This Row],[Clave de Contrato]],TblTiposContrato13[],4,0)</f>
        <v>#N/A</v>
      </c>
      <c r="CN771" s="141" t="str">
        <f aca="false">VLOOKUP(DATOS_[[#This Row],[Edad]],CONTRATOS!TblRngEdad,2,1)</f>
        <v>20  o menos</v>
      </c>
      <c r="CO771" s="141" t="str">
        <f aca="false">VLOOKUP(DATOS_[[#This Row],[Antigüedad]],TblRngAntg14[],2,1)</f>
        <v>0 a 1 años</v>
      </c>
    </row>
    <row r="772" customFormat="false" ht="13.8" hidden="false" customHeight="false" outlineLevel="0" collapsed="false">
      <c r="D772" s="128"/>
      <c r="E772" s="129"/>
      <c r="F772" s="129"/>
      <c r="G772" s="129"/>
      <c r="H772" s="130"/>
      <c r="I772" s="131"/>
      <c r="J772" s="128"/>
      <c r="K772" s="132"/>
      <c r="L772" s="132"/>
      <c r="M772" s="133"/>
      <c r="N772" s="133"/>
      <c r="O772" s="133"/>
      <c r="P772" s="129"/>
      <c r="Z772" s="74"/>
      <c r="AA772" s="75"/>
      <c r="AB772" s="75"/>
      <c r="AC772" s="129"/>
      <c r="AD772" s="134"/>
      <c r="AE772" s="134"/>
      <c r="AF772" s="134"/>
      <c r="AG772" s="134"/>
      <c r="AH772" s="134"/>
      <c r="AI772" s="134"/>
      <c r="AJ772" s="134"/>
      <c r="AK772" s="134"/>
      <c r="AL772" s="134"/>
      <c r="AM772" s="134"/>
      <c r="AN772" s="134"/>
      <c r="AO772" s="134"/>
      <c r="AP772" s="134"/>
      <c r="AQ772" s="134"/>
      <c r="AR772" s="134"/>
      <c r="AS772" s="134"/>
      <c r="AT772" s="134"/>
      <c r="AU772" s="134"/>
      <c r="AV772" s="134"/>
      <c r="AW772" s="134"/>
      <c r="AX772" s="134"/>
      <c r="AY772" s="134"/>
      <c r="AZ772" s="134"/>
      <c r="BA772" s="134"/>
      <c r="BB772" s="134"/>
      <c r="BC772" s="134"/>
      <c r="BD772" s="134"/>
      <c r="BE772" s="134"/>
      <c r="BF772" s="134"/>
      <c r="BG772" s="134"/>
      <c r="BH772" s="134"/>
      <c r="BI772" s="134"/>
      <c r="BJ772" s="134"/>
      <c r="BK772" s="134"/>
      <c r="BL772" s="134"/>
      <c r="BM772" s="135"/>
      <c r="BN772" s="136" t="n">
        <f aca="false">+MAX($D$3,DATOS_[[#This Row],[Fecha Inicio Sit. Contract.]])</f>
        <v>0</v>
      </c>
      <c r="BO772" s="136" t="n">
        <f aca="false">+MIN($D$4,DATOS_[[#This Row],[Fecha Fin Sit. Contract.]])</f>
        <v>0</v>
      </c>
      <c r="BP772" s="137" t="n">
        <f aca="false">+DATOS_[[#This Row],[% de jornada]]*IF(DATOS_[[#This Row],[% jornada reducida]]="",1,DATOS_[[#This Row],[% jornada reducida]])</f>
        <v>0</v>
      </c>
      <c r="BQ772" s="137" t="n">
        <f aca="false">+(DATOS_[[#This Row],[F.fin.cal]]-DATOS_[[#This Row],[F.ini.cal]]+1)/($D$4-$D$3+1)</f>
        <v>1</v>
      </c>
      <c r="BR772" s="137" t="str">
        <f aca="false">IF(OR(AND(DATOS_[[#This Row],[Fecha Fin Contrato]]&lt;$D$3,DATOS_[[#This Row],[Fecha Fin Contrato]]&lt;&gt;""),DATOS_[[#This Row],[Fecha de Contratación]]&gt;$D$4),"Fuera","Dentro")</f>
        <v>Dentro</v>
      </c>
      <c r="BS772" s="137" t="str">
        <f aca="false" t="array" ref="BS772:BS772">IF(MAX(IF(DATOS_[id]=DATOS_[[#This Row],[id]],DATOS_[F.fin.cal]))=DATOS_[[#This Row],[F.fin.cal]],"Sí","NO")</f>
        <v>Sí</v>
      </c>
      <c r="BT772" s="137" t="str">
        <f aca="false">IF(AND(DATOS_[[#This Row],[% normaliz]]&lt;&gt;1,DATOS_[[#This Row],[% anualiz]]=1),"Sí","NO")</f>
        <v>Sí</v>
      </c>
      <c r="BU772" s="137" t="str">
        <f aca="false">IF(AND(DATOS_[[#This Row],[% normaliz]]=1,DATOS_[[#This Row],[% anualiz]]&lt;&gt;1),"Sí","NO")</f>
        <v>NO</v>
      </c>
      <c r="BV772" s="137" t="str">
        <f aca="false">IF(AND(DATOS_[[#This Row],[% normaliz]]&lt;&gt;1,DATOS_[[#This Row],[% anualiz]]&lt;&gt;1),"Sí","NO")</f>
        <v>NO</v>
      </c>
      <c r="BW772" s="137" t="str">
        <f aca="false">+IF(DATOS_[[#This Row],[% normaliz]]*DATOS_[[#This Row],[% anualiz]]=1,"NO","Sí")</f>
        <v>Sí</v>
      </c>
      <c r="BX772" s="138" t="e">
        <f aca="false">(DATOS_[[#This Row],[S.BASE]]*(1/DATOS_[[#This Row],[% normaliz]])*(1/DATOS_[[#This Row],[% anualiz]]))*IF(DATOS_[[#This Row],[Check Equiparado]]="Sí",1,0)</f>
        <v>#DIV/0!</v>
      </c>
      <c r="BY7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2" s="138" t="e">
        <f aca="false">+DATOS_[[#This Row],[SALARIO BASE Eq]]+DATOS_[[#This Row],[Tot COMPL.SAL Eq]]</f>
        <v>#DIV/0!</v>
      </c>
      <c r="CA772" s="138" t="e">
        <f aca="false" t="array" ref="CA772:CA7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2" s="138" t="e">
        <f aca="false">+DATOS_[[#This Row],[TOTAL SALARIO Eq]]+DATOS_[[#This Row],[Tot Extrasalarial Eq]]</f>
        <v>#DIV/0!</v>
      </c>
      <c r="CC772" s="139" t="n">
        <f aca="false">DATOS_[[#This Row],[S.BASE]]</f>
        <v>0</v>
      </c>
      <c r="CD772" s="139" t="n">
        <f aca="false">+SUM(DATOS_[[#This Row],[Conc.Sal.01]:[Conc.Sal.30]])</f>
        <v>0</v>
      </c>
      <c r="CE772" s="139" t="n">
        <f aca="false">+DATOS_[[#This Row],[SALARIO BASE Ef]]+DATOS_[[#This Row],[Tot COMPL.SAL Ef]]</f>
        <v>0</v>
      </c>
      <c r="CF772" s="139" t="n">
        <f aca="false">+SUM(DATOS_[[#This Row],[C.Extra.01]:[C.Extra.05]])</f>
        <v>0</v>
      </c>
      <c r="CG772" s="139" t="n">
        <f aca="false">+DATOS_[[#This Row],[TOTAL SALARIO Ef]]+DATOS_[[#This Row],[Tot Extrasalarial Ef]]</f>
        <v>0</v>
      </c>
      <c r="CH772" s="140" t="n">
        <f aca="false">MIN(IF(DATOS_[[#This Row],[Fecha Fin Contrato]]="",$D$4,DATOS_[[#This Row],[Fecha Fin Contrato]]),$D$4)-MAX(DATOS_[[#This Row],[Fecha de Contratación]],$D$3)+1</f>
        <v>1</v>
      </c>
      <c r="CI772" s="141" t="str">
        <f aca="false">IF(COUNTIFS(DATOS_[id],DATOS_[[#This Row],[id]])&gt;1,DATOS_[[#This Row],[id]],"")</f>
        <v/>
      </c>
      <c r="CJ772" s="141" t="n">
        <f aca="false">(Inicio!$G$10-DATOS_[[#This Row],[Fecha Nacimiento]])/365.25</f>
        <v>0</v>
      </c>
      <c r="CK772" s="141" t="n">
        <f aca="false">(Inicio!$G$10-DATOS_[[#This Row],[Fecha de Antigüedad]])/365.25</f>
        <v>0</v>
      </c>
      <c r="CL772" s="141" t="e">
        <f aca="false">+VLOOKUP(DATOS_[[#This Row],[Clave de Contrato]],TblTiposContrato13[],3,0)</f>
        <v>#N/A</v>
      </c>
      <c r="CM772" s="141" t="e">
        <f aca="false">+VLOOKUP(DATOS_[[#This Row],[Clave de Contrato]],TblTiposContrato13[],4,0)</f>
        <v>#N/A</v>
      </c>
      <c r="CN772" s="141" t="str">
        <f aca="false">VLOOKUP(DATOS_[[#This Row],[Edad]],CONTRATOS!TblRngEdad,2,1)</f>
        <v>20  o menos</v>
      </c>
      <c r="CO772" s="141" t="str">
        <f aca="false">VLOOKUP(DATOS_[[#This Row],[Antigüedad]],TblRngAntg14[],2,1)</f>
        <v>0 a 1 años</v>
      </c>
    </row>
    <row r="773" customFormat="false" ht="13.8" hidden="false" customHeight="false" outlineLevel="0" collapsed="false">
      <c r="D773" s="128"/>
      <c r="E773" s="129"/>
      <c r="F773" s="129"/>
      <c r="G773" s="129"/>
      <c r="H773" s="130"/>
      <c r="I773" s="131"/>
      <c r="J773" s="128"/>
      <c r="K773" s="132"/>
      <c r="L773" s="132"/>
      <c r="M773" s="133"/>
      <c r="N773" s="133"/>
      <c r="O773" s="133"/>
      <c r="P773" s="129"/>
      <c r="Z773" s="74"/>
      <c r="AA773" s="75"/>
      <c r="AB773" s="75"/>
      <c r="AC773" s="129"/>
      <c r="AD773" s="134"/>
      <c r="AE773" s="134"/>
      <c r="AF773" s="134"/>
      <c r="AG773" s="134"/>
      <c r="AH773" s="134"/>
      <c r="AI773" s="134"/>
      <c r="AJ773" s="134"/>
      <c r="AK773" s="134"/>
      <c r="AL773" s="134"/>
      <c r="AM773" s="134"/>
      <c r="AN773" s="134"/>
      <c r="AO773" s="134"/>
      <c r="AP773" s="134"/>
      <c r="AQ773" s="134"/>
      <c r="AR773" s="134"/>
      <c r="AS773" s="134"/>
      <c r="AT773" s="134"/>
      <c r="AU773" s="134"/>
      <c r="AV773" s="134"/>
      <c r="AW773" s="134"/>
      <c r="AX773" s="134"/>
      <c r="AY773" s="134"/>
      <c r="AZ773" s="134"/>
      <c r="BA773" s="134"/>
      <c r="BB773" s="134"/>
      <c r="BC773" s="134"/>
      <c r="BD773" s="134"/>
      <c r="BE773" s="134"/>
      <c r="BF773" s="134"/>
      <c r="BG773" s="134"/>
      <c r="BH773" s="134"/>
      <c r="BI773" s="134"/>
      <c r="BJ773" s="134"/>
      <c r="BK773" s="134"/>
      <c r="BL773" s="134"/>
      <c r="BM773" s="135"/>
      <c r="BN773" s="136" t="n">
        <f aca="false">+MAX($D$3,DATOS_[[#This Row],[Fecha Inicio Sit. Contract.]])</f>
        <v>0</v>
      </c>
      <c r="BO773" s="136" t="n">
        <f aca="false">+MIN($D$4,DATOS_[[#This Row],[Fecha Fin Sit. Contract.]])</f>
        <v>0</v>
      </c>
      <c r="BP773" s="137" t="n">
        <f aca="false">+DATOS_[[#This Row],[% de jornada]]*IF(DATOS_[[#This Row],[% jornada reducida]]="",1,DATOS_[[#This Row],[% jornada reducida]])</f>
        <v>0</v>
      </c>
      <c r="BQ773" s="137" t="n">
        <f aca="false">+(DATOS_[[#This Row],[F.fin.cal]]-DATOS_[[#This Row],[F.ini.cal]]+1)/($D$4-$D$3+1)</f>
        <v>1</v>
      </c>
      <c r="BR773" s="137" t="str">
        <f aca="false">IF(OR(AND(DATOS_[[#This Row],[Fecha Fin Contrato]]&lt;$D$3,DATOS_[[#This Row],[Fecha Fin Contrato]]&lt;&gt;""),DATOS_[[#This Row],[Fecha de Contratación]]&gt;$D$4),"Fuera","Dentro")</f>
        <v>Dentro</v>
      </c>
      <c r="BS773" s="137" t="str">
        <f aca="false" t="array" ref="BS773:BS773">IF(MAX(IF(DATOS_[id]=DATOS_[[#This Row],[id]],DATOS_[F.fin.cal]))=DATOS_[[#This Row],[F.fin.cal]],"Sí","NO")</f>
        <v>Sí</v>
      </c>
      <c r="BT773" s="137" t="str">
        <f aca="false">IF(AND(DATOS_[[#This Row],[% normaliz]]&lt;&gt;1,DATOS_[[#This Row],[% anualiz]]=1),"Sí","NO")</f>
        <v>Sí</v>
      </c>
      <c r="BU773" s="137" t="str">
        <f aca="false">IF(AND(DATOS_[[#This Row],[% normaliz]]=1,DATOS_[[#This Row],[% anualiz]]&lt;&gt;1),"Sí","NO")</f>
        <v>NO</v>
      </c>
      <c r="BV773" s="137" t="str">
        <f aca="false">IF(AND(DATOS_[[#This Row],[% normaliz]]&lt;&gt;1,DATOS_[[#This Row],[% anualiz]]&lt;&gt;1),"Sí","NO")</f>
        <v>NO</v>
      </c>
      <c r="BW773" s="137" t="str">
        <f aca="false">+IF(DATOS_[[#This Row],[% normaliz]]*DATOS_[[#This Row],[% anualiz]]=1,"NO","Sí")</f>
        <v>Sí</v>
      </c>
      <c r="BX773" s="138" t="e">
        <f aca="false">(DATOS_[[#This Row],[S.BASE]]*(1/DATOS_[[#This Row],[% normaliz]])*(1/DATOS_[[#This Row],[% anualiz]]))*IF(DATOS_[[#This Row],[Check Equiparado]]="Sí",1,0)</f>
        <v>#DIV/0!</v>
      </c>
      <c r="BY7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3" s="138" t="e">
        <f aca="false">+DATOS_[[#This Row],[SALARIO BASE Eq]]+DATOS_[[#This Row],[Tot COMPL.SAL Eq]]</f>
        <v>#DIV/0!</v>
      </c>
      <c r="CA773" s="138" t="e">
        <f aca="false" t="array" ref="CA773:CA7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3" s="138" t="e">
        <f aca="false">+DATOS_[[#This Row],[TOTAL SALARIO Eq]]+DATOS_[[#This Row],[Tot Extrasalarial Eq]]</f>
        <v>#DIV/0!</v>
      </c>
      <c r="CC773" s="139" t="n">
        <f aca="false">DATOS_[[#This Row],[S.BASE]]</f>
        <v>0</v>
      </c>
      <c r="CD773" s="139" t="n">
        <f aca="false">+SUM(DATOS_[[#This Row],[Conc.Sal.01]:[Conc.Sal.30]])</f>
        <v>0</v>
      </c>
      <c r="CE773" s="139" t="n">
        <f aca="false">+DATOS_[[#This Row],[SALARIO BASE Ef]]+DATOS_[[#This Row],[Tot COMPL.SAL Ef]]</f>
        <v>0</v>
      </c>
      <c r="CF773" s="139" t="n">
        <f aca="false">+SUM(DATOS_[[#This Row],[C.Extra.01]:[C.Extra.05]])</f>
        <v>0</v>
      </c>
      <c r="CG773" s="139" t="n">
        <f aca="false">+DATOS_[[#This Row],[TOTAL SALARIO Ef]]+DATOS_[[#This Row],[Tot Extrasalarial Ef]]</f>
        <v>0</v>
      </c>
      <c r="CH773" s="140" t="n">
        <f aca="false">MIN(IF(DATOS_[[#This Row],[Fecha Fin Contrato]]="",$D$4,DATOS_[[#This Row],[Fecha Fin Contrato]]),$D$4)-MAX(DATOS_[[#This Row],[Fecha de Contratación]],$D$3)+1</f>
        <v>1</v>
      </c>
      <c r="CI773" s="141" t="str">
        <f aca="false">IF(COUNTIFS(DATOS_[id],DATOS_[[#This Row],[id]])&gt;1,DATOS_[[#This Row],[id]],"")</f>
        <v/>
      </c>
      <c r="CJ773" s="141" t="n">
        <f aca="false">(Inicio!$G$10-DATOS_[[#This Row],[Fecha Nacimiento]])/365.25</f>
        <v>0</v>
      </c>
      <c r="CK773" s="141" t="n">
        <f aca="false">(Inicio!$G$10-DATOS_[[#This Row],[Fecha de Antigüedad]])/365.25</f>
        <v>0</v>
      </c>
      <c r="CL773" s="141" t="e">
        <f aca="false">+VLOOKUP(DATOS_[[#This Row],[Clave de Contrato]],TblTiposContrato13[],3,0)</f>
        <v>#N/A</v>
      </c>
      <c r="CM773" s="141" t="e">
        <f aca="false">+VLOOKUP(DATOS_[[#This Row],[Clave de Contrato]],TblTiposContrato13[],4,0)</f>
        <v>#N/A</v>
      </c>
      <c r="CN773" s="141" t="str">
        <f aca="false">VLOOKUP(DATOS_[[#This Row],[Edad]],CONTRATOS!TblRngEdad,2,1)</f>
        <v>20  o menos</v>
      </c>
      <c r="CO773" s="141" t="str">
        <f aca="false">VLOOKUP(DATOS_[[#This Row],[Antigüedad]],TblRngAntg14[],2,1)</f>
        <v>0 a 1 años</v>
      </c>
    </row>
    <row r="774" customFormat="false" ht="13.8" hidden="false" customHeight="false" outlineLevel="0" collapsed="false">
      <c r="D774" s="128"/>
      <c r="E774" s="129"/>
      <c r="F774" s="129"/>
      <c r="G774" s="129"/>
      <c r="H774" s="130"/>
      <c r="I774" s="131"/>
      <c r="J774" s="128"/>
      <c r="K774" s="132"/>
      <c r="L774" s="132"/>
      <c r="M774" s="133"/>
      <c r="N774" s="133"/>
      <c r="O774" s="133"/>
      <c r="P774" s="129"/>
      <c r="Z774" s="74"/>
      <c r="AA774" s="75"/>
      <c r="AB774" s="75"/>
      <c r="AC774" s="129"/>
      <c r="AD774" s="134"/>
      <c r="AE774" s="134"/>
      <c r="AF774" s="134"/>
      <c r="AG774" s="134"/>
      <c r="AH774" s="134"/>
      <c r="AI774" s="134"/>
      <c r="AJ774" s="134"/>
      <c r="AK774" s="134"/>
      <c r="AL774" s="134"/>
      <c r="AM774" s="134"/>
      <c r="AN774" s="134"/>
      <c r="AO774" s="134"/>
      <c r="AP774" s="134"/>
      <c r="AQ774" s="134"/>
      <c r="AR774" s="134"/>
      <c r="AS774" s="134"/>
      <c r="AT774" s="134"/>
      <c r="AU774" s="134"/>
      <c r="AV774" s="134"/>
      <c r="AW774" s="134"/>
      <c r="AX774" s="134"/>
      <c r="AY774" s="134"/>
      <c r="AZ774" s="134"/>
      <c r="BA774" s="134"/>
      <c r="BB774" s="134"/>
      <c r="BC774" s="134"/>
      <c r="BD774" s="134"/>
      <c r="BE774" s="134"/>
      <c r="BF774" s="134"/>
      <c r="BG774" s="134"/>
      <c r="BH774" s="134"/>
      <c r="BI774" s="134"/>
      <c r="BJ774" s="134"/>
      <c r="BK774" s="134"/>
      <c r="BL774" s="134"/>
      <c r="BM774" s="135"/>
      <c r="BN774" s="136" t="n">
        <f aca="false">+MAX($D$3,DATOS_[[#This Row],[Fecha Inicio Sit. Contract.]])</f>
        <v>0</v>
      </c>
      <c r="BO774" s="136" t="n">
        <f aca="false">+MIN($D$4,DATOS_[[#This Row],[Fecha Fin Sit. Contract.]])</f>
        <v>0</v>
      </c>
      <c r="BP774" s="137" t="n">
        <f aca="false">+DATOS_[[#This Row],[% de jornada]]*IF(DATOS_[[#This Row],[% jornada reducida]]="",1,DATOS_[[#This Row],[% jornada reducida]])</f>
        <v>0</v>
      </c>
      <c r="BQ774" s="137" t="n">
        <f aca="false">+(DATOS_[[#This Row],[F.fin.cal]]-DATOS_[[#This Row],[F.ini.cal]]+1)/($D$4-$D$3+1)</f>
        <v>1</v>
      </c>
      <c r="BR774" s="137" t="str">
        <f aca="false">IF(OR(AND(DATOS_[[#This Row],[Fecha Fin Contrato]]&lt;$D$3,DATOS_[[#This Row],[Fecha Fin Contrato]]&lt;&gt;""),DATOS_[[#This Row],[Fecha de Contratación]]&gt;$D$4),"Fuera","Dentro")</f>
        <v>Dentro</v>
      </c>
      <c r="BS774" s="137" t="str">
        <f aca="false" t="array" ref="BS774:BS774">IF(MAX(IF(DATOS_[id]=DATOS_[[#This Row],[id]],DATOS_[F.fin.cal]))=DATOS_[[#This Row],[F.fin.cal]],"Sí","NO")</f>
        <v>Sí</v>
      </c>
      <c r="BT774" s="137" t="str">
        <f aca="false">IF(AND(DATOS_[[#This Row],[% normaliz]]&lt;&gt;1,DATOS_[[#This Row],[% anualiz]]=1),"Sí","NO")</f>
        <v>Sí</v>
      </c>
      <c r="BU774" s="137" t="str">
        <f aca="false">IF(AND(DATOS_[[#This Row],[% normaliz]]=1,DATOS_[[#This Row],[% anualiz]]&lt;&gt;1),"Sí","NO")</f>
        <v>NO</v>
      </c>
      <c r="BV774" s="137" t="str">
        <f aca="false">IF(AND(DATOS_[[#This Row],[% normaliz]]&lt;&gt;1,DATOS_[[#This Row],[% anualiz]]&lt;&gt;1),"Sí","NO")</f>
        <v>NO</v>
      </c>
      <c r="BW774" s="137" t="str">
        <f aca="false">+IF(DATOS_[[#This Row],[% normaliz]]*DATOS_[[#This Row],[% anualiz]]=1,"NO","Sí")</f>
        <v>Sí</v>
      </c>
      <c r="BX774" s="138" t="e">
        <f aca="false">(DATOS_[[#This Row],[S.BASE]]*(1/DATOS_[[#This Row],[% normaliz]])*(1/DATOS_[[#This Row],[% anualiz]]))*IF(DATOS_[[#This Row],[Check Equiparado]]="Sí",1,0)</f>
        <v>#DIV/0!</v>
      </c>
      <c r="BY7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4" s="138" t="e">
        <f aca="false">+DATOS_[[#This Row],[SALARIO BASE Eq]]+DATOS_[[#This Row],[Tot COMPL.SAL Eq]]</f>
        <v>#DIV/0!</v>
      </c>
      <c r="CA774" s="138" t="e">
        <f aca="false" t="array" ref="CA774:CA7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4" s="138" t="e">
        <f aca="false">+DATOS_[[#This Row],[TOTAL SALARIO Eq]]+DATOS_[[#This Row],[Tot Extrasalarial Eq]]</f>
        <v>#DIV/0!</v>
      </c>
      <c r="CC774" s="139" t="n">
        <f aca="false">DATOS_[[#This Row],[S.BASE]]</f>
        <v>0</v>
      </c>
      <c r="CD774" s="139" t="n">
        <f aca="false">+SUM(DATOS_[[#This Row],[Conc.Sal.01]:[Conc.Sal.30]])</f>
        <v>0</v>
      </c>
      <c r="CE774" s="139" t="n">
        <f aca="false">+DATOS_[[#This Row],[SALARIO BASE Ef]]+DATOS_[[#This Row],[Tot COMPL.SAL Ef]]</f>
        <v>0</v>
      </c>
      <c r="CF774" s="139" t="n">
        <f aca="false">+SUM(DATOS_[[#This Row],[C.Extra.01]:[C.Extra.05]])</f>
        <v>0</v>
      </c>
      <c r="CG774" s="139" t="n">
        <f aca="false">+DATOS_[[#This Row],[TOTAL SALARIO Ef]]+DATOS_[[#This Row],[Tot Extrasalarial Ef]]</f>
        <v>0</v>
      </c>
      <c r="CH774" s="140" t="n">
        <f aca="false">MIN(IF(DATOS_[[#This Row],[Fecha Fin Contrato]]="",$D$4,DATOS_[[#This Row],[Fecha Fin Contrato]]),$D$4)-MAX(DATOS_[[#This Row],[Fecha de Contratación]],$D$3)+1</f>
        <v>1</v>
      </c>
      <c r="CI774" s="141" t="str">
        <f aca="false">IF(COUNTIFS(DATOS_[id],DATOS_[[#This Row],[id]])&gt;1,DATOS_[[#This Row],[id]],"")</f>
        <v/>
      </c>
      <c r="CJ774" s="141" t="n">
        <f aca="false">(Inicio!$G$10-DATOS_[[#This Row],[Fecha Nacimiento]])/365.25</f>
        <v>0</v>
      </c>
      <c r="CK774" s="141" t="n">
        <f aca="false">(Inicio!$G$10-DATOS_[[#This Row],[Fecha de Antigüedad]])/365.25</f>
        <v>0</v>
      </c>
      <c r="CL774" s="141" t="e">
        <f aca="false">+VLOOKUP(DATOS_[[#This Row],[Clave de Contrato]],TblTiposContrato13[],3,0)</f>
        <v>#N/A</v>
      </c>
      <c r="CM774" s="141" t="e">
        <f aca="false">+VLOOKUP(DATOS_[[#This Row],[Clave de Contrato]],TblTiposContrato13[],4,0)</f>
        <v>#N/A</v>
      </c>
      <c r="CN774" s="141" t="str">
        <f aca="false">VLOOKUP(DATOS_[[#This Row],[Edad]],CONTRATOS!TblRngEdad,2,1)</f>
        <v>20  o menos</v>
      </c>
      <c r="CO774" s="141" t="str">
        <f aca="false">VLOOKUP(DATOS_[[#This Row],[Antigüedad]],TblRngAntg14[],2,1)</f>
        <v>0 a 1 años</v>
      </c>
    </row>
    <row r="775" customFormat="false" ht="13.8" hidden="false" customHeight="false" outlineLevel="0" collapsed="false">
      <c r="D775" s="128"/>
      <c r="E775" s="129"/>
      <c r="F775" s="129"/>
      <c r="G775" s="129"/>
      <c r="H775" s="130"/>
      <c r="I775" s="131"/>
      <c r="J775" s="128"/>
      <c r="K775" s="132"/>
      <c r="L775" s="132"/>
      <c r="M775" s="133"/>
      <c r="N775" s="133"/>
      <c r="O775" s="133"/>
      <c r="P775" s="129"/>
      <c r="Z775" s="74"/>
      <c r="AA775" s="75"/>
      <c r="AB775" s="75"/>
      <c r="AC775" s="129"/>
      <c r="AD775" s="134"/>
      <c r="AE775" s="134"/>
      <c r="AF775" s="134"/>
      <c r="AG775" s="134"/>
      <c r="AH775" s="134"/>
      <c r="AI775" s="134"/>
      <c r="AJ775" s="134"/>
      <c r="AK775" s="134"/>
      <c r="AL775" s="134"/>
      <c r="AM775" s="134"/>
      <c r="AN775" s="134"/>
      <c r="AO775" s="134"/>
      <c r="AP775" s="134"/>
      <c r="AQ775" s="134"/>
      <c r="AR775" s="134"/>
      <c r="AS775" s="134"/>
      <c r="AT775" s="134"/>
      <c r="AU775" s="134"/>
      <c r="AV775" s="134"/>
      <c r="AW775" s="134"/>
      <c r="AX775" s="134"/>
      <c r="AY775" s="134"/>
      <c r="AZ775" s="134"/>
      <c r="BA775" s="134"/>
      <c r="BB775" s="134"/>
      <c r="BC775" s="134"/>
      <c r="BD775" s="134"/>
      <c r="BE775" s="134"/>
      <c r="BF775" s="134"/>
      <c r="BG775" s="134"/>
      <c r="BH775" s="134"/>
      <c r="BI775" s="134"/>
      <c r="BJ775" s="134"/>
      <c r="BK775" s="134"/>
      <c r="BL775" s="134"/>
      <c r="BM775" s="135"/>
      <c r="BN775" s="136" t="n">
        <f aca="false">+MAX($D$3,DATOS_[[#This Row],[Fecha Inicio Sit. Contract.]])</f>
        <v>0</v>
      </c>
      <c r="BO775" s="136" t="n">
        <f aca="false">+MIN($D$4,DATOS_[[#This Row],[Fecha Fin Sit. Contract.]])</f>
        <v>0</v>
      </c>
      <c r="BP775" s="137" t="n">
        <f aca="false">+DATOS_[[#This Row],[% de jornada]]*IF(DATOS_[[#This Row],[% jornada reducida]]="",1,DATOS_[[#This Row],[% jornada reducida]])</f>
        <v>0</v>
      </c>
      <c r="BQ775" s="137" t="n">
        <f aca="false">+(DATOS_[[#This Row],[F.fin.cal]]-DATOS_[[#This Row],[F.ini.cal]]+1)/($D$4-$D$3+1)</f>
        <v>1</v>
      </c>
      <c r="BR775" s="137" t="str">
        <f aca="false">IF(OR(AND(DATOS_[[#This Row],[Fecha Fin Contrato]]&lt;$D$3,DATOS_[[#This Row],[Fecha Fin Contrato]]&lt;&gt;""),DATOS_[[#This Row],[Fecha de Contratación]]&gt;$D$4),"Fuera","Dentro")</f>
        <v>Dentro</v>
      </c>
      <c r="BS775" s="137" t="str">
        <f aca="false" t="array" ref="BS775:BS775">IF(MAX(IF(DATOS_[id]=DATOS_[[#This Row],[id]],DATOS_[F.fin.cal]))=DATOS_[[#This Row],[F.fin.cal]],"Sí","NO")</f>
        <v>Sí</v>
      </c>
      <c r="BT775" s="137" t="str">
        <f aca="false">IF(AND(DATOS_[[#This Row],[% normaliz]]&lt;&gt;1,DATOS_[[#This Row],[% anualiz]]=1),"Sí","NO")</f>
        <v>Sí</v>
      </c>
      <c r="BU775" s="137" t="str">
        <f aca="false">IF(AND(DATOS_[[#This Row],[% normaliz]]=1,DATOS_[[#This Row],[% anualiz]]&lt;&gt;1),"Sí","NO")</f>
        <v>NO</v>
      </c>
      <c r="BV775" s="137" t="str">
        <f aca="false">IF(AND(DATOS_[[#This Row],[% normaliz]]&lt;&gt;1,DATOS_[[#This Row],[% anualiz]]&lt;&gt;1),"Sí","NO")</f>
        <v>NO</v>
      </c>
      <c r="BW775" s="137" t="str">
        <f aca="false">+IF(DATOS_[[#This Row],[% normaliz]]*DATOS_[[#This Row],[% anualiz]]=1,"NO","Sí")</f>
        <v>Sí</v>
      </c>
      <c r="BX775" s="138" t="e">
        <f aca="false">(DATOS_[[#This Row],[S.BASE]]*(1/DATOS_[[#This Row],[% normaliz]])*(1/DATOS_[[#This Row],[% anualiz]]))*IF(DATOS_[[#This Row],[Check Equiparado]]="Sí",1,0)</f>
        <v>#DIV/0!</v>
      </c>
      <c r="BY7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5" s="138" t="e">
        <f aca="false">+DATOS_[[#This Row],[SALARIO BASE Eq]]+DATOS_[[#This Row],[Tot COMPL.SAL Eq]]</f>
        <v>#DIV/0!</v>
      </c>
      <c r="CA775" s="138" t="e">
        <f aca="false" t="array" ref="CA775:CA7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5" s="138" t="e">
        <f aca="false">+DATOS_[[#This Row],[TOTAL SALARIO Eq]]+DATOS_[[#This Row],[Tot Extrasalarial Eq]]</f>
        <v>#DIV/0!</v>
      </c>
      <c r="CC775" s="139" t="n">
        <f aca="false">DATOS_[[#This Row],[S.BASE]]</f>
        <v>0</v>
      </c>
      <c r="CD775" s="139" t="n">
        <f aca="false">+SUM(DATOS_[[#This Row],[Conc.Sal.01]:[Conc.Sal.30]])</f>
        <v>0</v>
      </c>
      <c r="CE775" s="139" t="n">
        <f aca="false">+DATOS_[[#This Row],[SALARIO BASE Ef]]+DATOS_[[#This Row],[Tot COMPL.SAL Ef]]</f>
        <v>0</v>
      </c>
      <c r="CF775" s="139" t="n">
        <f aca="false">+SUM(DATOS_[[#This Row],[C.Extra.01]:[C.Extra.05]])</f>
        <v>0</v>
      </c>
      <c r="CG775" s="139" t="n">
        <f aca="false">+DATOS_[[#This Row],[TOTAL SALARIO Ef]]+DATOS_[[#This Row],[Tot Extrasalarial Ef]]</f>
        <v>0</v>
      </c>
      <c r="CH775" s="140" t="n">
        <f aca="false">MIN(IF(DATOS_[[#This Row],[Fecha Fin Contrato]]="",$D$4,DATOS_[[#This Row],[Fecha Fin Contrato]]),$D$4)-MAX(DATOS_[[#This Row],[Fecha de Contratación]],$D$3)+1</f>
        <v>1</v>
      </c>
      <c r="CI775" s="141" t="str">
        <f aca="false">IF(COUNTIFS(DATOS_[id],DATOS_[[#This Row],[id]])&gt;1,DATOS_[[#This Row],[id]],"")</f>
        <v/>
      </c>
      <c r="CJ775" s="141" t="n">
        <f aca="false">(Inicio!$G$10-DATOS_[[#This Row],[Fecha Nacimiento]])/365.25</f>
        <v>0</v>
      </c>
      <c r="CK775" s="141" t="n">
        <f aca="false">(Inicio!$G$10-DATOS_[[#This Row],[Fecha de Antigüedad]])/365.25</f>
        <v>0</v>
      </c>
      <c r="CL775" s="141" t="e">
        <f aca="false">+VLOOKUP(DATOS_[[#This Row],[Clave de Contrato]],TblTiposContrato13[],3,0)</f>
        <v>#N/A</v>
      </c>
      <c r="CM775" s="141" t="e">
        <f aca="false">+VLOOKUP(DATOS_[[#This Row],[Clave de Contrato]],TblTiposContrato13[],4,0)</f>
        <v>#N/A</v>
      </c>
      <c r="CN775" s="141" t="str">
        <f aca="false">VLOOKUP(DATOS_[[#This Row],[Edad]],CONTRATOS!TblRngEdad,2,1)</f>
        <v>20  o menos</v>
      </c>
      <c r="CO775" s="141" t="str">
        <f aca="false">VLOOKUP(DATOS_[[#This Row],[Antigüedad]],TblRngAntg14[],2,1)</f>
        <v>0 a 1 años</v>
      </c>
    </row>
    <row r="776" customFormat="false" ht="13.8" hidden="false" customHeight="false" outlineLevel="0" collapsed="false">
      <c r="D776" s="128"/>
      <c r="E776" s="129"/>
      <c r="F776" s="129"/>
      <c r="G776" s="129"/>
      <c r="H776" s="130"/>
      <c r="I776" s="131"/>
      <c r="J776" s="128"/>
      <c r="K776" s="132"/>
      <c r="L776" s="132"/>
      <c r="M776" s="133"/>
      <c r="N776" s="133"/>
      <c r="O776" s="133"/>
      <c r="P776" s="129"/>
      <c r="Z776" s="74"/>
      <c r="AA776" s="75"/>
      <c r="AB776" s="75"/>
      <c r="AC776" s="129"/>
      <c r="AD776" s="134"/>
      <c r="AE776" s="134"/>
      <c r="AF776" s="134"/>
      <c r="AG776" s="134"/>
      <c r="AH776" s="134"/>
      <c r="AI776" s="134"/>
      <c r="AJ776" s="134"/>
      <c r="AK776" s="134"/>
      <c r="AL776" s="134"/>
      <c r="AM776" s="134"/>
      <c r="AN776" s="134"/>
      <c r="AO776" s="134"/>
      <c r="AP776" s="134"/>
      <c r="AQ776" s="134"/>
      <c r="AR776" s="134"/>
      <c r="AS776" s="134"/>
      <c r="AT776" s="134"/>
      <c r="AU776" s="134"/>
      <c r="AV776" s="134"/>
      <c r="AW776" s="134"/>
      <c r="AX776" s="134"/>
      <c r="AY776" s="134"/>
      <c r="AZ776" s="134"/>
      <c r="BA776" s="134"/>
      <c r="BB776" s="134"/>
      <c r="BC776" s="134"/>
      <c r="BD776" s="134"/>
      <c r="BE776" s="134"/>
      <c r="BF776" s="134"/>
      <c r="BG776" s="134"/>
      <c r="BH776" s="134"/>
      <c r="BI776" s="134"/>
      <c r="BJ776" s="134"/>
      <c r="BK776" s="134"/>
      <c r="BL776" s="134"/>
      <c r="BM776" s="135"/>
      <c r="BN776" s="136" t="n">
        <f aca="false">+MAX($D$3,DATOS_[[#This Row],[Fecha Inicio Sit. Contract.]])</f>
        <v>0</v>
      </c>
      <c r="BO776" s="136" t="n">
        <f aca="false">+MIN($D$4,DATOS_[[#This Row],[Fecha Fin Sit. Contract.]])</f>
        <v>0</v>
      </c>
      <c r="BP776" s="137" t="n">
        <f aca="false">+DATOS_[[#This Row],[% de jornada]]*IF(DATOS_[[#This Row],[% jornada reducida]]="",1,DATOS_[[#This Row],[% jornada reducida]])</f>
        <v>0</v>
      </c>
      <c r="BQ776" s="137" t="n">
        <f aca="false">+(DATOS_[[#This Row],[F.fin.cal]]-DATOS_[[#This Row],[F.ini.cal]]+1)/($D$4-$D$3+1)</f>
        <v>1</v>
      </c>
      <c r="BR776" s="137" t="str">
        <f aca="false">IF(OR(AND(DATOS_[[#This Row],[Fecha Fin Contrato]]&lt;$D$3,DATOS_[[#This Row],[Fecha Fin Contrato]]&lt;&gt;""),DATOS_[[#This Row],[Fecha de Contratación]]&gt;$D$4),"Fuera","Dentro")</f>
        <v>Dentro</v>
      </c>
      <c r="BS776" s="137" t="str">
        <f aca="false" t="array" ref="BS776:BS776">IF(MAX(IF(DATOS_[id]=DATOS_[[#This Row],[id]],DATOS_[F.fin.cal]))=DATOS_[[#This Row],[F.fin.cal]],"Sí","NO")</f>
        <v>Sí</v>
      </c>
      <c r="BT776" s="137" t="str">
        <f aca="false">IF(AND(DATOS_[[#This Row],[% normaliz]]&lt;&gt;1,DATOS_[[#This Row],[% anualiz]]=1),"Sí","NO")</f>
        <v>Sí</v>
      </c>
      <c r="BU776" s="137" t="str">
        <f aca="false">IF(AND(DATOS_[[#This Row],[% normaliz]]=1,DATOS_[[#This Row],[% anualiz]]&lt;&gt;1),"Sí","NO")</f>
        <v>NO</v>
      </c>
      <c r="BV776" s="137" t="str">
        <f aca="false">IF(AND(DATOS_[[#This Row],[% normaliz]]&lt;&gt;1,DATOS_[[#This Row],[% anualiz]]&lt;&gt;1),"Sí","NO")</f>
        <v>NO</v>
      </c>
      <c r="BW776" s="137" t="str">
        <f aca="false">+IF(DATOS_[[#This Row],[% normaliz]]*DATOS_[[#This Row],[% anualiz]]=1,"NO","Sí")</f>
        <v>Sí</v>
      </c>
      <c r="BX776" s="138" t="e">
        <f aca="false">(DATOS_[[#This Row],[S.BASE]]*(1/DATOS_[[#This Row],[% normaliz]])*(1/DATOS_[[#This Row],[% anualiz]]))*IF(DATOS_[[#This Row],[Check Equiparado]]="Sí",1,0)</f>
        <v>#DIV/0!</v>
      </c>
      <c r="BY7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6" s="138" t="e">
        <f aca="false">+DATOS_[[#This Row],[SALARIO BASE Eq]]+DATOS_[[#This Row],[Tot COMPL.SAL Eq]]</f>
        <v>#DIV/0!</v>
      </c>
      <c r="CA776" s="138" t="e">
        <f aca="false" t="array" ref="CA776:CA7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6" s="138" t="e">
        <f aca="false">+DATOS_[[#This Row],[TOTAL SALARIO Eq]]+DATOS_[[#This Row],[Tot Extrasalarial Eq]]</f>
        <v>#DIV/0!</v>
      </c>
      <c r="CC776" s="139" t="n">
        <f aca="false">DATOS_[[#This Row],[S.BASE]]</f>
        <v>0</v>
      </c>
      <c r="CD776" s="139" t="n">
        <f aca="false">+SUM(DATOS_[[#This Row],[Conc.Sal.01]:[Conc.Sal.30]])</f>
        <v>0</v>
      </c>
      <c r="CE776" s="139" t="n">
        <f aca="false">+DATOS_[[#This Row],[SALARIO BASE Ef]]+DATOS_[[#This Row],[Tot COMPL.SAL Ef]]</f>
        <v>0</v>
      </c>
      <c r="CF776" s="139" t="n">
        <f aca="false">+SUM(DATOS_[[#This Row],[C.Extra.01]:[C.Extra.05]])</f>
        <v>0</v>
      </c>
      <c r="CG776" s="139" t="n">
        <f aca="false">+DATOS_[[#This Row],[TOTAL SALARIO Ef]]+DATOS_[[#This Row],[Tot Extrasalarial Ef]]</f>
        <v>0</v>
      </c>
      <c r="CH776" s="140" t="n">
        <f aca="false">MIN(IF(DATOS_[[#This Row],[Fecha Fin Contrato]]="",$D$4,DATOS_[[#This Row],[Fecha Fin Contrato]]),$D$4)-MAX(DATOS_[[#This Row],[Fecha de Contratación]],$D$3)+1</f>
        <v>1</v>
      </c>
      <c r="CI776" s="141" t="str">
        <f aca="false">IF(COUNTIFS(DATOS_[id],DATOS_[[#This Row],[id]])&gt;1,DATOS_[[#This Row],[id]],"")</f>
        <v/>
      </c>
      <c r="CJ776" s="141" t="n">
        <f aca="false">(Inicio!$G$10-DATOS_[[#This Row],[Fecha Nacimiento]])/365.25</f>
        <v>0</v>
      </c>
      <c r="CK776" s="141" t="n">
        <f aca="false">(Inicio!$G$10-DATOS_[[#This Row],[Fecha de Antigüedad]])/365.25</f>
        <v>0</v>
      </c>
      <c r="CL776" s="141" t="e">
        <f aca="false">+VLOOKUP(DATOS_[[#This Row],[Clave de Contrato]],TblTiposContrato13[],3,0)</f>
        <v>#N/A</v>
      </c>
      <c r="CM776" s="141" t="e">
        <f aca="false">+VLOOKUP(DATOS_[[#This Row],[Clave de Contrato]],TblTiposContrato13[],4,0)</f>
        <v>#N/A</v>
      </c>
      <c r="CN776" s="141" t="str">
        <f aca="false">VLOOKUP(DATOS_[[#This Row],[Edad]],CONTRATOS!TblRngEdad,2,1)</f>
        <v>20  o menos</v>
      </c>
      <c r="CO776" s="141" t="str">
        <f aca="false">VLOOKUP(DATOS_[[#This Row],[Antigüedad]],TblRngAntg14[],2,1)</f>
        <v>0 a 1 años</v>
      </c>
    </row>
    <row r="777" customFormat="false" ht="13.8" hidden="false" customHeight="false" outlineLevel="0" collapsed="false">
      <c r="D777" s="128"/>
      <c r="E777" s="129"/>
      <c r="F777" s="129"/>
      <c r="G777" s="129"/>
      <c r="H777" s="130"/>
      <c r="I777" s="131"/>
      <c r="J777" s="128"/>
      <c r="K777" s="132"/>
      <c r="L777" s="132"/>
      <c r="M777" s="133"/>
      <c r="N777" s="133"/>
      <c r="O777" s="133"/>
      <c r="P777" s="129"/>
      <c r="Z777" s="74"/>
      <c r="AA777" s="75"/>
      <c r="AB777" s="75"/>
      <c r="AC777" s="129"/>
      <c r="AD777" s="134"/>
      <c r="AE777" s="134"/>
      <c r="AF777" s="134"/>
      <c r="AG777" s="134"/>
      <c r="AH777" s="134"/>
      <c r="AI777" s="134"/>
      <c r="AJ777" s="134"/>
      <c r="AK777" s="134"/>
      <c r="AL777" s="134"/>
      <c r="AM777" s="134"/>
      <c r="AN777" s="134"/>
      <c r="AO777" s="134"/>
      <c r="AP777" s="134"/>
      <c r="AQ777" s="134"/>
      <c r="AR777" s="134"/>
      <c r="AS777" s="134"/>
      <c r="AT777" s="134"/>
      <c r="AU777" s="134"/>
      <c r="AV777" s="134"/>
      <c r="AW777" s="134"/>
      <c r="AX777" s="134"/>
      <c r="AY777" s="134"/>
      <c r="AZ777" s="134"/>
      <c r="BA777" s="134"/>
      <c r="BB777" s="134"/>
      <c r="BC777" s="134"/>
      <c r="BD777" s="134"/>
      <c r="BE777" s="134"/>
      <c r="BF777" s="134"/>
      <c r="BG777" s="134"/>
      <c r="BH777" s="134"/>
      <c r="BI777" s="134"/>
      <c r="BJ777" s="134"/>
      <c r="BK777" s="134"/>
      <c r="BL777" s="134"/>
      <c r="BM777" s="135"/>
      <c r="BN777" s="136" t="n">
        <f aca="false">+MAX($D$3,DATOS_[[#This Row],[Fecha Inicio Sit. Contract.]])</f>
        <v>0</v>
      </c>
      <c r="BO777" s="136" t="n">
        <f aca="false">+MIN($D$4,DATOS_[[#This Row],[Fecha Fin Sit. Contract.]])</f>
        <v>0</v>
      </c>
      <c r="BP777" s="137" t="n">
        <f aca="false">+DATOS_[[#This Row],[% de jornada]]*IF(DATOS_[[#This Row],[% jornada reducida]]="",1,DATOS_[[#This Row],[% jornada reducida]])</f>
        <v>0</v>
      </c>
      <c r="BQ777" s="137" t="n">
        <f aca="false">+(DATOS_[[#This Row],[F.fin.cal]]-DATOS_[[#This Row],[F.ini.cal]]+1)/($D$4-$D$3+1)</f>
        <v>1</v>
      </c>
      <c r="BR777" s="137" t="str">
        <f aca="false">IF(OR(AND(DATOS_[[#This Row],[Fecha Fin Contrato]]&lt;$D$3,DATOS_[[#This Row],[Fecha Fin Contrato]]&lt;&gt;""),DATOS_[[#This Row],[Fecha de Contratación]]&gt;$D$4),"Fuera","Dentro")</f>
        <v>Dentro</v>
      </c>
      <c r="BS777" s="137" t="str">
        <f aca="false" t="array" ref="BS777:BS777">IF(MAX(IF(DATOS_[id]=DATOS_[[#This Row],[id]],DATOS_[F.fin.cal]))=DATOS_[[#This Row],[F.fin.cal]],"Sí","NO")</f>
        <v>Sí</v>
      </c>
      <c r="BT777" s="137" t="str">
        <f aca="false">IF(AND(DATOS_[[#This Row],[% normaliz]]&lt;&gt;1,DATOS_[[#This Row],[% anualiz]]=1),"Sí","NO")</f>
        <v>Sí</v>
      </c>
      <c r="BU777" s="137" t="str">
        <f aca="false">IF(AND(DATOS_[[#This Row],[% normaliz]]=1,DATOS_[[#This Row],[% anualiz]]&lt;&gt;1),"Sí","NO")</f>
        <v>NO</v>
      </c>
      <c r="BV777" s="137" t="str">
        <f aca="false">IF(AND(DATOS_[[#This Row],[% normaliz]]&lt;&gt;1,DATOS_[[#This Row],[% anualiz]]&lt;&gt;1),"Sí","NO")</f>
        <v>NO</v>
      </c>
      <c r="BW777" s="137" t="str">
        <f aca="false">+IF(DATOS_[[#This Row],[% normaliz]]*DATOS_[[#This Row],[% anualiz]]=1,"NO","Sí")</f>
        <v>Sí</v>
      </c>
      <c r="BX777" s="138" t="e">
        <f aca="false">(DATOS_[[#This Row],[S.BASE]]*(1/DATOS_[[#This Row],[% normaliz]])*(1/DATOS_[[#This Row],[% anualiz]]))*IF(DATOS_[[#This Row],[Check Equiparado]]="Sí",1,0)</f>
        <v>#DIV/0!</v>
      </c>
      <c r="BY7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7" s="138" t="e">
        <f aca="false">+DATOS_[[#This Row],[SALARIO BASE Eq]]+DATOS_[[#This Row],[Tot COMPL.SAL Eq]]</f>
        <v>#DIV/0!</v>
      </c>
      <c r="CA777" s="138" t="e">
        <f aca="false" t="array" ref="CA777:CA7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7" s="138" t="e">
        <f aca="false">+DATOS_[[#This Row],[TOTAL SALARIO Eq]]+DATOS_[[#This Row],[Tot Extrasalarial Eq]]</f>
        <v>#DIV/0!</v>
      </c>
      <c r="CC777" s="139" t="n">
        <f aca="false">DATOS_[[#This Row],[S.BASE]]</f>
        <v>0</v>
      </c>
      <c r="CD777" s="139" t="n">
        <f aca="false">+SUM(DATOS_[[#This Row],[Conc.Sal.01]:[Conc.Sal.30]])</f>
        <v>0</v>
      </c>
      <c r="CE777" s="139" t="n">
        <f aca="false">+DATOS_[[#This Row],[SALARIO BASE Ef]]+DATOS_[[#This Row],[Tot COMPL.SAL Ef]]</f>
        <v>0</v>
      </c>
      <c r="CF777" s="139" t="n">
        <f aca="false">+SUM(DATOS_[[#This Row],[C.Extra.01]:[C.Extra.05]])</f>
        <v>0</v>
      </c>
      <c r="CG777" s="139" t="n">
        <f aca="false">+DATOS_[[#This Row],[TOTAL SALARIO Ef]]+DATOS_[[#This Row],[Tot Extrasalarial Ef]]</f>
        <v>0</v>
      </c>
      <c r="CH777" s="140" t="n">
        <f aca="false">MIN(IF(DATOS_[[#This Row],[Fecha Fin Contrato]]="",$D$4,DATOS_[[#This Row],[Fecha Fin Contrato]]),$D$4)-MAX(DATOS_[[#This Row],[Fecha de Contratación]],$D$3)+1</f>
        <v>1</v>
      </c>
      <c r="CI777" s="141" t="str">
        <f aca="false">IF(COUNTIFS(DATOS_[id],DATOS_[[#This Row],[id]])&gt;1,DATOS_[[#This Row],[id]],"")</f>
        <v/>
      </c>
      <c r="CJ777" s="141" t="n">
        <f aca="false">(Inicio!$G$10-DATOS_[[#This Row],[Fecha Nacimiento]])/365.25</f>
        <v>0</v>
      </c>
      <c r="CK777" s="141" t="n">
        <f aca="false">(Inicio!$G$10-DATOS_[[#This Row],[Fecha de Antigüedad]])/365.25</f>
        <v>0</v>
      </c>
      <c r="CL777" s="141" t="e">
        <f aca="false">+VLOOKUP(DATOS_[[#This Row],[Clave de Contrato]],TblTiposContrato13[],3,0)</f>
        <v>#N/A</v>
      </c>
      <c r="CM777" s="141" t="e">
        <f aca="false">+VLOOKUP(DATOS_[[#This Row],[Clave de Contrato]],TblTiposContrato13[],4,0)</f>
        <v>#N/A</v>
      </c>
      <c r="CN777" s="141" t="str">
        <f aca="false">VLOOKUP(DATOS_[[#This Row],[Edad]],CONTRATOS!TblRngEdad,2,1)</f>
        <v>20  o menos</v>
      </c>
      <c r="CO777" s="141" t="str">
        <f aca="false">VLOOKUP(DATOS_[[#This Row],[Antigüedad]],TblRngAntg14[],2,1)</f>
        <v>0 a 1 años</v>
      </c>
    </row>
    <row r="778" customFormat="false" ht="13.8" hidden="false" customHeight="false" outlineLevel="0" collapsed="false">
      <c r="D778" s="128"/>
      <c r="E778" s="129"/>
      <c r="F778" s="129"/>
      <c r="G778" s="129"/>
      <c r="H778" s="130"/>
      <c r="I778" s="131"/>
      <c r="J778" s="128"/>
      <c r="K778" s="132"/>
      <c r="L778" s="132"/>
      <c r="M778" s="133"/>
      <c r="N778" s="133"/>
      <c r="O778" s="133"/>
      <c r="P778" s="129"/>
      <c r="Z778" s="74"/>
      <c r="AA778" s="75"/>
      <c r="AB778" s="75"/>
      <c r="AC778" s="129"/>
      <c r="AD778" s="134"/>
      <c r="AE778" s="134"/>
      <c r="AF778" s="134"/>
      <c r="AG778" s="134"/>
      <c r="AH778" s="134"/>
      <c r="AI778" s="134"/>
      <c r="AJ778" s="134"/>
      <c r="AK778" s="134"/>
      <c r="AL778" s="134"/>
      <c r="AM778" s="134"/>
      <c r="AN778" s="134"/>
      <c r="AO778" s="134"/>
      <c r="AP778" s="134"/>
      <c r="AQ778" s="134"/>
      <c r="AR778" s="134"/>
      <c r="AS778" s="134"/>
      <c r="AT778" s="134"/>
      <c r="AU778" s="134"/>
      <c r="AV778" s="134"/>
      <c r="AW778" s="134"/>
      <c r="AX778" s="134"/>
      <c r="AY778" s="134"/>
      <c r="AZ778" s="134"/>
      <c r="BA778" s="134"/>
      <c r="BB778" s="134"/>
      <c r="BC778" s="134"/>
      <c r="BD778" s="134"/>
      <c r="BE778" s="134"/>
      <c r="BF778" s="134"/>
      <c r="BG778" s="134"/>
      <c r="BH778" s="134"/>
      <c r="BI778" s="134"/>
      <c r="BJ778" s="134"/>
      <c r="BK778" s="134"/>
      <c r="BL778" s="134"/>
      <c r="BM778" s="135"/>
      <c r="BN778" s="136" t="n">
        <f aca="false">+MAX($D$3,DATOS_[[#This Row],[Fecha Inicio Sit. Contract.]])</f>
        <v>0</v>
      </c>
      <c r="BO778" s="136" t="n">
        <f aca="false">+MIN($D$4,DATOS_[[#This Row],[Fecha Fin Sit. Contract.]])</f>
        <v>0</v>
      </c>
      <c r="BP778" s="137" t="n">
        <f aca="false">+DATOS_[[#This Row],[% de jornada]]*IF(DATOS_[[#This Row],[% jornada reducida]]="",1,DATOS_[[#This Row],[% jornada reducida]])</f>
        <v>0</v>
      </c>
      <c r="BQ778" s="137" t="n">
        <f aca="false">+(DATOS_[[#This Row],[F.fin.cal]]-DATOS_[[#This Row],[F.ini.cal]]+1)/($D$4-$D$3+1)</f>
        <v>1</v>
      </c>
      <c r="BR778" s="137" t="str">
        <f aca="false">IF(OR(AND(DATOS_[[#This Row],[Fecha Fin Contrato]]&lt;$D$3,DATOS_[[#This Row],[Fecha Fin Contrato]]&lt;&gt;""),DATOS_[[#This Row],[Fecha de Contratación]]&gt;$D$4),"Fuera","Dentro")</f>
        <v>Dentro</v>
      </c>
      <c r="BS778" s="137" t="str">
        <f aca="false" t="array" ref="BS778:BS778">IF(MAX(IF(DATOS_[id]=DATOS_[[#This Row],[id]],DATOS_[F.fin.cal]))=DATOS_[[#This Row],[F.fin.cal]],"Sí","NO")</f>
        <v>Sí</v>
      </c>
      <c r="BT778" s="137" t="str">
        <f aca="false">IF(AND(DATOS_[[#This Row],[% normaliz]]&lt;&gt;1,DATOS_[[#This Row],[% anualiz]]=1),"Sí","NO")</f>
        <v>Sí</v>
      </c>
      <c r="BU778" s="137" t="str">
        <f aca="false">IF(AND(DATOS_[[#This Row],[% normaliz]]=1,DATOS_[[#This Row],[% anualiz]]&lt;&gt;1),"Sí","NO")</f>
        <v>NO</v>
      </c>
      <c r="BV778" s="137" t="str">
        <f aca="false">IF(AND(DATOS_[[#This Row],[% normaliz]]&lt;&gt;1,DATOS_[[#This Row],[% anualiz]]&lt;&gt;1),"Sí","NO")</f>
        <v>NO</v>
      </c>
      <c r="BW778" s="137" t="str">
        <f aca="false">+IF(DATOS_[[#This Row],[% normaliz]]*DATOS_[[#This Row],[% anualiz]]=1,"NO","Sí")</f>
        <v>Sí</v>
      </c>
      <c r="BX778" s="138" t="e">
        <f aca="false">(DATOS_[[#This Row],[S.BASE]]*(1/DATOS_[[#This Row],[% normaliz]])*(1/DATOS_[[#This Row],[% anualiz]]))*IF(DATOS_[[#This Row],[Check Equiparado]]="Sí",1,0)</f>
        <v>#DIV/0!</v>
      </c>
      <c r="BY7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8" s="138" t="e">
        <f aca="false">+DATOS_[[#This Row],[SALARIO BASE Eq]]+DATOS_[[#This Row],[Tot COMPL.SAL Eq]]</f>
        <v>#DIV/0!</v>
      </c>
      <c r="CA778" s="138" t="e">
        <f aca="false" t="array" ref="CA778:CA7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8" s="138" t="e">
        <f aca="false">+DATOS_[[#This Row],[TOTAL SALARIO Eq]]+DATOS_[[#This Row],[Tot Extrasalarial Eq]]</f>
        <v>#DIV/0!</v>
      </c>
      <c r="CC778" s="139" t="n">
        <f aca="false">DATOS_[[#This Row],[S.BASE]]</f>
        <v>0</v>
      </c>
      <c r="CD778" s="139" t="n">
        <f aca="false">+SUM(DATOS_[[#This Row],[Conc.Sal.01]:[Conc.Sal.30]])</f>
        <v>0</v>
      </c>
      <c r="CE778" s="139" t="n">
        <f aca="false">+DATOS_[[#This Row],[SALARIO BASE Ef]]+DATOS_[[#This Row],[Tot COMPL.SAL Ef]]</f>
        <v>0</v>
      </c>
      <c r="CF778" s="139" t="n">
        <f aca="false">+SUM(DATOS_[[#This Row],[C.Extra.01]:[C.Extra.05]])</f>
        <v>0</v>
      </c>
      <c r="CG778" s="139" t="n">
        <f aca="false">+DATOS_[[#This Row],[TOTAL SALARIO Ef]]+DATOS_[[#This Row],[Tot Extrasalarial Ef]]</f>
        <v>0</v>
      </c>
      <c r="CH778" s="140" t="n">
        <f aca="false">MIN(IF(DATOS_[[#This Row],[Fecha Fin Contrato]]="",$D$4,DATOS_[[#This Row],[Fecha Fin Contrato]]),$D$4)-MAX(DATOS_[[#This Row],[Fecha de Contratación]],$D$3)+1</f>
        <v>1</v>
      </c>
      <c r="CI778" s="141" t="str">
        <f aca="false">IF(COUNTIFS(DATOS_[id],DATOS_[[#This Row],[id]])&gt;1,DATOS_[[#This Row],[id]],"")</f>
        <v/>
      </c>
      <c r="CJ778" s="141" t="n">
        <f aca="false">(Inicio!$G$10-DATOS_[[#This Row],[Fecha Nacimiento]])/365.25</f>
        <v>0</v>
      </c>
      <c r="CK778" s="141" t="n">
        <f aca="false">(Inicio!$G$10-DATOS_[[#This Row],[Fecha de Antigüedad]])/365.25</f>
        <v>0</v>
      </c>
      <c r="CL778" s="141" t="e">
        <f aca="false">+VLOOKUP(DATOS_[[#This Row],[Clave de Contrato]],TblTiposContrato13[],3,0)</f>
        <v>#N/A</v>
      </c>
      <c r="CM778" s="141" t="e">
        <f aca="false">+VLOOKUP(DATOS_[[#This Row],[Clave de Contrato]],TblTiposContrato13[],4,0)</f>
        <v>#N/A</v>
      </c>
      <c r="CN778" s="141" t="str">
        <f aca="false">VLOOKUP(DATOS_[[#This Row],[Edad]],CONTRATOS!TblRngEdad,2,1)</f>
        <v>20  o menos</v>
      </c>
      <c r="CO778" s="141" t="str">
        <f aca="false">VLOOKUP(DATOS_[[#This Row],[Antigüedad]],TblRngAntg14[],2,1)</f>
        <v>0 a 1 años</v>
      </c>
    </row>
    <row r="779" customFormat="false" ht="13.8" hidden="false" customHeight="false" outlineLevel="0" collapsed="false">
      <c r="D779" s="128"/>
      <c r="E779" s="129"/>
      <c r="F779" s="129"/>
      <c r="G779" s="129"/>
      <c r="H779" s="130"/>
      <c r="I779" s="131"/>
      <c r="J779" s="128"/>
      <c r="K779" s="132"/>
      <c r="L779" s="132"/>
      <c r="M779" s="133"/>
      <c r="N779" s="133"/>
      <c r="O779" s="133"/>
      <c r="P779" s="129"/>
      <c r="Z779" s="74"/>
      <c r="AA779" s="75"/>
      <c r="AB779" s="75"/>
      <c r="AC779" s="129"/>
      <c r="AD779" s="134"/>
      <c r="AE779" s="134"/>
      <c r="AF779" s="134"/>
      <c r="AG779" s="134"/>
      <c r="AH779" s="134"/>
      <c r="AI779" s="134"/>
      <c r="AJ779" s="134"/>
      <c r="AK779" s="134"/>
      <c r="AL779" s="134"/>
      <c r="AM779" s="134"/>
      <c r="AN779" s="134"/>
      <c r="AO779" s="134"/>
      <c r="AP779" s="134"/>
      <c r="AQ779" s="134"/>
      <c r="AR779" s="134"/>
      <c r="AS779" s="134"/>
      <c r="AT779" s="134"/>
      <c r="AU779" s="134"/>
      <c r="AV779" s="134"/>
      <c r="AW779" s="134"/>
      <c r="AX779" s="134"/>
      <c r="AY779" s="134"/>
      <c r="AZ779" s="134"/>
      <c r="BA779" s="134"/>
      <c r="BB779" s="134"/>
      <c r="BC779" s="134"/>
      <c r="BD779" s="134"/>
      <c r="BE779" s="134"/>
      <c r="BF779" s="134"/>
      <c r="BG779" s="134"/>
      <c r="BH779" s="134"/>
      <c r="BI779" s="134"/>
      <c r="BJ779" s="134"/>
      <c r="BK779" s="134"/>
      <c r="BL779" s="134"/>
      <c r="BM779" s="135"/>
      <c r="BN779" s="136" t="n">
        <f aca="false">+MAX($D$3,DATOS_[[#This Row],[Fecha Inicio Sit. Contract.]])</f>
        <v>0</v>
      </c>
      <c r="BO779" s="136" t="n">
        <f aca="false">+MIN($D$4,DATOS_[[#This Row],[Fecha Fin Sit. Contract.]])</f>
        <v>0</v>
      </c>
      <c r="BP779" s="137" t="n">
        <f aca="false">+DATOS_[[#This Row],[% de jornada]]*IF(DATOS_[[#This Row],[% jornada reducida]]="",1,DATOS_[[#This Row],[% jornada reducida]])</f>
        <v>0</v>
      </c>
      <c r="BQ779" s="137" t="n">
        <f aca="false">+(DATOS_[[#This Row],[F.fin.cal]]-DATOS_[[#This Row],[F.ini.cal]]+1)/($D$4-$D$3+1)</f>
        <v>1</v>
      </c>
      <c r="BR779" s="137" t="str">
        <f aca="false">IF(OR(AND(DATOS_[[#This Row],[Fecha Fin Contrato]]&lt;$D$3,DATOS_[[#This Row],[Fecha Fin Contrato]]&lt;&gt;""),DATOS_[[#This Row],[Fecha de Contratación]]&gt;$D$4),"Fuera","Dentro")</f>
        <v>Dentro</v>
      </c>
      <c r="BS779" s="137" t="str">
        <f aca="false" t="array" ref="BS779:BS779">IF(MAX(IF(DATOS_[id]=DATOS_[[#This Row],[id]],DATOS_[F.fin.cal]))=DATOS_[[#This Row],[F.fin.cal]],"Sí","NO")</f>
        <v>Sí</v>
      </c>
      <c r="BT779" s="137" t="str">
        <f aca="false">IF(AND(DATOS_[[#This Row],[% normaliz]]&lt;&gt;1,DATOS_[[#This Row],[% anualiz]]=1),"Sí","NO")</f>
        <v>Sí</v>
      </c>
      <c r="BU779" s="137" t="str">
        <f aca="false">IF(AND(DATOS_[[#This Row],[% normaliz]]=1,DATOS_[[#This Row],[% anualiz]]&lt;&gt;1),"Sí","NO")</f>
        <v>NO</v>
      </c>
      <c r="BV779" s="137" t="str">
        <f aca="false">IF(AND(DATOS_[[#This Row],[% normaliz]]&lt;&gt;1,DATOS_[[#This Row],[% anualiz]]&lt;&gt;1),"Sí","NO")</f>
        <v>NO</v>
      </c>
      <c r="BW779" s="137" t="str">
        <f aca="false">+IF(DATOS_[[#This Row],[% normaliz]]*DATOS_[[#This Row],[% anualiz]]=1,"NO","Sí")</f>
        <v>Sí</v>
      </c>
      <c r="BX779" s="138" t="e">
        <f aca="false">(DATOS_[[#This Row],[S.BASE]]*(1/DATOS_[[#This Row],[% normaliz]])*(1/DATOS_[[#This Row],[% anualiz]]))*IF(DATOS_[[#This Row],[Check Equiparado]]="Sí",1,0)</f>
        <v>#DIV/0!</v>
      </c>
      <c r="BY7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9" s="138" t="e">
        <f aca="false">+DATOS_[[#This Row],[SALARIO BASE Eq]]+DATOS_[[#This Row],[Tot COMPL.SAL Eq]]</f>
        <v>#DIV/0!</v>
      </c>
      <c r="CA779" s="138" t="e">
        <f aca="false" t="array" ref="CA779:CA7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9" s="138" t="e">
        <f aca="false">+DATOS_[[#This Row],[TOTAL SALARIO Eq]]+DATOS_[[#This Row],[Tot Extrasalarial Eq]]</f>
        <v>#DIV/0!</v>
      </c>
      <c r="CC779" s="139" t="n">
        <f aca="false">DATOS_[[#This Row],[S.BASE]]</f>
        <v>0</v>
      </c>
      <c r="CD779" s="139" t="n">
        <f aca="false">+SUM(DATOS_[[#This Row],[Conc.Sal.01]:[Conc.Sal.30]])</f>
        <v>0</v>
      </c>
      <c r="CE779" s="139" t="n">
        <f aca="false">+DATOS_[[#This Row],[SALARIO BASE Ef]]+DATOS_[[#This Row],[Tot COMPL.SAL Ef]]</f>
        <v>0</v>
      </c>
      <c r="CF779" s="139" t="n">
        <f aca="false">+SUM(DATOS_[[#This Row],[C.Extra.01]:[C.Extra.05]])</f>
        <v>0</v>
      </c>
      <c r="CG779" s="139" t="n">
        <f aca="false">+DATOS_[[#This Row],[TOTAL SALARIO Ef]]+DATOS_[[#This Row],[Tot Extrasalarial Ef]]</f>
        <v>0</v>
      </c>
      <c r="CH779" s="140" t="n">
        <f aca="false">MIN(IF(DATOS_[[#This Row],[Fecha Fin Contrato]]="",$D$4,DATOS_[[#This Row],[Fecha Fin Contrato]]),$D$4)-MAX(DATOS_[[#This Row],[Fecha de Contratación]],$D$3)+1</f>
        <v>1</v>
      </c>
      <c r="CI779" s="141" t="str">
        <f aca="false">IF(COUNTIFS(DATOS_[id],DATOS_[[#This Row],[id]])&gt;1,DATOS_[[#This Row],[id]],"")</f>
        <v/>
      </c>
      <c r="CJ779" s="141" t="n">
        <f aca="false">(Inicio!$G$10-DATOS_[[#This Row],[Fecha Nacimiento]])/365.25</f>
        <v>0</v>
      </c>
      <c r="CK779" s="141" t="n">
        <f aca="false">(Inicio!$G$10-DATOS_[[#This Row],[Fecha de Antigüedad]])/365.25</f>
        <v>0</v>
      </c>
      <c r="CL779" s="141" t="e">
        <f aca="false">+VLOOKUP(DATOS_[[#This Row],[Clave de Contrato]],TblTiposContrato13[],3,0)</f>
        <v>#N/A</v>
      </c>
      <c r="CM779" s="141" t="e">
        <f aca="false">+VLOOKUP(DATOS_[[#This Row],[Clave de Contrato]],TblTiposContrato13[],4,0)</f>
        <v>#N/A</v>
      </c>
      <c r="CN779" s="141" t="str">
        <f aca="false">VLOOKUP(DATOS_[[#This Row],[Edad]],CONTRATOS!TblRngEdad,2,1)</f>
        <v>20  o menos</v>
      </c>
      <c r="CO779" s="141" t="str">
        <f aca="false">VLOOKUP(DATOS_[[#This Row],[Antigüedad]],TblRngAntg14[],2,1)</f>
        <v>0 a 1 años</v>
      </c>
    </row>
    <row r="780" customFormat="false" ht="13.8" hidden="false" customHeight="false" outlineLevel="0" collapsed="false">
      <c r="D780" s="128"/>
      <c r="E780" s="129"/>
      <c r="F780" s="129"/>
      <c r="G780" s="129"/>
      <c r="H780" s="130"/>
      <c r="I780" s="131"/>
      <c r="J780" s="128"/>
      <c r="K780" s="132"/>
      <c r="L780" s="132"/>
      <c r="M780" s="133"/>
      <c r="N780" s="133"/>
      <c r="O780" s="133"/>
      <c r="P780" s="129"/>
      <c r="Z780" s="74"/>
      <c r="AA780" s="75"/>
      <c r="AB780" s="75"/>
      <c r="AC780" s="129"/>
      <c r="AD780" s="134"/>
      <c r="AE780" s="134"/>
      <c r="AF780" s="134"/>
      <c r="AG780" s="134"/>
      <c r="AH780" s="134"/>
      <c r="AI780" s="134"/>
      <c r="AJ780" s="134"/>
      <c r="AK780" s="134"/>
      <c r="AL780" s="134"/>
      <c r="AM780" s="134"/>
      <c r="AN780" s="134"/>
      <c r="AO780" s="134"/>
      <c r="AP780" s="134"/>
      <c r="AQ780" s="134"/>
      <c r="AR780" s="134"/>
      <c r="AS780" s="134"/>
      <c r="AT780" s="134"/>
      <c r="AU780" s="134"/>
      <c r="AV780" s="134"/>
      <c r="AW780" s="134"/>
      <c r="AX780" s="134"/>
      <c r="AY780" s="134"/>
      <c r="AZ780" s="134"/>
      <c r="BA780" s="134"/>
      <c r="BB780" s="134"/>
      <c r="BC780" s="134"/>
      <c r="BD780" s="134"/>
      <c r="BE780" s="134"/>
      <c r="BF780" s="134"/>
      <c r="BG780" s="134"/>
      <c r="BH780" s="134"/>
      <c r="BI780" s="134"/>
      <c r="BJ780" s="134"/>
      <c r="BK780" s="134"/>
      <c r="BL780" s="134"/>
      <c r="BM780" s="135"/>
      <c r="BN780" s="136" t="n">
        <f aca="false">+MAX($D$3,DATOS_[[#This Row],[Fecha Inicio Sit. Contract.]])</f>
        <v>0</v>
      </c>
      <c r="BO780" s="136" t="n">
        <f aca="false">+MIN($D$4,DATOS_[[#This Row],[Fecha Fin Sit. Contract.]])</f>
        <v>0</v>
      </c>
      <c r="BP780" s="137" t="n">
        <f aca="false">+DATOS_[[#This Row],[% de jornada]]*IF(DATOS_[[#This Row],[% jornada reducida]]="",1,DATOS_[[#This Row],[% jornada reducida]])</f>
        <v>0</v>
      </c>
      <c r="BQ780" s="137" t="n">
        <f aca="false">+(DATOS_[[#This Row],[F.fin.cal]]-DATOS_[[#This Row],[F.ini.cal]]+1)/($D$4-$D$3+1)</f>
        <v>1</v>
      </c>
      <c r="BR780" s="137" t="str">
        <f aca="false">IF(OR(AND(DATOS_[[#This Row],[Fecha Fin Contrato]]&lt;$D$3,DATOS_[[#This Row],[Fecha Fin Contrato]]&lt;&gt;""),DATOS_[[#This Row],[Fecha de Contratación]]&gt;$D$4),"Fuera","Dentro")</f>
        <v>Dentro</v>
      </c>
      <c r="BS780" s="137" t="str">
        <f aca="false" t="array" ref="BS780:BS780">IF(MAX(IF(DATOS_[id]=DATOS_[[#This Row],[id]],DATOS_[F.fin.cal]))=DATOS_[[#This Row],[F.fin.cal]],"Sí","NO")</f>
        <v>Sí</v>
      </c>
      <c r="BT780" s="137" t="str">
        <f aca="false">IF(AND(DATOS_[[#This Row],[% normaliz]]&lt;&gt;1,DATOS_[[#This Row],[% anualiz]]=1),"Sí","NO")</f>
        <v>Sí</v>
      </c>
      <c r="BU780" s="137" t="str">
        <f aca="false">IF(AND(DATOS_[[#This Row],[% normaliz]]=1,DATOS_[[#This Row],[% anualiz]]&lt;&gt;1),"Sí","NO")</f>
        <v>NO</v>
      </c>
      <c r="BV780" s="137" t="str">
        <f aca="false">IF(AND(DATOS_[[#This Row],[% normaliz]]&lt;&gt;1,DATOS_[[#This Row],[% anualiz]]&lt;&gt;1),"Sí","NO")</f>
        <v>NO</v>
      </c>
      <c r="BW780" s="137" t="str">
        <f aca="false">+IF(DATOS_[[#This Row],[% normaliz]]*DATOS_[[#This Row],[% anualiz]]=1,"NO","Sí")</f>
        <v>Sí</v>
      </c>
      <c r="BX780" s="138" t="e">
        <f aca="false">(DATOS_[[#This Row],[S.BASE]]*(1/DATOS_[[#This Row],[% normaliz]])*(1/DATOS_[[#This Row],[% anualiz]]))*IF(DATOS_[[#This Row],[Check Equiparado]]="Sí",1,0)</f>
        <v>#DIV/0!</v>
      </c>
      <c r="BY7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0" s="138" t="e">
        <f aca="false">+DATOS_[[#This Row],[SALARIO BASE Eq]]+DATOS_[[#This Row],[Tot COMPL.SAL Eq]]</f>
        <v>#DIV/0!</v>
      </c>
      <c r="CA780" s="138" t="e">
        <f aca="false" t="array" ref="CA780:CA7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0" s="138" t="e">
        <f aca="false">+DATOS_[[#This Row],[TOTAL SALARIO Eq]]+DATOS_[[#This Row],[Tot Extrasalarial Eq]]</f>
        <v>#DIV/0!</v>
      </c>
      <c r="CC780" s="139" t="n">
        <f aca="false">DATOS_[[#This Row],[S.BASE]]</f>
        <v>0</v>
      </c>
      <c r="CD780" s="139" t="n">
        <f aca="false">+SUM(DATOS_[[#This Row],[Conc.Sal.01]:[Conc.Sal.30]])</f>
        <v>0</v>
      </c>
      <c r="CE780" s="139" t="n">
        <f aca="false">+DATOS_[[#This Row],[SALARIO BASE Ef]]+DATOS_[[#This Row],[Tot COMPL.SAL Ef]]</f>
        <v>0</v>
      </c>
      <c r="CF780" s="139" t="n">
        <f aca="false">+SUM(DATOS_[[#This Row],[C.Extra.01]:[C.Extra.05]])</f>
        <v>0</v>
      </c>
      <c r="CG780" s="139" t="n">
        <f aca="false">+DATOS_[[#This Row],[TOTAL SALARIO Ef]]+DATOS_[[#This Row],[Tot Extrasalarial Ef]]</f>
        <v>0</v>
      </c>
      <c r="CH780" s="140" t="n">
        <f aca="false">MIN(IF(DATOS_[[#This Row],[Fecha Fin Contrato]]="",$D$4,DATOS_[[#This Row],[Fecha Fin Contrato]]),$D$4)-MAX(DATOS_[[#This Row],[Fecha de Contratación]],$D$3)+1</f>
        <v>1</v>
      </c>
      <c r="CI780" s="141" t="str">
        <f aca="false">IF(COUNTIFS(DATOS_[id],DATOS_[[#This Row],[id]])&gt;1,DATOS_[[#This Row],[id]],"")</f>
        <v/>
      </c>
      <c r="CJ780" s="141" t="n">
        <f aca="false">(Inicio!$G$10-DATOS_[[#This Row],[Fecha Nacimiento]])/365.25</f>
        <v>0</v>
      </c>
      <c r="CK780" s="141" t="n">
        <f aca="false">(Inicio!$G$10-DATOS_[[#This Row],[Fecha de Antigüedad]])/365.25</f>
        <v>0</v>
      </c>
      <c r="CL780" s="141" t="e">
        <f aca="false">+VLOOKUP(DATOS_[[#This Row],[Clave de Contrato]],TblTiposContrato13[],3,0)</f>
        <v>#N/A</v>
      </c>
      <c r="CM780" s="141" t="e">
        <f aca="false">+VLOOKUP(DATOS_[[#This Row],[Clave de Contrato]],TblTiposContrato13[],4,0)</f>
        <v>#N/A</v>
      </c>
      <c r="CN780" s="141" t="str">
        <f aca="false">VLOOKUP(DATOS_[[#This Row],[Edad]],CONTRATOS!TblRngEdad,2,1)</f>
        <v>20  o menos</v>
      </c>
      <c r="CO780" s="141" t="str">
        <f aca="false">VLOOKUP(DATOS_[[#This Row],[Antigüedad]],TblRngAntg14[],2,1)</f>
        <v>0 a 1 años</v>
      </c>
    </row>
    <row r="781" customFormat="false" ht="13.8" hidden="false" customHeight="false" outlineLevel="0" collapsed="false">
      <c r="D781" s="128"/>
      <c r="E781" s="129"/>
      <c r="F781" s="129"/>
      <c r="G781" s="129"/>
      <c r="H781" s="130"/>
      <c r="I781" s="131"/>
      <c r="J781" s="128"/>
      <c r="K781" s="132"/>
      <c r="L781" s="132"/>
      <c r="M781" s="133"/>
      <c r="N781" s="133"/>
      <c r="O781" s="133"/>
      <c r="P781" s="129"/>
      <c r="Z781" s="74"/>
      <c r="AA781" s="75"/>
      <c r="AB781" s="75"/>
      <c r="AC781" s="129"/>
      <c r="AD781" s="134"/>
      <c r="AE781" s="134"/>
      <c r="AF781" s="134"/>
      <c r="AG781" s="134"/>
      <c r="AH781" s="134"/>
      <c r="AI781" s="134"/>
      <c r="AJ781" s="134"/>
      <c r="AK781" s="134"/>
      <c r="AL781" s="134"/>
      <c r="AM781" s="134"/>
      <c r="AN781" s="134"/>
      <c r="AO781" s="134"/>
      <c r="AP781" s="134"/>
      <c r="AQ781" s="134"/>
      <c r="AR781" s="134"/>
      <c r="AS781" s="134"/>
      <c r="AT781" s="134"/>
      <c r="AU781" s="134"/>
      <c r="AV781" s="134"/>
      <c r="AW781" s="134"/>
      <c r="AX781" s="134"/>
      <c r="AY781" s="134"/>
      <c r="AZ781" s="134"/>
      <c r="BA781" s="134"/>
      <c r="BB781" s="134"/>
      <c r="BC781" s="134"/>
      <c r="BD781" s="134"/>
      <c r="BE781" s="134"/>
      <c r="BF781" s="134"/>
      <c r="BG781" s="134"/>
      <c r="BH781" s="134"/>
      <c r="BI781" s="134"/>
      <c r="BJ781" s="134"/>
      <c r="BK781" s="134"/>
      <c r="BL781" s="134"/>
      <c r="BM781" s="135"/>
      <c r="BN781" s="136" t="n">
        <f aca="false">+MAX($D$3,DATOS_[[#This Row],[Fecha Inicio Sit. Contract.]])</f>
        <v>0</v>
      </c>
      <c r="BO781" s="136" t="n">
        <f aca="false">+MIN($D$4,DATOS_[[#This Row],[Fecha Fin Sit. Contract.]])</f>
        <v>0</v>
      </c>
      <c r="BP781" s="137" t="n">
        <f aca="false">+DATOS_[[#This Row],[% de jornada]]*IF(DATOS_[[#This Row],[% jornada reducida]]="",1,DATOS_[[#This Row],[% jornada reducida]])</f>
        <v>0</v>
      </c>
      <c r="BQ781" s="137" t="n">
        <f aca="false">+(DATOS_[[#This Row],[F.fin.cal]]-DATOS_[[#This Row],[F.ini.cal]]+1)/($D$4-$D$3+1)</f>
        <v>1</v>
      </c>
      <c r="BR781" s="137" t="str">
        <f aca="false">IF(OR(AND(DATOS_[[#This Row],[Fecha Fin Contrato]]&lt;$D$3,DATOS_[[#This Row],[Fecha Fin Contrato]]&lt;&gt;""),DATOS_[[#This Row],[Fecha de Contratación]]&gt;$D$4),"Fuera","Dentro")</f>
        <v>Dentro</v>
      </c>
      <c r="BS781" s="137" t="str">
        <f aca="false" t="array" ref="BS781:BS781">IF(MAX(IF(DATOS_[id]=DATOS_[[#This Row],[id]],DATOS_[F.fin.cal]))=DATOS_[[#This Row],[F.fin.cal]],"Sí","NO")</f>
        <v>Sí</v>
      </c>
      <c r="BT781" s="137" t="str">
        <f aca="false">IF(AND(DATOS_[[#This Row],[% normaliz]]&lt;&gt;1,DATOS_[[#This Row],[% anualiz]]=1),"Sí","NO")</f>
        <v>Sí</v>
      </c>
      <c r="BU781" s="137" t="str">
        <f aca="false">IF(AND(DATOS_[[#This Row],[% normaliz]]=1,DATOS_[[#This Row],[% anualiz]]&lt;&gt;1),"Sí","NO")</f>
        <v>NO</v>
      </c>
      <c r="BV781" s="137" t="str">
        <f aca="false">IF(AND(DATOS_[[#This Row],[% normaliz]]&lt;&gt;1,DATOS_[[#This Row],[% anualiz]]&lt;&gt;1),"Sí","NO")</f>
        <v>NO</v>
      </c>
      <c r="BW781" s="137" t="str">
        <f aca="false">+IF(DATOS_[[#This Row],[% normaliz]]*DATOS_[[#This Row],[% anualiz]]=1,"NO","Sí")</f>
        <v>Sí</v>
      </c>
      <c r="BX781" s="138" t="e">
        <f aca="false">(DATOS_[[#This Row],[S.BASE]]*(1/DATOS_[[#This Row],[% normaliz]])*(1/DATOS_[[#This Row],[% anualiz]]))*IF(DATOS_[[#This Row],[Check Equiparado]]="Sí",1,0)</f>
        <v>#DIV/0!</v>
      </c>
      <c r="BY7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1" s="138" t="e">
        <f aca="false">+DATOS_[[#This Row],[SALARIO BASE Eq]]+DATOS_[[#This Row],[Tot COMPL.SAL Eq]]</f>
        <v>#DIV/0!</v>
      </c>
      <c r="CA781" s="138" t="e">
        <f aca="false" t="array" ref="CA781:CA7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1" s="138" t="e">
        <f aca="false">+DATOS_[[#This Row],[TOTAL SALARIO Eq]]+DATOS_[[#This Row],[Tot Extrasalarial Eq]]</f>
        <v>#DIV/0!</v>
      </c>
      <c r="CC781" s="139" t="n">
        <f aca="false">DATOS_[[#This Row],[S.BASE]]</f>
        <v>0</v>
      </c>
      <c r="CD781" s="139" t="n">
        <f aca="false">+SUM(DATOS_[[#This Row],[Conc.Sal.01]:[Conc.Sal.30]])</f>
        <v>0</v>
      </c>
      <c r="CE781" s="139" t="n">
        <f aca="false">+DATOS_[[#This Row],[SALARIO BASE Ef]]+DATOS_[[#This Row],[Tot COMPL.SAL Ef]]</f>
        <v>0</v>
      </c>
      <c r="CF781" s="139" t="n">
        <f aca="false">+SUM(DATOS_[[#This Row],[C.Extra.01]:[C.Extra.05]])</f>
        <v>0</v>
      </c>
      <c r="CG781" s="139" t="n">
        <f aca="false">+DATOS_[[#This Row],[TOTAL SALARIO Ef]]+DATOS_[[#This Row],[Tot Extrasalarial Ef]]</f>
        <v>0</v>
      </c>
      <c r="CH781" s="140" t="n">
        <f aca="false">MIN(IF(DATOS_[[#This Row],[Fecha Fin Contrato]]="",$D$4,DATOS_[[#This Row],[Fecha Fin Contrato]]),$D$4)-MAX(DATOS_[[#This Row],[Fecha de Contratación]],$D$3)+1</f>
        <v>1</v>
      </c>
      <c r="CI781" s="141" t="str">
        <f aca="false">IF(COUNTIFS(DATOS_[id],DATOS_[[#This Row],[id]])&gt;1,DATOS_[[#This Row],[id]],"")</f>
        <v/>
      </c>
      <c r="CJ781" s="141" t="n">
        <f aca="false">(Inicio!$G$10-DATOS_[[#This Row],[Fecha Nacimiento]])/365.25</f>
        <v>0</v>
      </c>
      <c r="CK781" s="141" t="n">
        <f aca="false">(Inicio!$G$10-DATOS_[[#This Row],[Fecha de Antigüedad]])/365.25</f>
        <v>0</v>
      </c>
      <c r="CL781" s="141" t="e">
        <f aca="false">+VLOOKUP(DATOS_[[#This Row],[Clave de Contrato]],TblTiposContrato13[],3,0)</f>
        <v>#N/A</v>
      </c>
      <c r="CM781" s="141" t="e">
        <f aca="false">+VLOOKUP(DATOS_[[#This Row],[Clave de Contrato]],TblTiposContrato13[],4,0)</f>
        <v>#N/A</v>
      </c>
      <c r="CN781" s="141" t="str">
        <f aca="false">VLOOKUP(DATOS_[[#This Row],[Edad]],CONTRATOS!TblRngEdad,2,1)</f>
        <v>20  o menos</v>
      </c>
      <c r="CO781" s="141" t="str">
        <f aca="false">VLOOKUP(DATOS_[[#This Row],[Antigüedad]],TblRngAntg14[],2,1)</f>
        <v>0 a 1 años</v>
      </c>
    </row>
    <row r="782" customFormat="false" ht="13.8" hidden="false" customHeight="false" outlineLevel="0" collapsed="false">
      <c r="D782" s="128"/>
      <c r="E782" s="129"/>
      <c r="F782" s="129"/>
      <c r="G782" s="129"/>
      <c r="H782" s="130"/>
      <c r="I782" s="131"/>
      <c r="J782" s="128"/>
      <c r="K782" s="132"/>
      <c r="L782" s="132"/>
      <c r="M782" s="133"/>
      <c r="N782" s="133"/>
      <c r="O782" s="133"/>
      <c r="P782" s="129"/>
      <c r="Z782" s="74"/>
      <c r="AA782" s="75"/>
      <c r="AB782" s="75"/>
      <c r="AC782" s="129"/>
      <c r="AD782" s="134"/>
      <c r="AE782" s="134"/>
      <c r="AF782" s="134"/>
      <c r="AG782" s="134"/>
      <c r="AH782" s="134"/>
      <c r="AI782" s="134"/>
      <c r="AJ782" s="134"/>
      <c r="AK782" s="134"/>
      <c r="AL782" s="134"/>
      <c r="AM782" s="134"/>
      <c r="AN782" s="134"/>
      <c r="AO782" s="134"/>
      <c r="AP782" s="134"/>
      <c r="AQ782" s="134"/>
      <c r="AR782" s="134"/>
      <c r="AS782" s="134"/>
      <c r="AT782" s="134"/>
      <c r="AU782" s="134"/>
      <c r="AV782" s="134"/>
      <c r="AW782" s="134"/>
      <c r="AX782" s="134"/>
      <c r="AY782" s="134"/>
      <c r="AZ782" s="134"/>
      <c r="BA782" s="134"/>
      <c r="BB782" s="134"/>
      <c r="BC782" s="134"/>
      <c r="BD782" s="134"/>
      <c r="BE782" s="134"/>
      <c r="BF782" s="134"/>
      <c r="BG782" s="134"/>
      <c r="BH782" s="134"/>
      <c r="BI782" s="134"/>
      <c r="BJ782" s="134"/>
      <c r="BK782" s="134"/>
      <c r="BL782" s="134"/>
      <c r="BM782" s="135"/>
      <c r="BN782" s="136" t="n">
        <f aca="false">+MAX($D$3,DATOS_[[#This Row],[Fecha Inicio Sit. Contract.]])</f>
        <v>0</v>
      </c>
      <c r="BO782" s="136" t="n">
        <f aca="false">+MIN($D$4,DATOS_[[#This Row],[Fecha Fin Sit. Contract.]])</f>
        <v>0</v>
      </c>
      <c r="BP782" s="137" t="n">
        <f aca="false">+DATOS_[[#This Row],[% de jornada]]*IF(DATOS_[[#This Row],[% jornada reducida]]="",1,DATOS_[[#This Row],[% jornada reducida]])</f>
        <v>0</v>
      </c>
      <c r="BQ782" s="137" t="n">
        <f aca="false">+(DATOS_[[#This Row],[F.fin.cal]]-DATOS_[[#This Row],[F.ini.cal]]+1)/($D$4-$D$3+1)</f>
        <v>1</v>
      </c>
      <c r="BR782" s="137" t="str">
        <f aca="false">IF(OR(AND(DATOS_[[#This Row],[Fecha Fin Contrato]]&lt;$D$3,DATOS_[[#This Row],[Fecha Fin Contrato]]&lt;&gt;""),DATOS_[[#This Row],[Fecha de Contratación]]&gt;$D$4),"Fuera","Dentro")</f>
        <v>Dentro</v>
      </c>
      <c r="BS782" s="137" t="str">
        <f aca="false" t="array" ref="BS782:BS782">IF(MAX(IF(DATOS_[id]=DATOS_[[#This Row],[id]],DATOS_[F.fin.cal]))=DATOS_[[#This Row],[F.fin.cal]],"Sí","NO")</f>
        <v>Sí</v>
      </c>
      <c r="BT782" s="137" t="str">
        <f aca="false">IF(AND(DATOS_[[#This Row],[% normaliz]]&lt;&gt;1,DATOS_[[#This Row],[% anualiz]]=1),"Sí","NO")</f>
        <v>Sí</v>
      </c>
      <c r="BU782" s="137" t="str">
        <f aca="false">IF(AND(DATOS_[[#This Row],[% normaliz]]=1,DATOS_[[#This Row],[% anualiz]]&lt;&gt;1),"Sí","NO")</f>
        <v>NO</v>
      </c>
      <c r="BV782" s="137" t="str">
        <f aca="false">IF(AND(DATOS_[[#This Row],[% normaliz]]&lt;&gt;1,DATOS_[[#This Row],[% anualiz]]&lt;&gt;1),"Sí","NO")</f>
        <v>NO</v>
      </c>
      <c r="BW782" s="137" t="str">
        <f aca="false">+IF(DATOS_[[#This Row],[% normaliz]]*DATOS_[[#This Row],[% anualiz]]=1,"NO","Sí")</f>
        <v>Sí</v>
      </c>
      <c r="BX782" s="138" t="e">
        <f aca="false">(DATOS_[[#This Row],[S.BASE]]*(1/DATOS_[[#This Row],[% normaliz]])*(1/DATOS_[[#This Row],[% anualiz]]))*IF(DATOS_[[#This Row],[Check Equiparado]]="Sí",1,0)</f>
        <v>#DIV/0!</v>
      </c>
      <c r="BY7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2" s="138" t="e">
        <f aca="false">+DATOS_[[#This Row],[SALARIO BASE Eq]]+DATOS_[[#This Row],[Tot COMPL.SAL Eq]]</f>
        <v>#DIV/0!</v>
      </c>
      <c r="CA782" s="138" t="e">
        <f aca="false" t="array" ref="CA782:CA7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2" s="138" t="e">
        <f aca="false">+DATOS_[[#This Row],[TOTAL SALARIO Eq]]+DATOS_[[#This Row],[Tot Extrasalarial Eq]]</f>
        <v>#DIV/0!</v>
      </c>
      <c r="CC782" s="139" t="n">
        <f aca="false">DATOS_[[#This Row],[S.BASE]]</f>
        <v>0</v>
      </c>
      <c r="CD782" s="139" t="n">
        <f aca="false">+SUM(DATOS_[[#This Row],[Conc.Sal.01]:[Conc.Sal.30]])</f>
        <v>0</v>
      </c>
      <c r="CE782" s="139" t="n">
        <f aca="false">+DATOS_[[#This Row],[SALARIO BASE Ef]]+DATOS_[[#This Row],[Tot COMPL.SAL Ef]]</f>
        <v>0</v>
      </c>
      <c r="CF782" s="139" t="n">
        <f aca="false">+SUM(DATOS_[[#This Row],[C.Extra.01]:[C.Extra.05]])</f>
        <v>0</v>
      </c>
      <c r="CG782" s="139" t="n">
        <f aca="false">+DATOS_[[#This Row],[TOTAL SALARIO Ef]]+DATOS_[[#This Row],[Tot Extrasalarial Ef]]</f>
        <v>0</v>
      </c>
      <c r="CH782" s="140" t="n">
        <f aca="false">MIN(IF(DATOS_[[#This Row],[Fecha Fin Contrato]]="",$D$4,DATOS_[[#This Row],[Fecha Fin Contrato]]),$D$4)-MAX(DATOS_[[#This Row],[Fecha de Contratación]],$D$3)+1</f>
        <v>1</v>
      </c>
      <c r="CI782" s="141" t="str">
        <f aca="false">IF(COUNTIFS(DATOS_[id],DATOS_[[#This Row],[id]])&gt;1,DATOS_[[#This Row],[id]],"")</f>
        <v/>
      </c>
      <c r="CJ782" s="141" t="n">
        <f aca="false">(Inicio!$G$10-DATOS_[[#This Row],[Fecha Nacimiento]])/365.25</f>
        <v>0</v>
      </c>
      <c r="CK782" s="141" t="n">
        <f aca="false">(Inicio!$G$10-DATOS_[[#This Row],[Fecha de Antigüedad]])/365.25</f>
        <v>0</v>
      </c>
      <c r="CL782" s="141" t="e">
        <f aca="false">+VLOOKUP(DATOS_[[#This Row],[Clave de Contrato]],TblTiposContrato13[],3,0)</f>
        <v>#N/A</v>
      </c>
      <c r="CM782" s="141" t="e">
        <f aca="false">+VLOOKUP(DATOS_[[#This Row],[Clave de Contrato]],TblTiposContrato13[],4,0)</f>
        <v>#N/A</v>
      </c>
      <c r="CN782" s="141" t="str">
        <f aca="false">VLOOKUP(DATOS_[[#This Row],[Edad]],CONTRATOS!TblRngEdad,2,1)</f>
        <v>20  o menos</v>
      </c>
      <c r="CO782" s="141" t="str">
        <f aca="false">VLOOKUP(DATOS_[[#This Row],[Antigüedad]],TblRngAntg14[],2,1)</f>
        <v>0 a 1 años</v>
      </c>
    </row>
    <row r="783" customFormat="false" ht="13.8" hidden="false" customHeight="false" outlineLevel="0" collapsed="false">
      <c r="D783" s="128"/>
      <c r="E783" s="129"/>
      <c r="F783" s="129"/>
      <c r="G783" s="129"/>
      <c r="H783" s="130"/>
      <c r="I783" s="131"/>
      <c r="J783" s="128"/>
      <c r="K783" s="132"/>
      <c r="L783" s="132"/>
      <c r="M783" s="133"/>
      <c r="N783" s="133"/>
      <c r="O783" s="133"/>
      <c r="P783" s="129"/>
      <c r="Z783" s="74"/>
      <c r="AA783" s="75"/>
      <c r="AB783" s="75"/>
      <c r="AC783" s="129"/>
      <c r="AD783" s="134"/>
      <c r="AE783" s="134"/>
      <c r="AF783" s="134"/>
      <c r="AG783" s="134"/>
      <c r="AH783" s="134"/>
      <c r="AI783" s="134"/>
      <c r="AJ783" s="134"/>
      <c r="AK783" s="134"/>
      <c r="AL783" s="134"/>
      <c r="AM783" s="134"/>
      <c r="AN783" s="134"/>
      <c r="AO783" s="134"/>
      <c r="AP783" s="134"/>
      <c r="AQ783" s="134"/>
      <c r="AR783" s="134"/>
      <c r="AS783" s="134"/>
      <c r="AT783" s="134"/>
      <c r="AU783" s="134"/>
      <c r="AV783" s="134"/>
      <c r="AW783" s="134"/>
      <c r="AX783" s="134"/>
      <c r="AY783" s="134"/>
      <c r="AZ783" s="134"/>
      <c r="BA783" s="134"/>
      <c r="BB783" s="134"/>
      <c r="BC783" s="134"/>
      <c r="BD783" s="134"/>
      <c r="BE783" s="134"/>
      <c r="BF783" s="134"/>
      <c r="BG783" s="134"/>
      <c r="BH783" s="134"/>
      <c r="BI783" s="134"/>
      <c r="BJ783" s="134"/>
      <c r="BK783" s="134"/>
      <c r="BL783" s="134"/>
      <c r="BM783" s="135"/>
      <c r="BN783" s="136" t="n">
        <f aca="false">+MAX($D$3,DATOS_[[#This Row],[Fecha Inicio Sit. Contract.]])</f>
        <v>0</v>
      </c>
      <c r="BO783" s="136" t="n">
        <f aca="false">+MIN($D$4,DATOS_[[#This Row],[Fecha Fin Sit. Contract.]])</f>
        <v>0</v>
      </c>
      <c r="BP783" s="137" t="n">
        <f aca="false">+DATOS_[[#This Row],[% de jornada]]*IF(DATOS_[[#This Row],[% jornada reducida]]="",1,DATOS_[[#This Row],[% jornada reducida]])</f>
        <v>0</v>
      </c>
      <c r="BQ783" s="137" t="n">
        <f aca="false">+(DATOS_[[#This Row],[F.fin.cal]]-DATOS_[[#This Row],[F.ini.cal]]+1)/($D$4-$D$3+1)</f>
        <v>1</v>
      </c>
      <c r="BR783" s="137" t="str">
        <f aca="false">IF(OR(AND(DATOS_[[#This Row],[Fecha Fin Contrato]]&lt;$D$3,DATOS_[[#This Row],[Fecha Fin Contrato]]&lt;&gt;""),DATOS_[[#This Row],[Fecha de Contratación]]&gt;$D$4),"Fuera","Dentro")</f>
        <v>Dentro</v>
      </c>
      <c r="BS783" s="137" t="str">
        <f aca="false" t="array" ref="BS783:BS783">IF(MAX(IF(DATOS_[id]=DATOS_[[#This Row],[id]],DATOS_[F.fin.cal]))=DATOS_[[#This Row],[F.fin.cal]],"Sí","NO")</f>
        <v>Sí</v>
      </c>
      <c r="BT783" s="137" t="str">
        <f aca="false">IF(AND(DATOS_[[#This Row],[% normaliz]]&lt;&gt;1,DATOS_[[#This Row],[% anualiz]]=1),"Sí","NO")</f>
        <v>Sí</v>
      </c>
      <c r="BU783" s="137" t="str">
        <f aca="false">IF(AND(DATOS_[[#This Row],[% normaliz]]=1,DATOS_[[#This Row],[% anualiz]]&lt;&gt;1),"Sí","NO")</f>
        <v>NO</v>
      </c>
      <c r="BV783" s="137" t="str">
        <f aca="false">IF(AND(DATOS_[[#This Row],[% normaliz]]&lt;&gt;1,DATOS_[[#This Row],[% anualiz]]&lt;&gt;1),"Sí","NO")</f>
        <v>NO</v>
      </c>
      <c r="BW783" s="137" t="str">
        <f aca="false">+IF(DATOS_[[#This Row],[% normaliz]]*DATOS_[[#This Row],[% anualiz]]=1,"NO","Sí")</f>
        <v>Sí</v>
      </c>
      <c r="BX783" s="138" t="e">
        <f aca="false">(DATOS_[[#This Row],[S.BASE]]*(1/DATOS_[[#This Row],[% normaliz]])*(1/DATOS_[[#This Row],[% anualiz]]))*IF(DATOS_[[#This Row],[Check Equiparado]]="Sí",1,0)</f>
        <v>#DIV/0!</v>
      </c>
      <c r="BY7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3" s="138" t="e">
        <f aca="false">+DATOS_[[#This Row],[SALARIO BASE Eq]]+DATOS_[[#This Row],[Tot COMPL.SAL Eq]]</f>
        <v>#DIV/0!</v>
      </c>
      <c r="CA783" s="138" t="e">
        <f aca="false" t="array" ref="CA783:CA7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3" s="138" t="e">
        <f aca="false">+DATOS_[[#This Row],[TOTAL SALARIO Eq]]+DATOS_[[#This Row],[Tot Extrasalarial Eq]]</f>
        <v>#DIV/0!</v>
      </c>
      <c r="CC783" s="139" t="n">
        <f aca="false">DATOS_[[#This Row],[S.BASE]]</f>
        <v>0</v>
      </c>
      <c r="CD783" s="139" t="n">
        <f aca="false">+SUM(DATOS_[[#This Row],[Conc.Sal.01]:[Conc.Sal.30]])</f>
        <v>0</v>
      </c>
      <c r="CE783" s="139" t="n">
        <f aca="false">+DATOS_[[#This Row],[SALARIO BASE Ef]]+DATOS_[[#This Row],[Tot COMPL.SAL Ef]]</f>
        <v>0</v>
      </c>
      <c r="CF783" s="139" t="n">
        <f aca="false">+SUM(DATOS_[[#This Row],[C.Extra.01]:[C.Extra.05]])</f>
        <v>0</v>
      </c>
      <c r="CG783" s="139" t="n">
        <f aca="false">+DATOS_[[#This Row],[TOTAL SALARIO Ef]]+DATOS_[[#This Row],[Tot Extrasalarial Ef]]</f>
        <v>0</v>
      </c>
      <c r="CH783" s="140" t="n">
        <f aca="false">MIN(IF(DATOS_[[#This Row],[Fecha Fin Contrato]]="",$D$4,DATOS_[[#This Row],[Fecha Fin Contrato]]),$D$4)-MAX(DATOS_[[#This Row],[Fecha de Contratación]],$D$3)+1</f>
        <v>1</v>
      </c>
      <c r="CI783" s="141" t="str">
        <f aca="false">IF(COUNTIFS(DATOS_[id],DATOS_[[#This Row],[id]])&gt;1,DATOS_[[#This Row],[id]],"")</f>
        <v/>
      </c>
      <c r="CJ783" s="141" t="n">
        <f aca="false">(Inicio!$G$10-DATOS_[[#This Row],[Fecha Nacimiento]])/365.25</f>
        <v>0</v>
      </c>
      <c r="CK783" s="141" t="n">
        <f aca="false">(Inicio!$G$10-DATOS_[[#This Row],[Fecha de Antigüedad]])/365.25</f>
        <v>0</v>
      </c>
      <c r="CL783" s="141" t="e">
        <f aca="false">+VLOOKUP(DATOS_[[#This Row],[Clave de Contrato]],TblTiposContrato13[],3,0)</f>
        <v>#N/A</v>
      </c>
      <c r="CM783" s="141" t="e">
        <f aca="false">+VLOOKUP(DATOS_[[#This Row],[Clave de Contrato]],TblTiposContrato13[],4,0)</f>
        <v>#N/A</v>
      </c>
      <c r="CN783" s="141" t="str">
        <f aca="false">VLOOKUP(DATOS_[[#This Row],[Edad]],CONTRATOS!TblRngEdad,2,1)</f>
        <v>20  o menos</v>
      </c>
      <c r="CO783" s="141" t="str">
        <f aca="false">VLOOKUP(DATOS_[[#This Row],[Antigüedad]],TblRngAntg14[],2,1)</f>
        <v>0 a 1 años</v>
      </c>
    </row>
    <row r="784" customFormat="false" ht="13.8" hidden="false" customHeight="false" outlineLevel="0" collapsed="false">
      <c r="D784" s="128"/>
      <c r="E784" s="129"/>
      <c r="F784" s="129"/>
      <c r="G784" s="129"/>
      <c r="H784" s="130"/>
      <c r="I784" s="131"/>
      <c r="J784" s="128"/>
      <c r="K784" s="132"/>
      <c r="L784" s="132"/>
      <c r="M784" s="133"/>
      <c r="N784" s="133"/>
      <c r="O784" s="133"/>
      <c r="P784" s="129"/>
      <c r="Z784" s="74"/>
      <c r="AA784" s="75"/>
      <c r="AB784" s="75"/>
      <c r="AC784" s="129"/>
      <c r="AD784" s="134"/>
      <c r="AE784" s="134"/>
      <c r="AF784" s="134"/>
      <c r="AG784" s="134"/>
      <c r="AH784" s="134"/>
      <c r="AI784" s="134"/>
      <c r="AJ784" s="134"/>
      <c r="AK784" s="134"/>
      <c r="AL784" s="134"/>
      <c r="AM784" s="134"/>
      <c r="AN784" s="134"/>
      <c r="AO784" s="134"/>
      <c r="AP784" s="134"/>
      <c r="AQ784" s="134"/>
      <c r="AR784" s="134"/>
      <c r="AS784" s="134"/>
      <c r="AT784" s="134"/>
      <c r="AU784" s="134"/>
      <c r="AV784" s="134"/>
      <c r="AW784" s="134"/>
      <c r="AX784" s="134"/>
      <c r="AY784" s="134"/>
      <c r="AZ784" s="134"/>
      <c r="BA784" s="134"/>
      <c r="BB784" s="134"/>
      <c r="BC784" s="134"/>
      <c r="BD784" s="134"/>
      <c r="BE784" s="134"/>
      <c r="BF784" s="134"/>
      <c r="BG784" s="134"/>
      <c r="BH784" s="134"/>
      <c r="BI784" s="134"/>
      <c r="BJ784" s="134"/>
      <c r="BK784" s="134"/>
      <c r="BL784" s="134"/>
      <c r="BM784" s="135"/>
      <c r="BN784" s="136" t="n">
        <f aca="false">+MAX($D$3,DATOS_[[#This Row],[Fecha Inicio Sit. Contract.]])</f>
        <v>0</v>
      </c>
      <c r="BO784" s="136" t="n">
        <f aca="false">+MIN($D$4,DATOS_[[#This Row],[Fecha Fin Sit. Contract.]])</f>
        <v>0</v>
      </c>
      <c r="BP784" s="137" t="n">
        <f aca="false">+DATOS_[[#This Row],[% de jornada]]*IF(DATOS_[[#This Row],[% jornada reducida]]="",1,DATOS_[[#This Row],[% jornada reducida]])</f>
        <v>0</v>
      </c>
      <c r="BQ784" s="137" t="n">
        <f aca="false">+(DATOS_[[#This Row],[F.fin.cal]]-DATOS_[[#This Row],[F.ini.cal]]+1)/($D$4-$D$3+1)</f>
        <v>1</v>
      </c>
      <c r="BR784" s="137" t="str">
        <f aca="false">IF(OR(AND(DATOS_[[#This Row],[Fecha Fin Contrato]]&lt;$D$3,DATOS_[[#This Row],[Fecha Fin Contrato]]&lt;&gt;""),DATOS_[[#This Row],[Fecha de Contratación]]&gt;$D$4),"Fuera","Dentro")</f>
        <v>Dentro</v>
      </c>
      <c r="BS784" s="137" t="str">
        <f aca="false" t="array" ref="BS784:BS784">IF(MAX(IF(DATOS_[id]=DATOS_[[#This Row],[id]],DATOS_[F.fin.cal]))=DATOS_[[#This Row],[F.fin.cal]],"Sí","NO")</f>
        <v>Sí</v>
      </c>
      <c r="BT784" s="137" t="str">
        <f aca="false">IF(AND(DATOS_[[#This Row],[% normaliz]]&lt;&gt;1,DATOS_[[#This Row],[% anualiz]]=1),"Sí","NO")</f>
        <v>Sí</v>
      </c>
      <c r="BU784" s="137" t="str">
        <f aca="false">IF(AND(DATOS_[[#This Row],[% normaliz]]=1,DATOS_[[#This Row],[% anualiz]]&lt;&gt;1),"Sí","NO")</f>
        <v>NO</v>
      </c>
      <c r="BV784" s="137" t="str">
        <f aca="false">IF(AND(DATOS_[[#This Row],[% normaliz]]&lt;&gt;1,DATOS_[[#This Row],[% anualiz]]&lt;&gt;1),"Sí","NO")</f>
        <v>NO</v>
      </c>
      <c r="BW784" s="137" t="str">
        <f aca="false">+IF(DATOS_[[#This Row],[% normaliz]]*DATOS_[[#This Row],[% anualiz]]=1,"NO","Sí")</f>
        <v>Sí</v>
      </c>
      <c r="BX784" s="138" t="e">
        <f aca="false">(DATOS_[[#This Row],[S.BASE]]*(1/DATOS_[[#This Row],[% normaliz]])*(1/DATOS_[[#This Row],[% anualiz]]))*IF(DATOS_[[#This Row],[Check Equiparado]]="Sí",1,0)</f>
        <v>#DIV/0!</v>
      </c>
      <c r="BY7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4" s="138" t="e">
        <f aca="false">+DATOS_[[#This Row],[SALARIO BASE Eq]]+DATOS_[[#This Row],[Tot COMPL.SAL Eq]]</f>
        <v>#DIV/0!</v>
      </c>
      <c r="CA784" s="138" t="e">
        <f aca="false" t="array" ref="CA784:CA7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4" s="138" t="e">
        <f aca="false">+DATOS_[[#This Row],[TOTAL SALARIO Eq]]+DATOS_[[#This Row],[Tot Extrasalarial Eq]]</f>
        <v>#DIV/0!</v>
      </c>
      <c r="CC784" s="139" t="n">
        <f aca="false">DATOS_[[#This Row],[S.BASE]]</f>
        <v>0</v>
      </c>
      <c r="CD784" s="139" t="n">
        <f aca="false">+SUM(DATOS_[[#This Row],[Conc.Sal.01]:[Conc.Sal.30]])</f>
        <v>0</v>
      </c>
      <c r="CE784" s="139" t="n">
        <f aca="false">+DATOS_[[#This Row],[SALARIO BASE Ef]]+DATOS_[[#This Row],[Tot COMPL.SAL Ef]]</f>
        <v>0</v>
      </c>
      <c r="CF784" s="139" t="n">
        <f aca="false">+SUM(DATOS_[[#This Row],[C.Extra.01]:[C.Extra.05]])</f>
        <v>0</v>
      </c>
      <c r="CG784" s="139" t="n">
        <f aca="false">+DATOS_[[#This Row],[TOTAL SALARIO Ef]]+DATOS_[[#This Row],[Tot Extrasalarial Ef]]</f>
        <v>0</v>
      </c>
      <c r="CH784" s="140" t="n">
        <f aca="false">MIN(IF(DATOS_[[#This Row],[Fecha Fin Contrato]]="",$D$4,DATOS_[[#This Row],[Fecha Fin Contrato]]),$D$4)-MAX(DATOS_[[#This Row],[Fecha de Contratación]],$D$3)+1</f>
        <v>1</v>
      </c>
      <c r="CI784" s="141" t="str">
        <f aca="false">IF(COUNTIFS(DATOS_[id],DATOS_[[#This Row],[id]])&gt;1,DATOS_[[#This Row],[id]],"")</f>
        <v/>
      </c>
      <c r="CJ784" s="141" t="n">
        <f aca="false">(Inicio!$G$10-DATOS_[[#This Row],[Fecha Nacimiento]])/365.25</f>
        <v>0</v>
      </c>
      <c r="CK784" s="141" t="n">
        <f aca="false">(Inicio!$G$10-DATOS_[[#This Row],[Fecha de Antigüedad]])/365.25</f>
        <v>0</v>
      </c>
      <c r="CL784" s="141" t="e">
        <f aca="false">+VLOOKUP(DATOS_[[#This Row],[Clave de Contrato]],TblTiposContrato13[],3,0)</f>
        <v>#N/A</v>
      </c>
      <c r="CM784" s="141" t="e">
        <f aca="false">+VLOOKUP(DATOS_[[#This Row],[Clave de Contrato]],TblTiposContrato13[],4,0)</f>
        <v>#N/A</v>
      </c>
      <c r="CN784" s="141" t="str">
        <f aca="false">VLOOKUP(DATOS_[[#This Row],[Edad]],CONTRATOS!TblRngEdad,2,1)</f>
        <v>20  o menos</v>
      </c>
      <c r="CO784" s="141" t="str">
        <f aca="false">VLOOKUP(DATOS_[[#This Row],[Antigüedad]],TblRngAntg14[],2,1)</f>
        <v>0 a 1 años</v>
      </c>
    </row>
    <row r="785" customFormat="false" ht="13.8" hidden="false" customHeight="false" outlineLevel="0" collapsed="false">
      <c r="D785" s="128"/>
      <c r="E785" s="129"/>
      <c r="F785" s="129"/>
      <c r="G785" s="129"/>
      <c r="H785" s="130"/>
      <c r="I785" s="131"/>
      <c r="J785" s="128"/>
      <c r="K785" s="132"/>
      <c r="L785" s="132"/>
      <c r="M785" s="133"/>
      <c r="N785" s="133"/>
      <c r="O785" s="133"/>
      <c r="P785" s="129"/>
      <c r="Z785" s="74"/>
      <c r="AA785" s="75"/>
      <c r="AB785" s="75"/>
      <c r="AC785" s="129"/>
      <c r="AD785" s="134"/>
      <c r="AE785" s="134"/>
      <c r="AF785" s="134"/>
      <c r="AG785" s="134"/>
      <c r="AH785" s="134"/>
      <c r="AI785" s="134"/>
      <c r="AJ785" s="134"/>
      <c r="AK785" s="134"/>
      <c r="AL785" s="134"/>
      <c r="AM785" s="134"/>
      <c r="AN785" s="134"/>
      <c r="AO785" s="134"/>
      <c r="AP785" s="134"/>
      <c r="AQ785" s="134"/>
      <c r="AR785" s="134"/>
      <c r="AS785" s="134"/>
      <c r="AT785" s="134"/>
      <c r="AU785" s="134"/>
      <c r="AV785" s="134"/>
      <c r="AW785" s="134"/>
      <c r="AX785" s="134"/>
      <c r="AY785" s="134"/>
      <c r="AZ785" s="134"/>
      <c r="BA785" s="134"/>
      <c r="BB785" s="134"/>
      <c r="BC785" s="134"/>
      <c r="BD785" s="134"/>
      <c r="BE785" s="134"/>
      <c r="BF785" s="134"/>
      <c r="BG785" s="134"/>
      <c r="BH785" s="134"/>
      <c r="BI785" s="134"/>
      <c r="BJ785" s="134"/>
      <c r="BK785" s="134"/>
      <c r="BL785" s="134"/>
      <c r="BM785" s="135"/>
      <c r="BN785" s="136" t="n">
        <f aca="false">+MAX($D$3,DATOS_[[#This Row],[Fecha Inicio Sit. Contract.]])</f>
        <v>0</v>
      </c>
      <c r="BO785" s="136" t="n">
        <f aca="false">+MIN($D$4,DATOS_[[#This Row],[Fecha Fin Sit. Contract.]])</f>
        <v>0</v>
      </c>
      <c r="BP785" s="137" t="n">
        <f aca="false">+DATOS_[[#This Row],[% de jornada]]*IF(DATOS_[[#This Row],[% jornada reducida]]="",1,DATOS_[[#This Row],[% jornada reducida]])</f>
        <v>0</v>
      </c>
      <c r="BQ785" s="137" t="n">
        <f aca="false">+(DATOS_[[#This Row],[F.fin.cal]]-DATOS_[[#This Row],[F.ini.cal]]+1)/($D$4-$D$3+1)</f>
        <v>1</v>
      </c>
      <c r="BR785" s="137" t="str">
        <f aca="false">IF(OR(AND(DATOS_[[#This Row],[Fecha Fin Contrato]]&lt;$D$3,DATOS_[[#This Row],[Fecha Fin Contrato]]&lt;&gt;""),DATOS_[[#This Row],[Fecha de Contratación]]&gt;$D$4),"Fuera","Dentro")</f>
        <v>Dentro</v>
      </c>
      <c r="BS785" s="137" t="str">
        <f aca="false" t="array" ref="BS785:BS785">IF(MAX(IF(DATOS_[id]=DATOS_[[#This Row],[id]],DATOS_[F.fin.cal]))=DATOS_[[#This Row],[F.fin.cal]],"Sí","NO")</f>
        <v>Sí</v>
      </c>
      <c r="BT785" s="137" t="str">
        <f aca="false">IF(AND(DATOS_[[#This Row],[% normaliz]]&lt;&gt;1,DATOS_[[#This Row],[% anualiz]]=1),"Sí","NO")</f>
        <v>Sí</v>
      </c>
      <c r="BU785" s="137" t="str">
        <f aca="false">IF(AND(DATOS_[[#This Row],[% normaliz]]=1,DATOS_[[#This Row],[% anualiz]]&lt;&gt;1),"Sí","NO")</f>
        <v>NO</v>
      </c>
      <c r="BV785" s="137" t="str">
        <f aca="false">IF(AND(DATOS_[[#This Row],[% normaliz]]&lt;&gt;1,DATOS_[[#This Row],[% anualiz]]&lt;&gt;1),"Sí","NO")</f>
        <v>NO</v>
      </c>
      <c r="BW785" s="137" t="str">
        <f aca="false">+IF(DATOS_[[#This Row],[% normaliz]]*DATOS_[[#This Row],[% anualiz]]=1,"NO","Sí")</f>
        <v>Sí</v>
      </c>
      <c r="BX785" s="138" t="e">
        <f aca="false">(DATOS_[[#This Row],[S.BASE]]*(1/DATOS_[[#This Row],[% normaliz]])*(1/DATOS_[[#This Row],[% anualiz]]))*IF(DATOS_[[#This Row],[Check Equiparado]]="Sí",1,0)</f>
        <v>#DIV/0!</v>
      </c>
      <c r="BY7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5" s="138" t="e">
        <f aca="false">+DATOS_[[#This Row],[SALARIO BASE Eq]]+DATOS_[[#This Row],[Tot COMPL.SAL Eq]]</f>
        <v>#DIV/0!</v>
      </c>
      <c r="CA785" s="138" t="e">
        <f aca="false" t="array" ref="CA785:CA7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5" s="138" t="e">
        <f aca="false">+DATOS_[[#This Row],[TOTAL SALARIO Eq]]+DATOS_[[#This Row],[Tot Extrasalarial Eq]]</f>
        <v>#DIV/0!</v>
      </c>
      <c r="CC785" s="139" t="n">
        <f aca="false">DATOS_[[#This Row],[S.BASE]]</f>
        <v>0</v>
      </c>
      <c r="CD785" s="139" t="n">
        <f aca="false">+SUM(DATOS_[[#This Row],[Conc.Sal.01]:[Conc.Sal.30]])</f>
        <v>0</v>
      </c>
      <c r="CE785" s="139" t="n">
        <f aca="false">+DATOS_[[#This Row],[SALARIO BASE Ef]]+DATOS_[[#This Row],[Tot COMPL.SAL Ef]]</f>
        <v>0</v>
      </c>
      <c r="CF785" s="139" t="n">
        <f aca="false">+SUM(DATOS_[[#This Row],[C.Extra.01]:[C.Extra.05]])</f>
        <v>0</v>
      </c>
      <c r="CG785" s="139" t="n">
        <f aca="false">+DATOS_[[#This Row],[TOTAL SALARIO Ef]]+DATOS_[[#This Row],[Tot Extrasalarial Ef]]</f>
        <v>0</v>
      </c>
      <c r="CH785" s="140" t="n">
        <f aca="false">MIN(IF(DATOS_[[#This Row],[Fecha Fin Contrato]]="",$D$4,DATOS_[[#This Row],[Fecha Fin Contrato]]),$D$4)-MAX(DATOS_[[#This Row],[Fecha de Contratación]],$D$3)+1</f>
        <v>1</v>
      </c>
      <c r="CI785" s="141" t="str">
        <f aca="false">IF(COUNTIFS(DATOS_[id],DATOS_[[#This Row],[id]])&gt;1,DATOS_[[#This Row],[id]],"")</f>
        <v/>
      </c>
      <c r="CJ785" s="141" t="n">
        <f aca="false">(Inicio!$G$10-DATOS_[[#This Row],[Fecha Nacimiento]])/365.25</f>
        <v>0</v>
      </c>
      <c r="CK785" s="141" t="n">
        <f aca="false">(Inicio!$G$10-DATOS_[[#This Row],[Fecha de Antigüedad]])/365.25</f>
        <v>0</v>
      </c>
      <c r="CL785" s="141" t="e">
        <f aca="false">+VLOOKUP(DATOS_[[#This Row],[Clave de Contrato]],TblTiposContrato13[],3,0)</f>
        <v>#N/A</v>
      </c>
      <c r="CM785" s="141" t="e">
        <f aca="false">+VLOOKUP(DATOS_[[#This Row],[Clave de Contrato]],TblTiposContrato13[],4,0)</f>
        <v>#N/A</v>
      </c>
      <c r="CN785" s="141" t="str">
        <f aca="false">VLOOKUP(DATOS_[[#This Row],[Edad]],CONTRATOS!TblRngEdad,2,1)</f>
        <v>20  o menos</v>
      </c>
      <c r="CO785" s="141" t="str">
        <f aca="false">VLOOKUP(DATOS_[[#This Row],[Antigüedad]],TblRngAntg14[],2,1)</f>
        <v>0 a 1 años</v>
      </c>
    </row>
    <row r="786" customFormat="false" ht="13.8" hidden="false" customHeight="false" outlineLevel="0" collapsed="false">
      <c r="D786" s="128"/>
      <c r="E786" s="129"/>
      <c r="F786" s="129"/>
      <c r="G786" s="129"/>
      <c r="H786" s="130"/>
      <c r="I786" s="131"/>
      <c r="J786" s="128"/>
      <c r="K786" s="132"/>
      <c r="L786" s="132"/>
      <c r="M786" s="133"/>
      <c r="N786" s="133"/>
      <c r="O786" s="133"/>
      <c r="P786" s="129"/>
      <c r="Z786" s="74"/>
      <c r="AA786" s="75"/>
      <c r="AB786" s="75"/>
      <c r="AC786" s="129"/>
      <c r="AD786" s="134"/>
      <c r="AE786" s="134"/>
      <c r="AF786" s="134"/>
      <c r="AG786" s="134"/>
      <c r="AH786" s="134"/>
      <c r="AI786" s="134"/>
      <c r="AJ786" s="134"/>
      <c r="AK786" s="134"/>
      <c r="AL786" s="134"/>
      <c r="AM786" s="134"/>
      <c r="AN786" s="134"/>
      <c r="AO786" s="134"/>
      <c r="AP786" s="134"/>
      <c r="AQ786" s="134"/>
      <c r="AR786" s="134"/>
      <c r="AS786" s="134"/>
      <c r="AT786" s="134"/>
      <c r="AU786" s="134"/>
      <c r="AV786" s="134"/>
      <c r="AW786" s="134"/>
      <c r="AX786" s="134"/>
      <c r="AY786" s="134"/>
      <c r="AZ786" s="134"/>
      <c r="BA786" s="134"/>
      <c r="BB786" s="134"/>
      <c r="BC786" s="134"/>
      <c r="BD786" s="134"/>
      <c r="BE786" s="134"/>
      <c r="BF786" s="134"/>
      <c r="BG786" s="134"/>
      <c r="BH786" s="134"/>
      <c r="BI786" s="134"/>
      <c r="BJ786" s="134"/>
      <c r="BK786" s="134"/>
      <c r="BL786" s="134"/>
      <c r="BM786" s="135"/>
      <c r="BN786" s="136" t="n">
        <f aca="false">+MAX($D$3,DATOS_[[#This Row],[Fecha Inicio Sit. Contract.]])</f>
        <v>0</v>
      </c>
      <c r="BO786" s="136" t="n">
        <f aca="false">+MIN($D$4,DATOS_[[#This Row],[Fecha Fin Sit. Contract.]])</f>
        <v>0</v>
      </c>
      <c r="BP786" s="137" t="n">
        <f aca="false">+DATOS_[[#This Row],[% de jornada]]*IF(DATOS_[[#This Row],[% jornada reducida]]="",1,DATOS_[[#This Row],[% jornada reducida]])</f>
        <v>0</v>
      </c>
      <c r="BQ786" s="137" t="n">
        <f aca="false">+(DATOS_[[#This Row],[F.fin.cal]]-DATOS_[[#This Row],[F.ini.cal]]+1)/($D$4-$D$3+1)</f>
        <v>1</v>
      </c>
      <c r="BR786" s="137" t="str">
        <f aca="false">IF(OR(AND(DATOS_[[#This Row],[Fecha Fin Contrato]]&lt;$D$3,DATOS_[[#This Row],[Fecha Fin Contrato]]&lt;&gt;""),DATOS_[[#This Row],[Fecha de Contratación]]&gt;$D$4),"Fuera","Dentro")</f>
        <v>Dentro</v>
      </c>
      <c r="BS786" s="137" t="str">
        <f aca="false" t="array" ref="BS786:BS786">IF(MAX(IF(DATOS_[id]=DATOS_[[#This Row],[id]],DATOS_[F.fin.cal]))=DATOS_[[#This Row],[F.fin.cal]],"Sí","NO")</f>
        <v>Sí</v>
      </c>
      <c r="BT786" s="137" t="str">
        <f aca="false">IF(AND(DATOS_[[#This Row],[% normaliz]]&lt;&gt;1,DATOS_[[#This Row],[% anualiz]]=1),"Sí","NO")</f>
        <v>Sí</v>
      </c>
      <c r="BU786" s="137" t="str">
        <f aca="false">IF(AND(DATOS_[[#This Row],[% normaliz]]=1,DATOS_[[#This Row],[% anualiz]]&lt;&gt;1),"Sí","NO")</f>
        <v>NO</v>
      </c>
      <c r="BV786" s="137" t="str">
        <f aca="false">IF(AND(DATOS_[[#This Row],[% normaliz]]&lt;&gt;1,DATOS_[[#This Row],[% anualiz]]&lt;&gt;1),"Sí","NO")</f>
        <v>NO</v>
      </c>
      <c r="BW786" s="137" t="str">
        <f aca="false">+IF(DATOS_[[#This Row],[% normaliz]]*DATOS_[[#This Row],[% anualiz]]=1,"NO","Sí")</f>
        <v>Sí</v>
      </c>
      <c r="BX786" s="138" t="e">
        <f aca="false">(DATOS_[[#This Row],[S.BASE]]*(1/DATOS_[[#This Row],[% normaliz]])*(1/DATOS_[[#This Row],[% anualiz]]))*IF(DATOS_[[#This Row],[Check Equiparado]]="Sí",1,0)</f>
        <v>#DIV/0!</v>
      </c>
      <c r="BY7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6" s="138" t="e">
        <f aca="false">+DATOS_[[#This Row],[SALARIO BASE Eq]]+DATOS_[[#This Row],[Tot COMPL.SAL Eq]]</f>
        <v>#DIV/0!</v>
      </c>
      <c r="CA786" s="138" t="e">
        <f aca="false" t="array" ref="CA786:CA7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6" s="138" t="e">
        <f aca="false">+DATOS_[[#This Row],[TOTAL SALARIO Eq]]+DATOS_[[#This Row],[Tot Extrasalarial Eq]]</f>
        <v>#DIV/0!</v>
      </c>
      <c r="CC786" s="139" t="n">
        <f aca="false">DATOS_[[#This Row],[S.BASE]]</f>
        <v>0</v>
      </c>
      <c r="CD786" s="139" t="n">
        <f aca="false">+SUM(DATOS_[[#This Row],[Conc.Sal.01]:[Conc.Sal.30]])</f>
        <v>0</v>
      </c>
      <c r="CE786" s="139" t="n">
        <f aca="false">+DATOS_[[#This Row],[SALARIO BASE Ef]]+DATOS_[[#This Row],[Tot COMPL.SAL Ef]]</f>
        <v>0</v>
      </c>
      <c r="CF786" s="139" t="n">
        <f aca="false">+SUM(DATOS_[[#This Row],[C.Extra.01]:[C.Extra.05]])</f>
        <v>0</v>
      </c>
      <c r="CG786" s="139" t="n">
        <f aca="false">+DATOS_[[#This Row],[TOTAL SALARIO Ef]]+DATOS_[[#This Row],[Tot Extrasalarial Ef]]</f>
        <v>0</v>
      </c>
      <c r="CH786" s="140" t="n">
        <f aca="false">MIN(IF(DATOS_[[#This Row],[Fecha Fin Contrato]]="",$D$4,DATOS_[[#This Row],[Fecha Fin Contrato]]),$D$4)-MAX(DATOS_[[#This Row],[Fecha de Contratación]],$D$3)+1</f>
        <v>1</v>
      </c>
      <c r="CI786" s="141" t="str">
        <f aca="false">IF(COUNTIFS(DATOS_[id],DATOS_[[#This Row],[id]])&gt;1,DATOS_[[#This Row],[id]],"")</f>
        <v/>
      </c>
      <c r="CJ786" s="141" t="n">
        <f aca="false">(Inicio!$G$10-DATOS_[[#This Row],[Fecha Nacimiento]])/365.25</f>
        <v>0</v>
      </c>
      <c r="CK786" s="141" t="n">
        <f aca="false">(Inicio!$G$10-DATOS_[[#This Row],[Fecha de Antigüedad]])/365.25</f>
        <v>0</v>
      </c>
      <c r="CL786" s="141" t="e">
        <f aca="false">+VLOOKUP(DATOS_[[#This Row],[Clave de Contrato]],TblTiposContrato13[],3,0)</f>
        <v>#N/A</v>
      </c>
      <c r="CM786" s="141" t="e">
        <f aca="false">+VLOOKUP(DATOS_[[#This Row],[Clave de Contrato]],TblTiposContrato13[],4,0)</f>
        <v>#N/A</v>
      </c>
      <c r="CN786" s="141" t="str">
        <f aca="false">VLOOKUP(DATOS_[[#This Row],[Edad]],CONTRATOS!TblRngEdad,2,1)</f>
        <v>20  o menos</v>
      </c>
      <c r="CO786" s="141" t="str">
        <f aca="false">VLOOKUP(DATOS_[[#This Row],[Antigüedad]],TblRngAntg14[],2,1)</f>
        <v>0 a 1 años</v>
      </c>
    </row>
    <row r="787" customFormat="false" ht="13.8" hidden="false" customHeight="false" outlineLevel="0" collapsed="false">
      <c r="D787" s="128"/>
      <c r="E787" s="129"/>
      <c r="F787" s="129"/>
      <c r="G787" s="129"/>
      <c r="H787" s="130"/>
      <c r="I787" s="131"/>
      <c r="J787" s="128"/>
      <c r="K787" s="132"/>
      <c r="L787" s="132"/>
      <c r="M787" s="133"/>
      <c r="N787" s="133"/>
      <c r="O787" s="133"/>
      <c r="P787" s="129"/>
      <c r="Z787" s="74"/>
      <c r="AA787" s="75"/>
      <c r="AB787" s="75"/>
      <c r="AC787" s="129"/>
      <c r="AD787" s="134"/>
      <c r="AE787" s="134"/>
      <c r="AF787" s="134"/>
      <c r="AG787" s="134"/>
      <c r="AH787" s="134"/>
      <c r="AI787" s="134"/>
      <c r="AJ787" s="134"/>
      <c r="AK787" s="134"/>
      <c r="AL787" s="134"/>
      <c r="AM787" s="134"/>
      <c r="AN787" s="134"/>
      <c r="AO787" s="134"/>
      <c r="AP787" s="134"/>
      <c r="AQ787" s="134"/>
      <c r="AR787" s="134"/>
      <c r="AS787" s="134"/>
      <c r="AT787" s="134"/>
      <c r="AU787" s="134"/>
      <c r="AV787" s="134"/>
      <c r="AW787" s="134"/>
      <c r="AX787" s="134"/>
      <c r="AY787" s="134"/>
      <c r="AZ787" s="134"/>
      <c r="BA787" s="134"/>
      <c r="BB787" s="134"/>
      <c r="BC787" s="134"/>
      <c r="BD787" s="134"/>
      <c r="BE787" s="134"/>
      <c r="BF787" s="134"/>
      <c r="BG787" s="134"/>
      <c r="BH787" s="134"/>
      <c r="BI787" s="134"/>
      <c r="BJ787" s="134"/>
      <c r="BK787" s="134"/>
      <c r="BL787" s="134"/>
      <c r="BM787" s="135"/>
      <c r="BN787" s="136" t="n">
        <f aca="false">+MAX($D$3,DATOS_[[#This Row],[Fecha Inicio Sit. Contract.]])</f>
        <v>0</v>
      </c>
      <c r="BO787" s="136" t="n">
        <f aca="false">+MIN($D$4,DATOS_[[#This Row],[Fecha Fin Sit. Contract.]])</f>
        <v>0</v>
      </c>
      <c r="BP787" s="137" t="n">
        <f aca="false">+DATOS_[[#This Row],[% de jornada]]*IF(DATOS_[[#This Row],[% jornada reducida]]="",1,DATOS_[[#This Row],[% jornada reducida]])</f>
        <v>0</v>
      </c>
      <c r="BQ787" s="137" t="n">
        <f aca="false">+(DATOS_[[#This Row],[F.fin.cal]]-DATOS_[[#This Row],[F.ini.cal]]+1)/($D$4-$D$3+1)</f>
        <v>1</v>
      </c>
      <c r="BR787" s="137" t="str">
        <f aca="false">IF(OR(AND(DATOS_[[#This Row],[Fecha Fin Contrato]]&lt;$D$3,DATOS_[[#This Row],[Fecha Fin Contrato]]&lt;&gt;""),DATOS_[[#This Row],[Fecha de Contratación]]&gt;$D$4),"Fuera","Dentro")</f>
        <v>Dentro</v>
      </c>
      <c r="BS787" s="137" t="str">
        <f aca="false" t="array" ref="BS787:BS787">IF(MAX(IF(DATOS_[id]=DATOS_[[#This Row],[id]],DATOS_[F.fin.cal]))=DATOS_[[#This Row],[F.fin.cal]],"Sí","NO")</f>
        <v>Sí</v>
      </c>
      <c r="BT787" s="137" t="str">
        <f aca="false">IF(AND(DATOS_[[#This Row],[% normaliz]]&lt;&gt;1,DATOS_[[#This Row],[% anualiz]]=1),"Sí","NO")</f>
        <v>Sí</v>
      </c>
      <c r="BU787" s="137" t="str">
        <f aca="false">IF(AND(DATOS_[[#This Row],[% normaliz]]=1,DATOS_[[#This Row],[% anualiz]]&lt;&gt;1),"Sí","NO")</f>
        <v>NO</v>
      </c>
      <c r="BV787" s="137" t="str">
        <f aca="false">IF(AND(DATOS_[[#This Row],[% normaliz]]&lt;&gt;1,DATOS_[[#This Row],[% anualiz]]&lt;&gt;1),"Sí","NO")</f>
        <v>NO</v>
      </c>
      <c r="BW787" s="137" t="str">
        <f aca="false">+IF(DATOS_[[#This Row],[% normaliz]]*DATOS_[[#This Row],[% anualiz]]=1,"NO","Sí")</f>
        <v>Sí</v>
      </c>
      <c r="BX787" s="138" t="e">
        <f aca="false">(DATOS_[[#This Row],[S.BASE]]*(1/DATOS_[[#This Row],[% normaliz]])*(1/DATOS_[[#This Row],[% anualiz]]))*IF(DATOS_[[#This Row],[Check Equiparado]]="Sí",1,0)</f>
        <v>#DIV/0!</v>
      </c>
      <c r="BY7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7" s="138" t="e">
        <f aca="false">+DATOS_[[#This Row],[SALARIO BASE Eq]]+DATOS_[[#This Row],[Tot COMPL.SAL Eq]]</f>
        <v>#DIV/0!</v>
      </c>
      <c r="CA787" s="138" t="e">
        <f aca="false" t="array" ref="CA787:CA7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7" s="138" t="e">
        <f aca="false">+DATOS_[[#This Row],[TOTAL SALARIO Eq]]+DATOS_[[#This Row],[Tot Extrasalarial Eq]]</f>
        <v>#DIV/0!</v>
      </c>
      <c r="CC787" s="139" t="n">
        <f aca="false">DATOS_[[#This Row],[S.BASE]]</f>
        <v>0</v>
      </c>
      <c r="CD787" s="139" t="n">
        <f aca="false">+SUM(DATOS_[[#This Row],[Conc.Sal.01]:[Conc.Sal.30]])</f>
        <v>0</v>
      </c>
      <c r="CE787" s="139" t="n">
        <f aca="false">+DATOS_[[#This Row],[SALARIO BASE Ef]]+DATOS_[[#This Row],[Tot COMPL.SAL Ef]]</f>
        <v>0</v>
      </c>
      <c r="CF787" s="139" t="n">
        <f aca="false">+SUM(DATOS_[[#This Row],[C.Extra.01]:[C.Extra.05]])</f>
        <v>0</v>
      </c>
      <c r="CG787" s="139" t="n">
        <f aca="false">+DATOS_[[#This Row],[TOTAL SALARIO Ef]]+DATOS_[[#This Row],[Tot Extrasalarial Ef]]</f>
        <v>0</v>
      </c>
      <c r="CH787" s="140" t="n">
        <f aca="false">MIN(IF(DATOS_[[#This Row],[Fecha Fin Contrato]]="",$D$4,DATOS_[[#This Row],[Fecha Fin Contrato]]),$D$4)-MAX(DATOS_[[#This Row],[Fecha de Contratación]],$D$3)+1</f>
        <v>1</v>
      </c>
      <c r="CI787" s="141" t="str">
        <f aca="false">IF(COUNTIFS(DATOS_[id],DATOS_[[#This Row],[id]])&gt;1,DATOS_[[#This Row],[id]],"")</f>
        <v/>
      </c>
      <c r="CJ787" s="141" t="n">
        <f aca="false">(Inicio!$G$10-DATOS_[[#This Row],[Fecha Nacimiento]])/365.25</f>
        <v>0</v>
      </c>
      <c r="CK787" s="141" t="n">
        <f aca="false">(Inicio!$G$10-DATOS_[[#This Row],[Fecha de Antigüedad]])/365.25</f>
        <v>0</v>
      </c>
      <c r="CL787" s="141" t="e">
        <f aca="false">+VLOOKUP(DATOS_[[#This Row],[Clave de Contrato]],TblTiposContrato13[],3,0)</f>
        <v>#N/A</v>
      </c>
      <c r="CM787" s="141" t="e">
        <f aca="false">+VLOOKUP(DATOS_[[#This Row],[Clave de Contrato]],TblTiposContrato13[],4,0)</f>
        <v>#N/A</v>
      </c>
      <c r="CN787" s="141" t="str">
        <f aca="false">VLOOKUP(DATOS_[[#This Row],[Edad]],CONTRATOS!TblRngEdad,2,1)</f>
        <v>20  o menos</v>
      </c>
      <c r="CO787" s="141" t="str">
        <f aca="false">VLOOKUP(DATOS_[[#This Row],[Antigüedad]],TblRngAntg14[],2,1)</f>
        <v>0 a 1 años</v>
      </c>
    </row>
    <row r="788" customFormat="false" ht="13.8" hidden="false" customHeight="false" outlineLevel="0" collapsed="false">
      <c r="D788" s="128"/>
      <c r="E788" s="129"/>
      <c r="F788" s="129"/>
      <c r="G788" s="129"/>
      <c r="H788" s="130"/>
      <c r="I788" s="131"/>
      <c r="J788" s="128"/>
      <c r="K788" s="132"/>
      <c r="L788" s="132"/>
      <c r="M788" s="133"/>
      <c r="N788" s="133"/>
      <c r="O788" s="133"/>
      <c r="P788" s="129"/>
      <c r="Z788" s="74"/>
      <c r="AA788" s="75"/>
      <c r="AB788" s="75"/>
      <c r="AC788" s="129"/>
      <c r="AD788" s="134"/>
      <c r="AE788" s="134"/>
      <c r="AF788" s="134"/>
      <c r="AG788" s="134"/>
      <c r="AH788" s="134"/>
      <c r="AI788" s="134"/>
      <c r="AJ788" s="134"/>
      <c r="AK788" s="134"/>
      <c r="AL788" s="134"/>
      <c r="AM788" s="134"/>
      <c r="AN788" s="134"/>
      <c r="AO788" s="134"/>
      <c r="AP788" s="134"/>
      <c r="AQ788" s="134"/>
      <c r="AR788" s="134"/>
      <c r="AS788" s="134"/>
      <c r="AT788" s="134"/>
      <c r="AU788" s="134"/>
      <c r="AV788" s="134"/>
      <c r="AW788" s="134"/>
      <c r="AX788" s="134"/>
      <c r="AY788" s="134"/>
      <c r="AZ788" s="134"/>
      <c r="BA788" s="134"/>
      <c r="BB788" s="134"/>
      <c r="BC788" s="134"/>
      <c r="BD788" s="134"/>
      <c r="BE788" s="134"/>
      <c r="BF788" s="134"/>
      <c r="BG788" s="134"/>
      <c r="BH788" s="134"/>
      <c r="BI788" s="134"/>
      <c r="BJ788" s="134"/>
      <c r="BK788" s="134"/>
      <c r="BL788" s="134"/>
      <c r="BM788" s="135"/>
      <c r="BN788" s="136" t="n">
        <f aca="false">+MAX($D$3,DATOS_[[#This Row],[Fecha Inicio Sit. Contract.]])</f>
        <v>0</v>
      </c>
      <c r="BO788" s="136" t="n">
        <f aca="false">+MIN($D$4,DATOS_[[#This Row],[Fecha Fin Sit. Contract.]])</f>
        <v>0</v>
      </c>
      <c r="BP788" s="137" t="n">
        <f aca="false">+DATOS_[[#This Row],[% de jornada]]*IF(DATOS_[[#This Row],[% jornada reducida]]="",1,DATOS_[[#This Row],[% jornada reducida]])</f>
        <v>0</v>
      </c>
      <c r="BQ788" s="137" t="n">
        <f aca="false">+(DATOS_[[#This Row],[F.fin.cal]]-DATOS_[[#This Row],[F.ini.cal]]+1)/($D$4-$D$3+1)</f>
        <v>1</v>
      </c>
      <c r="BR788" s="137" t="str">
        <f aca="false">IF(OR(AND(DATOS_[[#This Row],[Fecha Fin Contrato]]&lt;$D$3,DATOS_[[#This Row],[Fecha Fin Contrato]]&lt;&gt;""),DATOS_[[#This Row],[Fecha de Contratación]]&gt;$D$4),"Fuera","Dentro")</f>
        <v>Dentro</v>
      </c>
      <c r="BS788" s="137" t="str">
        <f aca="false" t="array" ref="BS788:BS788">IF(MAX(IF(DATOS_[id]=DATOS_[[#This Row],[id]],DATOS_[F.fin.cal]))=DATOS_[[#This Row],[F.fin.cal]],"Sí","NO")</f>
        <v>Sí</v>
      </c>
      <c r="BT788" s="137" t="str">
        <f aca="false">IF(AND(DATOS_[[#This Row],[% normaliz]]&lt;&gt;1,DATOS_[[#This Row],[% anualiz]]=1),"Sí","NO")</f>
        <v>Sí</v>
      </c>
      <c r="BU788" s="137" t="str">
        <f aca="false">IF(AND(DATOS_[[#This Row],[% normaliz]]=1,DATOS_[[#This Row],[% anualiz]]&lt;&gt;1),"Sí","NO")</f>
        <v>NO</v>
      </c>
      <c r="BV788" s="137" t="str">
        <f aca="false">IF(AND(DATOS_[[#This Row],[% normaliz]]&lt;&gt;1,DATOS_[[#This Row],[% anualiz]]&lt;&gt;1),"Sí","NO")</f>
        <v>NO</v>
      </c>
      <c r="BW788" s="137" t="str">
        <f aca="false">+IF(DATOS_[[#This Row],[% normaliz]]*DATOS_[[#This Row],[% anualiz]]=1,"NO","Sí")</f>
        <v>Sí</v>
      </c>
      <c r="BX788" s="138" t="e">
        <f aca="false">(DATOS_[[#This Row],[S.BASE]]*(1/DATOS_[[#This Row],[% normaliz]])*(1/DATOS_[[#This Row],[% anualiz]]))*IF(DATOS_[[#This Row],[Check Equiparado]]="Sí",1,0)</f>
        <v>#DIV/0!</v>
      </c>
      <c r="BY7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8" s="138" t="e">
        <f aca="false">+DATOS_[[#This Row],[SALARIO BASE Eq]]+DATOS_[[#This Row],[Tot COMPL.SAL Eq]]</f>
        <v>#DIV/0!</v>
      </c>
      <c r="CA788" s="138" t="e">
        <f aca="false" t="array" ref="CA788:CA7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8" s="138" t="e">
        <f aca="false">+DATOS_[[#This Row],[TOTAL SALARIO Eq]]+DATOS_[[#This Row],[Tot Extrasalarial Eq]]</f>
        <v>#DIV/0!</v>
      </c>
      <c r="CC788" s="139" t="n">
        <f aca="false">DATOS_[[#This Row],[S.BASE]]</f>
        <v>0</v>
      </c>
      <c r="CD788" s="139" t="n">
        <f aca="false">+SUM(DATOS_[[#This Row],[Conc.Sal.01]:[Conc.Sal.30]])</f>
        <v>0</v>
      </c>
      <c r="CE788" s="139" t="n">
        <f aca="false">+DATOS_[[#This Row],[SALARIO BASE Ef]]+DATOS_[[#This Row],[Tot COMPL.SAL Ef]]</f>
        <v>0</v>
      </c>
      <c r="CF788" s="139" t="n">
        <f aca="false">+SUM(DATOS_[[#This Row],[C.Extra.01]:[C.Extra.05]])</f>
        <v>0</v>
      </c>
      <c r="CG788" s="139" t="n">
        <f aca="false">+DATOS_[[#This Row],[TOTAL SALARIO Ef]]+DATOS_[[#This Row],[Tot Extrasalarial Ef]]</f>
        <v>0</v>
      </c>
      <c r="CH788" s="140" t="n">
        <f aca="false">MIN(IF(DATOS_[[#This Row],[Fecha Fin Contrato]]="",$D$4,DATOS_[[#This Row],[Fecha Fin Contrato]]),$D$4)-MAX(DATOS_[[#This Row],[Fecha de Contratación]],$D$3)+1</f>
        <v>1</v>
      </c>
      <c r="CI788" s="141" t="str">
        <f aca="false">IF(COUNTIFS(DATOS_[id],DATOS_[[#This Row],[id]])&gt;1,DATOS_[[#This Row],[id]],"")</f>
        <v/>
      </c>
      <c r="CJ788" s="141" t="n">
        <f aca="false">(Inicio!$G$10-DATOS_[[#This Row],[Fecha Nacimiento]])/365.25</f>
        <v>0</v>
      </c>
      <c r="CK788" s="141" t="n">
        <f aca="false">(Inicio!$G$10-DATOS_[[#This Row],[Fecha de Antigüedad]])/365.25</f>
        <v>0</v>
      </c>
      <c r="CL788" s="141" t="e">
        <f aca="false">+VLOOKUP(DATOS_[[#This Row],[Clave de Contrato]],TblTiposContrato13[],3,0)</f>
        <v>#N/A</v>
      </c>
      <c r="CM788" s="141" t="e">
        <f aca="false">+VLOOKUP(DATOS_[[#This Row],[Clave de Contrato]],TblTiposContrato13[],4,0)</f>
        <v>#N/A</v>
      </c>
      <c r="CN788" s="141" t="str">
        <f aca="false">VLOOKUP(DATOS_[[#This Row],[Edad]],CONTRATOS!TblRngEdad,2,1)</f>
        <v>20  o menos</v>
      </c>
      <c r="CO788" s="141" t="str">
        <f aca="false">VLOOKUP(DATOS_[[#This Row],[Antigüedad]],TblRngAntg14[],2,1)</f>
        <v>0 a 1 años</v>
      </c>
    </row>
    <row r="789" customFormat="false" ht="13.8" hidden="false" customHeight="false" outlineLevel="0" collapsed="false">
      <c r="D789" s="128"/>
      <c r="E789" s="129"/>
      <c r="F789" s="129"/>
      <c r="G789" s="129"/>
      <c r="H789" s="130"/>
      <c r="I789" s="131"/>
      <c r="J789" s="128"/>
      <c r="K789" s="132"/>
      <c r="L789" s="132"/>
      <c r="M789" s="133"/>
      <c r="N789" s="133"/>
      <c r="O789" s="133"/>
      <c r="P789" s="129"/>
      <c r="Z789" s="74"/>
      <c r="AA789" s="75"/>
      <c r="AB789" s="75"/>
      <c r="AC789" s="129"/>
      <c r="AD789" s="134"/>
      <c r="AE789" s="134"/>
      <c r="AF789" s="134"/>
      <c r="AG789" s="134"/>
      <c r="AH789" s="134"/>
      <c r="AI789" s="134"/>
      <c r="AJ789" s="134"/>
      <c r="AK789" s="134"/>
      <c r="AL789" s="134"/>
      <c r="AM789" s="134"/>
      <c r="AN789" s="134"/>
      <c r="AO789" s="134"/>
      <c r="AP789" s="134"/>
      <c r="AQ789" s="134"/>
      <c r="AR789" s="134"/>
      <c r="AS789" s="134"/>
      <c r="AT789" s="134"/>
      <c r="AU789" s="134"/>
      <c r="AV789" s="134"/>
      <c r="AW789" s="134"/>
      <c r="AX789" s="134"/>
      <c r="AY789" s="134"/>
      <c r="AZ789" s="134"/>
      <c r="BA789" s="134"/>
      <c r="BB789" s="134"/>
      <c r="BC789" s="134"/>
      <c r="BD789" s="134"/>
      <c r="BE789" s="134"/>
      <c r="BF789" s="134"/>
      <c r="BG789" s="134"/>
      <c r="BH789" s="134"/>
      <c r="BI789" s="134"/>
      <c r="BJ789" s="134"/>
      <c r="BK789" s="134"/>
      <c r="BL789" s="134"/>
      <c r="BM789" s="135"/>
      <c r="BN789" s="136" t="n">
        <f aca="false">+MAX($D$3,DATOS_[[#This Row],[Fecha Inicio Sit. Contract.]])</f>
        <v>0</v>
      </c>
      <c r="BO789" s="136" t="n">
        <f aca="false">+MIN($D$4,DATOS_[[#This Row],[Fecha Fin Sit. Contract.]])</f>
        <v>0</v>
      </c>
      <c r="BP789" s="137" t="n">
        <f aca="false">+DATOS_[[#This Row],[% de jornada]]*IF(DATOS_[[#This Row],[% jornada reducida]]="",1,DATOS_[[#This Row],[% jornada reducida]])</f>
        <v>0</v>
      </c>
      <c r="BQ789" s="137" t="n">
        <f aca="false">+(DATOS_[[#This Row],[F.fin.cal]]-DATOS_[[#This Row],[F.ini.cal]]+1)/($D$4-$D$3+1)</f>
        <v>1</v>
      </c>
      <c r="BR789" s="137" t="str">
        <f aca="false">IF(OR(AND(DATOS_[[#This Row],[Fecha Fin Contrato]]&lt;$D$3,DATOS_[[#This Row],[Fecha Fin Contrato]]&lt;&gt;""),DATOS_[[#This Row],[Fecha de Contratación]]&gt;$D$4),"Fuera","Dentro")</f>
        <v>Dentro</v>
      </c>
      <c r="BS789" s="137" t="str">
        <f aca="false" t="array" ref="BS789:BS789">IF(MAX(IF(DATOS_[id]=DATOS_[[#This Row],[id]],DATOS_[F.fin.cal]))=DATOS_[[#This Row],[F.fin.cal]],"Sí","NO")</f>
        <v>Sí</v>
      </c>
      <c r="BT789" s="137" t="str">
        <f aca="false">IF(AND(DATOS_[[#This Row],[% normaliz]]&lt;&gt;1,DATOS_[[#This Row],[% anualiz]]=1),"Sí","NO")</f>
        <v>Sí</v>
      </c>
      <c r="BU789" s="137" t="str">
        <f aca="false">IF(AND(DATOS_[[#This Row],[% normaliz]]=1,DATOS_[[#This Row],[% anualiz]]&lt;&gt;1),"Sí","NO")</f>
        <v>NO</v>
      </c>
      <c r="BV789" s="137" t="str">
        <f aca="false">IF(AND(DATOS_[[#This Row],[% normaliz]]&lt;&gt;1,DATOS_[[#This Row],[% anualiz]]&lt;&gt;1),"Sí","NO")</f>
        <v>NO</v>
      </c>
      <c r="BW789" s="137" t="str">
        <f aca="false">+IF(DATOS_[[#This Row],[% normaliz]]*DATOS_[[#This Row],[% anualiz]]=1,"NO","Sí")</f>
        <v>Sí</v>
      </c>
      <c r="BX789" s="138" t="e">
        <f aca="false">(DATOS_[[#This Row],[S.BASE]]*(1/DATOS_[[#This Row],[% normaliz]])*(1/DATOS_[[#This Row],[% anualiz]]))*IF(DATOS_[[#This Row],[Check Equiparado]]="Sí",1,0)</f>
        <v>#DIV/0!</v>
      </c>
      <c r="BY7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9" s="138" t="e">
        <f aca="false">+DATOS_[[#This Row],[SALARIO BASE Eq]]+DATOS_[[#This Row],[Tot COMPL.SAL Eq]]</f>
        <v>#DIV/0!</v>
      </c>
      <c r="CA789" s="138" t="e">
        <f aca="false" t="array" ref="CA789:CA7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9" s="138" t="e">
        <f aca="false">+DATOS_[[#This Row],[TOTAL SALARIO Eq]]+DATOS_[[#This Row],[Tot Extrasalarial Eq]]</f>
        <v>#DIV/0!</v>
      </c>
      <c r="CC789" s="139" t="n">
        <f aca="false">DATOS_[[#This Row],[S.BASE]]</f>
        <v>0</v>
      </c>
      <c r="CD789" s="139" t="n">
        <f aca="false">+SUM(DATOS_[[#This Row],[Conc.Sal.01]:[Conc.Sal.30]])</f>
        <v>0</v>
      </c>
      <c r="CE789" s="139" t="n">
        <f aca="false">+DATOS_[[#This Row],[SALARIO BASE Ef]]+DATOS_[[#This Row],[Tot COMPL.SAL Ef]]</f>
        <v>0</v>
      </c>
      <c r="CF789" s="139" t="n">
        <f aca="false">+SUM(DATOS_[[#This Row],[C.Extra.01]:[C.Extra.05]])</f>
        <v>0</v>
      </c>
      <c r="CG789" s="139" t="n">
        <f aca="false">+DATOS_[[#This Row],[TOTAL SALARIO Ef]]+DATOS_[[#This Row],[Tot Extrasalarial Ef]]</f>
        <v>0</v>
      </c>
      <c r="CH789" s="140" t="n">
        <f aca="false">MIN(IF(DATOS_[[#This Row],[Fecha Fin Contrato]]="",$D$4,DATOS_[[#This Row],[Fecha Fin Contrato]]),$D$4)-MAX(DATOS_[[#This Row],[Fecha de Contratación]],$D$3)+1</f>
        <v>1</v>
      </c>
      <c r="CI789" s="141" t="str">
        <f aca="false">IF(COUNTIFS(DATOS_[id],DATOS_[[#This Row],[id]])&gt;1,DATOS_[[#This Row],[id]],"")</f>
        <v/>
      </c>
      <c r="CJ789" s="141" t="n">
        <f aca="false">(Inicio!$G$10-DATOS_[[#This Row],[Fecha Nacimiento]])/365.25</f>
        <v>0</v>
      </c>
      <c r="CK789" s="141" t="n">
        <f aca="false">(Inicio!$G$10-DATOS_[[#This Row],[Fecha de Antigüedad]])/365.25</f>
        <v>0</v>
      </c>
      <c r="CL789" s="141" t="e">
        <f aca="false">+VLOOKUP(DATOS_[[#This Row],[Clave de Contrato]],TblTiposContrato13[],3,0)</f>
        <v>#N/A</v>
      </c>
      <c r="CM789" s="141" t="e">
        <f aca="false">+VLOOKUP(DATOS_[[#This Row],[Clave de Contrato]],TblTiposContrato13[],4,0)</f>
        <v>#N/A</v>
      </c>
      <c r="CN789" s="141" t="str">
        <f aca="false">VLOOKUP(DATOS_[[#This Row],[Edad]],CONTRATOS!TblRngEdad,2,1)</f>
        <v>20  o menos</v>
      </c>
      <c r="CO789" s="141" t="str">
        <f aca="false">VLOOKUP(DATOS_[[#This Row],[Antigüedad]],TblRngAntg14[],2,1)</f>
        <v>0 a 1 años</v>
      </c>
    </row>
    <row r="790" customFormat="false" ht="13.8" hidden="false" customHeight="false" outlineLevel="0" collapsed="false">
      <c r="D790" s="128"/>
      <c r="E790" s="129"/>
      <c r="F790" s="129"/>
      <c r="G790" s="129"/>
      <c r="H790" s="130"/>
      <c r="I790" s="131"/>
      <c r="J790" s="128"/>
      <c r="K790" s="132"/>
      <c r="L790" s="132"/>
      <c r="M790" s="133"/>
      <c r="N790" s="133"/>
      <c r="O790" s="133"/>
      <c r="P790" s="129"/>
      <c r="Z790" s="74"/>
      <c r="AA790" s="75"/>
      <c r="AB790" s="75"/>
      <c r="AC790" s="129"/>
      <c r="AD790" s="134"/>
      <c r="AE790" s="134"/>
      <c r="AF790" s="134"/>
      <c r="AG790" s="134"/>
      <c r="AH790" s="134"/>
      <c r="AI790" s="134"/>
      <c r="AJ790" s="134"/>
      <c r="AK790" s="134"/>
      <c r="AL790" s="134"/>
      <c r="AM790" s="134"/>
      <c r="AN790" s="134"/>
      <c r="AO790" s="134"/>
      <c r="AP790" s="134"/>
      <c r="AQ790" s="134"/>
      <c r="AR790" s="134"/>
      <c r="AS790" s="134"/>
      <c r="AT790" s="134"/>
      <c r="AU790" s="134"/>
      <c r="AV790" s="134"/>
      <c r="AW790" s="134"/>
      <c r="AX790" s="134"/>
      <c r="AY790" s="134"/>
      <c r="AZ790" s="134"/>
      <c r="BA790" s="134"/>
      <c r="BB790" s="134"/>
      <c r="BC790" s="134"/>
      <c r="BD790" s="134"/>
      <c r="BE790" s="134"/>
      <c r="BF790" s="134"/>
      <c r="BG790" s="134"/>
      <c r="BH790" s="134"/>
      <c r="BI790" s="134"/>
      <c r="BJ790" s="134"/>
      <c r="BK790" s="134"/>
      <c r="BL790" s="134"/>
      <c r="BM790" s="135"/>
      <c r="BN790" s="136" t="n">
        <f aca="false">+MAX($D$3,DATOS_[[#This Row],[Fecha Inicio Sit. Contract.]])</f>
        <v>0</v>
      </c>
      <c r="BO790" s="136" t="n">
        <f aca="false">+MIN($D$4,DATOS_[[#This Row],[Fecha Fin Sit. Contract.]])</f>
        <v>0</v>
      </c>
      <c r="BP790" s="137" t="n">
        <f aca="false">+DATOS_[[#This Row],[% de jornada]]*IF(DATOS_[[#This Row],[% jornada reducida]]="",1,DATOS_[[#This Row],[% jornada reducida]])</f>
        <v>0</v>
      </c>
      <c r="BQ790" s="137" t="n">
        <f aca="false">+(DATOS_[[#This Row],[F.fin.cal]]-DATOS_[[#This Row],[F.ini.cal]]+1)/($D$4-$D$3+1)</f>
        <v>1</v>
      </c>
      <c r="BR790" s="137" t="str">
        <f aca="false">IF(OR(AND(DATOS_[[#This Row],[Fecha Fin Contrato]]&lt;$D$3,DATOS_[[#This Row],[Fecha Fin Contrato]]&lt;&gt;""),DATOS_[[#This Row],[Fecha de Contratación]]&gt;$D$4),"Fuera","Dentro")</f>
        <v>Dentro</v>
      </c>
      <c r="BS790" s="137" t="str">
        <f aca="false" t="array" ref="BS790:BS790">IF(MAX(IF(DATOS_[id]=DATOS_[[#This Row],[id]],DATOS_[F.fin.cal]))=DATOS_[[#This Row],[F.fin.cal]],"Sí","NO")</f>
        <v>Sí</v>
      </c>
      <c r="BT790" s="137" t="str">
        <f aca="false">IF(AND(DATOS_[[#This Row],[% normaliz]]&lt;&gt;1,DATOS_[[#This Row],[% anualiz]]=1),"Sí","NO")</f>
        <v>Sí</v>
      </c>
      <c r="BU790" s="137" t="str">
        <f aca="false">IF(AND(DATOS_[[#This Row],[% normaliz]]=1,DATOS_[[#This Row],[% anualiz]]&lt;&gt;1),"Sí","NO")</f>
        <v>NO</v>
      </c>
      <c r="BV790" s="137" t="str">
        <f aca="false">IF(AND(DATOS_[[#This Row],[% normaliz]]&lt;&gt;1,DATOS_[[#This Row],[% anualiz]]&lt;&gt;1),"Sí","NO")</f>
        <v>NO</v>
      </c>
      <c r="BW790" s="137" t="str">
        <f aca="false">+IF(DATOS_[[#This Row],[% normaliz]]*DATOS_[[#This Row],[% anualiz]]=1,"NO","Sí")</f>
        <v>Sí</v>
      </c>
      <c r="BX790" s="138" t="e">
        <f aca="false">(DATOS_[[#This Row],[S.BASE]]*(1/DATOS_[[#This Row],[% normaliz]])*(1/DATOS_[[#This Row],[% anualiz]]))*IF(DATOS_[[#This Row],[Check Equiparado]]="Sí",1,0)</f>
        <v>#DIV/0!</v>
      </c>
      <c r="BY7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0" s="138" t="e">
        <f aca="false">+DATOS_[[#This Row],[SALARIO BASE Eq]]+DATOS_[[#This Row],[Tot COMPL.SAL Eq]]</f>
        <v>#DIV/0!</v>
      </c>
      <c r="CA790" s="138" t="e">
        <f aca="false" t="array" ref="CA790:CA7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0" s="138" t="e">
        <f aca="false">+DATOS_[[#This Row],[TOTAL SALARIO Eq]]+DATOS_[[#This Row],[Tot Extrasalarial Eq]]</f>
        <v>#DIV/0!</v>
      </c>
      <c r="CC790" s="139" t="n">
        <f aca="false">DATOS_[[#This Row],[S.BASE]]</f>
        <v>0</v>
      </c>
      <c r="CD790" s="139" t="n">
        <f aca="false">+SUM(DATOS_[[#This Row],[Conc.Sal.01]:[Conc.Sal.30]])</f>
        <v>0</v>
      </c>
      <c r="CE790" s="139" t="n">
        <f aca="false">+DATOS_[[#This Row],[SALARIO BASE Ef]]+DATOS_[[#This Row],[Tot COMPL.SAL Ef]]</f>
        <v>0</v>
      </c>
      <c r="CF790" s="139" t="n">
        <f aca="false">+SUM(DATOS_[[#This Row],[C.Extra.01]:[C.Extra.05]])</f>
        <v>0</v>
      </c>
      <c r="CG790" s="139" t="n">
        <f aca="false">+DATOS_[[#This Row],[TOTAL SALARIO Ef]]+DATOS_[[#This Row],[Tot Extrasalarial Ef]]</f>
        <v>0</v>
      </c>
      <c r="CH790" s="140" t="n">
        <f aca="false">MIN(IF(DATOS_[[#This Row],[Fecha Fin Contrato]]="",$D$4,DATOS_[[#This Row],[Fecha Fin Contrato]]),$D$4)-MAX(DATOS_[[#This Row],[Fecha de Contratación]],$D$3)+1</f>
        <v>1</v>
      </c>
      <c r="CI790" s="141" t="str">
        <f aca="false">IF(COUNTIFS(DATOS_[id],DATOS_[[#This Row],[id]])&gt;1,DATOS_[[#This Row],[id]],"")</f>
        <v/>
      </c>
      <c r="CJ790" s="141" t="n">
        <f aca="false">(Inicio!$G$10-DATOS_[[#This Row],[Fecha Nacimiento]])/365.25</f>
        <v>0</v>
      </c>
      <c r="CK790" s="141" t="n">
        <f aca="false">(Inicio!$G$10-DATOS_[[#This Row],[Fecha de Antigüedad]])/365.25</f>
        <v>0</v>
      </c>
      <c r="CL790" s="141" t="e">
        <f aca="false">+VLOOKUP(DATOS_[[#This Row],[Clave de Contrato]],TblTiposContrato13[],3,0)</f>
        <v>#N/A</v>
      </c>
      <c r="CM790" s="141" t="e">
        <f aca="false">+VLOOKUP(DATOS_[[#This Row],[Clave de Contrato]],TblTiposContrato13[],4,0)</f>
        <v>#N/A</v>
      </c>
      <c r="CN790" s="141" t="str">
        <f aca="false">VLOOKUP(DATOS_[[#This Row],[Edad]],CONTRATOS!TblRngEdad,2,1)</f>
        <v>20  o menos</v>
      </c>
      <c r="CO790" s="141" t="str">
        <f aca="false">VLOOKUP(DATOS_[[#This Row],[Antigüedad]],TblRngAntg14[],2,1)</f>
        <v>0 a 1 años</v>
      </c>
    </row>
    <row r="791" customFormat="false" ht="13.8" hidden="false" customHeight="false" outlineLevel="0" collapsed="false">
      <c r="D791" s="128"/>
      <c r="E791" s="129"/>
      <c r="F791" s="129"/>
      <c r="G791" s="129"/>
      <c r="H791" s="130"/>
      <c r="I791" s="131"/>
      <c r="J791" s="128"/>
      <c r="K791" s="132"/>
      <c r="L791" s="132"/>
      <c r="M791" s="133"/>
      <c r="N791" s="133"/>
      <c r="O791" s="133"/>
      <c r="P791" s="129"/>
      <c r="Z791" s="74"/>
      <c r="AA791" s="75"/>
      <c r="AB791" s="75"/>
      <c r="AC791" s="129"/>
      <c r="AD791" s="134"/>
      <c r="AE791" s="134"/>
      <c r="AF791" s="134"/>
      <c r="AG791" s="134"/>
      <c r="AH791" s="134"/>
      <c r="AI791" s="134"/>
      <c r="AJ791" s="134"/>
      <c r="AK791" s="134"/>
      <c r="AL791" s="134"/>
      <c r="AM791" s="134"/>
      <c r="AN791" s="134"/>
      <c r="AO791" s="134"/>
      <c r="AP791" s="134"/>
      <c r="AQ791" s="134"/>
      <c r="AR791" s="134"/>
      <c r="AS791" s="134"/>
      <c r="AT791" s="134"/>
      <c r="AU791" s="134"/>
      <c r="AV791" s="134"/>
      <c r="AW791" s="134"/>
      <c r="AX791" s="134"/>
      <c r="AY791" s="134"/>
      <c r="AZ791" s="134"/>
      <c r="BA791" s="134"/>
      <c r="BB791" s="134"/>
      <c r="BC791" s="134"/>
      <c r="BD791" s="134"/>
      <c r="BE791" s="134"/>
      <c r="BF791" s="134"/>
      <c r="BG791" s="134"/>
      <c r="BH791" s="134"/>
      <c r="BI791" s="134"/>
      <c r="BJ791" s="134"/>
      <c r="BK791" s="134"/>
      <c r="BL791" s="134"/>
      <c r="BM791" s="135"/>
      <c r="BN791" s="136" t="n">
        <f aca="false">+MAX($D$3,DATOS_[[#This Row],[Fecha Inicio Sit. Contract.]])</f>
        <v>0</v>
      </c>
      <c r="BO791" s="136" t="n">
        <f aca="false">+MIN($D$4,DATOS_[[#This Row],[Fecha Fin Sit. Contract.]])</f>
        <v>0</v>
      </c>
      <c r="BP791" s="137" t="n">
        <f aca="false">+DATOS_[[#This Row],[% de jornada]]*IF(DATOS_[[#This Row],[% jornada reducida]]="",1,DATOS_[[#This Row],[% jornada reducida]])</f>
        <v>0</v>
      </c>
      <c r="BQ791" s="137" t="n">
        <f aca="false">+(DATOS_[[#This Row],[F.fin.cal]]-DATOS_[[#This Row],[F.ini.cal]]+1)/($D$4-$D$3+1)</f>
        <v>1</v>
      </c>
      <c r="BR791" s="137" t="str">
        <f aca="false">IF(OR(AND(DATOS_[[#This Row],[Fecha Fin Contrato]]&lt;$D$3,DATOS_[[#This Row],[Fecha Fin Contrato]]&lt;&gt;""),DATOS_[[#This Row],[Fecha de Contratación]]&gt;$D$4),"Fuera","Dentro")</f>
        <v>Dentro</v>
      </c>
      <c r="BS791" s="137" t="str">
        <f aca="false" t="array" ref="BS791:BS791">IF(MAX(IF(DATOS_[id]=DATOS_[[#This Row],[id]],DATOS_[F.fin.cal]))=DATOS_[[#This Row],[F.fin.cal]],"Sí","NO")</f>
        <v>Sí</v>
      </c>
      <c r="BT791" s="137" t="str">
        <f aca="false">IF(AND(DATOS_[[#This Row],[% normaliz]]&lt;&gt;1,DATOS_[[#This Row],[% anualiz]]=1),"Sí","NO")</f>
        <v>Sí</v>
      </c>
      <c r="BU791" s="137" t="str">
        <f aca="false">IF(AND(DATOS_[[#This Row],[% normaliz]]=1,DATOS_[[#This Row],[% anualiz]]&lt;&gt;1),"Sí","NO")</f>
        <v>NO</v>
      </c>
      <c r="BV791" s="137" t="str">
        <f aca="false">IF(AND(DATOS_[[#This Row],[% normaliz]]&lt;&gt;1,DATOS_[[#This Row],[% anualiz]]&lt;&gt;1),"Sí","NO")</f>
        <v>NO</v>
      </c>
      <c r="BW791" s="137" t="str">
        <f aca="false">+IF(DATOS_[[#This Row],[% normaliz]]*DATOS_[[#This Row],[% anualiz]]=1,"NO","Sí")</f>
        <v>Sí</v>
      </c>
      <c r="BX791" s="138" t="e">
        <f aca="false">(DATOS_[[#This Row],[S.BASE]]*(1/DATOS_[[#This Row],[% normaliz]])*(1/DATOS_[[#This Row],[% anualiz]]))*IF(DATOS_[[#This Row],[Check Equiparado]]="Sí",1,0)</f>
        <v>#DIV/0!</v>
      </c>
      <c r="BY7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1" s="138" t="e">
        <f aca="false">+DATOS_[[#This Row],[SALARIO BASE Eq]]+DATOS_[[#This Row],[Tot COMPL.SAL Eq]]</f>
        <v>#DIV/0!</v>
      </c>
      <c r="CA791" s="138" t="e">
        <f aca="false" t="array" ref="CA791:CA7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1" s="138" t="e">
        <f aca="false">+DATOS_[[#This Row],[TOTAL SALARIO Eq]]+DATOS_[[#This Row],[Tot Extrasalarial Eq]]</f>
        <v>#DIV/0!</v>
      </c>
      <c r="CC791" s="139" t="n">
        <f aca="false">DATOS_[[#This Row],[S.BASE]]</f>
        <v>0</v>
      </c>
      <c r="CD791" s="139" t="n">
        <f aca="false">+SUM(DATOS_[[#This Row],[Conc.Sal.01]:[Conc.Sal.30]])</f>
        <v>0</v>
      </c>
      <c r="CE791" s="139" t="n">
        <f aca="false">+DATOS_[[#This Row],[SALARIO BASE Ef]]+DATOS_[[#This Row],[Tot COMPL.SAL Ef]]</f>
        <v>0</v>
      </c>
      <c r="CF791" s="139" t="n">
        <f aca="false">+SUM(DATOS_[[#This Row],[C.Extra.01]:[C.Extra.05]])</f>
        <v>0</v>
      </c>
      <c r="CG791" s="139" t="n">
        <f aca="false">+DATOS_[[#This Row],[TOTAL SALARIO Ef]]+DATOS_[[#This Row],[Tot Extrasalarial Ef]]</f>
        <v>0</v>
      </c>
      <c r="CH791" s="140" t="n">
        <f aca="false">MIN(IF(DATOS_[[#This Row],[Fecha Fin Contrato]]="",$D$4,DATOS_[[#This Row],[Fecha Fin Contrato]]),$D$4)-MAX(DATOS_[[#This Row],[Fecha de Contratación]],$D$3)+1</f>
        <v>1</v>
      </c>
      <c r="CI791" s="141" t="str">
        <f aca="false">IF(COUNTIFS(DATOS_[id],DATOS_[[#This Row],[id]])&gt;1,DATOS_[[#This Row],[id]],"")</f>
        <v/>
      </c>
      <c r="CJ791" s="141" t="n">
        <f aca="false">(Inicio!$G$10-DATOS_[[#This Row],[Fecha Nacimiento]])/365.25</f>
        <v>0</v>
      </c>
      <c r="CK791" s="141" t="n">
        <f aca="false">(Inicio!$G$10-DATOS_[[#This Row],[Fecha de Antigüedad]])/365.25</f>
        <v>0</v>
      </c>
      <c r="CL791" s="141" t="e">
        <f aca="false">+VLOOKUP(DATOS_[[#This Row],[Clave de Contrato]],TblTiposContrato13[],3,0)</f>
        <v>#N/A</v>
      </c>
      <c r="CM791" s="141" t="e">
        <f aca="false">+VLOOKUP(DATOS_[[#This Row],[Clave de Contrato]],TblTiposContrato13[],4,0)</f>
        <v>#N/A</v>
      </c>
      <c r="CN791" s="141" t="str">
        <f aca="false">VLOOKUP(DATOS_[[#This Row],[Edad]],CONTRATOS!TblRngEdad,2,1)</f>
        <v>20  o menos</v>
      </c>
      <c r="CO791" s="141" t="str">
        <f aca="false">VLOOKUP(DATOS_[[#This Row],[Antigüedad]],TblRngAntg14[],2,1)</f>
        <v>0 a 1 años</v>
      </c>
    </row>
    <row r="792" customFormat="false" ht="13.8" hidden="false" customHeight="false" outlineLevel="0" collapsed="false">
      <c r="D792" s="128"/>
      <c r="E792" s="129"/>
      <c r="F792" s="129"/>
      <c r="G792" s="129"/>
      <c r="H792" s="130"/>
      <c r="I792" s="131"/>
      <c r="J792" s="128"/>
      <c r="K792" s="132"/>
      <c r="L792" s="132"/>
      <c r="M792" s="133"/>
      <c r="N792" s="133"/>
      <c r="O792" s="133"/>
      <c r="P792" s="129"/>
      <c r="Z792" s="74"/>
      <c r="AA792" s="75"/>
      <c r="AB792" s="75"/>
      <c r="AC792" s="129"/>
      <c r="AD792" s="134"/>
      <c r="AE792" s="134"/>
      <c r="AF792" s="134"/>
      <c r="AG792" s="134"/>
      <c r="AH792" s="134"/>
      <c r="AI792" s="134"/>
      <c r="AJ792" s="134"/>
      <c r="AK792" s="134"/>
      <c r="AL792" s="134"/>
      <c r="AM792" s="134"/>
      <c r="AN792" s="134"/>
      <c r="AO792" s="134"/>
      <c r="AP792" s="134"/>
      <c r="AQ792" s="134"/>
      <c r="AR792" s="134"/>
      <c r="AS792" s="134"/>
      <c r="AT792" s="134"/>
      <c r="AU792" s="134"/>
      <c r="AV792" s="134"/>
      <c r="AW792" s="134"/>
      <c r="AX792" s="134"/>
      <c r="AY792" s="134"/>
      <c r="AZ792" s="134"/>
      <c r="BA792" s="134"/>
      <c r="BB792" s="134"/>
      <c r="BC792" s="134"/>
      <c r="BD792" s="134"/>
      <c r="BE792" s="134"/>
      <c r="BF792" s="134"/>
      <c r="BG792" s="134"/>
      <c r="BH792" s="134"/>
      <c r="BI792" s="134"/>
      <c r="BJ792" s="134"/>
      <c r="BK792" s="134"/>
      <c r="BL792" s="134"/>
      <c r="BM792" s="135"/>
      <c r="BN792" s="136" t="n">
        <f aca="false">+MAX($D$3,DATOS_[[#This Row],[Fecha Inicio Sit. Contract.]])</f>
        <v>0</v>
      </c>
      <c r="BO792" s="136" t="n">
        <f aca="false">+MIN($D$4,DATOS_[[#This Row],[Fecha Fin Sit. Contract.]])</f>
        <v>0</v>
      </c>
      <c r="BP792" s="137" t="n">
        <f aca="false">+DATOS_[[#This Row],[% de jornada]]*IF(DATOS_[[#This Row],[% jornada reducida]]="",1,DATOS_[[#This Row],[% jornada reducida]])</f>
        <v>0</v>
      </c>
      <c r="BQ792" s="137" t="n">
        <f aca="false">+(DATOS_[[#This Row],[F.fin.cal]]-DATOS_[[#This Row],[F.ini.cal]]+1)/($D$4-$D$3+1)</f>
        <v>1</v>
      </c>
      <c r="BR792" s="137" t="str">
        <f aca="false">IF(OR(AND(DATOS_[[#This Row],[Fecha Fin Contrato]]&lt;$D$3,DATOS_[[#This Row],[Fecha Fin Contrato]]&lt;&gt;""),DATOS_[[#This Row],[Fecha de Contratación]]&gt;$D$4),"Fuera","Dentro")</f>
        <v>Dentro</v>
      </c>
      <c r="BS792" s="137" t="str">
        <f aca="false" t="array" ref="BS792:BS792">IF(MAX(IF(DATOS_[id]=DATOS_[[#This Row],[id]],DATOS_[F.fin.cal]))=DATOS_[[#This Row],[F.fin.cal]],"Sí","NO")</f>
        <v>Sí</v>
      </c>
      <c r="BT792" s="137" t="str">
        <f aca="false">IF(AND(DATOS_[[#This Row],[% normaliz]]&lt;&gt;1,DATOS_[[#This Row],[% anualiz]]=1),"Sí","NO")</f>
        <v>Sí</v>
      </c>
      <c r="BU792" s="137" t="str">
        <f aca="false">IF(AND(DATOS_[[#This Row],[% normaliz]]=1,DATOS_[[#This Row],[% anualiz]]&lt;&gt;1),"Sí","NO")</f>
        <v>NO</v>
      </c>
      <c r="BV792" s="137" t="str">
        <f aca="false">IF(AND(DATOS_[[#This Row],[% normaliz]]&lt;&gt;1,DATOS_[[#This Row],[% anualiz]]&lt;&gt;1),"Sí","NO")</f>
        <v>NO</v>
      </c>
      <c r="BW792" s="137" t="str">
        <f aca="false">+IF(DATOS_[[#This Row],[% normaliz]]*DATOS_[[#This Row],[% anualiz]]=1,"NO","Sí")</f>
        <v>Sí</v>
      </c>
      <c r="BX792" s="138" t="e">
        <f aca="false">(DATOS_[[#This Row],[S.BASE]]*(1/DATOS_[[#This Row],[% normaliz]])*(1/DATOS_[[#This Row],[% anualiz]]))*IF(DATOS_[[#This Row],[Check Equiparado]]="Sí",1,0)</f>
        <v>#DIV/0!</v>
      </c>
      <c r="BY7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2" s="138" t="e">
        <f aca="false">+DATOS_[[#This Row],[SALARIO BASE Eq]]+DATOS_[[#This Row],[Tot COMPL.SAL Eq]]</f>
        <v>#DIV/0!</v>
      </c>
      <c r="CA792" s="138" t="e">
        <f aca="false" t="array" ref="CA792:CA7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2" s="138" t="e">
        <f aca="false">+DATOS_[[#This Row],[TOTAL SALARIO Eq]]+DATOS_[[#This Row],[Tot Extrasalarial Eq]]</f>
        <v>#DIV/0!</v>
      </c>
      <c r="CC792" s="139" t="n">
        <f aca="false">DATOS_[[#This Row],[S.BASE]]</f>
        <v>0</v>
      </c>
      <c r="CD792" s="139" t="n">
        <f aca="false">+SUM(DATOS_[[#This Row],[Conc.Sal.01]:[Conc.Sal.30]])</f>
        <v>0</v>
      </c>
      <c r="CE792" s="139" t="n">
        <f aca="false">+DATOS_[[#This Row],[SALARIO BASE Ef]]+DATOS_[[#This Row],[Tot COMPL.SAL Ef]]</f>
        <v>0</v>
      </c>
      <c r="CF792" s="139" t="n">
        <f aca="false">+SUM(DATOS_[[#This Row],[C.Extra.01]:[C.Extra.05]])</f>
        <v>0</v>
      </c>
      <c r="CG792" s="139" t="n">
        <f aca="false">+DATOS_[[#This Row],[TOTAL SALARIO Ef]]+DATOS_[[#This Row],[Tot Extrasalarial Ef]]</f>
        <v>0</v>
      </c>
      <c r="CH792" s="140" t="n">
        <f aca="false">MIN(IF(DATOS_[[#This Row],[Fecha Fin Contrato]]="",$D$4,DATOS_[[#This Row],[Fecha Fin Contrato]]),$D$4)-MAX(DATOS_[[#This Row],[Fecha de Contratación]],$D$3)+1</f>
        <v>1</v>
      </c>
      <c r="CI792" s="141" t="str">
        <f aca="false">IF(COUNTIFS(DATOS_[id],DATOS_[[#This Row],[id]])&gt;1,DATOS_[[#This Row],[id]],"")</f>
        <v/>
      </c>
      <c r="CJ792" s="141" t="n">
        <f aca="false">(Inicio!$G$10-DATOS_[[#This Row],[Fecha Nacimiento]])/365.25</f>
        <v>0</v>
      </c>
      <c r="CK792" s="141" t="n">
        <f aca="false">(Inicio!$G$10-DATOS_[[#This Row],[Fecha de Antigüedad]])/365.25</f>
        <v>0</v>
      </c>
      <c r="CL792" s="141" t="e">
        <f aca="false">+VLOOKUP(DATOS_[[#This Row],[Clave de Contrato]],TblTiposContrato13[],3,0)</f>
        <v>#N/A</v>
      </c>
      <c r="CM792" s="141" t="e">
        <f aca="false">+VLOOKUP(DATOS_[[#This Row],[Clave de Contrato]],TblTiposContrato13[],4,0)</f>
        <v>#N/A</v>
      </c>
      <c r="CN792" s="141" t="str">
        <f aca="false">VLOOKUP(DATOS_[[#This Row],[Edad]],CONTRATOS!TblRngEdad,2,1)</f>
        <v>20  o menos</v>
      </c>
      <c r="CO792" s="141" t="str">
        <f aca="false">VLOOKUP(DATOS_[[#This Row],[Antigüedad]],TblRngAntg14[],2,1)</f>
        <v>0 a 1 años</v>
      </c>
    </row>
    <row r="793" customFormat="false" ht="13.8" hidden="false" customHeight="false" outlineLevel="0" collapsed="false">
      <c r="D793" s="128"/>
      <c r="E793" s="129"/>
      <c r="F793" s="129"/>
      <c r="G793" s="129"/>
      <c r="H793" s="130"/>
      <c r="I793" s="131"/>
      <c r="J793" s="128"/>
      <c r="K793" s="132"/>
      <c r="L793" s="132"/>
      <c r="M793" s="133"/>
      <c r="N793" s="133"/>
      <c r="O793" s="133"/>
      <c r="P793" s="129"/>
      <c r="Z793" s="74"/>
      <c r="AA793" s="75"/>
      <c r="AB793" s="75"/>
      <c r="AC793" s="129"/>
      <c r="AD793" s="134"/>
      <c r="AE793" s="134"/>
      <c r="AF793" s="134"/>
      <c r="AG793" s="134"/>
      <c r="AH793" s="134"/>
      <c r="AI793" s="134"/>
      <c r="AJ793" s="134"/>
      <c r="AK793" s="134"/>
      <c r="AL793" s="134"/>
      <c r="AM793" s="134"/>
      <c r="AN793" s="134"/>
      <c r="AO793" s="134"/>
      <c r="AP793" s="134"/>
      <c r="AQ793" s="134"/>
      <c r="AR793" s="134"/>
      <c r="AS793" s="134"/>
      <c r="AT793" s="134"/>
      <c r="AU793" s="134"/>
      <c r="AV793" s="134"/>
      <c r="AW793" s="134"/>
      <c r="AX793" s="134"/>
      <c r="AY793" s="134"/>
      <c r="AZ793" s="134"/>
      <c r="BA793" s="134"/>
      <c r="BB793" s="134"/>
      <c r="BC793" s="134"/>
      <c r="BD793" s="134"/>
      <c r="BE793" s="134"/>
      <c r="BF793" s="134"/>
      <c r="BG793" s="134"/>
      <c r="BH793" s="134"/>
      <c r="BI793" s="134"/>
      <c r="BJ793" s="134"/>
      <c r="BK793" s="134"/>
      <c r="BL793" s="134"/>
      <c r="BM793" s="135"/>
      <c r="BN793" s="136" t="n">
        <f aca="false">+MAX($D$3,DATOS_[[#This Row],[Fecha Inicio Sit. Contract.]])</f>
        <v>0</v>
      </c>
      <c r="BO793" s="136" t="n">
        <f aca="false">+MIN($D$4,DATOS_[[#This Row],[Fecha Fin Sit. Contract.]])</f>
        <v>0</v>
      </c>
      <c r="BP793" s="137" t="n">
        <f aca="false">+DATOS_[[#This Row],[% de jornada]]*IF(DATOS_[[#This Row],[% jornada reducida]]="",1,DATOS_[[#This Row],[% jornada reducida]])</f>
        <v>0</v>
      </c>
      <c r="BQ793" s="137" t="n">
        <f aca="false">+(DATOS_[[#This Row],[F.fin.cal]]-DATOS_[[#This Row],[F.ini.cal]]+1)/($D$4-$D$3+1)</f>
        <v>1</v>
      </c>
      <c r="BR793" s="137" t="str">
        <f aca="false">IF(OR(AND(DATOS_[[#This Row],[Fecha Fin Contrato]]&lt;$D$3,DATOS_[[#This Row],[Fecha Fin Contrato]]&lt;&gt;""),DATOS_[[#This Row],[Fecha de Contratación]]&gt;$D$4),"Fuera","Dentro")</f>
        <v>Dentro</v>
      </c>
      <c r="BS793" s="137" t="str">
        <f aca="false" t="array" ref="BS793:BS793">IF(MAX(IF(DATOS_[id]=DATOS_[[#This Row],[id]],DATOS_[F.fin.cal]))=DATOS_[[#This Row],[F.fin.cal]],"Sí","NO")</f>
        <v>Sí</v>
      </c>
      <c r="BT793" s="137" t="str">
        <f aca="false">IF(AND(DATOS_[[#This Row],[% normaliz]]&lt;&gt;1,DATOS_[[#This Row],[% anualiz]]=1),"Sí","NO")</f>
        <v>Sí</v>
      </c>
      <c r="BU793" s="137" t="str">
        <f aca="false">IF(AND(DATOS_[[#This Row],[% normaliz]]=1,DATOS_[[#This Row],[% anualiz]]&lt;&gt;1),"Sí","NO")</f>
        <v>NO</v>
      </c>
      <c r="BV793" s="137" t="str">
        <f aca="false">IF(AND(DATOS_[[#This Row],[% normaliz]]&lt;&gt;1,DATOS_[[#This Row],[% anualiz]]&lt;&gt;1),"Sí","NO")</f>
        <v>NO</v>
      </c>
      <c r="BW793" s="137" t="str">
        <f aca="false">+IF(DATOS_[[#This Row],[% normaliz]]*DATOS_[[#This Row],[% anualiz]]=1,"NO","Sí")</f>
        <v>Sí</v>
      </c>
      <c r="BX793" s="138" t="e">
        <f aca="false">(DATOS_[[#This Row],[S.BASE]]*(1/DATOS_[[#This Row],[% normaliz]])*(1/DATOS_[[#This Row],[% anualiz]]))*IF(DATOS_[[#This Row],[Check Equiparado]]="Sí",1,0)</f>
        <v>#DIV/0!</v>
      </c>
      <c r="BY7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3" s="138" t="e">
        <f aca="false">+DATOS_[[#This Row],[SALARIO BASE Eq]]+DATOS_[[#This Row],[Tot COMPL.SAL Eq]]</f>
        <v>#DIV/0!</v>
      </c>
      <c r="CA793" s="138" t="e">
        <f aca="false" t="array" ref="CA793:CA7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3" s="138" t="e">
        <f aca="false">+DATOS_[[#This Row],[TOTAL SALARIO Eq]]+DATOS_[[#This Row],[Tot Extrasalarial Eq]]</f>
        <v>#DIV/0!</v>
      </c>
      <c r="CC793" s="139" t="n">
        <f aca="false">DATOS_[[#This Row],[S.BASE]]</f>
        <v>0</v>
      </c>
      <c r="CD793" s="139" t="n">
        <f aca="false">+SUM(DATOS_[[#This Row],[Conc.Sal.01]:[Conc.Sal.30]])</f>
        <v>0</v>
      </c>
      <c r="CE793" s="139" t="n">
        <f aca="false">+DATOS_[[#This Row],[SALARIO BASE Ef]]+DATOS_[[#This Row],[Tot COMPL.SAL Ef]]</f>
        <v>0</v>
      </c>
      <c r="CF793" s="139" t="n">
        <f aca="false">+SUM(DATOS_[[#This Row],[C.Extra.01]:[C.Extra.05]])</f>
        <v>0</v>
      </c>
      <c r="CG793" s="139" t="n">
        <f aca="false">+DATOS_[[#This Row],[TOTAL SALARIO Ef]]+DATOS_[[#This Row],[Tot Extrasalarial Ef]]</f>
        <v>0</v>
      </c>
      <c r="CH793" s="140" t="n">
        <f aca="false">MIN(IF(DATOS_[[#This Row],[Fecha Fin Contrato]]="",$D$4,DATOS_[[#This Row],[Fecha Fin Contrato]]),$D$4)-MAX(DATOS_[[#This Row],[Fecha de Contratación]],$D$3)+1</f>
        <v>1</v>
      </c>
      <c r="CI793" s="141" t="str">
        <f aca="false">IF(COUNTIFS(DATOS_[id],DATOS_[[#This Row],[id]])&gt;1,DATOS_[[#This Row],[id]],"")</f>
        <v/>
      </c>
      <c r="CJ793" s="141" t="n">
        <f aca="false">(Inicio!$G$10-DATOS_[[#This Row],[Fecha Nacimiento]])/365.25</f>
        <v>0</v>
      </c>
      <c r="CK793" s="141" t="n">
        <f aca="false">(Inicio!$G$10-DATOS_[[#This Row],[Fecha de Antigüedad]])/365.25</f>
        <v>0</v>
      </c>
      <c r="CL793" s="141" t="e">
        <f aca="false">+VLOOKUP(DATOS_[[#This Row],[Clave de Contrato]],TblTiposContrato13[],3,0)</f>
        <v>#N/A</v>
      </c>
      <c r="CM793" s="141" t="e">
        <f aca="false">+VLOOKUP(DATOS_[[#This Row],[Clave de Contrato]],TblTiposContrato13[],4,0)</f>
        <v>#N/A</v>
      </c>
      <c r="CN793" s="141" t="str">
        <f aca="false">VLOOKUP(DATOS_[[#This Row],[Edad]],CONTRATOS!TblRngEdad,2,1)</f>
        <v>20  o menos</v>
      </c>
      <c r="CO793" s="141" t="str">
        <f aca="false">VLOOKUP(DATOS_[[#This Row],[Antigüedad]],TblRngAntg14[],2,1)</f>
        <v>0 a 1 años</v>
      </c>
    </row>
    <row r="794" customFormat="false" ht="13.8" hidden="false" customHeight="false" outlineLevel="0" collapsed="false">
      <c r="D794" s="128"/>
      <c r="E794" s="129"/>
      <c r="F794" s="129"/>
      <c r="G794" s="129"/>
      <c r="H794" s="130"/>
      <c r="I794" s="131"/>
      <c r="J794" s="128"/>
      <c r="K794" s="132"/>
      <c r="L794" s="132"/>
      <c r="M794" s="133"/>
      <c r="N794" s="133"/>
      <c r="O794" s="133"/>
      <c r="P794" s="129"/>
      <c r="Z794" s="74"/>
      <c r="AA794" s="75"/>
      <c r="AB794" s="75"/>
      <c r="AC794" s="129"/>
      <c r="AD794" s="134"/>
      <c r="AE794" s="134"/>
      <c r="AF794" s="134"/>
      <c r="AG794" s="134"/>
      <c r="AH794" s="134"/>
      <c r="AI794" s="134"/>
      <c r="AJ794" s="134"/>
      <c r="AK794" s="134"/>
      <c r="AL794" s="134"/>
      <c r="AM794" s="134"/>
      <c r="AN794" s="134"/>
      <c r="AO794" s="134"/>
      <c r="AP794" s="134"/>
      <c r="AQ794" s="134"/>
      <c r="AR794" s="134"/>
      <c r="AS794" s="134"/>
      <c r="AT794" s="134"/>
      <c r="AU794" s="134"/>
      <c r="AV794" s="134"/>
      <c r="AW794" s="134"/>
      <c r="AX794" s="134"/>
      <c r="AY794" s="134"/>
      <c r="AZ794" s="134"/>
      <c r="BA794" s="134"/>
      <c r="BB794" s="134"/>
      <c r="BC794" s="134"/>
      <c r="BD794" s="134"/>
      <c r="BE794" s="134"/>
      <c r="BF794" s="134"/>
      <c r="BG794" s="134"/>
      <c r="BH794" s="134"/>
      <c r="BI794" s="134"/>
      <c r="BJ794" s="134"/>
      <c r="BK794" s="134"/>
      <c r="BL794" s="134"/>
      <c r="BM794" s="135"/>
      <c r="BN794" s="136" t="n">
        <f aca="false">+MAX($D$3,DATOS_[[#This Row],[Fecha Inicio Sit. Contract.]])</f>
        <v>0</v>
      </c>
      <c r="BO794" s="136" t="n">
        <f aca="false">+MIN($D$4,DATOS_[[#This Row],[Fecha Fin Sit. Contract.]])</f>
        <v>0</v>
      </c>
      <c r="BP794" s="137" t="n">
        <f aca="false">+DATOS_[[#This Row],[% de jornada]]*IF(DATOS_[[#This Row],[% jornada reducida]]="",1,DATOS_[[#This Row],[% jornada reducida]])</f>
        <v>0</v>
      </c>
      <c r="BQ794" s="137" t="n">
        <f aca="false">+(DATOS_[[#This Row],[F.fin.cal]]-DATOS_[[#This Row],[F.ini.cal]]+1)/($D$4-$D$3+1)</f>
        <v>1</v>
      </c>
      <c r="BR794" s="137" t="str">
        <f aca="false">IF(OR(AND(DATOS_[[#This Row],[Fecha Fin Contrato]]&lt;$D$3,DATOS_[[#This Row],[Fecha Fin Contrato]]&lt;&gt;""),DATOS_[[#This Row],[Fecha de Contratación]]&gt;$D$4),"Fuera","Dentro")</f>
        <v>Dentro</v>
      </c>
      <c r="BS794" s="137" t="str">
        <f aca="false" t="array" ref="BS794:BS794">IF(MAX(IF(DATOS_[id]=DATOS_[[#This Row],[id]],DATOS_[F.fin.cal]))=DATOS_[[#This Row],[F.fin.cal]],"Sí","NO")</f>
        <v>Sí</v>
      </c>
      <c r="BT794" s="137" t="str">
        <f aca="false">IF(AND(DATOS_[[#This Row],[% normaliz]]&lt;&gt;1,DATOS_[[#This Row],[% anualiz]]=1),"Sí","NO")</f>
        <v>Sí</v>
      </c>
      <c r="BU794" s="137" t="str">
        <f aca="false">IF(AND(DATOS_[[#This Row],[% normaliz]]=1,DATOS_[[#This Row],[% anualiz]]&lt;&gt;1),"Sí","NO")</f>
        <v>NO</v>
      </c>
      <c r="BV794" s="137" t="str">
        <f aca="false">IF(AND(DATOS_[[#This Row],[% normaliz]]&lt;&gt;1,DATOS_[[#This Row],[% anualiz]]&lt;&gt;1),"Sí","NO")</f>
        <v>NO</v>
      </c>
      <c r="BW794" s="137" t="str">
        <f aca="false">+IF(DATOS_[[#This Row],[% normaliz]]*DATOS_[[#This Row],[% anualiz]]=1,"NO","Sí")</f>
        <v>Sí</v>
      </c>
      <c r="BX794" s="138" t="e">
        <f aca="false">(DATOS_[[#This Row],[S.BASE]]*(1/DATOS_[[#This Row],[% normaliz]])*(1/DATOS_[[#This Row],[% anualiz]]))*IF(DATOS_[[#This Row],[Check Equiparado]]="Sí",1,0)</f>
        <v>#DIV/0!</v>
      </c>
      <c r="BY7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4" s="138" t="e">
        <f aca="false">+DATOS_[[#This Row],[SALARIO BASE Eq]]+DATOS_[[#This Row],[Tot COMPL.SAL Eq]]</f>
        <v>#DIV/0!</v>
      </c>
      <c r="CA794" s="138" t="e">
        <f aca="false" t="array" ref="CA794:CA7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4" s="138" t="e">
        <f aca="false">+DATOS_[[#This Row],[TOTAL SALARIO Eq]]+DATOS_[[#This Row],[Tot Extrasalarial Eq]]</f>
        <v>#DIV/0!</v>
      </c>
      <c r="CC794" s="139" t="n">
        <f aca="false">DATOS_[[#This Row],[S.BASE]]</f>
        <v>0</v>
      </c>
      <c r="CD794" s="139" t="n">
        <f aca="false">+SUM(DATOS_[[#This Row],[Conc.Sal.01]:[Conc.Sal.30]])</f>
        <v>0</v>
      </c>
      <c r="CE794" s="139" t="n">
        <f aca="false">+DATOS_[[#This Row],[SALARIO BASE Ef]]+DATOS_[[#This Row],[Tot COMPL.SAL Ef]]</f>
        <v>0</v>
      </c>
      <c r="CF794" s="139" t="n">
        <f aca="false">+SUM(DATOS_[[#This Row],[C.Extra.01]:[C.Extra.05]])</f>
        <v>0</v>
      </c>
      <c r="CG794" s="139" t="n">
        <f aca="false">+DATOS_[[#This Row],[TOTAL SALARIO Ef]]+DATOS_[[#This Row],[Tot Extrasalarial Ef]]</f>
        <v>0</v>
      </c>
      <c r="CH794" s="140" t="n">
        <f aca="false">MIN(IF(DATOS_[[#This Row],[Fecha Fin Contrato]]="",$D$4,DATOS_[[#This Row],[Fecha Fin Contrato]]),$D$4)-MAX(DATOS_[[#This Row],[Fecha de Contratación]],$D$3)+1</f>
        <v>1</v>
      </c>
      <c r="CI794" s="141" t="str">
        <f aca="false">IF(COUNTIFS(DATOS_[id],DATOS_[[#This Row],[id]])&gt;1,DATOS_[[#This Row],[id]],"")</f>
        <v/>
      </c>
      <c r="CJ794" s="141" t="n">
        <f aca="false">(Inicio!$G$10-DATOS_[[#This Row],[Fecha Nacimiento]])/365.25</f>
        <v>0</v>
      </c>
      <c r="CK794" s="141" t="n">
        <f aca="false">(Inicio!$G$10-DATOS_[[#This Row],[Fecha de Antigüedad]])/365.25</f>
        <v>0</v>
      </c>
      <c r="CL794" s="141" t="e">
        <f aca="false">+VLOOKUP(DATOS_[[#This Row],[Clave de Contrato]],TblTiposContrato13[],3,0)</f>
        <v>#N/A</v>
      </c>
      <c r="CM794" s="141" t="e">
        <f aca="false">+VLOOKUP(DATOS_[[#This Row],[Clave de Contrato]],TblTiposContrato13[],4,0)</f>
        <v>#N/A</v>
      </c>
      <c r="CN794" s="141" t="str">
        <f aca="false">VLOOKUP(DATOS_[[#This Row],[Edad]],CONTRATOS!TblRngEdad,2,1)</f>
        <v>20  o menos</v>
      </c>
      <c r="CO794" s="141" t="str">
        <f aca="false">VLOOKUP(DATOS_[[#This Row],[Antigüedad]],TblRngAntg14[],2,1)</f>
        <v>0 a 1 años</v>
      </c>
    </row>
    <row r="795" customFormat="false" ht="13.8" hidden="false" customHeight="false" outlineLevel="0" collapsed="false">
      <c r="D795" s="128"/>
      <c r="E795" s="129"/>
      <c r="F795" s="129"/>
      <c r="G795" s="129"/>
      <c r="H795" s="130"/>
      <c r="I795" s="131"/>
      <c r="J795" s="128"/>
      <c r="K795" s="132"/>
      <c r="L795" s="132"/>
      <c r="M795" s="133"/>
      <c r="N795" s="133"/>
      <c r="O795" s="133"/>
      <c r="P795" s="129"/>
      <c r="Z795" s="74"/>
      <c r="AA795" s="75"/>
      <c r="AB795" s="75"/>
      <c r="AC795" s="129"/>
      <c r="AD795" s="134"/>
      <c r="AE795" s="134"/>
      <c r="AF795" s="134"/>
      <c r="AG795" s="134"/>
      <c r="AH795" s="134"/>
      <c r="AI795" s="134"/>
      <c r="AJ795" s="134"/>
      <c r="AK795" s="134"/>
      <c r="AL795" s="134"/>
      <c r="AM795" s="134"/>
      <c r="AN795" s="134"/>
      <c r="AO795" s="134"/>
      <c r="AP795" s="134"/>
      <c r="AQ795" s="134"/>
      <c r="AR795" s="134"/>
      <c r="AS795" s="134"/>
      <c r="AT795" s="134"/>
      <c r="AU795" s="134"/>
      <c r="AV795" s="134"/>
      <c r="AW795" s="134"/>
      <c r="AX795" s="134"/>
      <c r="AY795" s="134"/>
      <c r="AZ795" s="134"/>
      <c r="BA795" s="134"/>
      <c r="BB795" s="134"/>
      <c r="BC795" s="134"/>
      <c r="BD795" s="134"/>
      <c r="BE795" s="134"/>
      <c r="BF795" s="134"/>
      <c r="BG795" s="134"/>
      <c r="BH795" s="134"/>
      <c r="BI795" s="134"/>
      <c r="BJ795" s="134"/>
      <c r="BK795" s="134"/>
      <c r="BL795" s="134"/>
      <c r="BM795" s="135"/>
      <c r="BN795" s="136" t="n">
        <f aca="false">+MAX($D$3,DATOS_[[#This Row],[Fecha Inicio Sit. Contract.]])</f>
        <v>0</v>
      </c>
      <c r="BO795" s="136" t="n">
        <f aca="false">+MIN($D$4,DATOS_[[#This Row],[Fecha Fin Sit. Contract.]])</f>
        <v>0</v>
      </c>
      <c r="BP795" s="137" t="n">
        <f aca="false">+DATOS_[[#This Row],[% de jornada]]*IF(DATOS_[[#This Row],[% jornada reducida]]="",1,DATOS_[[#This Row],[% jornada reducida]])</f>
        <v>0</v>
      </c>
      <c r="BQ795" s="137" t="n">
        <f aca="false">+(DATOS_[[#This Row],[F.fin.cal]]-DATOS_[[#This Row],[F.ini.cal]]+1)/($D$4-$D$3+1)</f>
        <v>1</v>
      </c>
      <c r="BR795" s="137" t="str">
        <f aca="false">IF(OR(AND(DATOS_[[#This Row],[Fecha Fin Contrato]]&lt;$D$3,DATOS_[[#This Row],[Fecha Fin Contrato]]&lt;&gt;""),DATOS_[[#This Row],[Fecha de Contratación]]&gt;$D$4),"Fuera","Dentro")</f>
        <v>Dentro</v>
      </c>
      <c r="BS795" s="137" t="str">
        <f aca="false" t="array" ref="BS795:BS795">IF(MAX(IF(DATOS_[id]=DATOS_[[#This Row],[id]],DATOS_[F.fin.cal]))=DATOS_[[#This Row],[F.fin.cal]],"Sí","NO")</f>
        <v>Sí</v>
      </c>
      <c r="BT795" s="137" t="str">
        <f aca="false">IF(AND(DATOS_[[#This Row],[% normaliz]]&lt;&gt;1,DATOS_[[#This Row],[% anualiz]]=1),"Sí","NO")</f>
        <v>Sí</v>
      </c>
      <c r="BU795" s="137" t="str">
        <f aca="false">IF(AND(DATOS_[[#This Row],[% normaliz]]=1,DATOS_[[#This Row],[% anualiz]]&lt;&gt;1),"Sí","NO")</f>
        <v>NO</v>
      </c>
      <c r="BV795" s="137" t="str">
        <f aca="false">IF(AND(DATOS_[[#This Row],[% normaliz]]&lt;&gt;1,DATOS_[[#This Row],[% anualiz]]&lt;&gt;1),"Sí","NO")</f>
        <v>NO</v>
      </c>
      <c r="BW795" s="137" t="str">
        <f aca="false">+IF(DATOS_[[#This Row],[% normaliz]]*DATOS_[[#This Row],[% anualiz]]=1,"NO","Sí")</f>
        <v>Sí</v>
      </c>
      <c r="BX795" s="138" t="e">
        <f aca="false">(DATOS_[[#This Row],[S.BASE]]*(1/DATOS_[[#This Row],[% normaliz]])*(1/DATOS_[[#This Row],[% anualiz]]))*IF(DATOS_[[#This Row],[Check Equiparado]]="Sí",1,0)</f>
        <v>#DIV/0!</v>
      </c>
      <c r="BY7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5" s="138" t="e">
        <f aca="false">+DATOS_[[#This Row],[SALARIO BASE Eq]]+DATOS_[[#This Row],[Tot COMPL.SAL Eq]]</f>
        <v>#DIV/0!</v>
      </c>
      <c r="CA795" s="138" t="e">
        <f aca="false" t="array" ref="CA795:CA7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5" s="138" t="e">
        <f aca="false">+DATOS_[[#This Row],[TOTAL SALARIO Eq]]+DATOS_[[#This Row],[Tot Extrasalarial Eq]]</f>
        <v>#DIV/0!</v>
      </c>
      <c r="CC795" s="139" t="n">
        <f aca="false">DATOS_[[#This Row],[S.BASE]]</f>
        <v>0</v>
      </c>
      <c r="CD795" s="139" t="n">
        <f aca="false">+SUM(DATOS_[[#This Row],[Conc.Sal.01]:[Conc.Sal.30]])</f>
        <v>0</v>
      </c>
      <c r="CE795" s="139" t="n">
        <f aca="false">+DATOS_[[#This Row],[SALARIO BASE Ef]]+DATOS_[[#This Row],[Tot COMPL.SAL Ef]]</f>
        <v>0</v>
      </c>
      <c r="CF795" s="139" t="n">
        <f aca="false">+SUM(DATOS_[[#This Row],[C.Extra.01]:[C.Extra.05]])</f>
        <v>0</v>
      </c>
      <c r="CG795" s="139" t="n">
        <f aca="false">+DATOS_[[#This Row],[TOTAL SALARIO Ef]]+DATOS_[[#This Row],[Tot Extrasalarial Ef]]</f>
        <v>0</v>
      </c>
      <c r="CH795" s="140" t="n">
        <f aca="false">MIN(IF(DATOS_[[#This Row],[Fecha Fin Contrato]]="",$D$4,DATOS_[[#This Row],[Fecha Fin Contrato]]),$D$4)-MAX(DATOS_[[#This Row],[Fecha de Contratación]],$D$3)+1</f>
        <v>1</v>
      </c>
      <c r="CI795" s="141" t="str">
        <f aca="false">IF(COUNTIFS(DATOS_[id],DATOS_[[#This Row],[id]])&gt;1,DATOS_[[#This Row],[id]],"")</f>
        <v/>
      </c>
      <c r="CJ795" s="141" t="n">
        <f aca="false">(Inicio!$G$10-DATOS_[[#This Row],[Fecha Nacimiento]])/365.25</f>
        <v>0</v>
      </c>
      <c r="CK795" s="141" t="n">
        <f aca="false">(Inicio!$G$10-DATOS_[[#This Row],[Fecha de Antigüedad]])/365.25</f>
        <v>0</v>
      </c>
      <c r="CL795" s="141" t="e">
        <f aca="false">+VLOOKUP(DATOS_[[#This Row],[Clave de Contrato]],TblTiposContrato13[],3,0)</f>
        <v>#N/A</v>
      </c>
      <c r="CM795" s="141" t="e">
        <f aca="false">+VLOOKUP(DATOS_[[#This Row],[Clave de Contrato]],TblTiposContrato13[],4,0)</f>
        <v>#N/A</v>
      </c>
      <c r="CN795" s="141" t="str">
        <f aca="false">VLOOKUP(DATOS_[[#This Row],[Edad]],CONTRATOS!TblRngEdad,2,1)</f>
        <v>20  o menos</v>
      </c>
      <c r="CO795" s="141" t="str">
        <f aca="false">VLOOKUP(DATOS_[[#This Row],[Antigüedad]],TblRngAntg14[],2,1)</f>
        <v>0 a 1 años</v>
      </c>
    </row>
    <row r="796" customFormat="false" ht="13.8" hidden="false" customHeight="false" outlineLevel="0" collapsed="false">
      <c r="D796" s="128"/>
      <c r="E796" s="129"/>
      <c r="F796" s="129"/>
      <c r="G796" s="129"/>
      <c r="H796" s="130"/>
      <c r="I796" s="131"/>
      <c r="J796" s="128"/>
      <c r="K796" s="132"/>
      <c r="L796" s="132"/>
      <c r="M796" s="133"/>
      <c r="N796" s="133"/>
      <c r="O796" s="133"/>
      <c r="P796" s="129"/>
      <c r="Z796" s="74"/>
      <c r="AA796" s="75"/>
      <c r="AB796" s="75"/>
      <c r="AC796" s="129"/>
      <c r="AD796" s="134"/>
      <c r="AE796" s="134"/>
      <c r="AF796" s="134"/>
      <c r="AG796" s="134"/>
      <c r="AH796" s="134"/>
      <c r="AI796" s="134"/>
      <c r="AJ796" s="134"/>
      <c r="AK796" s="134"/>
      <c r="AL796" s="134"/>
      <c r="AM796" s="134"/>
      <c r="AN796" s="134"/>
      <c r="AO796" s="134"/>
      <c r="AP796" s="134"/>
      <c r="AQ796" s="134"/>
      <c r="AR796" s="134"/>
      <c r="AS796" s="134"/>
      <c r="AT796" s="134"/>
      <c r="AU796" s="134"/>
      <c r="AV796" s="134"/>
      <c r="AW796" s="134"/>
      <c r="AX796" s="134"/>
      <c r="AY796" s="134"/>
      <c r="AZ796" s="134"/>
      <c r="BA796" s="134"/>
      <c r="BB796" s="134"/>
      <c r="BC796" s="134"/>
      <c r="BD796" s="134"/>
      <c r="BE796" s="134"/>
      <c r="BF796" s="134"/>
      <c r="BG796" s="134"/>
      <c r="BH796" s="134"/>
      <c r="BI796" s="134"/>
      <c r="BJ796" s="134"/>
      <c r="BK796" s="134"/>
      <c r="BL796" s="134"/>
      <c r="BM796" s="135"/>
      <c r="BN796" s="136" t="n">
        <f aca="false">+MAX($D$3,DATOS_[[#This Row],[Fecha Inicio Sit. Contract.]])</f>
        <v>0</v>
      </c>
      <c r="BO796" s="136" t="n">
        <f aca="false">+MIN($D$4,DATOS_[[#This Row],[Fecha Fin Sit. Contract.]])</f>
        <v>0</v>
      </c>
      <c r="BP796" s="137" t="n">
        <f aca="false">+DATOS_[[#This Row],[% de jornada]]*IF(DATOS_[[#This Row],[% jornada reducida]]="",1,DATOS_[[#This Row],[% jornada reducida]])</f>
        <v>0</v>
      </c>
      <c r="BQ796" s="137" t="n">
        <f aca="false">+(DATOS_[[#This Row],[F.fin.cal]]-DATOS_[[#This Row],[F.ini.cal]]+1)/($D$4-$D$3+1)</f>
        <v>1</v>
      </c>
      <c r="BR796" s="137" t="str">
        <f aca="false">IF(OR(AND(DATOS_[[#This Row],[Fecha Fin Contrato]]&lt;$D$3,DATOS_[[#This Row],[Fecha Fin Contrato]]&lt;&gt;""),DATOS_[[#This Row],[Fecha de Contratación]]&gt;$D$4),"Fuera","Dentro")</f>
        <v>Dentro</v>
      </c>
      <c r="BS796" s="137" t="str">
        <f aca="false" t="array" ref="BS796:BS796">IF(MAX(IF(DATOS_[id]=DATOS_[[#This Row],[id]],DATOS_[F.fin.cal]))=DATOS_[[#This Row],[F.fin.cal]],"Sí","NO")</f>
        <v>Sí</v>
      </c>
      <c r="BT796" s="137" t="str">
        <f aca="false">IF(AND(DATOS_[[#This Row],[% normaliz]]&lt;&gt;1,DATOS_[[#This Row],[% anualiz]]=1),"Sí","NO")</f>
        <v>Sí</v>
      </c>
      <c r="BU796" s="137" t="str">
        <f aca="false">IF(AND(DATOS_[[#This Row],[% normaliz]]=1,DATOS_[[#This Row],[% anualiz]]&lt;&gt;1),"Sí","NO")</f>
        <v>NO</v>
      </c>
      <c r="BV796" s="137" t="str">
        <f aca="false">IF(AND(DATOS_[[#This Row],[% normaliz]]&lt;&gt;1,DATOS_[[#This Row],[% anualiz]]&lt;&gt;1),"Sí","NO")</f>
        <v>NO</v>
      </c>
      <c r="BW796" s="137" t="str">
        <f aca="false">+IF(DATOS_[[#This Row],[% normaliz]]*DATOS_[[#This Row],[% anualiz]]=1,"NO","Sí")</f>
        <v>Sí</v>
      </c>
      <c r="BX796" s="138" t="e">
        <f aca="false">(DATOS_[[#This Row],[S.BASE]]*(1/DATOS_[[#This Row],[% normaliz]])*(1/DATOS_[[#This Row],[% anualiz]]))*IF(DATOS_[[#This Row],[Check Equiparado]]="Sí",1,0)</f>
        <v>#DIV/0!</v>
      </c>
      <c r="BY7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6" s="138" t="e">
        <f aca="false">+DATOS_[[#This Row],[SALARIO BASE Eq]]+DATOS_[[#This Row],[Tot COMPL.SAL Eq]]</f>
        <v>#DIV/0!</v>
      </c>
      <c r="CA796" s="138" t="e">
        <f aca="false" t="array" ref="CA796:CA7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6" s="138" t="e">
        <f aca="false">+DATOS_[[#This Row],[TOTAL SALARIO Eq]]+DATOS_[[#This Row],[Tot Extrasalarial Eq]]</f>
        <v>#DIV/0!</v>
      </c>
      <c r="CC796" s="139" t="n">
        <f aca="false">DATOS_[[#This Row],[S.BASE]]</f>
        <v>0</v>
      </c>
      <c r="CD796" s="139" t="n">
        <f aca="false">+SUM(DATOS_[[#This Row],[Conc.Sal.01]:[Conc.Sal.30]])</f>
        <v>0</v>
      </c>
      <c r="CE796" s="139" t="n">
        <f aca="false">+DATOS_[[#This Row],[SALARIO BASE Ef]]+DATOS_[[#This Row],[Tot COMPL.SAL Ef]]</f>
        <v>0</v>
      </c>
      <c r="CF796" s="139" t="n">
        <f aca="false">+SUM(DATOS_[[#This Row],[C.Extra.01]:[C.Extra.05]])</f>
        <v>0</v>
      </c>
      <c r="CG796" s="139" t="n">
        <f aca="false">+DATOS_[[#This Row],[TOTAL SALARIO Ef]]+DATOS_[[#This Row],[Tot Extrasalarial Ef]]</f>
        <v>0</v>
      </c>
      <c r="CH796" s="140" t="n">
        <f aca="false">MIN(IF(DATOS_[[#This Row],[Fecha Fin Contrato]]="",$D$4,DATOS_[[#This Row],[Fecha Fin Contrato]]),$D$4)-MAX(DATOS_[[#This Row],[Fecha de Contratación]],$D$3)+1</f>
        <v>1</v>
      </c>
      <c r="CI796" s="141" t="str">
        <f aca="false">IF(COUNTIFS(DATOS_[id],DATOS_[[#This Row],[id]])&gt;1,DATOS_[[#This Row],[id]],"")</f>
        <v/>
      </c>
      <c r="CJ796" s="141" t="n">
        <f aca="false">(Inicio!$G$10-DATOS_[[#This Row],[Fecha Nacimiento]])/365.25</f>
        <v>0</v>
      </c>
      <c r="CK796" s="141" t="n">
        <f aca="false">(Inicio!$G$10-DATOS_[[#This Row],[Fecha de Antigüedad]])/365.25</f>
        <v>0</v>
      </c>
      <c r="CL796" s="141" t="e">
        <f aca="false">+VLOOKUP(DATOS_[[#This Row],[Clave de Contrato]],TblTiposContrato13[],3,0)</f>
        <v>#N/A</v>
      </c>
      <c r="CM796" s="141" t="e">
        <f aca="false">+VLOOKUP(DATOS_[[#This Row],[Clave de Contrato]],TblTiposContrato13[],4,0)</f>
        <v>#N/A</v>
      </c>
      <c r="CN796" s="141" t="str">
        <f aca="false">VLOOKUP(DATOS_[[#This Row],[Edad]],CONTRATOS!TblRngEdad,2,1)</f>
        <v>20  o menos</v>
      </c>
      <c r="CO796" s="141" t="str">
        <f aca="false">VLOOKUP(DATOS_[[#This Row],[Antigüedad]],TblRngAntg14[],2,1)</f>
        <v>0 a 1 años</v>
      </c>
    </row>
    <row r="797" customFormat="false" ht="13.8" hidden="false" customHeight="false" outlineLevel="0" collapsed="false">
      <c r="D797" s="128"/>
      <c r="E797" s="129"/>
      <c r="F797" s="129"/>
      <c r="G797" s="129"/>
      <c r="H797" s="130"/>
      <c r="I797" s="131"/>
      <c r="J797" s="128"/>
      <c r="K797" s="132"/>
      <c r="L797" s="132"/>
      <c r="M797" s="133"/>
      <c r="N797" s="133"/>
      <c r="O797" s="133"/>
      <c r="P797" s="129"/>
      <c r="Z797" s="74"/>
      <c r="AA797" s="75"/>
      <c r="AB797" s="75"/>
      <c r="AC797" s="129"/>
      <c r="AD797" s="134"/>
      <c r="AE797" s="134"/>
      <c r="AF797" s="134"/>
      <c r="AG797" s="134"/>
      <c r="AH797" s="134"/>
      <c r="AI797" s="134"/>
      <c r="AJ797" s="134"/>
      <c r="AK797" s="134"/>
      <c r="AL797" s="134"/>
      <c r="AM797" s="134"/>
      <c r="AN797" s="134"/>
      <c r="AO797" s="134"/>
      <c r="AP797" s="134"/>
      <c r="AQ797" s="134"/>
      <c r="AR797" s="134"/>
      <c r="AS797" s="134"/>
      <c r="AT797" s="134"/>
      <c r="AU797" s="134"/>
      <c r="AV797" s="134"/>
      <c r="AW797" s="134"/>
      <c r="AX797" s="134"/>
      <c r="AY797" s="134"/>
      <c r="AZ797" s="134"/>
      <c r="BA797" s="134"/>
      <c r="BB797" s="134"/>
      <c r="BC797" s="134"/>
      <c r="BD797" s="134"/>
      <c r="BE797" s="134"/>
      <c r="BF797" s="134"/>
      <c r="BG797" s="134"/>
      <c r="BH797" s="134"/>
      <c r="BI797" s="134"/>
      <c r="BJ797" s="134"/>
      <c r="BK797" s="134"/>
      <c r="BL797" s="134"/>
      <c r="BM797" s="135"/>
      <c r="BN797" s="136" t="n">
        <f aca="false">+MAX($D$3,DATOS_[[#This Row],[Fecha Inicio Sit. Contract.]])</f>
        <v>0</v>
      </c>
      <c r="BO797" s="136" t="n">
        <f aca="false">+MIN($D$4,DATOS_[[#This Row],[Fecha Fin Sit. Contract.]])</f>
        <v>0</v>
      </c>
      <c r="BP797" s="137" t="n">
        <f aca="false">+DATOS_[[#This Row],[% de jornada]]*IF(DATOS_[[#This Row],[% jornada reducida]]="",1,DATOS_[[#This Row],[% jornada reducida]])</f>
        <v>0</v>
      </c>
      <c r="BQ797" s="137" t="n">
        <f aca="false">+(DATOS_[[#This Row],[F.fin.cal]]-DATOS_[[#This Row],[F.ini.cal]]+1)/($D$4-$D$3+1)</f>
        <v>1</v>
      </c>
      <c r="BR797" s="137" t="str">
        <f aca="false">IF(OR(AND(DATOS_[[#This Row],[Fecha Fin Contrato]]&lt;$D$3,DATOS_[[#This Row],[Fecha Fin Contrato]]&lt;&gt;""),DATOS_[[#This Row],[Fecha de Contratación]]&gt;$D$4),"Fuera","Dentro")</f>
        <v>Dentro</v>
      </c>
      <c r="BS797" s="137" t="str">
        <f aca="false" t="array" ref="BS797:BS797">IF(MAX(IF(DATOS_[id]=DATOS_[[#This Row],[id]],DATOS_[F.fin.cal]))=DATOS_[[#This Row],[F.fin.cal]],"Sí","NO")</f>
        <v>Sí</v>
      </c>
      <c r="BT797" s="137" t="str">
        <f aca="false">IF(AND(DATOS_[[#This Row],[% normaliz]]&lt;&gt;1,DATOS_[[#This Row],[% anualiz]]=1),"Sí","NO")</f>
        <v>Sí</v>
      </c>
      <c r="BU797" s="137" t="str">
        <f aca="false">IF(AND(DATOS_[[#This Row],[% normaliz]]=1,DATOS_[[#This Row],[% anualiz]]&lt;&gt;1),"Sí","NO")</f>
        <v>NO</v>
      </c>
      <c r="BV797" s="137" t="str">
        <f aca="false">IF(AND(DATOS_[[#This Row],[% normaliz]]&lt;&gt;1,DATOS_[[#This Row],[% anualiz]]&lt;&gt;1),"Sí","NO")</f>
        <v>NO</v>
      </c>
      <c r="BW797" s="137" t="str">
        <f aca="false">+IF(DATOS_[[#This Row],[% normaliz]]*DATOS_[[#This Row],[% anualiz]]=1,"NO","Sí")</f>
        <v>Sí</v>
      </c>
      <c r="BX797" s="138" t="e">
        <f aca="false">(DATOS_[[#This Row],[S.BASE]]*(1/DATOS_[[#This Row],[% normaliz]])*(1/DATOS_[[#This Row],[% anualiz]]))*IF(DATOS_[[#This Row],[Check Equiparado]]="Sí",1,0)</f>
        <v>#DIV/0!</v>
      </c>
      <c r="BY7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7" s="138" t="e">
        <f aca="false">+DATOS_[[#This Row],[SALARIO BASE Eq]]+DATOS_[[#This Row],[Tot COMPL.SAL Eq]]</f>
        <v>#DIV/0!</v>
      </c>
      <c r="CA797" s="138" t="e">
        <f aca="false" t="array" ref="CA797:CA7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7" s="138" t="e">
        <f aca="false">+DATOS_[[#This Row],[TOTAL SALARIO Eq]]+DATOS_[[#This Row],[Tot Extrasalarial Eq]]</f>
        <v>#DIV/0!</v>
      </c>
      <c r="CC797" s="139" t="n">
        <f aca="false">DATOS_[[#This Row],[S.BASE]]</f>
        <v>0</v>
      </c>
      <c r="CD797" s="139" t="n">
        <f aca="false">+SUM(DATOS_[[#This Row],[Conc.Sal.01]:[Conc.Sal.30]])</f>
        <v>0</v>
      </c>
      <c r="CE797" s="139" t="n">
        <f aca="false">+DATOS_[[#This Row],[SALARIO BASE Ef]]+DATOS_[[#This Row],[Tot COMPL.SAL Ef]]</f>
        <v>0</v>
      </c>
      <c r="CF797" s="139" t="n">
        <f aca="false">+SUM(DATOS_[[#This Row],[C.Extra.01]:[C.Extra.05]])</f>
        <v>0</v>
      </c>
      <c r="CG797" s="139" t="n">
        <f aca="false">+DATOS_[[#This Row],[TOTAL SALARIO Ef]]+DATOS_[[#This Row],[Tot Extrasalarial Ef]]</f>
        <v>0</v>
      </c>
      <c r="CH797" s="140" t="n">
        <f aca="false">MIN(IF(DATOS_[[#This Row],[Fecha Fin Contrato]]="",$D$4,DATOS_[[#This Row],[Fecha Fin Contrato]]),$D$4)-MAX(DATOS_[[#This Row],[Fecha de Contratación]],$D$3)+1</f>
        <v>1</v>
      </c>
      <c r="CI797" s="141" t="str">
        <f aca="false">IF(COUNTIFS(DATOS_[id],DATOS_[[#This Row],[id]])&gt;1,DATOS_[[#This Row],[id]],"")</f>
        <v/>
      </c>
      <c r="CJ797" s="141" t="n">
        <f aca="false">(Inicio!$G$10-DATOS_[[#This Row],[Fecha Nacimiento]])/365.25</f>
        <v>0</v>
      </c>
      <c r="CK797" s="141" t="n">
        <f aca="false">(Inicio!$G$10-DATOS_[[#This Row],[Fecha de Antigüedad]])/365.25</f>
        <v>0</v>
      </c>
      <c r="CL797" s="141" t="e">
        <f aca="false">+VLOOKUP(DATOS_[[#This Row],[Clave de Contrato]],TblTiposContrato13[],3,0)</f>
        <v>#N/A</v>
      </c>
      <c r="CM797" s="141" t="e">
        <f aca="false">+VLOOKUP(DATOS_[[#This Row],[Clave de Contrato]],TblTiposContrato13[],4,0)</f>
        <v>#N/A</v>
      </c>
      <c r="CN797" s="141" t="str">
        <f aca="false">VLOOKUP(DATOS_[[#This Row],[Edad]],CONTRATOS!TblRngEdad,2,1)</f>
        <v>20  o menos</v>
      </c>
      <c r="CO797" s="141" t="str">
        <f aca="false">VLOOKUP(DATOS_[[#This Row],[Antigüedad]],TblRngAntg14[],2,1)</f>
        <v>0 a 1 años</v>
      </c>
    </row>
    <row r="798" customFormat="false" ht="13.8" hidden="false" customHeight="false" outlineLevel="0" collapsed="false">
      <c r="D798" s="128"/>
      <c r="E798" s="129"/>
      <c r="F798" s="129"/>
      <c r="G798" s="129"/>
      <c r="H798" s="130"/>
      <c r="I798" s="131"/>
      <c r="J798" s="128"/>
      <c r="K798" s="132"/>
      <c r="L798" s="132"/>
      <c r="M798" s="133"/>
      <c r="N798" s="133"/>
      <c r="O798" s="133"/>
      <c r="P798" s="129"/>
      <c r="Z798" s="74"/>
      <c r="AA798" s="75"/>
      <c r="AB798" s="75"/>
      <c r="AC798" s="129"/>
      <c r="AD798" s="134"/>
      <c r="AE798" s="134"/>
      <c r="AF798" s="134"/>
      <c r="AG798" s="134"/>
      <c r="AH798" s="134"/>
      <c r="AI798" s="134"/>
      <c r="AJ798" s="134"/>
      <c r="AK798" s="134"/>
      <c r="AL798" s="134"/>
      <c r="AM798" s="134"/>
      <c r="AN798" s="134"/>
      <c r="AO798" s="134"/>
      <c r="AP798" s="134"/>
      <c r="AQ798" s="134"/>
      <c r="AR798" s="134"/>
      <c r="AS798" s="134"/>
      <c r="AT798" s="134"/>
      <c r="AU798" s="134"/>
      <c r="AV798" s="134"/>
      <c r="AW798" s="134"/>
      <c r="AX798" s="134"/>
      <c r="AY798" s="134"/>
      <c r="AZ798" s="134"/>
      <c r="BA798" s="134"/>
      <c r="BB798" s="134"/>
      <c r="BC798" s="134"/>
      <c r="BD798" s="134"/>
      <c r="BE798" s="134"/>
      <c r="BF798" s="134"/>
      <c r="BG798" s="134"/>
      <c r="BH798" s="134"/>
      <c r="BI798" s="134"/>
      <c r="BJ798" s="134"/>
      <c r="BK798" s="134"/>
      <c r="BL798" s="134"/>
      <c r="BM798" s="135"/>
      <c r="BN798" s="136" t="n">
        <f aca="false">+MAX($D$3,DATOS_[[#This Row],[Fecha Inicio Sit. Contract.]])</f>
        <v>0</v>
      </c>
      <c r="BO798" s="136" t="n">
        <f aca="false">+MIN($D$4,DATOS_[[#This Row],[Fecha Fin Sit. Contract.]])</f>
        <v>0</v>
      </c>
      <c r="BP798" s="137" t="n">
        <f aca="false">+DATOS_[[#This Row],[% de jornada]]*IF(DATOS_[[#This Row],[% jornada reducida]]="",1,DATOS_[[#This Row],[% jornada reducida]])</f>
        <v>0</v>
      </c>
      <c r="BQ798" s="137" t="n">
        <f aca="false">+(DATOS_[[#This Row],[F.fin.cal]]-DATOS_[[#This Row],[F.ini.cal]]+1)/($D$4-$D$3+1)</f>
        <v>1</v>
      </c>
      <c r="BR798" s="137" t="str">
        <f aca="false">IF(OR(AND(DATOS_[[#This Row],[Fecha Fin Contrato]]&lt;$D$3,DATOS_[[#This Row],[Fecha Fin Contrato]]&lt;&gt;""),DATOS_[[#This Row],[Fecha de Contratación]]&gt;$D$4),"Fuera","Dentro")</f>
        <v>Dentro</v>
      </c>
      <c r="BS798" s="137" t="str">
        <f aca="false" t="array" ref="BS798:BS798">IF(MAX(IF(DATOS_[id]=DATOS_[[#This Row],[id]],DATOS_[F.fin.cal]))=DATOS_[[#This Row],[F.fin.cal]],"Sí","NO")</f>
        <v>Sí</v>
      </c>
      <c r="BT798" s="137" t="str">
        <f aca="false">IF(AND(DATOS_[[#This Row],[% normaliz]]&lt;&gt;1,DATOS_[[#This Row],[% anualiz]]=1),"Sí","NO")</f>
        <v>Sí</v>
      </c>
      <c r="BU798" s="137" t="str">
        <f aca="false">IF(AND(DATOS_[[#This Row],[% normaliz]]=1,DATOS_[[#This Row],[% anualiz]]&lt;&gt;1),"Sí","NO")</f>
        <v>NO</v>
      </c>
      <c r="BV798" s="137" t="str">
        <f aca="false">IF(AND(DATOS_[[#This Row],[% normaliz]]&lt;&gt;1,DATOS_[[#This Row],[% anualiz]]&lt;&gt;1),"Sí","NO")</f>
        <v>NO</v>
      </c>
      <c r="BW798" s="137" t="str">
        <f aca="false">+IF(DATOS_[[#This Row],[% normaliz]]*DATOS_[[#This Row],[% anualiz]]=1,"NO","Sí")</f>
        <v>Sí</v>
      </c>
      <c r="BX798" s="138" t="e">
        <f aca="false">(DATOS_[[#This Row],[S.BASE]]*(1/DATOS_[[#This Row],[% normaliz]])*(1/DATOS_[[#This Row],[% anualiz]]))*IF(DATOS_[[#This Row],[Check Equiparado]]="Sí",1,0)</f>
        <v>#DIV/0!</v>
      </c>
      <c r="BY7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8" s="138" t="e">
        <f aca="false">+DATOS_[[#This Row],[SALARIO BASE Eq]]+DATOS_[[#This Row],[Tot COMPL.SAL Eq]]</f>
        <v>#DIV/0!</v>
      </c>
      <c r="CA798" s="138" t="e">
        <f aca="false" t="array" ref="CA798:CA7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8" s="138" t="e">
        <f aca="false">+DATOS_[[#This Row],[TOTAL SALARIO Eq]]+DATOS_[[#This Row],[Tot Extrasalarial Eq]]</f>
        <v>#DIV/0!</v>
      </c>
      <c r="CC798" s="139" t="n">
        <f aca="false">DATOS_[[#This Row],[S.BASE]]</f>
        <v>0</v>
      </c>
      <c r="CD798" s="139" t="n">
        <f aca="false">+SUM(DATOS_[[#This Row],[Conc.Sal.01]:[Conc.Sal.30]])</f>
        <v>0</v>
      </c>
      <c r="CE798" s="139" t="n">
        <f aca="false">+DATOS_[[#This Row],[SALARIO BASE Ef]]+DATOS_[[#This Row],[Tot COMPL.SAL Ef]]</f>
        <v>0</v>
      </c>
      <c r="CF798" s="139" t="n">
        <f aca="false">+SUM(DATOS_[[#This Row],[C.Extra.01]:[C.Extra.05]])</f>
        <v>0</v>
      </c>
      <c r="CG798" s="139" t="n">
        <f aca="false">+DATOS_[[#This Row],[TOTAL SALARIO Ef]]+DATOS_[[#This Row],[Tot Extrasalarial Ef]]</f>
        <v>0</v>
      </c>
      <c r="CH798" s="140" t="n">
        <f aca="false">MIN(IF(DATOS_[[#This Row],[Fecha Fin Contrato]]="",$D$4,DATOS_[[#This Row],[Fecha Fin Contrato]]),$D$4)-MAX(DATOS_[[#This Row],[Fecha de Contratación]],$D$3)+1</f>
        <v>1</v>
      </c>
      <c r="CI798" s="141" t="str">
        <f aca="false">IF(COUNTIFS(DATOS_[id],DATOS_[[#This Row],[id]])&gt;1,DATOS_[[#This Row],[id]],"")</f>
        <v/>
      </c>
      <c r="CJ798" s="141" t="n">
        <f aca="false">(Inicio!$G$10-DATOS_[[#This Row],[Fecha Nacimiento]])/365.25</f>
        <v>0</v>
      </c>
      <c r="CK798" s="141" t="n">
        <f aca="false">(Inicio!$G$10-DATOS_[[#This Row],[Fecha de Antigüedad]])/365.25</f>
        <v>0</v>
      </c>
      <c r="CL798" s="141" t="e">
        <f aca="false">+VLOOKUP(DATOS_[[#This Row],[Clave de Contrato]],TblTiposContrato13[],3,0)</f>
        <v>#N/A</v>
      </c>
      <c r="CM798" s="141" t="e">
        <f aca="false">+VLOOKUP(DATOS_[[#This Row],[Clave de Contrato]],TblTiposContrato13[],4,0)</f>
        <v>#N/A</v>
      </c>
      <c r="CN798" s="141" t="str">
        <f aca="false">VLOOKUP(DATOS_[[#This Row],[Edad]],CONTRATOS!TblRngEdad,2,1)</f>
        <v>20  o menos</v>
      </c>
      <c r="CO798" s="141" t="str">
        <f aca="false">VLOOKUP(DATOS_[[#This Row],[Antigüedad]],TblRngAntg14[],2,1)</f>
        <v>0 a 1 años</v>
      </c>
    </row>
    <row r="799" customFormat="false" ht="13.8" hidden="false" customHeight="false" outlineLevel="0" collapsed="false">
      <c r="D799" s="128"/>
      <c r="E799" s="129"/>
      <c r="F799" s="129"/>
      <c r="G799" s="129"/>
      <c r="H799" s="130"/>
      <c r="I799" s="131"/>
      <c r="J799" s="128"/>
      <c r="K799" s="132"/>
      <c r="L799" s="132"/>
      <c r="M799" s="133"/>
      <c r="N799" s="133"/>
      <c r="O799" s="133"/>
      <c r="P799" s="129"/>
      <c r="Z799" s="74"/>
      <c r="AA799" s="75"/>
      <c r="AB799" s="75"/>
      <c r="AC799" s="129"/>
      <c r="AD799" s="134"/>
      <c r="AE799" s="134"/>
      <c r="AF799" s="134"/>
      <c r="AG799" s="134"/>
      <c r="AH799" s="134"/>
      <c r="AI799" s="134"/>
      <c r="AJ799" s="134"/>
      <c r="AK799" s="134"/>
      <c r="AL799" s="134"/>
      <c r="AM799" s="134"/>
      <c r="AN799" s="134"/>
      <c r="AO799" s="134"/>
      <c r="AP799" s="134"/>
      <c r="AQ799" s="134"/>
      <c r="AR799" s="134"/>
      <c r="AS799" s="134"/>
      <c r="AT799" s="134"/>
      <c r="AU799" s="134"/>
      <c r="AV799" s="134"/>
      <c r="AW799" s="134"/>
      <c r="AX799" s="134"/>
      <c r="AY799" s="134"/>
      <c r="AZ799" s="134"/>
      <c r="BA799" s="134"/>
      <c r="BB799" s="134"/>
      <c r="BC799" s="134"/>
      <c r="BD799" s="134"/>
      <c r="BE799" s="134"/>
      <c r="BF799" s="134"/>
      <c r="BG799" s="134"/>
      <c r="BH799" s="134"/>
      <c r="BI799" s="134"/>
      <c r="BJ799" s="134"/>
      <c r="BK799" s="134"/>
      <c r="BL799" s="134"/>
      <c r="BM799" s="135"/>
      <c r="BN799" s="136" t="n">
        <f aca="false">+MAX($D$3,DATOS_[[#This Row],[Fecha Inicio Sit. Contract.]])</f>
        <v>0</v>
      </c>
      <c r="BO799" s="136" t="n">
        <f aca="false">+MIN($D$4,DATOS_[[#This Row],[Fecha Fin Sit. Contract.]])</f>
        <v>0</v>
      </c>
      <c r="BP799" s="137" t="n">
        <f aca="false">+DATOS_[[#This Row],[% de jornada]]*IF(DATOS_[[#This Row],[% jornada reducida]]="",1,DATOS_[[#This Row],[% jornada reducida]])</f>
        <v>0</v>
      </c>
      <c r="BQ799" s="137" t="n">
        <f aca="false">+(DATOS_[[#This Row],[F.fin.cal]]-DATOS_[[#This Row],[F.ini.cal]]+1)/($D$4-$D$3+1)</f>
        <v>1</v>
      </c>
      <c r="BR799" s="137" t="str">
        <f aca="false">IF(OR(AND(DATOS_[[#This Row],[Fecha Fin Contrato]]&lt;$D$3,DATOS_[[#This Row],[Fecha Fin Contrato]]&lt;&gt;""),DATOS_[[#This Row],[Fecha de Contratación]]&gt;$D$4),"Fuera","Dentro")</f>
        <v>Dentro</v>
      </c>
      <c r="BS799" s="137" t="str">
        <f aca="false" t="array" ref="BS799:BS799">IF(MAX(IF(DATOS_[id]=DATOS_[[#This Row],[id]],DATOS_[F.fin.cal]))=DATOS_[[#This Row],[F.fin.cal]],"Sí","NO")</f>
        <v>Sí</v>
      </c>
      <c r="BT799" s="137" t="str">
        <f aca="false">IF(AND(DATOS_[[#This Row],[% normaliz]]&lt;&gt;1,DATOS_[[#This Row],[% anualiz]]=1),"Sí","NO")</f>
        <v>Sí</v>
      </c>
      <c r="BU799" s="137" t="str">
        <f aca="false">IF(AND(DATOS_[[#This Row],[% normaliz]]=1,DATOS_[[#This Row],[% anualiz]]&lt;&gt;1),"Sí","NO")</f>
        <v>NO</v>
      </c>
      <c r="BV799" s="137" t="str">
        <f aca="false">IF(AND(DATOS_[[#This Row],[% normaliz]]&lt;&gt;1,DATOS_[[#This Row],[% anualiz]]&lt;&gt;1),"Sí","NO")</f>
        <v>NO</v>
      </c>
      <c r="BW799" s="137" t="str">
        <f aca="false">+IF(DATOS_[[#This Row],[% normaliz]]*DATOS_[[#This Row],[% anualiz]]=1,"NO","Sí")</f>
        <v>Sí</v>
      </c>
      <c r="BX799" s="138" t="e">
        <f aca="false">(DATOS_[[#This Row],[S.BASE]]*(1/DATOS_[[#This Row],[% normaliz]])*(1/DATOS_[[#This Row],[% anualiz]]))*IF(DATOS_[[#This Row],[Check Equiparado]]="Sí",1,0)</f>
        <v>#DIV/0!</v>
      </c>
      <c r="BY7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9" s="138" t="e">
        <f aca="false">+DATOS_[[#This Row],[SALARIO BASE Eq]]+DATOS_[[#This Row],[Tot COMPL.SAL Eq]]</f>
        <v>#DIV/0!</v>
      </c>
      <c r="CA799" s="138" t="e">
        <f aca="false" t="array" ref="CA799:CA7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9" s="138" t="e">
        <f aca="false">+DATOS_[[#This Row],[TOTAL SALARIO Eq]]+DATOS_[[#This Row],[Tot Extrasalarial Eq]]</f>
        <v>#DIV/0!</v>
      </c>
      <c r="CC799" s="139" t="n">
        <f aca="false">DATOS_[[#This Row],[S.BASE]]</f>
        <v>0</v>
      </c>
      <c r="CD799" s="139" t="n">
        <f aca="false">+SUM(DATOS_[[#This Row],[Conc.Sal.01]:[Conc.Sal.30]])</f>
        <v>0</v>
      </c>
      <c r="CE799" s="139" t="n">
        <f aca="false">+DATOS_[[#This Row],[SALARIO BASE Ef]]+DATOS_[[#This Row],[Tot COMPL.SAL Ef]]</f>
        <v>0</v>
      </c>
      <c r="CF799" s="139" t="n">
        <f aca="false">+SUM(DATOS_[[#This Row],[C.Extra.01]:[C.Extra.05]])</f>
        <v>0</v>
      </c>
      <c r="CG799" s="139" t="n">
        <f aca="false">+DATOS_[[#This Row],[TOTAL SALARIO Ef]]+DATOS_[[#This Row],[Tot Extrasalarial Ef]]</f>
        <v>0</v>
      </c>
      <c r="CH799" s="140" t="n">
        <f aca="false">MIN(IF(DATOS_[[#This Row],[Fecha Fin Contrato]]="",$D$4,DATOS_[[#This Row],[Fecha Fin Contrato]]),$D$4)-MAX(DATOS_[[#This Row],[Fecha de Contratación]],$D$3)+1</f>
        <v>1</v>
      </c>
      <c r="CI799" s="141" t="str">
        <f aca="false">IF(COUNTIFS(DATOS_[id],DATOS_[[#This Row],[id]])&gt;1,DATOS_[[#This Row],[id]],"")</f>
        <v/>
      </c>
      <c r="CJ799" s="141" t="n">
        <f aca="false">(Inicio!$G$10-DATOS_[[#This Row],[Fecha Nacimiento]])/365.25</f>
        <v>0</v>
      </c>
      <c r="CK799" s="141" t="n">
        <f aca="false">(Inicio!$G$10-DATOS_[[#This Row],[Fecha de Antigüedad]])/365.25</f>
        <v>0</v>
      </c>
      <c r="CL799" s="141" t="e">
        <f aca="false">+VLOOKUP(DATOS_[[#This Row],[Clave de Contrato]],TblTiposContrato13[],3,0)</f>
        <v>#N/A</v>
      </c>
      <c r="CM799" s="141" t="e">
        <f aca="false">+VLOOKUP(DATOS_[[#This Row],[Clave de Contrato]],TblTiposContrato13[],4,0)</f>
        <v>#N/A</v>
      </c>
      <c r="CN799" s="141" t="str">
        <f aca="false">VLOOKUP(DATOS_[[#This Row],[Edad]],CONTRATOS!TblRngEdad,2,1)</f>
        <v>20  o menos</v>
      </c>
      <c r="CO799" s="141" t="str">
        <f aca="false">VLOOKUP(DATOS_[[#This Row],[Antigüedad]],TblRngAntg14[],2,1)</f>
        <v>0 a 1 años</v>
      </c>
    </row>
    <row r="800" customFormat="false" ht="13.8" hidden="false" customHeight="false" outlineLevel="0" collapsed="false">
      <c r="D800" s="128"/>
      <c r="E800" s="129"/>
      <c r="F800" s="129"/>
      <c r="G800" s="129"/>
      <c r="H800" s="130"/>
      <c r="I800" s="131"/>
      <c r="J800" s="128"/>
      <c r="K800" s="132"/>
      <c r="L800" s="132"/>
      <c r="M800" s="133"/>
      <c r="N800" s="133"/>
      <c r="O800" s="133"/>
      <c r="P800" s="129"/>
      <c r="Z800" s="74"/>
      <c r="AA800" s="75"/>
      <c r="AB800" s="75"/>
      <c r="AC800" s="129"/>
      <c r="AD800" s="134"/>
      <c r="AE800" s="134"/>
      <c r="AF800" s="134"/>
      <c r="AG800" s="134"/>
      <c r="AH800" s="134"/>
      <c r="AI800" s="134"/>
      <c r="AJ800" s="134"/>
      <c r="AK800" s="134"/>
      <c r="AL800" s="134"/>
      <c r="AM800" s="134"/>
      <c r="AN800" s="134"/>
      <c r="AO800" s="134"/>
      <c r="AP800" s="134"/>
      <c r="AQ800" s="134"/>
      <c r="AR800" s="134"/>
      <c r="AS800" s="134"/>
      <c r="AT800" s="134"/>
      <c r="AU800" s="134"/>
      <c r="AV800" s="134"/>
      <c r="AW800" s="134"/>
      <c r="AX800" s="134"/>
      <c r="AY800" s="134"/>
      <c r="AZ800" s="134"/>
      <c r="BA800" s="134"/>
      <c r="BB800" s="134"/>
      <c r="BC800" s="134"/>
      <c r="BD800" s="134"/>
      <c r="BE800" s="134"/>
      <c r="BF800" s="134"/>
      <c r="BG800" s="134"/>
      <c r="BH800" s="134"/>
      <c r="BI800" s="134"/>
      <c r="BJ800" s="134"/>
      <c r="BK800" s="134"/>
      <c r="BL800" s="134"/>
      <c r="BM800" s="135"/>
      <c r="BN800" s="136" t="n">
        <f aca="false">+MAX($D$3,DATOS_[[#This Row],[Fecha Inicio Sit. Contract.]])</f>
        <v>0</v>
      </c>
      <c r="BO800" s="136" t="n">
        <f aca="false">+MIN($D$4,DATOS_[[#This Row],[Fecha Fin Sit. Contract.]])</f>
        <v>0</v>
      </c>
      <c r="BP800" s="137" t="n">
        <f aca="false">+DATOS_[[#This Row],[% de jornada]]*IF(DATOS_[[#This Row],[% jornada reducida]]="",1,DATOS_[[#This Row],[% jornada reducida]])</f>
        <v>0</v>
      </c>
      <c r="BQ800" s="137" t="n">
        <f aca="false">+(DATOS_[[#This Row],[F.fin.cal]]-DATOS_[[#This Row],[F.ini.cal]]+1)/($D$4-$D$3+1)</f>
        <v>1</v>
      </c>
      <c r="BR800" s="137" t="str">
        <f aca="false">IF(OR(AND(DATOS_[[#This Row],[Fecha Fin Contrato]]&lt;$D$3,DATOS_[[#This Row],[Fecha Fin Contrato]]&lt;&gt;""),DATOS_[[#This Row],[Fecha de Contratación]]&gt;$D$4),"Fuera","Dentro")</f>
        <v>Dentro</v>
      </c>
      <c r="BS800" s="137" t="str">
        <f aca="false" t="array" ref="BS800:BS800">IF(MAX(IF(DATOS_[id]=DATOS_[[#This Row],[id]],DATOS_[F.fin.cal]))=DATOS_[[#This Row],[F.fin.cal]],"Sí","NO")</f>
        <v>Sí</v>
      </c>
      <c r="BT800" s="137" t="str">
        <f aca="false">IF(AND(DATOS_[[#This Row],[% normaliz]]&lt;&gt;1,DATOS_[[#This Row],[% anualiz]]=1),"Sí","NO")</f>
        <v>Sí</v>
      </c>
      <c r="BU800" s="137" t="str">
        <f aca="false">IF(AND(DATOS_[[#This Row],[% normaliz]]=1,DATOS_[[#This Row],[% anualiz]]&lt;&gt;1),"Sí","NO")</f>
        <v>NO</v>
      </c>
      <c r="BV800" s="137" t="str">
        <f aca="false">IF(AND(DATOS_[[#This Row],[% normaliz]]&lt;&gt;1,DATOS_[[#This Row],[% anualiz]]&lt;&gt;1),"Sí","NO")</f>
        <v>NO</v>
      </c>
      <c r="BW800" s="137" t="str">
        <f aca="false">+IF(DATOS_[[#This Row],[% normaliz]]*DATOS_[[#This Row],[% anualiz]]=1,"NO","Sí")</f>
        <v>Sí</v>
      </c>
      <c r="BX800" s="138" t="e">
        <f aca="false">(DATOS_[[#This Row],[S.BASE]]*(1/DATOS_[[#This Row],[% normaliz]])*(1/DATOS_[[#This Row],[% anualiz]]))*IF(DATOS_[[#This Row],[Check Equiparado]]="Sí",1,0)</f>
        <v>#DIV/0!</v>
      </c>
      <c r="BY8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0" s="138" t="e">
        <f aca="false">+DATOS_[[#This Row],[SALARIO BASE Eq]]+DATOS_[[#This Row],[Tot COMPL.SAL Eq]]</f>
        <v>#DIV/0!</v>
      </c>
      <c r="CA800" s="138" t="e">
        <f aca="false" t="array" ref="CA800:CA8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0" s="138" t="e">
        <f aca="false">+DATOS_[[#This Row],[TOTAL SALARIO Eq]]+DATOS_[[#This Row],[Tot Extrasalarial Eq]]</f>
        <v>#DIV/0!</v>
      </c>
      <c r="CC800" s="139" t="n">
        <f aca="false">DATOS_[[#This Row],[S.BASE]]</f>
        <v>0</v>
      </c>
      <c r="CD800" s="139" t="n">
        <f aca="false">+SUM(DATOS_[[#This Row],[Conc.Sal.01]:[Conc.Sal.30]])</f>
        <v>0</v>
      </c>
      <c r="CE800" s="139" t="n">
        <f aca="false">+DATOS_[[#This Row],[SALARIO BASE Ef]]+DATOS_[[#This Row],[Tot COMPL.SAL Ef]]</f>
        <v>0</v>
      </c>
      <c r="CF800" s="139" t="n">
        <f aca="false">+SUM(DATOS_[[#This Row],[C.Extra.01]:[C.Extra.05]])</f>
        <v>0</v>
      </c>
      <c r="CG800" s="139" t="n">
        <f aca="false">+DATOS_[[#This Row],[TOTAL SALARIO Ef]]+DATOS_[[#This Row],[Tot Extrasalarial Ef]]</f>
        <v>0</v>
      </c>
      <c r="CH800" s="140" t="n">
        <f aca="false">MIN(IF(DATOS_[[#This Row],[Fecha Fin Contrato]]="",$D$4,DATOS_[[#This Row],[Fecha Fin Contrato]]),$D$4)-MAX(DATOS_[[#This Row],[Fecha de Contratación]],$D$3)+1</f>
        <v>1</v>
      </c>
      <c r="CI800" s="141" t="str">
        <f aca="false">IF(COUNTIFS(DATOS_[id],DATOS_[[#This Row],[id]])&gt;1,DATOS_[[#This Row],[id]],"")</f>
        <v/>
      </c>
      <c r="CJ800" s="141" t="n">
        <f aca="false">(Inicio!$G$10-DATOS_[[#This Row],[Fecha Nacimiento]])/365.25</f>
        <v>0</v>
      </c>
      <c r="CK800" s="141" t="n">
        <f aca="false">(Inicio!$G$10-DATOS_[[#This Row],[Fecha de Antigüedad]])/365.25</f>
        <v>0</v>
      </c>
      <c r="CL800" s="141" t="e">
        <f aca="false">+VLOOKUP(DATOS_[[#This Row],[Clave de Contrato]],TblTiposContrato13[],3,0)</f>
        <v>#N/A</v>
      </c>
      <c r="CM800" s="141" t="e">
        <f aca="false">+VLOOKUP(DATOS_[[#This Row],[Clave de Contrato]],TblTiposContrato13[],4,0)</f>
        <v>#N/A</v>
      </c>
      <c r="CN800" s="141" t="str">
        <f aca="false">VLOOKUP(DATOS_[[#This Row],[Edad]],CONTRATOS!TblRngEdad,2,1)</f>
        <v>20  o menos</v>
      </c>
      <c r="CO800" s="141" t="str">
        <f aca="false">VLOOKUP(DATOS_[[#This Row],[Antigüedad]],TblRngAntg14[],2,1)</f>
        <v>0 a 1 años</v>
      </c>
    </row>
    <row r="801" customFormat="false" ht="13.8" hidden="false" customHeight="false" outlineLevel="0" collapsed="false">
      <c r="D801" s="128"/>
      <c r="E801" s="129"/>
      <c r="F801" s="129"/>
      <c r="G801" s="129"/>
      <c r="H801" s="130"/>
      <c r="I801" s="131"/>
      <c r="J801" s="128"/>
      <c r="K801" s="132"/>
      <c r="L801" s="132"/>
      <c r="M801" s="133"/>
      <c r="N801" s="133"/>
      <c r="O801" s="133"/>
      <c r="P801" s="129"/>
      <c r="Z801" s="74"/>
      <c r="AA801" s="75"/>
      <c r="AB801" s="75"/>
      <c r="AC801" s="129"/>
      <c r="AD801" s="134"/>
      <c r="AE801" s="134"/>
      <c r="AF801" s="134"/>
      <c r="AG801" s="134"/>
      <c r="AH801" s="134"/>
      <c r="AI801" s="134"/>
      <c r="AJ801" s="134"/>
      <c r="AK801" s="134"/>
      <c r="AL801" s="134"/>
      <c r="AM801" s="134"/>
      <c r="AN801" s="134"/>
      <c r="AO801" s="134"/>
      <c r="AP801" s="134"/>
      <c r="AQ801" s="134"/>
      <c r="AR801" s="134"/>
      <c r="AS801" s="134"/>
      <c r="AT801" s="134"/>
      <c r="AU801" s="134"/>
      <c r="AV801" s="134"/>
      <c r="AW801" s="134"/>
      <c r="AX801" s="134"/>
      <c r="AY801" s="134"/>
      <c r="AZ801" s="134"/>
      <c r="BA801" s="134"/>
      <c r="BB801" s="134"/>
      <c r="BC801" s="134"/>
      <c r="BD801" s="134"/>
      <c r="BE801" s="134"/>
      <c r="BF801" s="134"/>
      <c r="BG801" s="134"/>
      <c r="BH801" s="134"/>
      <c r="BI801" s="134"/>
      <c r="BJ801" s="134"/>
      <c r="BK801" s="134"/>
      <c r="BL801" s="134"/>
      <c r="BM801" s="135"/>
      <c r="BN801" s="136" t="n">
        <f aca="false">+MAX($D$3,DATOS_[[#This Row],[Fecha Inicio Sit. Contract.]])</f>
        <v>0</v>
      </c>
      <c r="BO801" s="136" t="n">
        <f aca="false">+MIN($D$4,DATOS_[[#This Row],[Fecha Fin Sit. Contract.]])</f>
        <v>0</v>
      </c>
      <c r="BP801" s="137" t="n">
        <f aca="false">+DATOS_[[#This Row],[% de jornada]]*IF(DATOS_[[#This Row],[% jornada reducida]]="",1,DATOS_[[#This Row],[% jornada reducida]])</f>
        <v>0</v>
      </c>
      <c r="BQ801" s="137" t="n">
        <f aca="false">+(DATOS_[[#This Row],[F.fin.cal]]-DATOS_[[#This Row],[F.ini.cal]]+1)/($D$4-$D$3+1)</f>
        <v>1</v>
      </c>
      <c r="BR801" s="137" t="str">
        <f aca="false">IF(OR(AND(DATOS_[[#This Row],[Fecha Fin Contrato]]&lt;$D$3,DATOS_[[#This Row],[Fecha Fin Contrato]]&lt;&gt;""),DATOS_[[#This Row],[Fecha de Contratación]]&gt;$D$4),"Fuera","Dentro")</f>
        <v>Dentro</v>
      </c>
      <c r="BS801" s="137" t="str">
        <f aca="false" t="array" ref="BS801:BS801">IF(MAX(IF(DATOS_[id]=DATOS_[[#This Row],[id]],DATOS_[F.fin.cal]))=DATOS_[[#This Row],[F.fin.cal]],"Sí","NO")</f>
        <v>Sí</v>
      </c>
      <c r="BT801" s="137" t="str">
        <f aca="false">IF(AND(DATOS_[[#This Row],[% normaliz]]&lt;&gt;1,DATOS_[[#This Row],[% anualiz]]=1),"Sí","NO")</f>
        <v>Sí</v>
      </c>
      <c r="BU801" s="137" t="str">
        <f aca="false">IF(AND(DATOS_[[#This Row],[% normaliz]]=1,DATOS_[[#This Row],[% anualiz]]&lt;&gt;1),"Sí","NO")</f>
        <v>NO</v>
      </c>
      <c r="BV801" s="137" t="str">
        <f aca="false">IF(AND(DATOS_[[#This Row],[% normaliz]]&lt;&gt;1,DATOS_[[#This Row],[% anualiz]]&lt;&gt;1),"Sí","NO")</f>
        <v>NO</v>
      </c>
      <c r="BW801" s="137" t="str">
        <f aca="false">+IF(DATOS_[[#This Row],[% normaliz]]*DATOS_[[#This Row],[% anualiz]]=1,"NO","Sí")</f>
        <v>Sí</v>
      </c>
      <c r="BX801" s="138" t="e">
        <f aca="false">(DATOS_[[#This Row],[S.BASE]]*(1/DATOS_[[#This Row],[% normaliz]])*(1/DATOS_[[#This Row],[% anualiz]]))*IF(DATOS_[[#This Row],[Check Equiparado]]="Sí",1,0)</f>
        <v>#DIV/0!</v>
      </c>
      <c r="BY8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1" s="138" t="e">
        <f aca="false">+DATOS_[[#This Row],[SALARIO BASE Eq]]+DATOS_[[#This Row],[Tot COMPL.SAL Eq]]</f>
        <v>#DIV/0!</v>
      </c>
      <c r="CA801" s="138" t="e">
        <f aca="false" t="array" ref="CA801:CA8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1" s="138" t="e">
        <f aca="false">+DATOS_[[#This Row],[TOTAL SALARIO Eq]]+DATOS_[[#This Row],[Tot Extrasalarial Eq]]</f>
        <v>#DIV/0!</v>
      </c>
      <c r="CC801" s="139" t="n">
        <f aca="false">DATOS_[[#This Row],[S.BASE]]</f>
        <v>0</v>
      </c>
      <c r="CD801" s="139" t="n">
        <f aca="false">+SUM(DATOS_[[#This Row],[Conc.Sal.01]:[Conc.Sal.30]])</f>
        <v>0</v>
      </c>
      <c r="CE801" s="139" t="n">
        <f aca="false">+DATOS_[[#This Row],[SALARIO BASE Ef]]+DATOS_[[#This Row],[Tot COMPL.SAL Ef]]</f>
        <v>0</v>
      </c>
      <c r="CF801" s="139" t="n">
        <f aca="false">+SUM(DATOS_[[#This Row],[C.Extra.01]:[C.Extra.05]])</f>
        <v>0</v>
      </c>
      <c r="CG801" s="139" t="n">
        <f aca="false">+DATOS_[[#This Row],[TOTAL SALARIO Ef]]+DATOS_[[#This Row],[Tot Extrasalarial Ef]]</f>
        <v>0</v>
      </c>
      <c r="CH801" s="140" t="n">
        <f aca="false">MIN(IF(DATOS_[[#This Row],[Fecha Fin Contrato]]="",$D$4,DATOS_[[#This Row],[Fecha Fin Contrato]]),$D$4)-MAX(DATOS_[[#This Row],[Fecha de Contratación]],$D$3)+1</f>
        <v>1</v>
      </c>
      <c r="CI801" s="141" t="str">
        <f aca="false">IF(COUNTIFS(DATOS_[id],DATOS_[[#This Row],[id]])&gt;1,DATOS_[[#This Row],[id]],"")</f>
        <v/>
      </c>
      <c r="CJ801" s="141" t="n">
        <f aca="false">(Inicio!$G$10-DATOS_[[#This Row],[Fecha Nacimiento]])/365.25</f>
        <v>0</v>
      </c>
      <c r="CK801" s="141" t="n">
        <f aca="false">(Inicio!$G$10-DATOS_[[#This Row],[Fecha de Antigüedad]])/365.25</f>
        <v>0</v>
      </c>
      <c r="CL801" s="141" t="e">
        <f aca="false">+VLOOKUP(DATOS_[[#This Row],[Clave de Contrato]],TblTiposContrato13[],3,0)</f>
        <v>#N/A</v>
      </c>
      <c r="CM801" s="141" t="e">
        <f aca="false">+VLOOKUP(DATOS_[[#This Row],[Clave de Contrato]],TblTiposContrato13[],4,0)</f>
        <v>#N/A</v>
      </c>
      <c r="CN801" s="141" t="str">
        <f aca="false">VLOOKUP(DATOS_[[#This Row],[Edad]],CONTRATOS!TblRngEdad,2,1)</f>
        <v>20  o menos</v>
      </c>
      <c r="CO801" s="141" t="str">
        <f aca="false">VLOOKUP(DATOS_[[#This Row],[Antigüedad]],TblRngAntg14[],2,1)</f>
        <v>0 a 1 años</v>
      </c>
    </row>
    <row r="802" customFormat="false" ht="13.8" hidden="false" customHeight="false" outlineLevel="0" collapsed="false">
      <c r="D802" s="128"/>
      <c r="E802" s="129"/>
      <c r="F802" s="129"/>
      <c r="G802" s="129"/>
      <c r="H802" s="130"/>
      <c r="I802" s="131"/>
      <c r="J802" s="128"/>
      <c r="K802" s="132"/>
      <c r="L802" s="132"/>
      <c r="M802" s="133"/>
      <c r="N802" s="133"/>
      <c r="O802" s="133"/>
      <c r="P802" s="129"/>
      <c r="Z802" s="74"/>
      <c r="AA802" s="75"/>
      <c r="AB802" s="75"/>
      <c r="AC802" s="129"/>
      <c r="AD802" s="134"/>
      <c r="AE802" s="134"/>
      <c r="AF802" s="134"/>
      <c r="AG802" s="134"/>
      <c r="AH802" s="134"/>
      <c r="AI802" s="134"/>
      <c r="AJ802" s="134"/>
      <c r="AK802" s="134"/>
      <c r="AL802" s="134"/>
      <c r="AM802" s="134"/>
      <c r="AN802" s="134"/>
      <c r="AO802" s="134"/>
      <c r="AP802" s="134"/>
      <c r="AQ802" s="134"/>
      <c r="AR802" s="134"/>
      <c r="AS802" s="134"/>
      <c r="AT802" s="134"/>
      <c r="AU802" s="134"/>
      <c r="AV802" s="134"/>
      <c r="AW802" s="134"/>
      <c r="AX802" s="134"/>
      <c r="AY802" s="134"/>
      <c r="AZ802" s="134"/>
      <c r="BA802" s="134"/>
      <c r="BB802" s="134"/>
      <c r="BC802" s="134"/>
      <c r="BD802" s="134"/>
      <c r="BE802" s="134"/>
      <c r="BF802" s="134"/>
      <c r="BG802" s="134"/>
      <c r="BH802" s="134"/>
      <c r="BI802" s="134"/>
      <c r="BJ802" s="134"/>
      <c r="BK802" s="134"/>
      <c r="BL802" s="134"/>
      <c r="BM802" s="135"/>
      <c r="BN802" s="136" t="n">
        <f aca="false">+MAX($D$3,DATOS_[[#This Row],[Fecha Inicio Sit. Contract.]])</f>
        <v>0</v>
      </c>
      <c r="BO802" s="136" t="n">
        <f aca="false">+MIN($D$4,DATOS_[[#This Row],[Fecha Fin Sit. Contract.]])</f>
        <v>0</v>
      </c>
      <c r="BP802" s="137" t="n">
        <f aca="false">+DATOS_[[#This Row],[% de jornada]]*IF(DATOS_[[#This Row],[% jornada reducida]]="",1,DATOS_[[#This Row],[% jornada reducida]])</f>
        <v>0</v>
      </c>
      <c r="BQ802" s="137" t="n">
        <f aca="false">+(DATOS_[[#This Row],[F.fin.cal]]-DATOS_[[#This Row],[F.ini.cal]]+1)/($D$4-$D$3+1)</f>
        <v>1</v>
      </c>
      <c r="BR802" s="137" t="str">
        <f aca="false">IF(OR(AND(DATOS_[[#This Row],[Fecha Fin Contrato]]&lt;$D$3,DATOS_[[#This Row],[Fecha Fin Contrato]]&lt;&gt;""),DATOS_[[#This Row],[Fecha de Contratación]]&gt;$D$4),"Fuera","Dentro")</f>
        <v>Dentro</v>
      </c>
      <c r="BS802" s="137" t="str">
        <f aca="false" t="array" ref="BS802:BS802">IF(MAX(IF(DATOS_[id]=DATOS_[[#This Row],[id]],DATOS_[F.fin.cal]))=DATOS_[[#This Row],[F.fin.cal]],"Sí","NO")</f>
        <v>Sí</v>
      </c>
      <c r="BT802" s="137" t="str">
        <f aca="false">IF(AND(DATOS_[[#This Row],[% normaliz]]&lt;&gt;1,DATOS_[[#This Row],[% anualiz]]=1),"Sí","NO")</f>
        <v>Sí</v>
      </c>
      <c r="BU802" s="137" t="str">
        <f aca="false">IF(AND(DATOS_[[#This Row],[% normaliz]]=1,DATOS_[[#This Row],[% anualiz]]&lt;&gt;1),"Sí","NO")</f>
        <v>NO</v>
      </c>
      <c r="BV802" s="137" t="str">
        <f aca="false">IF(AND(DATOS_[[#This Row],[% normaliz]]&lt;&gt;1,DATOS_[[#This Row],[% anualiz]]&lt;&gt;1),"Sí","NO")</f>
        <v>NO</v>
      </c>
      <c r="BW802" s="137" t="str">
        <f aca="false">+IF(DATOS_[[#This Row],[% normaliz]]*DATOS_[[#This Row],[% anualiz]]=1,"NO","Sí")</f>
        <v>Sí</v>
      </c>
      <c r="BX802" s="138" t="e">
        <f aca="false">(DATOS_[[#This Row],[S.BASE]]*(1/DATOS_[[#This Row],[% normaliz]])*(1/DATOS_[[#This Row],[% anualiz]]))*IF(DATOS_[[#This Row],[Check Equiparado]]="Sí",1,0)</f>
        <v>#DIV/0!</v>
      </c>
      <c r="BY8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2" s="138" t="e">
        <f aca="false">+DATOS_[[#This Row],[SALARIO BASE Eq]]+DATOS_[[#This Row],[Tot COMPL.SAL Eq]]</f>
        <v>#DIV/0!</v>
      </c>
      <c r="CA802" s="138" t="e">
        <f aca="false" t="array" ref="CA802:CA8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2" s="138" t="e">
        <f aca="false">+DATOS_[[#This Row],[TOTAL SALARIO Eq]]+DATOS_[[#This Row],[Tot Extrasalarial Eq]]</f>
        <v>#DIV/0!</v>
      </c>
      <c r="CC802" s="139" t="n">
        <f aca="false">DATOS_[[#This Row],[S.BASE]]</f>
        <v>0</v>
      </c>
      <c r="CD802" s="139" t="n">
        <f aca="false">+SUM(DATOS_[[#This Row],[Conc.Sal.01]:[Conc.Sal.30]])</f>
        <v>0</v>
      </c>
      <c r="CE802" s="139" t="n">
        <f aca="false">+DATOS_[[#This Row],[SALARIO BASE Ef]]+DATOS_[[#This Row],[Tot COMPL.SAL Ef]]</f>
        <v>0</v>
      </c>
      <c r="CF802" s="139" t="n">
        <f aca="false">+SUM(DATOS_[[#This Row],[C.Extra.01]:[C.Extra.05]])</f>
        <v>0</v>
      </c>
      <c r="CG802" s="139" t="n">
        <f aca="false">+DATOS_[[#This Row],[TOTAL SALARIO Ef]]+DATOS_[[#This Row],[Tot Extrasalarial Ef]]</f>
        <v>0</v>
      </c>
      <c r="CH802" s="140" t="n">
        <f aca="false">MIN(IF(DATOS_[[#This Row],[Fecha Fin Contrato]]="",$D$4,DATOS_[[#This Row],[Fecha Fin Contrato]]),$D$4)-MAX(DATOS_[[#This Row],[Fecha de Contratación]],$D$3)+1</f>
        <v>1</v>
      </c>
      <c r="CI802" s="141" t="str">
        <f aca="false">IF(COUNTIFS(DATOS_[id],DATOS_[[#This Row],[id]])&gt;1,DATOS_[[#This Row],[id]],"")</f>
        <v/>
      </c>
      <c r="CJ802" s="141" t="n">
        <f aca="false">(Inicio!$G$10-DATOS_[[#This Row],[Fecha Nacimiento]])/365.25</f>
        <v>0</v>
      </c>
      <c r="CK802" s="141" t="n">
        <f aca="false">(Inicio!$G$10-DATOS_[[#This Row],[Fecha de Antigüedad]])/365.25</f>
        <v>0</v>
      </c>
      <c r="CL802" s="141" t="e">
        <f aca="false">+VLOOKUP(DATOS_[[#This Row],[Clave de Contrato]],TblTiposContrato13[],3,0)</f>
        <v>#N/A</v>
      </c>
      <c r="CM802" s="141" t="e">
        <f aca="false">+VLOOKUP(DATOS_[[#This Row],[Clave de Contrato]],TblTiposContrato13[],4,0)</f>
        <v>#N/A</v>
      </c>
      <c r="CN802" s="141" t="str">
        <f aca="false">VLOOKUP(DATOS_[[#This Row],[Edad]],CONTRATOS!TblRngEdad,2,1)</f>
        <v>20  o menos</v>
      </c>
      <c r="CO802" s="141" t="str">
        <f aca="false">VLOOKUP(DATOS_[[#This Row],[Antigüedad]],TblRngAntg14[],2,1)</f>
        <v>0 a 1 años</v>
      </c>
    </row>
    <row r="803" customFormat="false" ht="13.8" hidden="false" customHeight="false" outlineLevel="0" collapsed="false">
      <c r="D803" s="128"/>
      <c r="E803" s="129"/>
      <c r="F803" s="129"/>
      <c r="G803" s="129"/>
      <c r="H803" s="130"/>
      <c r="I803" s="131"/>
      <c r="J803" s="128"/>
      <c r="K803" s="132"/>
      <c r="L803" s="132"/>
      <c r="M803" s="133"/>
      <c r="N803" s="133"/>
      <c r="O803" s="133"/>
      <c r="P803" s="129"/>
      <c r="Z803" s="74"/>
      <c r="AA803" s="75"/>
      <c r="AB803" s="75"/>
      <c r="AC803" s="129"/>
      <c r="AD803" s="134"/>
      <c r="AE803" s="134"/>
      <c r="AF803" s="134"/>
      <c r="AG803" s="134"/>
      <c r="AH803" s="134"/>
      <c r="AI803" s="134"/>
      <c r="AJ803" s="134"/>
      <c r="AK803" s="134"/>
      <c r="AL803" s="134"/>
      <c r="AM803" s="134"/>
      <c r="AN803" s="134"/>
      <c r="AO803" s="134"/>
      <c r="AP803" s="134"/>
      <c r="AQ803" s="134"/>
      <c r="AR803" s="134"/>
      <c r="AS803" s="134"/>
      <c r="AT803" s="134"/>
      <c r="AU803" s="134"/>
      <c r="AV803" s="134"/>
      <c r="AW803" s="134"/>
      <c r="AX803" s="134"/>
      <c r="AY803" s="134"/>
      <c r="AZ803" s="134"/>
      <c r="BA803" s="134"/>
      <c r="BB803" s="134"/>
      <c r="BC803" s="134"/>
      <c r="BD803" s="134"/>
      <c r="BE803" s="134"/>
      <c r="BF803" s="134"/>
      <c r="BG803" s="134"/>
      <c r="BH803" s="134"/>
      <c r="BI803" s="134"/>
      <c r="BJ803" s="134"/>
      <c r="BK803" s="134"/>
      <c r="BL803" s="134"/>
      <c r="BM803" s="135"/>
      <c r="BN803" s="136" t="n">
        <f aca="false">+MAX($D$3,DATOS_[[#This Row],[Fecha Inicio Sit. Contract.]])</f>
        <v>0</v>
      </c>
      <c r="BO803" s="136" t="n">
        <f aca="false">+MIN($D$4,DATOS_[[#This Row],[Fecha Fin Sit. Contract.]])</f>
        <v>0</v>
      </c>
      <c r="BP803" s="137" t="n">
        <f aca="false">+DATOS_[[#This Row],[% de jornada]]*IF(DATOS_[[#This Row],[% jornada reducida]]="",1,DATOS_[[#This Row],[% jornada reducida]])</f>
        <v>0</v>
      </c>
      <c r="BQ803" s="137" t="n">
        <f aca="false">+(DATOS_[[#This Row],[F.fin.cal]]-DATOS_[[#This Row],[F.ini.cal]]+1)/($D$4-$D$3+1)</f>
        <v>1</v>
      </c>
      <c r="BR803" s="137" t="str">
        <f aca="false">IF(OR(AND(DATOS_[[#This Row],[Fecha Fin Contrato]]&lt;$D$3,DATOS_[[#This Row],[Fecha Fin Contrato]]&lt;&gt;""),DATOS_[[#This Row],[Fecha de Contratación]]&gt;$D$4),"Fuera","Dentro")</f>
        <v>Dentro</v>
      </c>
      <c r="BS803" s="137" t="str">
        <f aca="false" t="array" ref="BS803:BS803">IF(MAX(IF(DATOS_[id]=DATOS_[[#This Row],[id]],DATOS_[F.fin.cal]))=DATOS_[[#This Row],[F.fin.cal]],"Sí","NO")</f>
        <v>Sí</v>
      </c>
      <c r="BT803" s="137" t="str">
        <f aca="false">IF(AND(DATOS_[[#This Row],[% normaliz]]&lt;&gt;1,DATOS_[[#This Row],[% anualiz]]=1),"Sí","NO")</f>
        <v>Sí</v>
      </c>
      <c r="BU803" s="137" t="str">
        <f aca="false">IF(AND(DATOS_[[#This Row],[% normaliz]]=1,DATOS_[[#This Row],[% anualiz]]&lt;&gt;1),"Sí","NO")</f>
        <v>NO</v>
      </c>
      <c r="BV803" s="137" t="str">
        <f aca="false">IF(AND(DATOS_[[#This Row],[% normaliz]]&lt;&gt;1,DATOS_[[#This Row],[% anualiz]]&lt;&gt;1),"Sí","NO")</f>
        <v>NO</v>
      </c>
      <c r="BW803" s="137" t="str">
        <f aca="false">+IF(DATOS_[[#This Row],[% normaliz]]*DATOS_[[#This Row],[% anualiz]]=1,"NO","Sí")</f>
        <v>Sí</v>
      </c>
      <c r="BX803" s="138" t="e">
        <f aca="false">(DATOS_[[#This Row],[S.BASE]]*(1/DATOS_[[#This Row],[% normaliz]])*(1/DATOS_[[#This Row],[% anualiz]]))*IF(DATOS_[[#This Row],[Check Equiparado]]="Sí",1,0)</f>
        <v>#DIV/0!</v>
      </c>
      <c r="BY8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3" s="138" t="e">
        <f aca="false">+DATOS_[[#This Row],[SALARIO BASE Eq]]+DATOS_[[#This Row],[Tot COMPL.SAL Eq]]</f>
        <v>#DIV/0!</v>
      </c>
      <c r="CA803" s="138" t="e">
        <f aca="false" t="array" ref="CA803:CA8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3" s="138" t="e">
        <f aca="false">+DATOS_[[#This Row],[TOTAL SALARIO Eq]]+DATOS_[[#This Row],[Tot Extrasalarial Eq]]</f>
        <v>#DIV/0!</v>
      </c>
      <c r="CC803" s="139" t="n">
        <f aca="false">DATOS_[[#This Row],[S.BASE]]</f>
        <v>0</v>
      </c>
      <c r="CD803" s="139" t="n">
        <f aca="false">+SUM(DATOS_[[#This Row],[Conc.Sal.01]:[Conc.Sal.30]])</f>
        <v>0</v>
      </c>
      <c r="CE803" s="139" t="n">
        <f aca="false">+DATOS_[[#This Row],[SALARIO BASE Ef]]+DATOS_[[#This Row],[Tot COMPL.SAL Ef]]</f>
        <v>0</v>
      </c>
      <c r="CF803" s="139" t="n">
        <f aca="false">+SUM(DATOS_[[#This Row],[C.Extra.01]:[C.Extra.05]])</f>
        <v>0</v>
      </c>
      <c r="CG803" s="139" t="n">
        <f aca="false">+DATOS_[[#This Row],[TOTAL SALARIO Ef]]+DATOS_[[#This Row],[Tot Extrasalarial Ef]]</f>
        <v>0</v>
      </c>
      <c r="CH803" s="140" t="n">
        <f aca="false">MIN(IF(DATOS_[[#This Row],[Fecha Fin Contrato]]="",$D$4,DATOS_[[#This Row],[Fecha Fin Contrato]]),$D$4)-MAX(DATOS_[[#This Row],[Fecha de Contratación]],$D$3)+1</f>
        <v>1</v>
      </c>
      <c r="CI803" s="141" t="str">
        <f aca="false">IF(COUNTIFS(DATOS_[id],DATOS_[[#This Row],[id]])&gt;1,DATOS_[[#This Row],[id]],"")</f>
        <v/>
      </c>
      <c r="CJ803" s="141" t="n">
        <f aca="false">(Inicio!$G$10-DATOS_[[#This Row],[Fecha Nacimiento]])/365.25</f>
        <v>0</v>
      </c>
      <c r="CK803" s="141" t="n">
        <f aca="false">(Inicio!$G$10-DATOS_[[#This Row],[Fecha de Antigüedad]])/365.25</f>
        <v>0</v>
      </c>
      <c r="CL803" s="141" t="e">
        <f aca="false">+VLOOKUP(DATOS_[[#This Row],[Clave de Contrato]],TblTiposContrato13[],3,0)</f>
        <v>#N/A</v>
      </c>
      <c r="CM803" s="141" t="e">
        <f aca="false">+VLOOKUP(DATOS_[[#This Row],[Clave de Contrato]],TblTiposContrato13[],4,0)</f>
        <v>#N/A</v>
      </c>
      <c r="CN803" s="141" t="str">
        <f aca="false">VLOOKUP(DATOS_[[#This Row],[Edad]],CONTRATOS!TblRngEdad,2,1)</f>
        <v>20  o menos</v>
      </c>
      <c r="CO803" s="141" t="str">
        <f aca="false">VLOOKUP(DATOS_[[#This Row],[Antigüedad]],TblRngAntg14[],2,1)</f>
        <v>0 a 1 años</v>
      </c>
    </row>
    <row r="804" customFormat="false" ht="13.8" hidden="false" customHeight="false" outlineLevel="0" collapsed="false">
      <c r="D804" s="128"/>
      <c r="E804" s="129"/>
      <c r="F804" s="129"/>
      <c r="G804" s="129"/>
      <c r="H804" s="130"/>
      <c r="I804" s="131"/>
      <c r="J804" s="128"/>
      <c r="K804" s="132"/>
      <c r="L804" s="132"/>
      <c r="M804" s="133"/>
      <c r="N804" s="133"/>
      <c r="O804" s="133"/>
      <c r="P804" s="129"/>
      <c r="Z804" s="74"/>
      <c r="AA804" s="75"/>
      <c r="AB804" s="75"/>
      <c r="AC804" s="129"/>
      <c r="AD804" s="134"/>
      <c r="AE804" s="134"/>
      <c r="AF804" s="134"/>
      <c r="AG804" s="134"/>
      <c r="AH804" s="134"/>
      <c r="AI804" s="134"/>
      <c r="AJ804" s="134"/>
      <c r="AK804" s="134"/>
      <c r="AL804" s="134"/>
      <c r="AM804" s="134"/>
      <c r="AN804" s="134"/>
      <c r="AO804" s="134"/>
      <c r="AP804" s="134"/>
      <c r="AQ804" s="134"/>
      <c r="AR804" s="134"/>
      <c r="AS804" s="134"/>
      <c r="AT804" s="134"/>
      <c r="AU804" s="134"/>
      <c r="AV804" s="134"/>
      <c r="AW804" s="134"/>
      <c r="AX804" s="134"/>
      <c r="AY804" s="134"/>
      <c r="AZ804" s="134"/>
      <c r="BA804" s="134"/>
      <c r="BB804" s="134"/>
      <c r="BC804" s="134"/>
      <c r="BD804" s="134"/>
      <c r="BE804" s="134"/>
      <c r="BF804" s="134"/>
      <c r="BG804" s="134"/>
      <c r="BH804" s="134"/>
      <c r="BI804" s="134"/>
      <c r="BJ804" s="134"/>
      <c r="BK804" s="134"/>
      <c r="BL804" s="134"/>
      <c r="BM804" s="135"/>
      <c r="BN804" s="136" t="n">
        <f aca="false">+MAX($D$3,DATOS_[[#This Row],[Fecha Inicio Sit. Contract.]])</f>
        <v>0</v>
      </c>
      <c r="BO804" s="136" t="n">
        <f aca="false">+MIN($D$4,DATOS_[[#This Row],[Fecha Fin Sit. Contract.]])</f>
        <v>0</v>
      </c>
      <c r="BP804" s="137" t="n">
        <f aca="false">+DATOS_[[#This Row],[% de jornada]]*IF(DATOS_[[#This Row],[% jornada reducida]]="",1,DATOS_[[#This Row],[% jornada reducida]])</f>
        <v>0</v>
      </c>
      <c r="BQ804" s="137" t="n">
        <f aca="false">+(DATOS_[[#This Row],[F.fin.cal]]-DATOS_[[#This Row],[F.ini.cal]]+1)/($D$4-$D$3+1)</f>
        <v>1</v>
      </c>
      <c r="BR804" s="137" t="str">
        <f aca="false">IF(OR(AND(DATOS_[[#This Row],[Fecha Fin Contrato]]&lt;$D$3,DATOS_[[#This Row],[Fecha Fin Contrato]]&lt;&gt;""),DATOS_[[#This Row],[Fecha de Contratación]]&gt;$D$4),"Fuera","Dentro")</f>
        <v>Dentro</v>
      </c>
      <c r="BS804" s="137" t="str">
        <f aca="false" t="array" ref="BS804:BS804">IF(MAX(IF(DATOS_[id]=DATOS_[[#This Row],[id]],DATOS_[F.fin.cal]))=DATOS_[[#This Row],[F.fin.cal]],"Sí","NO")</f>
        <v>Sí</v>
      </c>
      <c r="BT804" s="137" t="str">
        <f aca="false">IF(AND(DATOS_[[#This Row],[% normaliz]]&lt;&gt;1,DATOS_[[#This Row],[% anualiz]]=1),"Sí","NO")</f>
        <v>Sí</v>
      </c>
      <c r="BU804" s="137" t="str">
        <f aca="false">IF(AND(DATOS_[[#This Row],[% normaliz]]=1,DATOS_[[#This Row],[% anualiz]]&lt;&gt;1),"Sí","NO")</f>
        <v>NO</v>
      </c>
      <c r="BV804" s="137" t="str">
        <f aca="false">IF(AND(DATOS_[[#This Row],[% normaliz]]&lt;&gt;1,DATOS_[[#This Row],[% anualiz]]&lt;&gt;1),"Sí","NO")</f>
        <v>NO</v>
      </c>
      <c r="BW804" s="137" t="str">
        <f aca="false">+IF(DATOS_[[#This Row],[% normaliz]]*DATOS_[[#This Row],[% anualiz]]=1,"NO","Sí")</f>
        <v>Sí</v>
      </c>
      <c r="BX804" s="138" t="e">
        <f aca="false">(DATOS_[[#This Row],[S.BASE]]*(1/DATOS_[[#This Row],[% normaliz]])*(1/DATOS_[[#This Row],[% anualiz]]))*IF(DATOS_[[#This Row],[Check Equiparado]]="Sí",1,0)</f>
        <v>#DIV/0!</v>
      </c>
      <c r="BY8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4" s="138" t="e">
        <f aca="false">+DATOS_[[#This Row],[SALARIO BASE Eq]]+DATOS_[[#This Row],[Tot COMPL.SAL Eq]]</f>
        <v>#DIV/0!</v>
      </c>
      <c r="CA804" s="138" t="e">
        <f aca="false" t="array" ref="CA804:CA8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4" s="138" t="e">
        <f aca="false">+DATOS_[[#This Row],[TOTAL SALARIO Eq]]+DATOS_[[#This Row],[Tot Extrasalarial Eq]]</f>
        <v>#DIV/0!</v>
      </c>
      <c r="CC804" s="139" t="n">
        <f aca="false">DATOS_[[#This Row],[S.BASE]]</f>
        <v>0</v>
      </c>
      <c r="CD804" s="139" t="n">
        <f aca="false">+SUM(DATOS_[[#This Row],[Conc.Sal.01]:[Conc.Sal.30]])</f>
        <v>0</v>
      </c>
      <c r="CE804" s="139" t="n">
        <f aca="false">+DATOS_[[#This Row],[SALARIO BASE Ef]]+DATOS_[[#This Row],[Tot COMPL.SAL Ef]]</f>
        <v>0</v>
      </c>
      <c r="CF804" s="139" t="n">
        <f aca="false">+SUM(DATOS_[[#This Row],[C.Extra.01]:[C.Extra.05]])</f>
        <v>0</v>
      </c>
      <c r="CG804" s="139" t="n">
        <f aca="false">+DATOS_[[#This Row],[TOTAL SALARIO Ef]]+DATOS_[[#This Row],[Tot Extrasalarial Ef]]</f>
        <v>0</v>
      </c>
      <c r="CH804" s="140" t="n">
        <f aca="false">MIN(IF(DATOS_[[#This Row],[Fecha Fin Contrato]]="",$D$4,DATOS_[[#This Row],[Fecha Fin Contrato]]),$D$4)-MAX(DATOS_[[#This Row],[Fecha de Contratación]],$D$3)+1</f>
        <v>1</v>
      </c>
      <c r="CI804" s="141" t="str">
        <f aca="false">IF(COUNTIFS(DATOS_[id],DATOS_[[#This Row],[id]])&gt;1,DATOS_[[#This Row],[id]],"")</f>
        <v/>
      </c>
      <c r="CJ804" s="141" t="n">
        <f aca="false">(Inicio!$G$10-DATOS_[[#This Row],[Fecha Nacimiento]])/365.25</f>
        <v>0</v>
      </c>
      <c r="CK804" s="141" t="n">
        <f aca="false">(Inicio!$G$10-DATOS_[[#This Row],[Fecha de Antigüedad]])/365.25</f>
        <v>0</v>
      </c>
      <c r="CL804" s="141" t="e">
        <f aca="false">+VLOOKUP(DATOS_[[#This Row],[Clave de Contrato]],TblTiposContrato13[],3,0)</f>
        <v>#N/A</v>
      </c>
      <c r="CM804" s="141" t="e">
        <f aca="false">+VLOOKUP(DATOS_[[#This Row],[Clave de Contrato]],TblTiposContrato13[],4,0)</f>
        <v>#N/A</v>
      </c>
      <c r="CN804" s="141" t="str">
        <f aca="false">VLOOKUP(DATOS_[[#This Row],[Edad]],CONTRATOS!TblRngEdad,2,1)</f>
        <v>20  o menos</v>
      </c>
      <c r="CO804" s="141" t="str">
        <f aca="false">VLOOKUP(DATOS_[[#This Row],[Antigüedad]],TblRngAntg14[],2,1)</f>
        <v>0 a 1 años</v>
      </c>
    </row>
    <row r="805" customFormat="false" ht="13.8" hidden="false" customHeight="false" outlineLevel="0" collapsed="false">
      <c r="D805" s="128"/>
      <c r="E805" s="129"/>
      <c r="F805" s="129"/>
      <c r="G805" s="129"/>
      <c r="H805" s="130"/>
      <c r="I805" s="131"/>
      <c r="J805" s="128"/>
      <c r="K805" s="132"/>
      <c r="L805" s="132"/>
      <c r="M805" s="133"/>
      <c r="N805" s="133"/>
      <c r="O805" s="133"/>
      <c r="P805" s="129"/>
      <c r="Z805" s="74"/>
      <c r="AA805" s="75"/>
      <c r="AB805" s="75"/>
      <c r="AC805" s="129"/>
      <c r="AD805" s="134"/>
      <c r="AE805" s="134"/>
      <c r="AF805" s="134"/>
      <c r="AG805" s="134"/>
      <c r="AH805" s="134"/>
      <c r="AI805" s="134"/>
      <c r="AJ805" s="134"/>
      <c r="AK805" s="134"/>
      <c r="AL805" s="134"/>
      <c r="AM805" s="134"/>
      <c r="AN805" s="134"/>
      <c r="AO805" s="134"/>
      <c r="AP805" s="134"/>
      <c r="AQ805" s="134"/>
      <c r="AR805" s="134"/>
      <c r="AS805" s="134"/>
      <c r="AT805" s="134"/>
      <c r="AU805" s="134"/>
      <c r="AV805" s="134"/>
      <c r="AW805" s="134"/>
      <c r="AX805" s="134"/>
      <c r="AY805" s="134"/>
      <c r="AZ805" s="134"/>
      <c r="BA805" s="134"/>
      <c r="BB805" s="134"/>
      <c r="BC805" s="134"/>
      <c r="BD805" s="134"/>
      <c r="BE805" s="134"/>
      <c r="BF805" s="134"/>
      <c r="BG805" s="134"/>
      <c r="BH805" s="134"/>
      <c r="BI805" s="134"/>
      <c r="BJ805" s="134"/>
      <c r="BK805" s="134"/>
      <c r="BL805" s="134"/>
      <c r="BM805" s="135"/>
      <c r="BN805" s="136" t="n">
        <f aca="false">+MAX($D$3,DATOS_[[#This Row],[Fecha Inicio Sit. Contract.]])</f>
        <v>0</v>
      </c>
      <c r="BO805" s="136" t="n">
        <f aca="false">+MIN($D$4,DATOS_[[#This Row],[Fecha Fin Sit. Contract.]])</f>
        <v>0</v>
      </c>
      <c r="BP805" s="137" t="n">
        <f aca="false">+DATOS_[[#This Row],[% de jornada]]*IF(DATOS_[[#This Row],[% jornada reducida]]="",1,DATOS_[[#This Row],[% jornada reducida]])</f>
        <v>0</v>
      </c>
      <c r="BQ805" s="137" t="n">
        <f aca="false">+(DATOS_[[#This Row],[F.fin.cal]]-DATOS_[[#This Row],[F.ini.cal]]+1)/($D$4-$D$3+1)</f>
        <v>1</v>
      </c>
      <c r="BR805" s="137" t="str">
        <f aca="false">IF(OR(AND(DATOS_[[#This Row],[Fecha Fin Contrato]]&lt;$D$3,DATOS_[[#This Row],[Fecha Fin Contrato]]&lt;&gt;""),DATOS_[[#This Row],[Fecha de Contratación]]&gt;$D$4),"Fuera","Dentro")</f>
        <v>Dentro</v>
      </c>
      <c r="BS805" s="137" t="str">
        <f aca="false" t="array" ref="BS805:BS805">IF(MAX(IF(DATOS_[id]=DATOS_[[#This Row],[id]],DATOS_[F.fin.cal]))=DATOS_[[#This Row],[F.fin.cal]],"Sí","NO")</f>
        <v>Sí</v>
      </c>
      <c r="BT805" s="137" t="str">
        <f aca="false">IF(AND(DATOS_[[#This Row],[% normaliz]]&lt;&gt;1,DATOS_[[#This Row],[% anualiz]]=1),"Sí","NO")</f>
        <v>Sí</v>
      </c>
      <c r="BU805" s="137" t="str">
        <f aca="false">IF(AND(DATOS_[[#This Row],[% normaliz]]=1,DATOS_[[#This Row],[% anualiz]]&lt;&gt;1),"Sí","NO")</f>
        <v>NO</v>
      </c>
      <c r="BV805" s="137" t="str">
        <f aca="false">IF(AND(DATOS_[[#This Row],[% normaliz]]&lt;&gt;1,DATOS_[[#This Row],[% anualiz]]&lt;&gt;1),"Sí","NO")</f>
        <v>NO</v>
      </c>
      <c r="BW805" s="137" t="str">
        <f aca="false">+IF(DATOS_[[#This Row],[% normaliz]]*DATOS_[[#This Row],[% anualiz]]=1,"NO","Sí")</f>
        <v>Sí</v>
      </c>
      <c r="BX805" s="138" t="e">
        <f aca="false">(DATOS_[[#This Row],[S.BASE]]*(1/DATOS_[[#This Row],[% normaliz]])*(1/DATOS_[[#This Row],[% anualiz]]))*IF(DATOS_[[#This Row],[Check Equiparado]]="Sí",1,0)</f>
        <v>#DIV/0!</v>
      </c>
      <c r="BY8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5" s="138" t="e">
        <f aca="false">+DATOS_[[#This Row],[SALARIO BASE Eq]]+DATOS_[[#This Row],[Tot COMPL.SAL Eq]]</f>
        <v>#DIV/0!</v>
      </c>
      <c r="CA805" s="138" t="e">
        <f aca="false" t="array" ref="CA805:CA8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5" s="138" t="e">
        <f aca="false">+DATOS_[[#This Row],[TOTAL SALARIO Eq]]+DATOS_[[#This Row],[Tot Extrasalarial Eq]]</f>
        <v>#DIV/0!</v>
      </c>
      <c r="CC805" s="139" t="n">
        <f aca="false">DATOS_[[#This Row],[S.BASE]]</f>
        <v>0</v>
      </c>
      <c r="CD805" s="139" t="n">
        <f aca="false">+SUM(DATOS_[[#This Row],[Conc.Sal.01]:[Conc.Sal.30]])</f>
        <v>0</v>
      </c>
      <c r="CE805" s="139" t="n">
        <f aca="false">+DATOS_[[#This Row],[SALARIO BASE Ef]]+DATOS_[[#This Row],[Tot COMPL.SAL Ef]]</f>
        <v>0</v>
      </c>
      <c r="CF805" s="139" t="n">
        <f aca="false">+SUM(DATOS_[[#This Row],[C.Extra.01]:[C.Extra.05]])</f>
        <v>0</v>
      </c>
      <c r="CG805" s="139" t="n">
        <f aca="false">+DATOS_[[#This Row],[TOTAL SALARIO Ef]]+DATOS_[[#This Row],[Tot Extrasalarial Ef]]</f>
        <v>0</v>
      </c>
      <c r="CH805" s="140" t="n">
        <f aca="false">MIN(IF(DATOS_[[#This Row],[Fecha Fin Contrato]]="",$D$4,DATOS_[[#This Row],[Fecha Fin Contrato]]),$D$4)-MAX(DATOS_[[#This Row],[Fecha de Contratación]],$D$3)+1</f>
        <v>1</v>
      </c>
      <c r="CI805" s="141" t="str">
        <f aca="false">IF(COUNTIFS(DATOS_[id],DATOS_[[#This Row],[id]])&gt;1,DATOS_[[#This Row],[id]],"")</f>
        <v/>
      </c>
      <c r="CJ805" s="141" t="n">
        <f aca="false">(Inicio!$G$10-DATOS_[[#This Row],[Fecha Nacimiento]])/365.25</f>
        <v>0</v>
      </c>
      <c r="CK805" s="141" t="n">
        <f aca="false">(Inicio!$G$10-DATOS_[[#This Row],[Fecha de Antigüedad]])/365.25</f>
        <v>0</v>
      </c>
      <c r="CL805" s="141" t="e">
        <f aca="false">+VLOOKUP(DATOS_[[#This Row],[Clave de Contrato]],TblTiposContrato13[],3,0)</f>
        <v>#N/A</v>
      </c>
      <c r="CM805" s="141" t="e">
        <f aca="false">+VLOOKUP(DATOS_[[#This Row],[Clave de Contrato]],TblTiposContrato13[],4,0)</f>
        <v>#N/A</v>
      </c>
      <c r="CN805" s="141" t="str">
        <f aca="false">VLOOKUP(DATOS_[[#This Row],[Edad]],CONTRATOS!TblRngEdad,2,1)</f>
        <v>20  o menos</v>
      </c>
      <c r="CO805" s="141" t="str">
        <f aca="false">VLOOKUP(DATOS_[[#This Row],[Antigüedad]],TblRngAntg14[],2,1)</f>
        <v>0 a 1 años</v>
      </c>
    </row>
    <row r="806" customFormat="false" ht="13.8" hidden="false" customHeight="false" outlineLevel="0" collapsed="false">
      <c r="D806" s="128"/>
      <c r="E806" s="129"/>
      <c r="F806" s="129"/>
      <c r="G806" s="129"/>
      <c r="H806" s="130"/>
      <c r="I806" s="131"/>
      <c r="J806" s="128"/>
      <c r="K806" s="132"/>
      <c r="L806" s="132"/>
      <c r="M806" s="133"/>
      <c r="N806" s="133"/>
      <c r="O806" s="133"/>
      <c r="P806" s="129"/>
      <c r="Z806" s="74"/>
      <c r="AA806" s="75"/>
      <c r="AB806" s="75"/>
      <c r="AC806" s="129"/>
      <c r="AD806" s="134"/>
      <c r="AE806" s="134"/>
      <c r="AF806" s="134"/>
      <c r="AG806" s="134"/>
      <c r="AH806" s="134"/>
      <c r="AI806" s="134"/>
      <c r="AJ806" s="134"/>
      <c r="AK806" s="134"/>
      <c r="AL806" s="134"/>
      <c r="AM806" s="134"/>
      <c r="AN806" s="134"/>
      <c r="AO806" s="134"/>
      <c r="AP806" s="134"/>
      <c r="AQ806" s="134"/>
      <c r="AR806" s="134"/>
      <c r="AS806" s="134"/>
      <c r="AT806" s="134"/>
      <c r="AU806" s="134"/>
      <c r="AV806" s="134"/>
      <c r="AW806" s="134"/>
      <c r="AX806" s="134"/>
      <c r="AY806" s="134"/>
      <c r="AZ806" s="134"/>
      <c r="BA806" s="134"/>
      <c r="BB806" s="134"/>
      <c r="BC806" s="134"/>
      <c r="BD806" s="134"/>
      <c r="BE806" s="134"/>
      <c r="BF806" s="134"/>
      <c r="BG806" s="134"/>
      <c r="BH806" s="134"/>
      <c r="BI806" s="134"/>
      <c r="BJ806" s="134"/>
      <c r="BK806" s="134"/>
      <c r="BL806" s="134"/>
      <c r="BM806" s="135"/>
      <c r="BN806" s="136" t="n">
        <f aca="false">+MAX($D$3,DATOS_[[#This Row],[Fecha Inicio Sit. Contract.]])</f>
        <v>0</v>
      </c>
      <c r="BO806" s="136" t="n">
        <f aca="false">+MIN($D$4,DATOS_[[#This Row],[Fecha Fin Sit. Contract.]])</f>
        <v>0</v>
      </c>
      <c r="BP806" s="137" t="n">
        <f aca="false">+DATOS_[[#This Row],[% de jornada]]*IF(DATOS_[[#This Row],[% jornada reducida]]="",1,DATOS_[[#This Row],[% jornada reducida]])</f>
        <v>0</v>
      </c>
      <c r="BQ806" s="137" t="n">
        <f aca="false">+(DATOS_[[#This Row],[F.fin.cal]]-DATOS_[[#This Row],[F.ini.cal]]+1)/($D$4-$D$3+1)</f>
        <v>1</v>
      </c>
      <c r="BR806" s="137" t="str">
        <f aca="false">IF(OR(AND(DATOS_[[#This Row],[Fecha Fin Contrato]]&lt;$D$3,DATOS_[[#This Row],[Fecha Fin Contrato]]&lt;&gt;""),DATOS_[[#This Row],[Fecha de Contratación]]&gt;$D$4),"Fuera","Dentro")</f>
        <v>Dentro</v>
      </c>
      <c r="BS806" s="137" t="str">
        <f aca="false" t="array" ref="BS806:BS806">IF(MAX(IF(DATOS_[id]=DATOS_[[#This Row],[id]],DATOS_[F.fin.cal]))=DATOS_[[#This Row],[F.fin.cal]],"Sí","NO")</f>
        <v>Sí</v>
      </c>
      <c r="BT806" s="137" t="str">
        <f aca="false">IF(AND(DATOS_[[#This Row],[% normaliz]]&lt;&gt;1,DATOS_[[#This Row],[% anualiz]]=1),"Sí","NO")</f>
        <v>Sí</v>
      </c>
      <c r="BU806" s="137" t="str">
        <f aca="false">IF(AND(DATOS_[[#This Row],[% normaliz]]=1,DATOS_[[#This Row],[% anualiz]]&lt;&gt;1),"Sí","NO")</f>
        <v>NO</v>
      </c>
      <c r="BV806" s="137" t="str">
        <f aca="false">IF(AND(DATOS_[[#This Row],[% normaliz]]&lt;&gt;1,DATOS_[[#This Row],[% anualiz]]&lt;&gt;1),"Sí","NO")</f>
        <v>NO</v>
      </c>
      <c r="BW806" s="137" t="str">
        <f aca="false">+IF(DATOS_[[#This Row],[% normaliz]]*DATOS_[[#This Row],[% anualiz]]=1,"NO","Sí")</f>
        <v>Sí</v>
      </c>
      <c r="BX806" s="138" t="e">
        <f aca="false">(DATOS_[[#This Row],[S.BASE]]*(1/DATOS_[[#This Row],[% normaliz]])*(1/DATOS_[[#This Row],[% anualiz]]))*IF(DATOS_[[#This Row],[Check Equiparado]]="Sí",1,0)</f>
        <v>#DIV/0!</v>
      </c>
      <c r="BY8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6" s="138" t="e">
        <f aca="false">+DATOS_[[#This Row],[SALARIO BASE Eq]]+DATOS_[[#This Row],[Tot COMPL.SAL Eq]]</f>
        <v>#DIV/0!</v>
      </c>
      <c r="CA806" s="138" t="e">
        <f aca="false" t="array" ref="CA806:CA8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6" s="138" t="e">
        <f aca="false">+DATOS_[[#This Row],[TOTAL SALARIO Eq]]+DATOS_[[#This Row],[Tot Extrasalarial Eq]]</f>
        <v>#DIV/0!</v>
      </c>
      <c r="CC806" s="139" t="n">
        <f aca="false">DATOS_[[#This Row],[S.BASE]]</f>
        <v>0</v>
      </c>
      <c r="CD806" s="139" t="n">
        <f aca="false">+SUM(DATOS_[[#This Row],[Conc.Sal.01]:[Conc.Sal.30]])</f>
        <v>0</v>
      </c>
      <c r="CE806" s="139" t="n">
        <f aca="false">+DATOS_[[#This Row],[SALARIO BASE Ef]]+DATOS_[[#This Row],[Tot COMPL.SAL Ef]]</f>
        <v>0</v>
      </c>
      <c r="CF806" s="139" t="n">
        <f aca="false">+SUM(DATOS_[[#This Row],[C.Extra.01]:[C.Extra.05]])</f>
        <v>0</v>
      </c>
      <c r="CG806" s="139" t="n">
        <f aca="false">+DATOS_[[#This Row],[TOTAL SALARIO Ef]]+DATOS_[[#This Row],[Tot Extrasalarial Ef]]</f>
        <v>0</v>
      </c>
      <c r="CH806" s="140" t="n">
        <f aca="false">MIN(IF(DATOS_[[#This Row],[Fecha Fin Contrato]]="",$D$4,DATOS_[[#This Row],[Fecha Fin Contrato]]),$D$4)-MAX(DATOS_[[#This Row],[Fecha de Contratación]],$D$3)+1</f>
        <v>1</v>
      </c>
      <c r="CI806" s="141" t="str">
        <f aca="false">IF(COUNTIFS(DATOS_[id],DATOS_[[#This Row],[id]])&gt;1,DATOS_[[#This Row],[id]],"")</f>
        <v/>
      </c>
      <c r="CJ806" s="141" t="n">
        <f aca="false">(Inicio!$G$10-DATOS_[[#This Row],[Fecha Nacimiento]])/365.25</f>
        <v>0</v>
      </c>
      <c r="CK806" s="141" t="n">
        <f aca="false">(Inicio!$G$10-DATOS_[[#This Row],[Fecha de Antigüedad]])/365.25</f>
        <v>0</v>
      </c>
      <c r="CL806" s="141" t="e">
        <f aca="false">+VLOOKUP(DATOS_[[#This Row],[Clave de Contrato]],TblTiposContrato13[],3,0)</f>
        <v>#N/A</v>
      </c>
      <c r="CM806" s="141" t="e">
        <f aca="false">+VLOOKUP(DATOS_[[#This Row],[Clave de Contrato]],TblTiposContrato13[],4,0)</f>
        <v>#N/A</v>
      </c>
      <c r="CN806" s="141" t="str">
        <f aca="false">VLOOKUP(DATOS_[[#This Row],[Edad]],CONTRATOS!TblRngEdad,2,1)</f>
        <v>20  o menos</v>
      </c>
      <c r="CO806" s="141" t="str">
        <f aca="false">VLOOKUP(DATOS_[[#This Row],[Antigüedad]],TblRngAntg14[],2,1)</f>
        <v>0 a 1 años</v>
      </c>
    </row>
    <row r="807" customFormat="false" ht="13.8" hidden="false" customHeight="false" outlineLevel="0" collapsed="false">
      <c r="D807" s="128"/>
      <c r="E807" s="129"/>
      <c r="F807" s="129"/>
      <c r="G807" s="129"/>
      <c r="H807" s="130"/>
      <c r="I807" s="131"/>
      <c r="J807" s="128"/>
      <c r="K807" s="132"/>
      <c r="L807" s="132"/>
      <c r="M807" s="133"/>
      <c r="N807" s="133"/>
      <c r="O807" s="133"/>
      <c r="P807" s="129"/>
      <c r="Z807" s="74"/>
      <c r="AA807" s="75"/>
      <c r="AB807" s="75"/>
      <c r="AC807" s="129"/>
      <c r="AD807" s="134"/>
      <c r="AE807" s="134"/>
      <c r="AF807" s="134"/>
      <c r="AG807" s="134"/>
      <c r="AH807" s="134"/>
      <c r="AI807" s="134"/>
      <c r="AJ807" s="134"/>
      <c r="AK807" s="134"/>
      <c r="AL807" s="134"/>
      <c r="AM807" s="134"/>
      <c r="AN807" s="134"/>
      <c r="AO807" s="134"/>
      <c r="AP807" s="134"/>
      <c r="AQ807" s="134"/>
      <c r="AR807" s="134"/>
      <c r="AS807" s="134"/>
      <c r="AT807" s="134"/>
      <c r="AU807" s="134"/>
      <c r="AV807" s="134"/>
      <c r="AW807" s="134"/>
      <c r="AX807" s="134"/>
      <c r="AY807" s="134"/>
      <c r="AZ807" s="134"/>
      <c r="BA807" s="134"/>
      <c r="BB807" s="134"/>
      <c r="BC807" s="134"/>
      <c r="BD807" s="134"/>
      <c r="BE807" s="134"/>
      <c r="BF807" s="134"/>
      <c r="BG807" s="134"/>
      <c r="BH807" s="134"/>
      <c r="BI807" s="134"/>
      <c r="BJ807" s="134"/>
      <c r="BK807" s="134"/>
      <c r="BL807" s="134"/>
      <c r="BM807" s="135"/>
      <c r="BN807" s="136" t="n">
        <f aca="false">+MAX($D$3,DATOS_[[#This Row],[Fecha Inicio Sit. Contract.]])</f>
        <v>0</v>
      </c>
      <c r="BO807" s="136" t="n">
        <f aca="false">+MIN($D$4,DATOS_[[#This Row],[Fecha Fin Sit. Contract.]])</f>
        <v>0</v>
      </c>
      <c r="BP807" s="137" t="n">
        <f aca="false">+DATOS_[[#This Row],[% de jornada]]*IF(DATOS_[[#This Row],[% jornada reducida]]="",1,DATOS_[[#This Row],[% jornada reducida]])</f>
        <v>0</v>
      </c>
      <c r="BQ807" s="137" t="n">
        <f aca="false">+(DATOS_[[#This Row],[F.fin.cal]]-DATOS_[[#This Row],[F.ini.cal]]+1)/($D$4-$D$3+1)</f>
        <v>1</v>
      </c>
      <c r="BR807" s="137" t="str">
        <f aca="false">IF(OR(AND(DATOS_[[#This Row],[Fecha Fin Contrato]]&lt;$D$3,DATOS_[[#This Row],[Fecha Fin Contrato]]&lt;&gt;""),DATOS_[[#This Row],[Fecha de Contratación]]&gt;$D$4),"Fuera","Dentro")</f>
        <v>Dentro</v>
      </c>
      <c r="BS807" s="137" t="str">
        <f aca="false" t="array" ref="BS807:BS807">IF(MAX(IF(DATOS_[id]=DATOS_[[#This Row],[id]],DATOS_[F.fin.cal]))=DATOS_[[#This Row],[F.fin.cal]],"Sí","NO")</f>
        <v>Sí</v>
      </c>
      <c r="BT807" s="137" t="str">
        <f aca="false">IF(AND(DATOS_[[#This Row],[% normaliz]]&lt;&gt;1,DATOS_[[#This Row],[% anualiz]]=1),"Sí","NO")</f>
        <v>Sí</v>
      </c>
      <c r="BU807" s="137" t="str">
        <f aca="false">IF(AND(DATOS_[[#This Row],[% normaliz]]=1,DATOS_[[#This Row],[% anualiz]]&lt;&gt;1),"Sí","NO")</f>
        <v>NO</v>
      </c>
      <c r="BV807" s="137" t="str">
        <f aca="false">IF(AND(DATOS_[[#This Row],[% normaliz]]&lt;&gt;1,DATOS_[[#This Row],[% anualiz]]&lt;&gt;1),"Sí","NO")</f>
        <v>NO</v>
      </c>
      <c r="BW807" s="137" t="str">
        <f aca="false">+IF(DATOS_[[#This Row],[% normaliz]]*DATOS_[[#This Row],[% anualiz]]=1,"NO","Sí")</f>
        <v>Sí</v>
      </c>
      <c r="BX807" s="138" t="e">
        <f aca="false">(DATOS_[[#This Row],[S.BASE]]*(1/DATOS_[[#This Row],[% normaliz]])*(1/DATOS_[[#This Row],[% anualiz]]))*IF(DATOS_[[#This Row],[Check Equiparado]]="Sí",1,0)</f>
        <v>#DIV/0!</v>
      </c>
      <c r="BY8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7" s="138" t="e">
        <f aca="false">+DATOS_[[#This Row],[SALARIO BASE Eq]]+DATOS_[[#This Row],[Tot COMPL.SAL Eq]]</f>
        <v>#DIV/0!</v>
      </c>
      <c r="CA807" s="138" t="e">
        <f aca="false" t="array" ref="CA807:CA8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7" s="138" t="e">
        <f aca="false">+DATOS_[[#This Row],[TOTAL SALARIO Eq]]+DATOS_[[#This Row],[Tot Extrasalarial Eq]]</f>
        <v>#DIV/0!</v>
      </c>
      <c r="CC807" s="139" t="n">
        <f aca="false">DATOS_[[#This Row],[S.BASE]]</f>
        <v>0</v>
      </c>
      <c r="CD807" s="139" t="n">
        <f aca="false">+SUM(DATOS_[[#This Row],[Conc.Sal.01]:[Conc.Sal.30]])</f>
        <v>0</v>
      </c>
      <c r="CE807" s="139" t="n">
        <f aca="false">+DATOS_[[#This Row],[SALARIO BASE Ef]]+DATOS_[[#This Row],[Tot COMPL.SAL Ef]]</f>
        <v>0</v>
      </c>
      <c r="CF807" s="139" t="n">
        <f aca="false">+SUM(DATOS_[[#This Row],[C.Extra.01]:[C.Extra.05]])</f>
        <v>0</v>
      </c>
      <c r="CG807" s="139" t="n">
        <f aca="false">+DATOS_[[#This Row],[TOTAL SALARIO Ef]]+DATOS_[[#This Row],[Tot Extrasalarial Ef]]</f>
        <v>0</v>
      </c>
      <c r="CH807" s="140" t="n">
        <f aca="false">MIN(IF(DATOS_[[#This Row],[Fecha Fin Contrato]]="",$D$4,DATOS_[[#This Row],[Fecha Fin Contrato]]),$D$4)-MAX(DATOS_[[#This Row],[Fecha de Contratación]],$D$3)+1</f>
        <v>1</v>
      </c>
      <c r="CI807" s="141" t="str">
        <f aca="false">IF(COUNTIFS(DATOS_[id],DATOS_[[#This Row],[id]])&gt;1,DATOS_[[#This Row],[id]],"")</f>
        <v/>
      </c>
      <c r="CJ807" s="141" t="n">
        <f aca="false">(Inicio!$G$10-DATOS_[[#This Row],[Fecha Nacimiento]])/365.25</f>
        <v>0</v>
      </c>
      <c r="CK807" s="141" t="n">
        <f aca="false">(Inicio!$G$10-DATOS_[[#This Row],[Fecha de Antigüedad]])/365.25</f>
        <v>0</v>
      </c>
      <c r="CL807" s="141" t="e">
        <f aca="false">+VLOOKUP(DATOS_[[#This Row],[Clave de Contrato]],TblTiposContrato13[],3,0)</f>
        <v>#N/A</v>
      </c>
      <c r="CM807" s="141" t="e">
        <f aca="false">+VLOOKUP(DATOS_[[#This Row],[Clave de Contrato]],TblTiposContrato13[],4,0)</f>
        <v>#N/A</v>
      </c>
      <c r="CN807" s="141" t="str">
        <f aca="false">VLOOKUP(DATOS_[[#This Row],[Edad]],CONTRATOS!TblRngEdad,2,1)</f>
        <v>20  o menos</v>
      </c>
      <c r="CO807" s="141" t="str">
        <f aca="false">VLOOKUP(DATOS_[[#This Row],[Antigüedad]],TblRngAntg14[],2,1)</f>
        <v>0 a 1 años</v>
      </c>
    </row>
    <row r="808" customFormat="false" ht="13.8" hidden="false" customHeight="false" outlineLevel="0" collapsed="false">
      <c r="D808" s="128"/>
      <c r="E808" s="129"/>
      <c r="F808" s="129"/>
      <c r="G808" s="129"/>
      <c r="H808" s="130"/>
      <c r="I808" s="131"/>
      <c r="J808" s="128"/>
      <c r="K808" s="132"/>
      <c r="L808" s="132"/>
      <c r="M808" s="133"/>
      <c r="N808" s="133"/>
      <c r="O808" s="133"/>
      <c r="P808" s="129"/>
      <c r="Z808" s="74"/>
      <c r="AA808" s="75"/>
      <c r="AB808" s="75"/>
      <c r="AC808" s="129"/>
      <c r="AD808" s="134"/>
      <c r="AE808" s="134"/>
      <c r="AF808" s="134"/>
      <c r="AG808" s="134"/>
      <c r="AH808" s="134"/>
      <c r="AI808" s="134"/>
      <c r="AJ808" s="134"/>
      <c r="AK808" s="134"/>
      <c r="AL808" s="134"/>
      <c r="AM808" s="134"/>
      <c r="AN808" s="134"/>
      <c r="AO808" s="134"/>
      <c r="AP808" s="134"/>
      <c r="AQ808" s="134"/>
      <c r="AR808" s="134"/>
      <c r="AS808" s="134"/>
      <c r="AT808" s="134"/>
      <c r="AU808" s="134"/>
      <c r="AV808" s="134"/>
      <c r="AW808" s="134"/>
      <c r="AX808" s="134"/>
      <c r="AY808" s="134"/>
      <c r="AZ808" s="134"/>
      <c r="BA808" s="134"/>
      <c r="BB808" s="134"/>
      <c r="BC808" s="134"/>
      <c r="BD808" s="134"/>
      <c r="BE808" s="134"/>
      <c r="BF808" s="134"/>
      <c r="BG808" s="134"/>
      <c r="BH808" s="134"/>
      <c r="BI808" s="134"/>
      <c r="BJ808" s="134"/>
      <c r="BK808" s="134"/>
      <c r="BL808" s="134"/>
      <c r="BM808" s="135"/>
      <c r="BN808" s="136" t="n">
        <f aca="false">+MAX($D$3,DATOS_[[#This Row],[Fecha Inicio Sit. Contract.]])</f>
        <v>0</v>
      </c>
      <c r="BO808" s="136" t="n">
        <f aca="false">+MIN($D$4,DATOS_[[#This Row],[Fecha Fin Sit. Contract.]])</f>
        <v>0</v>
      </c>
      <c r="BP808" s="137" t="n">
        <f aca="false">+DATOS_[[#This Row],[% de jornada]]*IF(DATOS_[[#This Row],[% jornada reducida]]="",1,DATOS_[[#This Row],[% jornada reducida]])</f>
        <v>0</v>
      </c>
      <c r="BQ808" s="137" t="n">
        <f aca="false">+(DATOS_[[#This Row],[F.fin.cal]]-DATOS_[[#This Row],[F.ini.cal]]+1)/($D$4-$D$3+1)</f>
        <v>1</v>
      </c>
      <c r="BR808" s="137" t="str">
        <f aca="false">IF(OR(AND(DATOS_[[#This Row],[Fecha Fin Contrato]]&lt;$D$3,DATOS_[[#This Row],[Fecha Fin Contrato]]&lt;&gt;""),DATOS_[[#This Row],[Fecha de Contratación]]&gt;$D$4),"Fuera","Dentro")</f>
        <v>Dentro</v>
      </c>
      <c r="BS808" s="137" t="str">
        <f aca="false" t="array" ref="BS808:BS808">IF(MAX(IF(DATOS_[id]=DATOS_[[#This Row],[id]],DATOS_[F.fin.cal]))=DATOS_[[#This Row],[F.fin.cal]],"Sí","NO")</f>
        <v>Sí</v>
      </c>
      <c r="BT808" s="137" t="str">
        <f aca="false">IF(AND(DATOS_[[#This Row],[% normaliz]]&lt;&gt;1,DATOS_[[#This Row],[% anualiz]]=1),"Sí","NO")</f>
        <v>Sí</v>
      </c>
      <c r="BU808" s="137" t="str">
        <f aca="false">IF(AND(DATOS_[[#This Row],[% normaliz]]=1,DATOS_[[#This Row],[% anualiz]]&lt;&gt;1),"Sí","NO")</f>
        <v>NO</v>
      </c>
      <c r="BV808" s="137" t="str">
        <f aca="false">IF(AND(DATOS_[[#This Row],[% normaliz]]&lt;&gt;1,DATOS_[[#This Row],[% anualiz]]&lt;&gt;1),"Sí","NO")</f>
        <v>NO</v>
      </c>
      <c r="BW808" s="137" t="str">
        <f aca="false">+IF(DATOS_[[#This Row],[% normaliz]]*DATOS_[[#This Row],[% anualiz]]=1,"NO","Sí")</f>
        <v>Sí</v>
      </c>
      <c r="BX808" s="138" t="e">
        <f aca="false">(DATOS_[[#This Row],[S.BASE]]*(1/DATOS_[[#This Row],[% normaliz]])*(1/DATOS_[[#This Row],[% anualiz]]))*IF(DATOS_[[#This Row],[Check Equiparado]]="Sí",1,0)</f>
        <v>#DIV/0!</v>
      </c>
      <c r="BY8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8" s="138" t="e">
        <f aca="false">+DATOS_[[#This Row],[SALARIO BASE Eq]]+DATOS_[[#This Row],[Tot COMPL.SAL Eq]]</f>
        <v>#DIV/0!</v>
      </c>
      <c r="CA808" s="138" t="e">
        <f aca="false" t="array" ref="CA808:CA8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8" s="138" t="e">
        <f aca="false">+DATOS_[[#This Row],[TOTAL SALARIO Eq]]+DATOS_[[#This Row],[Tot Extrasalarial Eq]]</f>
        <v>#DIV/0!</v>
      </c>
      <c r="CC808" s="139" t="n">
        <f aca="false">DATOS_[[#This Row],[S.BASE]]</f>
        <v>0</v>
      </c>
      <c r="CD808" s="139" t="n">
        <f aca="false">+SUM(DATOS_[[#This Row],[Conc.Sal.01]:[Conc.Sal.30]])</f>
        <v>0</v>
      </c>
      <c r="CE808" s="139" t="n">
        <f aca="false">+DATOS_[[#This Row],[SALARIO BASE Ef]]+DATOS_[[#This Row],[Tot COMPL.SAL Ef]]</f>
        <v>0</v>
      </c>
      <c r="CF808" s="139" t="n">
        <f aca="false">+SUM(DATOS_[[#This Row],[C.Extra.01]:[C.Extra.05]])</f>
        <v>0</v>
      </c>
      <c r="CG808" s="139" t="n">
        <f aca="false">+DATOS_[[#This Row],[TOTAL SALARIO Ef]]+DATOS_[[#This Row],[Tot Extrasalarial Ef]]</f>
        <v>0</v>
      </c>
      <c r="CH808" s="140" t="n">
        <f aca="false">MIN(IF(DATOS_[[#This Row],[Fecha Fin Contrato]]="",$D$4,DATOS_[[#This Row],[Fecha Fin Contrato]]),$D$4)-MAX(DATOS_[[#This Row],[Fecha de Contratación]],$D$3)+1</f>
        <v>1</v>
      </c>
      <c r="CI808" s="141" t="str">
        <f aca="false">IF(COUNTIFS(DATOS_[id],DATOS_[[#This Row],[id]])&gt;1,DATOS_[[#This Row],[id]],"")</f>
        <v/>
      </c>
      <c r="CJ808" s="141" t="n">
        <f aca="false">(Inicio!$G$10-DATOS_[[#This Row],[Fecha Nacimiento]])/365.25</f>
        <v>0</v>
      </c>
      <c r="CK808" s="141" t="n">
        <f aca="false">(Inicio!$G$10-DATOS_[[#This Row],[Fecha de Antigüedad]])/365.25</f>
        <v>0</v>
      </c>
      <c r="CL808" s="141" t="e">
        <f aca="false">+VLOOKUP(DATOS_[[#This Row],[Clave de Contrato]],TblTiposContrato13[],3,0)</f>
        <v>#N/A</v>
      </c>
      <c r="CM808" s="141" t="e">
        <f aca="false">+VLOOKUP(DATOS_[[#This Row],[Clave de Contrato]],TblTiposContrato13[],4,0)</f>
        <v>#N/A</v>
      </c>
      <c r="CN808" s="141" t="str">
        <f aca="false">VLOOKUP(DATOS_[[#This Row],[Edad]],CONTRATOS!TblRngEdad,2,1)</f>
        <v>20  o menos</v>
      </c>
      <c r="CO808" s="141" t="str">
        <f aca="false">VLOOKUP(DATOS_[[#This Row],[Antigüedad]],TblRngAntg14[],2,1)</f>
        <v>0 a 1 años</v>
      </c>
    </row>
    <row r="809" customFormat="false" ht="13.8" hidden="false" customHeight="false" outlineLevel="0" collapsed="false">
      <c r="D809" s="128"/>
      <c r="E809" s="129"/>
      <c r="F809" s="129"/>
      <c r="G809" s="129"/>
      <c r="H809" s="130"/>
      <c r="I809" s="131"/>
      <c r="J809" s="128"/>
      <c r="K809" s="132"/>
      <c r="L809" s="132"/>
      <c r="M809" s="133"/>
      <c r="N809" s="133"/>
      <c r="O809" s="133"/>
      <c r="P809" s="129"/>
      <c r="Z809" s="74"/>
      <c r="AA809" s="75"/>
      <c r="AB809" s="75"/>
      <c r="AC809" s="129"/>
      <c r="AD809" s="134"/>
      <c r="AE809" s="134"/>
      <c r="AF809" s="134"/>
      <c r="AG809" s="134"/>
      <c r="AH809" s="134"/>
      <c r="AI809" s="134"/>
      <c r="AJ809" s="134"/>
      <c r="AK809" s="134"/>
      <c r="AL809" s="134"/>
      <c r="AM809" s="134"/>
      <c r="AN809" s="134"/>
      <c r="AO809" s="134"/>
      <c r="AP809" s="134"/>
      <c r="AQ809" s="134"/>
      <c r="AR809" s="134"/>
      <c r="AS809" s="134"/>
      <c r="AT809" s="134"/>
      <c r="AU809" s="134"/>
      <c r="AV809" s="134"/>
      <c r="AW809" s="134"/>
      <c r="AX809" s="134"/>
      <c r="AY809" s="134"/>
      <c r="AZ809" s="134"/>
      <c r="BA809" s="134"/>
      <c r="BB809" s="134"/>
      <c r="BC809" s="134"/>
      <c r="BD809" s="134"/>
      <c r="BE809" s="134"/>
      <c r="BF809" s="134"/>
      <c r="BG809" s="134"/>
      <c r="BH809" s="134"/>
      <c r="BI809" s="134"/>
      <c r="BJ809" s="134"/>
      <c r="BK809" s="134"/>
      <c r="BL809" s="134"/>
      <c r="BM809" s="135"/>
      <c r="BN809" s="136" t="n">
        <f aca="false">+MAX($D$3,DATOS_[[#This Row],[Fecha Inicio Sit. Contract.]])</f>
        <v>0</v>
      </c>
      <c r="BO809" s="136" t="n">
        <f aca="false">+MIN($D$4,DATOS_[[#This Row],[Fecha Fin Sit. Contract.]])</f>
        <v>0</v>
      </c>
      <c r="BP809" s="137" t="n">
        <f aca="false">+DATOS_[[#This Row],[% de jornada]]*IF(DATOS_[[#This Row],[% jornada reducida]]="",1,DATOS_[[#This Row],[% jornada reducida]])</f>
        <v>0</v>
      </c>
      <c r="BQ809" s="137" t="n">
        <f aca="false">+(DATOS_[[#This Row],[F.fin.cal]]-DATOS_[[#This Row],[F.ini.cal]]+1)/($D$4-$D$3+1)</f>
        <v>1</v>
      </c>
      <c r="BR809" s="137" t="str">
        <f aca="false">IF(OR(AND(DATOS_[[#This Row],[Fecha Fin Contrato]]&lt;$D$3,DATOS_[[#This Row],[Fecha Fin Contrato]]&lt;&gt;""),DATOS_[[#This Row],[Fecha de Contratación]]&gt;$D$4),"Fuera","Dentro")</f>
        <v>Dentro</v>
      </c>
      <c r="BS809" s="137" t="str">
        <f aca="false" t="array" ref="BS809:BS809">IF(MAX(IF(DATOS_[id]=DATOS_[[#This Row],[id]],DATOS_[F.fin.cal]))=DATOS_[[#This Row],[F.fin.cal]],"Sí","NO")</f>
        <v>Sí</v>
      </c>
      <c r="BT809" s="137" t="str">
        <f aca="false">IF(AND(DATOS_[[#This Row],[% normaliz]]&lt;&gt;1,DATOS_[[#This Row],[% anualiz]]=1),"Sí","NO")</f>
        <v>Sí</v>
      </c>
      <c r="BU809" s="137" t="str">
        <f aca="false">IF(AND(DATOS_[[#This Row],[% normaliz]]=1,DATOS_[[#This Row],[% anualiz]]&lt;&gt;1),"Sí","NO")</f>
        <v>NO</v>
      </c>
      <c r="BV809" s="137" t="str">
        <f aca="false">IF(AND(DATOS_[[#This Row],[% normaliz]]&lt;&gt;1,DATOS_[[#This Row],[% anualiz]]&lt;&gt;1),"Sí","NO")</f>
        <v>NO</v>
      </c>
      <c r="BW809" s="137" t="str">
        <f aca="false">+IF(DATOS_[[#This Row],[% normaliz]]*DATOS_[[#This Row],[% anualiz]]=1,"NO","Sí")</f>
        <v>Sí</v>
      </c>
      <c r="BX809" s="138" t="e">
        <f aca="false">(DATOS_[[#This Row],[S.BASE]]*(1/DATOS_[[#This Row],[% normaliz]])*(1/DATOS_[[#This Row],[% anualiz]]))*IF(DATOS_[[#This Row],[Check Equiparado]]="Sí",1,0)</f>
        <v>#DIV/0!</v>
      </c>
      <c r="BY8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9" s="138" t="e">
        <f aca="false">+DATOS_[[#This Row],[SALARIO BASE Eq]]+DATOS_[[#This Row],[Tot COMPL.SAL Eq]]</f>
        <v>#DIV/0!</v>
      </c>
      <c r="CA809" s="138" t="e">
        <f aca="false" t="array" ref="CA809:CA8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9" s="138" t="e">
        <f aca="false">+DATOS_[[#This Row],[TOTAL SALARIO Eq]]+DATOS_[[#This Row],[Tot Extrasalarial Eq]]</f>
        <v>#DIV/0!</v>
      </c>
      <c r="CC809" s="139" t="n">
        <f aca="false">DATOS_[[#This Row],[S.BASE]]</f>
        <v>0</v>
      </c>
      <c r="CD809" s="139" t="n">
        <f aca="false">+SUM(DATOS_[[#This Row],[Conc.Sal.01]:[Conc.Sal.30]])</f>
        <v>0</v>
      </c>
      <c r="CE809" s="139" t="n">
        <f aca="false">+DATOS_[[#This Row],[SALARIO BASE Ef]]+DATOS_[[#This Row],[Tot COMPL.SAL Ef]]</f>
        <v>0</v>
      </c>
      <c r="CF809" s="139" t="n">
        <f aca="false">+SUM(DATOS_[[#This Row],[C.Extra.01]:[C.Extra.05]])</f>
        <v>0</v>
      </c>
      <c r="CG809" s="139" t="n">
        <f aca="false">+DATOS_[[#This Row],[TOTAL SALARIO Ef]]+DATOS_[[#This Row],[Tot Extrasalarial Ef]]</f>
        <v>0</v>
      </c>
      <c r="CH809" s="140" t="n">
        <f aca="false">MIN(IF(DATOS_[[#This Row],[Fecha Fin Contrato]]="",$D$4,DATOS_[[#This Row],[Fecha Fin Contrato]]),$D$4)-MAX(DATOS_[[#This Row],[Fecha de Contratación]],$D$3)+1</f>
        <v>1</v>
      </c>
      <c r="CI809" s="141" t="str">
        <f aca="false">IF(COUNTIFS(DATOS_[id],DATOS_[[#This Row],[id]])&gt;1,DATOS_[[#This Row],[id]],"")</f>
        <v/>
      </c>
      <c r="CJ809" s="141" t="n">
        <f aca="false">(Inicio!$G$10-DATOS_[[#This Row],[Fecha Nacimiento]])/365.25</f>
        <v>0</v>
      </c>
      <c r="CK809" s="141" t="n">
        <f aca="false">(Inicio!$G$10-DATOS_[[#This Row],[Fecha de Antigüedad]])/365.25</f>
        <v>0</v>
      </c>
      <c r="CL809" s="141" t="e">
        <f aca="false">+VLOOKUP(DATOS_[[#This Row],[Clave de Contrato]],TblTiposContrato13[],3,0)</f>
        <v>#N/A</v>
      </c>
      <c r="CM809" s="141" t="e">
        <f aca="false">+VLOOKUP(DATOS_[[#This Row],[Clave de Contrato]],TblTiposContrato13[],4,0)</f>
        <v>#N/A</v>
      </c>
      <c r="CN809" s="141" t="str">
        <f aca="false">VLOOKUP(DATOS_[[#This Row],[Edad]],CONTRATOS!TblRngEdad,2,1)</f>
        <v>20  o menos</v>
      </c>
      <c r="CO809" s="141" t="str">
        <f aca="false">VLOOKUP(DATOS_[[#This Row],[Antigüedad]],TblRngAntg14[],2,1)</f>
        <v>0 a 1 años</v>
      </c>
    </row>
    <row r="810" customFormat="false" ht="13.8" hidden="false" customHeight="false" outlineLevel="0" collapsed="false">
      <c r="D810" s="128"/>
      <c r="E810" s="129"/>
      <c r="F810" s="129"/>
      <c r="G810" s="129"/>
      <c r="H810" s="130"/>
      <c r="I810" s="131"/>
      <c r="J810" s="128"/>
      <c r="K810" s="132"/>
      <c r="L810" s="132"/>
      <c r="M810" s="133"/>
      <c r="N810" s="133"/>
      <c r="O810" s="133"/>
      <c r="P810" s="129"/>
      <c r="Z810" s="74"/>
      <c r="AA810" s="75"/>
      <c r="AB810" s="75"/>
      <c r="AC810" s="129"/>
      <c r="AD810" s="134"/>
      <c r="AE810" s="134"/>
      <c r="AF810" s="134"/>
      <c r="AG810" s="134"/>
      <c r="AH810" s="134"/>
      <c r="AI810" s="134"/>
      <c r="AJ810" s="134"/>
      <c r="AK810" s="134"/>
      <c r="AL810" s="134"/>
      <c r="AM810" s="134"/>
      <c r="AN810" s="134"/>
      <c r="AO810" s="134"/>
      <c r="AP810" s="134"/>
      <c r="AQ810" s="134"/>
      <c r="AR810" s="134"/>
      <c r="AS810" s="134"/>
      <c r="AT810" s="134"/>
      <c r="AU810" s="134"/>
      <c r="AV810" s="134"/>
      <c r="AW810" s="134"/>
      <c r="AX810" s="134"/>
      <c r="AY810" s="134"/>
      <c r="AZ810" s="134"/>
      <c r="BA810" s="134"/>
      <c r="BB810" s="134"/>
      <c r="BC810" s="134"/>
      <c r="BD810" s="134"/>
      <c r="BE810" s="134"/>
      <c r="BF810" s="134"/>
      <c r="BG810" s="134"/>
      <c r="BH810" s="134"/>
      <c r="BI810" s="134"/>
      <c r="BJ810" s="134"/>
      <c r="BK810" s="134"/>
      <c r="BL810" s="134"/>
      <c r="BM810" s="135"/>
      <c r="BN810" s="136" t="n">
        <f aca="false">+MAX($D$3,DATOS_[[#This Row],[Fecha Inicio Sit. Contract.]])</f>
        <v>0</v>
      </c>
      <c r="BO810" s="136" t="n">
        <f aca="false">+MIN($D$4,DATOS_[[#This Row],[Fecha Fin Sit. Contract.]])</f>
        <v>0</v>
      </c>
      <c r="BP810" s="137" t="n">
        <f aca="false">+DATOS_[[#This Row],[% de jornada]]*IF(DATOS_[[#This Row],[% jornada reducida]]="",1,DATOS_[[#This Row],[% jornada reducida]])</f>
        <v>0</v>
      </c>
      <c r="BQ810" s="137" t="n">
        <f aca="false">+(DATOS_[[#This Row],[F.fin.cal]]-DATOS_[[#This Row],[F.ini.cal]]+1)/($D$4-$D$3+1)</f>
        <v>1</v>
      </c>
      <c r="BR810" s="137" t="str">
        <f aca="false">IF(OR(AND(DATOS_[[#This Row],[Fecha Fin Contrato]]&lt;$D$3,DATOS_[[#This Row],[Fecha Fin Contrato]]&lt;&gt;""),DATOS_[[#This Row],[Fecha de Contratación]]&gt;$D$4),"Fuera","Dentro")</f>
        <v>Dentro</v>
      </c>
      <c r="BS810" s="137" t="str">
        <f aca="false" t="array" ref="BS810:BS810">IF(MAX(IF(DATOS_[id]=DATOS_[[#This Row],[id]],DATOS_[F.fin.cal]))=DATOS_[[#This Row],[F.fin.cal]],"Sí","NO")</f>
        <v>Sí</v>
      </c>
      <c r="BT810" s="137" t="str">
        <f aca="false">IF(AND(DATOS_[[#This Row],[% normaliz]]&lt;&gt;1,DATOS_[[#This Row],[% anualiz]]=1),"Sí","NO")</f>
        <v>Sí</v>
      </c>
      <c r="BU810" s="137" t="str">
        <f aca="false">IF(AND(DATOS_[[#This Row],[% normaliz]]=1,DATOS_[[#This Row],[% anualiz]]&lt;&gt;1),"Sí","NO")</f>
        <v>NO</v>
      </c>
      <c r="BV810" s="137" t="str">
        <f aca="false">IF(AND(DATOS_[[#This Row],[% normaliz]]&lt;&gt;1,DATOS_[[#This Row],[% anualiz]]&lt;&gt;1),"Sí","NO")</f>
        <v>NO</v>
      </c>
      <c r="BW810" s="137" t="str">
        <f aca="false">+IF(DATOS_[[#This Row],[% normaliz]]*DATOS_[[#This Row],[% anualiz]]=1,"NO","Sí")</f>
        <v>Sí</v>
      </c>
      <c r="BX810" s="138" t="e">
        <f aca="false">(DATOS_[[#This Row],[S.BASE]]*(1/DATOS_[[#This Row],[% normaliz]])*(1/DATOS_[[#This Row],[% anualiz]]))*IF(DATOS_[[#This Row],[Check Equiparado]]="Sí",1,0)</f>
        <v>#DIV/0!</v>
      </c>
      <c r="BY8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0" s="138" t="e">
        <f aca="false">+DATOS_[[#This Row],[SALARIO BASE Eq]]+DATOS_[[#This Row],[Tot COMPL.SAL Eq]]</f>
        <v>#DIV/0!</v>
      </c>
      <c r="CA810" s="138" t="e">
        <f aca="false" t="array" ref="CA810:CA8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0" s="138" t="e">
        <f aca="false">+DATOS_[[#This Row],[TOTAL SALARIO Eq]]+DATOS_[[#This Row],[Tot Extrasalarial Eq]]</f>
        <v>#DIV/0!</v>
      </c>
      <c r="CC810" s="139" t="n">
        <f aca="false">DATOS_[[#This Row],[S.BASE]]</f>
        <v>0</v>
      </c>
      <c r="CD810" s="139" t="n">
        <f aca="false">+SUM(DATOS_[[#This Row],[Conc.Sal.01]:[Conc.Sal.30]])</f>
        <v>0</v>
      </c>
      <c r="CE810" s="139" t="n">
        <f aca="false">+DATOS_[[#This Row],[SALARIO BASE Ef]]+DATOS_[[#This Row],[Tot COMPL.SAL Ef]]</f>
        <v>0</v>
      </c>
      <c r="CF810" s="139" t="n">
        <f aca="false">+SUM(DATOS_[[#This Row],[C.Extra.01]:[C.Extra.05]])</f>
        <v>0</v>
      </c>
      <c r="CG810" s="139" t="n">
        <f aca="false">+DATOS_[[#This Row],[TOTAL SALARIO Ef]]+DATOS_[[#This Row],[Tot Extrasalarial Ef]]</f>
        <v>0</v>
      </c>
      <c r="CH810" s="140" t="n">
        <f aca="false">MIN(IF(DATOS_[[#This Row],[Fecha Fin Contrato]]="",$D$4,DATOS_[[#This Row],[Fecha Fin Contrato]]),$D$4)-MAX(DATOS_[[#This Row],[Fecha de Contratación]],$D$3)+1</f>
        <v>1</v>
      </c>
      <c r="CI810" s="141" t="str">
        <f aca="false">IF(COUNTIFS(DATOS_[id],DATOS_[[#This Row],[id]])&gt;1,DATOS_[[#This Row],[id]],"")</f>
        <v/>
      </c>
      <c r="CJ810" s="141" t="n">
        <f aca="false">(Inicio!$G$10-DATOS_[[#This Row],[Fecha Nacimiento]])/365.25</f>
        <v>0</v>
      </c>
      <c r="CK810" s="141" t="n">
        <f aca="false">(Inicio!$G$10-DATOS_[[#This Row],[Fecha de Antigüedad]])/365.25</f>
        <v>0</v>
      </c>
      <c r="CL810" s="141" t="e">
        <f aca="false">+VLOOKUP(DATOS_[[#This Row],[Clave de Contrato]],TblTiposContrato13[],3,0)</f>
        <v>#N/A</v>
      </c>
      <c r="CM810" s="141" t="e">
        <f aca="false">+VLOOKUP(DATOS_[[#This Row],[Clave de Contrato]],TblTiposContrato13[],4,0)</f>
        <v>#N/A</v>
      </c>
      <c r="CN810" s="141" t="str">
        <f aca="false">VLOOKUP(DATOS_[[#This Row],[Edad]],CONTRATOS!TblRngEdad,2,1)</f>
        <v>20  o menos</v>
      </c>
      <c r="CO810" s="141" t="str">
        <f aca="false">VLOOKUP(DATOS_[[#This Row],[Antigüedad]],TblRngAntg14[],2,1)</f>
        <v>0 a 1 años</v>
      </c>
    </row>
    <row r="811" customFormat="false" ht="13.8" hidden="false" customHeight="false" outlineLevel="0" collapsed="false">
      <c r="D811" s="128"/>
      <c r="E811" s="129"/>
      <c r="F811" s="129"/>
      <c r="G811" s="129"/>
      <c r="H811" s="130"/>
      <c r="I811" s="131"/>
      <c r="J811" s="128"/>
      <c r="K811" s="132"/>
      <c r="L811" s="132"/>
      <c r="M811" s="133"/>
      <c r="N811" s="133"/>
      <c r="O811" s="133"/>
      <c r="P811" s="129"/>
      <c r="Z811" s="74"/>
      <c r="AA811" s="75"/>
      <c r="AB811" s="75"/>
      <c r="AC811" s="129"/>
      <c r="AD811" s="134"/>
      <c r="AE811" s="134"/>
      <c r="AF811" s="134"/>
      <c r="AG811" s="134"/>
      <c r="AH811" s="134"/>
      <c r="AI811" s="134"/>
      <c r="AJ811" s="134"/>
      <c r="AK811" s="134"/>
      <c r="AL811" s="134"/>
      <c r="AM811" s="134"/>
      <c r="AN811" s="134"/>
      <c r="AO811" s="134"/>
      <c r="AP811" s="134"/>
      <c r="AQ811" s="134"/>
      <c r="AR811" s="134"/>
      <c r="AS811" s="134"/>
      <c r="AT811" s="134"/>
      <c r="AU811" s="134"/>
      <c r="AV811" s="134"/>
      <c r="AW811" s="134"/>
      <c r="AX811" s="134"/>
      <c r="AY811" s="134"/>
      <c r="AZ811" s="134"/>
      <c r="BA811" s="134"/>
      <c r="BB811" s="134"/>
      <c r="BC811" s="134"/>
      <c r="BD811" s="134"/>
      <c r="BE811" s="134"/>
      <c r="BF811" s="134"/>
      <c r="BG811" s="134"/>
      <c r="BH811" s="134"/>
      <c r="BI811" s="134"/>
      <c r="BJ811" s="134"/>
      <c r="BK811" s="134"/>
      <c r="BL811" s="134"/>
      <c r="BM811" s="135"/>
      <c r="BN811" s="136" t="n">
        <f aca="false">+MAX($D$3,DATOS_[[#This Row],[Fecha Inicio Sit. Contract.]])</f>
        <v>0</v>
      </c>
      <c r="BO811" s="136" t="n">
        <f aca="false">+MIN($D$4,DATOS_[[#This Row],[Fecha Fin Sit. Contract.]])</f>
        <v>0</v>
      </c>
      <c r="BP811" s="137" t="n">
        <f aca="false">+DATOS_[[#This Row],[% de jornada]]*IF(DATOS_[[#This Row],[% jornada reducida]]="",1,DATOS_[[#This Row],[% jornada reducida]])</f>
        <v>0</v>
      </c>
      <c r="BQ811" s="137" t="n">
        <f aca="false">+(DATOS_[[#This Row],[F.fin.cal]]-DATOS_[[#This Row],[F.ini.cal]]+1)/($D$4-$D$3+1)</f>
        <v>1</v>
      </c>
      <c r="BR811" s="137" t="str">
        <f aca="false">IF(OR(AND(DATOS_[[#This Row],[Fecha Fin Contrato]]&lt;$D$3,DATOS_[[#This Row],[Fecha Fin Contrato]]&lt;&gt;""),DATOS_[[#This Row],[Fecha de Contratación]]&gt;$D$4),"Fuera","Dentro")</f>
        <v>Dentro</v>
      </c>
      <c r="BS811" s="137" t="str">
        <f aca="false" t="array" ref="BS811:BS811">IF(MAX(IF(DATOS_[id]=DATOS_[[#This Row],[id]],DATOS_[F.fin.cal]))=DATOS_[[#This Row],[F.fin.cal]],"Sí","NO")</f>
        <v>Sí</v>
      </c>
      <c r="BT811" s="137" t="str">
        <f aca="false">IF(AND(DATOS_[[#This Row],[% normaliz]]&lt;&gt;1,DATOS_[[#This Row],[% anualiz]]=1),"Sí","NO")</f>
        <v>Sí</v>
      </c>
      <c r="BU811" s="137" t="str">
        <f aca="false">IF(AND(DATOS_[[#This Row],[% normaliz]]=1,DATOS_[[#This Row],[% anualiz]]&lt;&gt;1),"Sí","NO")</f>
        <v>NO</v>
      </c>
      <c r="BV811" s="137" t="str">
        <f aca="false">IF(AND(DATOS_[[#This Row],[% normaliz]]&lt;&gt;1,DATOS_[[#This Row],[% anualiz]]&lt;&gt;1),"Sí","NO")</f>
        <v>NO</v>
      </c>
      <c r="BW811" s="137" t="str">
        <f aca="false">+IF(DATOS_[[#This Row],[% normaliz]]*DATOS_[[#This Row],[% anualiz]]=1,"NO","Sí")</f>
        <v>Sí</v>
      </c>
      <c r="BX811" s="138" t="e">
        <f aca="false">(DATOS_[[#This Row],[S.BASE]]*(1/DATOS_[[#This Row],[% normaliz]])*(1/DATOS_[[#This Row],[% anualiz]]))*IF(DATOS_[[#This Row],[Check Equiparado]]="Sí",1,0)</f>
        <v>#DIV/0!</v>
      </c>
      <c r="BY8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1" s="138" t="e">
        <f aca="false">+DATOS_[[#This Row],[SALARIO BASE Eq]]+DATOS_[[#This Row],[Tot COMPL.SAL Eq]]</f>
        <v>#DIV/0!</v>
      </c>
      <c r="CA811" s="138" t="e">
        <f aca="false" t="array" ref="CA811:CA8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1" s="138" t="e">
        <f aca="false">+DATOS_[[#This Row],[TOTAL SALARIO Eq]]+DATOS_[[#This Row],[Tot Extrasalarial Eq]]</f>
        <v>#DIV/0!</v>
      </c>
      <c r="CC811" s="139" t="n">
        <f aca="false">DATOS_[[#This Row],[S.BASE]]</f>
        <v>0</v>
      </c>
      <c r="CD811" s="139" t="n">
        <f aca="false">+SUM(DATOS_[[#This Row],[Conc.Sal.01]:[Conc.Sal.30]])</f>
        <v>0</v>
      </c>
      <c r="CE811" s="139" t="n">
        <f aca="false">+DATOS_[[#This Row],[SALARIO BASE Ef]]+DATOS_[[#This Row],[Tot COMPL.SAL Ef]]</f>
        <v>0</v>
      </c>
      <c r="CF811" s="139" t="n">
        <f aca="false">+SUM(DATOS_[[#This Row],[C.Extra.01]:[C.Extra.05]])</f>
        <v>0</v>
      </c>
      <c r="CG811" s="139" t="n">
        <f aca="false">+DATOS_[[#This Row],[TOTAL SALARIO Ef]]+DATOS_[[#This Row],[Tot Extrasalarial Ef]]</f>
        <v>0</v>
      </c>
      <c r="CH811" s="140" t="n">
        <f aca="false">MIN(IF(DATOS_[[#This Row],[Fecha Fin Contrato]]="",$D$4,DATOS_[[#This Row],[Fecha Fin Contrato]]),$D$4)-MAX(DATOS_[[#This Row],[Fecha de Contratación]],$D$3)+1</f>
        <v>1</v>
      </c>
      <c r="CI811" s="141" t="str">
        <f aca="false">IF(COUNTIFS(DATOS_[id],DATOS_[[#This Row],[id]])&gt;1,DATOS_[[#This Row],[id]],"")</f>
        <v/>
      </c>
      <c r="CJ811" s="141" t="n">
        <f aca="false">(Inicio!$G$10-DATOS_[[#This Row],[Fecha Nacimiento]])/365.25</f>
        <v>0</v>
      </c>
      <c r="CK811" s="141" t="n">
        <f aca="false">(Inicio!$G$10-DATOS_[[#This Row],[Fecha de Antigüedad]])/365.25</f>
        <v>0</v>
      </c>
      <c r="CL811" s="141" t="e">
        <f aca="false">+VLOOKUP(DATOS_[[#This Row],[Clave de Contrato]],TblTiposContrato13[],3,0)</f>
        <v>#N/A</v>
      </c>
      <c r="CM811" s="141" t="e">
        <f aca="false">+VLOOKUP(DATOS_[[#This Row],[Clave de Contrato]],TblTiposContrato13[],4,0)</f>
        <v>#N/A</v>
      </c>
      <c r="CN811" s="141" t="str">
        <f aca="false">VLOOKUP(DATOS_[[#This Row],[Edad]],CONTRATOS!TblRngEdad,2,1)</f>
        <v>20  o menos</v>
      </c>
      <c r="CO811" s="141" t="str">
        <f aca="false">VLOOKUP(DATOS_[[#This Row],[Antigüedad]],TblRngAntg14[],2,1)</f>
        <v>0 a 1 años</v>
      </c>
    </row>
    <row r="812" customFormat="false" ht="13.8" hidden="false" customHeight="false" outlineLevel="0" collapsed="false">
      <c r="D812" s="128"/>
      <c r="E812" s="129"/>
      <c r="F812" s="129"/>
      <c r="G812" s="129"/>
      <c r="H812" s="130"/>
      <c r="I812" s="131"/>
      <c r="J812" s="128"/>
      <c r="K812" s="132"/>
      <c r="L812" s="132"/>
      <c r="M812" s="133"/>
      <c r="N812" s="133"/>
      <c r="O812" s="133"/>
      <c r="P812" s="129"/>
      <c r="Z812" s="74"/>
      <c r="AA812" s="75"/>
      <c r="AB812" s="75"/>
      <c r="AC812" s="129"/>
      <c r="AD812" s="134"/>
      <c r="AE812" s="134"/>
      <c r="AF812" s="134"/>
      <c r="AG812" s="134"/>
      <c r="AH812" s="134"/>
      <c r="AI812" s="134"/>
      <c r="AJ812" s="134"/>
      <c r="AK812" s="134"/>
      <c r="AL812" s="134"/>
      <c r="AM812" s="134"/>
      <c r="AN812" s="134"/>
      <c r="AO812" s="134"/>
      <c r="AP812" s="134"/>
      <c r="AQ812" s="134"/>
      <c r="AR812" s="134"/>
      <c r="AS812" s="134"/>
      <c r="AT812" s="134"/>
      <c r="AU812" s="134"/>
      <c r="AV812" s="134"/>
      <c r="AW812" s="134"/>
      <c r="AX812" s="134"/>
      <c r="AY812" s="134"/>
      <c r="AZ812" s="134"/>
      <c r="BA812" s="134"/>
      <c r="BB812" s="134"/>
      <c r="BC812" s="134"/>
      <c r="BD812" s="134"/>
      <c r="BE812" s="134"/>
      <c r="BF812" s="134"/>
      <c r="BG812" s="134"/>
      <c r="BH812" s="134"/>
      <c r="BI812" s="134"/>
      <c r="BJ812" s="134"/>
      <c r="BK812" s="134"/>
      <c r="BL812" s="134"/>
      <c r="BM812" s="135"/>
      <c r="BN812" s="136" t="n">
        <f aca="false">+MAX($D$3,DATOS_[[#This Row],[Fecha Inicio Sit. Contract.]])</f>
        <v>0</v>
      </c>
      <c r="BO812" s="136" t="n">
        <f aca="false">+MIN($D$4,DATOS_[[#This Row],[Fecha Fin Sit. Contract.]])</f>
        <v>0</v>
      </c>
      <c r="BP812" s="137" t="n">
        <f aca="false">+DATOS_[[#This Row],[% de jornada]]*IF(DATOS_[[#This Row],[% jornada reducida]]="",1,DATOS_[[#This Row],[% jornada reducida]])</f>
        <v>0</v>
      </c>
      <c r="BQ812" s="137" t="n">
        <f aca="false">+(DATOS_[[#This Row],[F.fin.cal]]-DATOS_[[#This Row],[F.ini.cal]]+1)/($D$4-$D$3+1)</f>
        <v>1</v>
      </c>
      <c r="BR812" s="137" t="str">
        <f aca="false">IF(OR(AND(DATOS_[[#This Row],[Fecha Fin Contrato]]&lt;$D$3,DATOS_[[#This Row],[Fecha Fin Contrato]]&lt;&gt;""),DATOS_[[#This Row],[Fecha de Contratación]]&gt;$D$4),"Fuera","Dentro")</f>
        <v>Dentro</v>
      </c>
      <c r="BS812" s="137" t="str">
        <f aca="false" t="array" ref="BS812:BS812">IF(MAX(IF(DATOS_[id]=DATOS_[[#This Row],[id]],DATOS_[F.fin.cal]))=DATOS_[[#This Row],[F.fin.cal]],"Sí","NO")</f>
        <v>Sí</v>
      </c>
      <c r="BT812" s="137" t="str">
        <f aca="false">IF(AND(DATOS_[[#This Row],[% normaliz]]&lt;&gt;1,DATOS_[[#This Row],[% anualiz]]=1),"Sí","NO")</f>
        <v>Sí</v>
      </c>
      <c r="BU812" s="137" t="str">
        <f aca="false">IF(AND(DATOS_[[#This Row],[% normaliz]]=1,DATOS_[[#This Row],[% anualiz]]&lt;&gt;1),"Sí","NO")</f>
        <v>NO</v>
      </c>
      <c r="BV812" s="137" t="str">
        <f aca="false">IF(AND(DATOS_[[#This Row],[% normaliz]]&lt;&gt;1,DATOS_[[#This Row],[% anualiz]]&lt;&gt;1),"Sí","NO")</f>
        <v>NO</v>
      </c>
      <c r="BW812" s="137" t="str">
        <f aca="false">+IF(DATOS_[[#This Row],[% normaliz]]*DATOS_[[#This Row],[% anualiz]]=1,"NO","Sí")</f>
        <v>Sí</v>
      </c>
      <c r="BX812" s="138" t="e">
        <f aca="false">(DATOS_[[#This Row],[S.BASE]]*(1/DATOS_[[#This Row],[% normaliz]])*(1/DATOS_[[#This Row],[% anualiz]]))*IF(DATOS_[[#This Row],[Check Equiparado]]="Sí",1,0)</f>
        <v>#DIV/0!</v>
      </c>
      <c r="BY8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2" s="138" t="e">
        <f aca="false">+DATOS_[[#This Row],[SALARIO BASE Eq]]+DATOS_[[#This Row],[Tot COMPL.SAL Eq]]</f>
        <v>#DIV/0!</v>
      </c>
      <c r="CA812" s="138" t="e">
        <f aca="false" t="array" ref="CA812:CA8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2" s="138" t="e">
        <f aca="false">+DATOS_[[#This Row],[TOTAL SALARIO Eq]]+DATOS_[[#This Row],[Tot Extrasalarial Eq]]</f>
        <v>#DIV/0!</v>
      </c>
      <c r="CC812" s="139" t="n">
        <f aca="false">DATOS_[[#This Row],[S.BASE]]</f>
        <v>0</v>
      </c>
      <c r="CD812" s="139" t="n">
        <f aca="false">+SUM(DATOS_[[#This Row],[Conc.Sal.01]:[Conc.Sal.30]])</f>
        <v>0</v>
      </c>
      <c r="CE812" s="139" t="n">
        <f aca="false">+DATOS_[[#This Row],[SALARIO BASE Ef]]+DATOS_[[#This Row],[Tot COMPL.SAL Ef]]</f>
        <v>0</v>
      </c>
      <c r="CF812" s="139" t="n">
        <f aca="false">+SUM(DATOS_[[#This Row],[C.Extra.01]:[C.Extra.05]])</f>
        <v>0</v>
      </c>
      <c r="CG812" s="139" t="n">
        <f aca="false">+DATOS_[[#This Row],[TOTAL SALARIO Ef]]+DATOS_[[#This Row],[Tot Extrasalarial Ef]]</f>
        <v>0</v>
      </c>
      <c r="CH812" s="140" t="n">
        <f aca="false">MIN(IF(DATOS_[[#This Row],[Fecha Fin Contrato]]="",$D$4,DATOS_[[#This Row],[Fecha Fin Contrato]]),$D$4)-MAX(DATOS_[[#This Row],[Fecha de Contratación]],$D$3)+1</f>
        <v>1</v>
      </c>
      <c r="CI812" s="141" t="str">
        <f aca="false">IF(COUNTIFS(DATOS_[id],DATOS_[[#This Row],[id]])&gt;1,DATOS_[[#This Row],[id]],"")</f>
        <v/>
      </c>
      <c r="CJ812" s="141" t="n">
        <f aca="false">(Inicio!$G$10-DATOS_[[#This Row],[Fecha Nacimiento]])/365.25</f>
        <v>0</v>
      </c>
      <c r="CK812" s="141" t="n">
        <f aca="false">(Inicio!$G$10-DATOS_[[#This Row],[Fecha de Antigüedad]])/365.25</f>
        <v>0</v>
      </c>
      <c r="CL812" s="141" t="e">
        <f aca="false">+VLOOKUP(DATOS_[[#This Row],[Clave de Contrato]],TblTiposContrato13[],3,0)</f>
        <v>#N/A</v>
      </c>
      <c r="CM812" s="141" t="e">
        <f aca="false">+VLOOKUP(DATOS_[[#This Row],[Clave de Contrato]],TblTiposContrato13[],4,0)</f>
        <v>#N/A</v>
      </c>
      <c r="CN812" s="141" t="str">
        <f aca="false">VLOOKUP(DATOS_[[#This Row],[Edad]],CONTRATOS!TblRngEdad,2,1)</f>
        <v>20  o menos</v>
      </c>
      <c r="CO812" s="141" t="str">
        <f aca="false">VLOOKUP(DATOS_[[#This Row],[Antigüedad]],TblRngAntg14[],2,1)</f>
        <v>0 a 1 años</v>
      </c>
    </row>
    <row r="813" customFormat="false" ht="13.8" hidden="false" customHeight="false" outlineLevel="0" collapsed="false">
      <c r="D813" s="128"/>
      <c r="E813" s="129"/>
      <c r="F813" s="129"/>
      <c r="G813" s="129"/>
      <c r="H813" s="130"/>
      <c r="I813" s="131"/>
      <c r="J813" s="128"/>
      <c r="K813" s="132"/>
      <c r="L813" s="132"/>
      <c r="M813" s="133"/>
      <c r="N813" s="133"/>
      <c r="O813" s="133"/>
      <c r="P813" s="129"/>
      <c r="Z813" s="74"/>
      <c r="AA813" s="75"/>
      <c r="AB813" s="75"/>
      <c r="AC813" s="129"/>
      <c r="AD813" s="134"/>
      <c r="AE813" s="134"/>
      <c r="AF813" s="134"/>
      <c r="AG813" s="134"/>
      <c r="AH813" s="134"/>
      <c r="AI813" s="134"/>
      <c r="AJ813" s="134"/>
      <c r="AK813" s="134"/>
      <c r="AL813" s="134"/>
      <c r="AM813" s="134"/>
      <c r="AN813" s="134"/>
      <c r="AO813" s="134"/>
      <c r="AP813" s="134"/>
      <c r="AQ813" s="134"/>
      <c r="AR813" s="134"/>
      <c r="AS813" s="134"/>
      <c r="AT813" s="134"/>
      <c r="AU813" s="134"/>
      <c r="AV813" s="134"/>
      <c r="AW813" s="134"/>
      <c r="AX813" s="134"/>
      <c r="AY813" s="134"/>
      <c r="AZ813" s="134"/>
      <c r="BA813" s="134"/>
      <c r="BB813" s="134"/>
      <c r="BC813" s="134"/>
      <c r="BD813" s="134"/>
      <c r="BE813" s="134"/>
      <c r="BF813" s="134"/>
      <c r="BG813" s="134"/>
      <c r="BH813" s="134"/>
      <c r="BI813" s="134"/>
      <c r="BJ813" s="134"/>
      <c r="BK813" s="134"/>
      <c r="BL813" s="134"/>
      <c r="BM813" s="135"/>
      <c r="BN813" s="136" t="n">
        <f aca="false">+MAX($D$3,DATOS_[[#This Row],[Fecha Inicio Sit. Contract.]])</f>
        <v>0</v>
      </c>
      <c r="BO813" s="136" t="n">
        <f aca="false">+MIN($D$4,DATOS_[[#This Row],[Fecha Fin Sit. Contract.]])</f>
        <v>0</v>
      </c>
      <c r="BP813" s="137" t="n">
        <f aca="false">+DATOS_[[#This Row],[% de jornada]]*IF(DATOS_[[#This Row],[% jornada reducida]]="",1,DATOS_[[#This Row],[% jornada reducida]])</f>
        <v>0</v>
      </c>
      <c r="BQ813" s="137" t="n">
        <f aca="false">+(DATOS_[[#This Row],[F.fin.cal]]-DATOS_[[#This Row],[F.ini.cal]]+1)/($D$4-$D$3+1)</f>
        <v>1</v>
      </c>
      <c r="BR813" s="137" t="str">
        <f aca="false">IF(OR(AND(DATOS_[[#This Row],[Fecha Fin Contrato]]&lt;$D$3,DATOS_[[#This Row],[Fecha Fin Contrato]]&lt;&gt;""),DATOS_[[#This Row],[Fecha de Contratación]]&gt;$D$4),"Fuera","Dentro")</f>
        <v>Dentro</v>
      </c>
      <c r="BS813" s="137" t="str">
        <f aca="false" t="array" ref="BS813:BS813">IF(MAX(IF(DATOS_[id]=DATOS_[[#This Row],[id]],DATOS_[F.fin.cal]))=DATOS_[[#This Row],[F.fin.cal]],"Sí","NO")</f>
        <v>Sí</v>
      </c>
      <c r="BT813" s="137" t="str">
        <f aca="false">IF(AND(DATOS_[[#This Row],[% normaliz]]&lt;&gt;1,DATOS_[[#This Row],[% anualiz]]=1),"Sí","NO")</f>
        <v>Sí</v>
      </c>
      <c r="BU813" s="137" t="str">
        <f aca="false">IF(AND(DATOS_[[#This Row],[% normaliz]]=1,DATOS_[[#This Row],[% anualiz]]&lt;&gt;1),"Sí","NO")</f>
        <v>NO</v>
      </c>
      <c r="BV813" s="137" t="str">
        <f aca="false">IF(AND(DATOS_[[#This Row],[% normaliz]]&lt;&gt;1,DATOS_[[#This Row],[% anualiz]]&lt;&gt;1),"Sí","NO")</f>
        <v>NO</v>
      </c>
      <c r="BW813" s="137" t="str">
        <f aca="false">+IF(DATOS_[[#This Row],[% normaliz]]*DATOS_[[#This Row],[% anualiz]]=1,"NO","Sí")</f>
        <v>Sí</v>
      </c>
      <c r="BX813" s="138" t="e">
        <f aca="false">(DATOS_[[#This Row],[S.BASE]]*(1/DATOS_[[#This Row],[% normaliz]])*(1/DATOS_[[#This Row],[% anualiz]]))*IF(DATOS_[[#This Row],[Check Equiparado]]="Sí",1,0)</f>
        <v>#DIV/0!</v>
      </c>
      <c r="BY8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3" s="138" t="e">
        <f aca="false">+DATOS_[[#This Row],[SALARIO BASE Eq]]+DATOS_[[#This Row],[Tot COMPL.SAL Eq]]</f>
        <v>#DIV/0!</v>
      </c>
      <c r="CA813" s="138" t="e">
        <f aca="false" t="array" ref="CA813:CA8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3" s="138" t="e">
        <f aca="false">+DATOS_[[#This Row],[TOTAL SALARIO Eq]]+DATOS_[[#This Row],[Tot Extrasalarial Eq]]</f>
        <v>#DIV/0!</v>
      </c>
      <c r="CC813" s="139" t="n">
        <f aca="false">DATOS_[[#This Row],[S.BASE]]</f>
        <v>0</v>
      </c>
      <c r="CD813" s="139" t="n">
        <f aca="false">+SUM(DATOS_[[#This Row],[Conc.Sal.01]:[Conc.Sal.30]])</f>
        <v>0</v>
      </c>
      <c r="CE813" s="139" t="n">
        <f aca="false">+DATOS_[[#This Row],[SALARIO BASE Ef]]+DATOS_[[#This Row],[Tot COMPL.SAL Ef]]</f>
        <v>0</v>
      </c>
      <c r="CF813" s="139" t="n">
        <f aca="false">+SUM(DATOS_[[#This Row],[C.Extra.01]:[C.Extra.05]])</f>
        <v>0</v>
      </c>
      <c r="CG813" s="139" t="n">
        <f aca="false">+DATOS_[[#This Row],[TOTAL SALARIO Ef]]+DATOS_[[#This Row],[Tot Extrasalarial Ef]]</f>
        <v>0</v>
      </c>
      <c r="CH813" s="140" t="n">
        <f aca="false">MIN(IF(DATOS_[[#This Row],[Fecha Fin Contrato]]="",$D$4,DATOS_[[#This Row],[Fecha Fin Contrato]]),$D$4)-MAX(DATOS_[[#This Row],[Fecha de Contratación]],$D$3)+1</f>
        <v>1</v>
      </c>
      <c r="CI813" s="141" t="str">
        <f aca="false">IF(COUNTIFS(DATOS_[id],DATOS_[[#This Row],[id]])&gt;1,DATOS_[[#This Row],[id]],"")</f>
        <v/>
      </c>
      <c r="CJ813" s="141" t="n">
        <f aca="false">(Inicio!$G$10-DATOS_[[#This Row],[Fecha Nacimiento]])/365.25</f>
        <v>0</v>
      </c>
      <c r="CK813" s="141" t="n">
        <f aca="false">(Inicio!$G$10-DATOS_[[#This Row],[Fecha de Antigüedad]])/365.25</f>
        <v>0</v>
      </c>
      <c r="CL813" s="141" t="e">
        <f aca="false">+VLOOKUP(DATOS_[[#This Row],[Clave de Contrato]],TblTiposContrato13[],3,0)</f>
        <v>#N/A</v>
      </c>
      <c r="CM813" s="141" t="e">
        <f aca="false">+VLOOKUP(DATOS_[[#This Row],[Clave de Contrato]],TblTiposContrato13[],4,0)</f>
        <v>#N/A</v>
      </c>
      <c r="CN813" s="141" t="str">
        <f aca="false">VLOOKUP(DATOS_[[#This Row],[Edad]],CONTRATOS!TblRngEdad,2,1)</f>
        <v>20  o menos</v>
      </c>
      <c r="CO813" s="141" t="str">
        <f aca="false">VLOOKUP(DATOS_[[#This Row],[Antigüedad]],TblRngAntg14[],2,1)</f>
        <v>0 a 1 años</v>
      </c>
    </row>
    <row r="814" customFormat="false" ht="13.8" hidden="false" customHeight="false" outlineLevel="0" collapsed="false">
      <c r="D814" s="128"/>
      <c r="E814" s="129"/>
      <c r="F814" s="129"/>
      <c r="G814" s="129"/>
      <c r="H814" s="130"/>
      <c r="I814" s="131"/>
      <c r="J814" s="128"/>
      <c r="K814" s="132"/>
      <c r="L814" s="132"/>
      <c r="M814" s="133"/>
      <c r="N814" s="133"/>
      <c r="O814" s="133"/>
      <c r="P814" s="129"/>
      <c r="Z814" s="74"/>
      <c r="AA814" s="75"/>
      <c r="AB814" s="75"/>
      <c r="AC814" s="129"/>
      <c r="AD814" s="134"/>
      <c r="AE814" s="134"/>
      <c r="AF814" s="134"/>
      <c r="AG814" s="134"/>
      <c r="AH814" s="134"/>
      <c r="AI814" s="134"/>
      <c r="AJ814" s="134"/>
      <c r="AK814" s="134"/>
      <c r="AL814" s="134"/>
      <c r="AM814" s="134"/>
      <c r="AN814" s="134"/>
      <c r="AO814" s="134"/>
      <c r="AP814" s="134"/>
      <c r="AQ814" s="134"/>
      <c r="AR814" s="134"/>
      <c r="AS814" s="134"/>
      <c r="AT814" s="134"/>
      <c r="AU814" s="134"/>
      <c r="AV814" s="134"/>
      <c r="AW814" s="134"/>
      <c r="AX814" s="134"/>
      <c r="AY814" s="134"/>
      <c r="AZ814" s="134"/>
      <c r="BA814" s="134"/>
      <c r="BB814" s="134"/>
      <c r="BC814" s="134"/>
      <c r="BD814" s="134"/>
      <c r="BE814" s="134"/>
      <c r="BF814" s="134"/>
      <c r="BG814" s="134"/>
      <c r="BH814" s="134"/>
      <c r="BI814" s="134"/>
      <c r="BJ814" s="134"/>
      <c r="BK814" s="134"/>
      <c r="BL814" s="134"/>
      <c r="BM814" s="135"/>
      <c r="BN814" s="136" t="n">
        <f aca="false">+MAX($D$3,DATOS_[[#This Row],[Fecha Inicio Sit. Contract.]])</f>
        <v>0</v>
      </c>
      <c r="BO814" s="136" t="n">
        <f aca="false">+MIN($D$4,DATOS_[[#This Row],[Fecha Fin Sit. Contract.]])</f>
        <v>0</v>
      </c>
      <c r="BP814" s="137" t="n">
        <f aca="false">+DATOS_[[#This Row],[% de jornada]]*IF(DATOS_[[#This Row],[% jornada reducida]]="",1,DATOS_[[#This Row],[% jornada reducida]])</f>
        <v>0</v>
      </c>
      <c r="BQ814" s="137" t="n">
        <f aca="false">+(DATOS_[[#This Row],[F.fin.cal]]-DATOS_[[#This Row],[F.ini.cal]]+1)/($D$4-$D$3+1)</f>
        <v>1</v>
      </c>
      <c r="BR814" s="137" t="str">
        <f aca="false">IF(OR(AND(DATOS_[[#This Row],[Fecha Fin Contrato]]&lt;$D$3,DATOS_[[#This Row],[Fecha Fin Contrato]]&lt;&gt;""),DATOS_[[#This Row],[Fecha de Contratación]]&gt;$D$4),"Fuera","Dentro")</f>
        <v>Dentro</v>
      </c>
      <c r="BS814" s="137" t="str">
        <f aca="false" t="array" ref="BS814:BS814">IF(MAX(IF(DATOS_[id]=DATOS_[[#This Row],[id]],DATOS_[F.fin.cal]))=DATOS_[[#This Row],[F.fin.cal]],"Sí","NO")</f>
        <v>Sí</v>
      </c>
      <c r="BT814" s="137" t="str">
        <f aca="false">IF(AND(DATOS_[[#This Row],[% normaliz]]&lt;&gt;1,DATOS_[[#This Row],[% anualiz]]=1),"Sí","NO")</f>
        <v>Sí</v>
      </c>
      <c r="BU814" s="137" t="str">
        <f aca="false">IF(AND(DATOS_[[#This Row],[% normaliz]]=1,DATOS_[[#This Row],[% anualiz]]&lt;&gt;1),"Sí","NO")</f>
        <v>NO</v>
      </c>
      <c r="BV814" s="137" t="str">
        <f aca="false">IF(AND(DATOS_[[#This Row],[% normaliz]]&lt;&gt;1,DATOS_[[#This Row],[% anualiz]]&lt;&gt;1),"Sí","NO")</f>
        <v>NO</v>
      </c>
      <c r="BW814" s="137" t="str">
        <f aca="false">+IF(DATOS_[[#This Row],[% normaliz]]*DATOS_[[#This Row],[% anualiz]]=1,"NO","Sí")</f>
        <v>Sí</v>
      </c>
      <c r="BX814" s="138" t="e">
        <f aca="false">(DATOS_[[#This Row],[S.BASE]]*(1/DATOS_[[#This Row],[% normaliz]])*(1/DATOS_[[#This Row],[% anualiz]]))*IF(DATOS_[[#This Row],[Check Equiparado]]="Sí",1,0)</f>
        <v>#DIV/0!</v>
      </c>
      <c r="BY8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4" s="138" t="e">
        <f aca="false">+DATOS_[[#This Row],[SALARIO BASE Eq]]+DATOS_[[#This Row],[Tot COMPL.SAL Eq]]</f>
        <v>#DIV/0!</v>
      </c>
      <c r="CA814" s="138" t="e">
        <f aca="false" t="array" ref="CA814:CA8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4" s="138" t="e">
        <f aca="false">+DATOS_[[#This Row],[TOTAL SALARIO Eq]]+DATOS_[[#This Row],[Tot Extrasalarial Eq]]</f>
        <v>#DIV/0!</v>
      </c>
      <c r="CC814" s="139" t="n">
        <f aca="false">DATOS_[[#This Row],[S.BASE]]</f>
        <v>0</v>
      </c>
      <c r="CD814" s="139" t="n">
        <f aca="false">+SUM(DATOS_[[#This Row],[Conc.Sal.01]:[Conc.Sal.30]])</f>
        <v>0</v>
      </c>
      <c r="CE814" s="139" t="n">
        <f aca="false">+DATOS_[[#This Row],[SALARIO BASE Ef]]+DATOS_[[#This Row],[Tot COMPL.SAL Ef]]</f>
        <v>0</v>
      </c>
      <c r="CF814" s="139" t="n">
        <f aca="false">+SUM(DATOS_[[#This Row],[C.Extra.01]:[C.Extra.05]])</f>
        <v>0</v>
      </c>
      <c r="CG814" s="139" t="n">
        <f aca="false">+DATOS_[[#This Row],[TOTAL SALARIO Ef]]+DATOS_[[#This Row],[Tot Extrasalarial Ef]]</f>
        <v>0</v>
      </c>
      <c r="CH814" s="140" t="n">
        <f aca="false">MIN(IF(DATOS_[[#This Row],[Fecha Fin Contrato]]="",$D$4,DATOS_[[#This Row],[Fecha Fin Contrato]]),$D$4)-MAX(DATOS_[[#This Row],[Fecha de Contratación]],$D$3)+1</f>
        <v>1</v>
      </c>
      <c r="CI814" s="141" t="str">
        <f aca="false">IF(COUNTIFS(DATOS_[id],DATOS_[[#This Row],[id]])&gt;1,DATOS_[[#This Row],[id]],"")</f>
        <v/>
      </c>
      <c r="CJ814" s="141" t="n">
        <f aca="false">(Inicio!$G$10-DATOS_[[#This Row],[Fecha Nacimiento]])/365.25</f>
        <v>0</v>
      </c>
      <c r="CK814" s="141" t="n">
        <f aca="false">(Inicio!$G$10-DATOS_[[#This Row],[Fecha de Antigüedad]])/365.25</f>
        <v>0</v>
      </c>
      <c r="CL814" s="141" t="e">
        <f aca="false">+VLOOKUP(DATOS_[[#This Row],[Clave de Contrato]],TblTiposContrato13[],3,0)</f>
        <v>#N/A</v>
      </c>
      <c r="CM814" s="141" t="e">
        <f aca="false">+VLOOKUP(DATOS_[[#This Row],[Clave de Contrato]],TblTiposContrato13[],4,0)</f>
        <v>#N/A</v>
      </c>
      <c r="CN814" s="141" t="str">
        <f aca="false">VLOOKUP(DATOS_[[#This Row],[Edad]],CONTRATOS!TblRngEdad,2,1)</f>
        <v>20  o menos</v>
      </c>
      <c r="CO814" s="141" t="str">
        <f aca="false">VLOOKUP(DATOS_[[#This Row],[Antigüedad]],TblRngAntg14[],2,1)</f>
        <v>0 a 1 años</v>
      </c>
    </row>
    <row r="815" customFormat="false" ht="13.8" hidden="false" customHeight="false" outlineLevel="0" collapsed="false">
      <c r="D815" s="128"/>
      <c r="E815" s="129"/>
      <c r="F815" s="129"/>
      <c r="G815" s="129"/>
      <c r="H815" s="130"/>
      <c r="I815" s="131"/>
      <c r="J815" s="128"/>
      <c r="K815" s="132"/>
      <c r="L815" s="132"/>
      <c r="M815" s="133"/>
      <c r="N815" s="133"/>
      <c r="O815" s="133"/>
      <c r="P815" s="129"/>
      <c r="Z815" s="74"/>
      <c r="AA815" s="75"/>
      <c r="AB815" s="75"/>
      <c r="AC815" s="129"/>
      <c r="AD815" s="134"/>
      <c r="AE815" s="134"/>
      <c r="AF815" s="134"/>
      <c r="AG815" s="134"/>
      <c r="AH815" s="134"/>
      <c r="AI815" s="134"/>
      <c r="AJ815" s="134"/>
      <c r="AK815" s="134"/>
      <c r="AL815" s="134"/>
      <c r="AM815" s="134"/>
      <c r="AN815" s="134"/>
      <c r="AO815" s="134"/>
      <c r="AP815" s="134"/>
      <c r="AQ815" s="134"/>
      <c r="AR815" s="134"/>
      <c r="AS815" s="134"/>
      <c r="AT815" s="134"/>
      <c r="AU815" s="134"/>
      <c r="AV815" s="134"/>
      <c r="AW815" s="134"/>
      <c r="AX815" s="134"/>
      <c r="AY815" s="134"/>
      <c r="AZ815" s="134"/>
      <c r="BA815" s="134"/>
      <c r="BB815" s="134"/>
      <c r="BC815" s="134"/>
      <c r="BD815" s="134"/>
      <c r="BE815" s="134"/>
      <c r="BF815" s="134"/>
      <c r="BG815" s="134"/>
      <c r="BH815" s="134"/>
      <c r="BI815" s="134"/>
      <c r="BJ815" s="134"/>
      <c r="BK815" s="134"/>
      <c r="BL815" s="134"/>
      <c r="BM815" s="135"/>
      <c r="BN815" s="136" t="n">
        <f aca="false">+MAX($D$3,DATOS_[[#This Row],[Fecha Inicio Sit. Contract.]])</f>
        <v>0</v>
      </c>
      <c r="BO815" s="136" t="n">
        <f aca="false">+MIN($D$4,DATOS_[[#This Row],[Fecha Fin Sit. Contract.]])</f>
        <v>0</v>
      </c>
      <c r="BP815" s="137" t="n">
        <f aca="false">+DATOS_[[#This Row],[% de jornada]]*IF(DATOS_[[#This Row],[% jornada reducida]]="",1,DATOS_[[#This Row],[% jornada reducida]])</f>
        <v>0</v>
      </c>
      <c r="BQ815" s="137" t="n">
        <f aca="false">+(DATOS_[[#This Row],[F.fin.cal]]-DATOS_[[#This Row],[F.ini.cal]]+1)/($D$4-$D$3+1)</f>
        <v>1</v>
      </c>
      <c r="BR815" s="137" t="str">
        <f aca="false">IF(OR(AND(DATOS_[[#This Row],[Fecha Fin Contrato]]&lt;$D$3,DATOS_[[#This Row],[Fecha Fin Contrato]]&lt;&gt;""),DATOS_[[#This Row],[Fecha de Contratación]]&gt;$D$4),"Fuera","Dentro")</f>
        <v>Dentro</v>
      </c>
      <c r="BS815" s="137" t="str">
        <f aca="false" t="array" ref="BS815:BS815">IF(MAX(IF(DATOS_[id]=DATOS_[[#This Row],[id]],DATOS_[F.fin.cal]))=DATOS_[[#This Row],[F.fin.cal]],"Sí","NO")</f>
        <v>Sí</v>
      </c>
      <c r="BT815" s="137" t="str">
        <f aca="false">IF(AND(DATOS_[[#This Row],[% normaliz]]&lt;&gt;1,DATOS_[[#This Row],[% anualiz]]=1),"Sí","NO")</f>
        <v>Sí</v>
      </c>
      <c r="BU815" s="137" t="str">
        <f aca="false">IF(AND(DATOS_[[#This Row],[% normaliz]]=1,DATOS_[[#This Row],[% anualiz]]&lt;&gt;1),"Sí","NO")</f>
        <v>NO</v>
      </c>
      <c r="BV815" s="137" t="str">
        <f aca="false">IF(AND(DATOS_[[#This Row],[% normaliz]]&lt;&gt;1,DATOS_[[#This Row],[% anualiz]]&lt;&gt;1),"Sí","NO")</f>
        <v>NO</v>
      </c>
      <c r="BW815" s="137" t="str">
        <f aca="false">+IF(DATOS_[[#This Row],[% normaliz]]*DATOS_[[#This Row],[% anualiz]]=1,"NO","Sí")</f>
        <v>Sí</v>
      </c>
      <c r="BX815" s="138" t="e">
        <f aca="false">(DATOS_[[#This Row],[S.BASE]]*(1/DATOS_[[#This Row],[% normaliz]])*(1/DATOS_[[#This Row],[% anualiz]]))*IF(DATOS_[[#This Row],[Check Equiparado]]="Sí",1,0)</f>
        <v>#DIV/0!</v>
      </c>
      <c r="BY8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5" s="138" t="e">
        <f aca="false">+DATOS_[[#This Row],[SALARIO BASE Eq]]+DATOS_[[#This Row],[Tot COMPL.SAL Eq]]</f>
        <v>#DIV/0!</v>
      </c>
      <c r="CA815" s="138" t="e">
        <f aca="false" t="array" ref="CA815:CA8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5" s="138" t="e">
        <f aca="false">+DATOS_[[#This Row],[TOTAL SALARIO Eq]]+DATOS_[[#This Row],[Tot Extrasalarial Eq]]</f>
        <v>#DIV/0!</v>
      </c>
      <c r="CC815" s="139" t="n">
        <f aca="false">DATOS_[[#This Row],[S.BASE]]</f>
        <v>0</v>
      </c>
      <c r="CD815" s="139" t="n">
        <f aca="false">+SUM(DATOS_[[#This Row],[Conc.Sal.01]:[Conc.Sal.30]])</f>
        <v>0</v>
      </c>
      <c r="CE815" s="139" t="n">
        <f aca="false">+DATOS_[[#This Row],[SALARIO BASE Ef]]+DATOS_[[#This Row],[Tot COMPL.SAL Ef]]</f>
        <v>0</v>
      </c>
      <c r="CF815" s="139" t="n">
        <f aca="false">+SUM(DATOS_[[#This Row],[C.Extra.01]:[C.Extra.05]])</f>
        <v>0</v>
      </c>
      <c r="CG815" s="139" t="n">
        <f aca="false">+DATOS_[[#This Row],[TOTAL SALARIO Ef]]+DATOS_[[#This Row],[Tot Extrasalarial Ef]]</f>
        <v>0</v>
      </c>
      <c r="CH815" s="140" t="n">
        <f aca="false">MIN(IF(DATOS_[[#This Row],[Fecha Fin Contrato]]="",$D$4,DATOS_[[#This Row],[Fecha Fin Contrato]]),$D$4)-MAX(DATOS_[[#This Row],[Fecha de Contratación]],$D$3)+1</f>
        <v>1</v>
      </c>
      <c r="CI815" s="141" t="str">
        <f aca="false">IF(COUNTIFS(DATOS_[id],DATOS_[[#This Row],[id]])&gt;1,DATOS_[[#This Row],[id]],"")</f>
        <v/>
      </c>
      <c r="CJ815" s="141" t="n">
        <f aca="false">(Inicio!$G$10-DATOS_[[#This Row],[Fecha Nacimiento]])/365.25</f>
        <v>0</v>
      </c>
      <c r="CK815" s="141" t="n">
        <f aca="false">(Inicio!$G$10-DATOS_[[#This Row],[Fecha de Antigüedad]])/365.25</f>
        <v>0</v>
      </c>
      <c r="CL815" s="141" t="e">
        <f aca="false">+VLOOKUP(DATOS_[[#This Row],[Clave de Contrato]],TblTiposContrato13[],3,0)</f>
        <v>#N/A</v>
      </c>
      <c r="CM815" s="141" t="e">
        <f aca="false">+VLOOKUP(DATOS_[[#This Row],[Clave de Contrato]],TblTiposContrato13[],4,0)</f>
        <v>#N/A</v>
      </c>
      <c r="CN815" s="141" t="str">
        <f aca="false">VLOOKUP(DATOS_[[#This Row],[Edad]],CONTRATOS!TblRngEdad,2,1)</f>
        <v>20  o menos</v>
      </c>
      <c r="CO815" s="141" t="str">
        <f aca="false">VLOOKUP(DATOS_[[#This Row],[Antigüedad]],TblRngAntg14[],2,1)</f>
        <v>0 a 1 años</v>
      </c>
    </row>
    <row r="816" customFormat="false" ht="13.8" hidden="false" customHeight="false" outlineLevel="0" collapsed="false">
      <c r="D816" s="128"/>
      <c r="E816" s="129"/>
      <c r="F816" s="129"/>
      <c r="G816" s="129"/>
      <c r="H816" s="130"/>
      <c r="I816" s="131"/>
      <c r="J816" s="128"/>
      <c r="K816" s="132"/>
      <c r="L816" s="132"/>
      <c r="M816" s="133"/>
      <c r="N816" s="133"/>
      <c r="O816" s="133"/>
      <c r="P816" s="129"/>
      <c r="Z816" s="74"/>
      <c r="AA816" s="75"/>
      <c r="AB816" s="75"/>
      <c r="AC816" s="129"/>
      <c r="AD816" s="134"/>
      <c r="AE816" s="134"/>
      <c r="AF816" s="134"/>
      <c r="AG816" s="134"/>
      <c r="AH816" s="134"/>
      <c r="AI816" s="134"/>
      <c r="AJ816" s="134"/>
      <c r="AK816" s="134"/>
      <c r="AL816" s="134"/>
      <c r="AM816" s="134"/>
      <c r="AN816" s="134"/>
      <c r="AO816" s="134"/>
      <c r="AP816" s="134"/>
      <c r="AQ816" s="134"/>
      <c r="AR816" s="134"/>
      <c r="AS816" s="134"/>
      <c r="AT816" s="134"/>
      <c r="AU816" s="134"/>
      <c r="AV816" s="134"/>
      <c r="AW816" s="134"/>
      <c r="AX816" s="134"/>
      <c r="AY816" s="134"/>
      <c r="AZ816" s="134"/>
      <c r="BA816" s="134"/>
      <c r="BB816" s="134"/>
      <c r="BC816" s="134"/>
      <c r="BD816" s="134"/>
      <c r="BE816" s="134"/>
      <c r="BF816" s="134"/>
      <c r="BG816" s="134"/>
      <c r="BH816" s="134"/>
      <c r="BI816" s="134"/>
      <c r="BJ816" s="134"/>
      <c r="BK816" s="134"/>
      <c r="BL816" s="134"/>
      <c r="BM816" s="135"/>
      <c r="BN816" s="136" t="n">
        <f aca="false">+MAX($D$3,DATOS_[[#This Row],[Fecha Inicio Sit. Contract.]])</f>
        <v>0</v>
      </c>
      <c r="BO816" s="136" t="n">
        <f aca="false">+MIN($D$4,DATOS_[[#This Row],[Fecha Fin Sit. Contract.]])</f>
        <v>0</v>
      </c>
      <c r="BP816" s="137" t="n">
        <f aca="false">+DATOS_[[#This Row],[% de jornada]]*IF(DATOS_[[#This Row],[% jornada reducida]]="",1,DATOS_[[#This Row],[% jornada reducida]])</f>
        <v>0</v>
      </c>
      <c r="BQ816" s="137" t="n">
        <f aca="false">+(DATOS_[[#This Row],[F.fin.cal]]-DATOS_[[#This Row],[F.ini.cal]]+1)/($D$4-$D$3+1)</f>
        <v>1</v>
      </c>
      <c r="BR816" s="137" t="str">
        <f aca="false">IF(OR(AND(DATOS_[[#This Row],[Fecha Fin Contrato]]&lt;$D$3,DATOS_[[#This Row],[Fecha Fin Contrato]]&lt;&gt;""),DATOS_[[#This Row],[Fecha de Contratación]]&gt;$D$4),"Fuera","Dentro")</f>
        <v>Dentro</v>
      </c>
      <c r="BS816" s="137" t="str">
        <f aca="false" t="array" ref="BS816:BS816">IF(MAX(IF(DATOS_[id]=DATOS_[[#This Row],[id]],DATOS_[F.fin.cal]))=DATOS_[[#This Row],[F.fin.cal]],"Sí","NO")</f>
        <v>Sí</v>
      </c>
      <c r="BT816" s="137" t="str">
        <f aca="false">IF(AND(DATOS_[[#This Row],[% normaliz]]&lt;&gt;1,DATOS_[[#This Row],[% anualiz]]=1),"Sí","NO")</f>
        <v>Sí</v>
      </c>
      <c r="BU816" s="137" t="str">
        <f aca="false">IF(AND(DATOS_[[#This Row],[% normaliz]]=1,DATOS_[[#This Row],[% anualiz]]&lt;&gt;1),"Sí","NO")</f>
        <v>NO</v>
      </c>
      <c r="BV816" s="137" t="str">
        <f aca="false">IF(AND(DATOS_[[#This Row],[% normaliz]]&lt;&gt;1,DATOS_[[#This Row],[% anualiz]]&lt;&gt;1),"Sí","NO")</f>
        <v>NO</v>
      </c>
      <c r="BW816" s="137" t="str">
        <f aca="false">+IF(DATOS_[[#This Row],[% normaliz]]*DATOS_[[#This Row],[% anualiz]]=1,"NO","Sí")</f>
        <v>Sí</v>
      </c>
      <c r="BX816" s="138" t="e">
        <f aca="false">(DATOS_[[#This Row],[S.BASE]]*(1/DATOS_[[#This Row],[% normaliz]])*(1/DATOS_[[#This Row],[% anualiz]]))*IF(DATOS_[[#This Row],[Check Equiparado]]="Sí",1,0)</f>
        <v>#DIV/0!</v>
      </c>
      <c r="BY8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6" s="138" t="e">
        <f aca="false">+DATOS_[[#This Row],[SALARIO BASE Eq]]+DATOS_[[#This Row],[Tot COMPL.SAL Eq]]</f>
        <v>#DIV/0!</v>
      </c>
      <c r="CA816" s="138" t="e">
        <f aca="false" t="array" ref="CA816:CA8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6" s="138" t="e">
        <f aca="false">+DATOS_[[#This Row],[TOTAL SALARIO Eq]]+DATOS_[[#This Row],[Tot Extrasalarial Eq]]</f>
        <v>#DIV/0!</v>
      </c>
      <c r="CC816" s="139" t="n">
        <f aca="false">DATOS_[[#This Row],[S.BASE]]</f>
        <v>0</v>
      </c>
      <c r="CD816" s="139" t="n">
        <f aca="false">+SUM(DATOS_[[#This Row],[Conc.Sal.01]:[Conc.Sal.30]])</f>
        <v>0</v>
      </c>
      <c r="CE816" s="139" t="n">
        <f aca="false">+DATOS_[[#This Row],[SALARIO BASE Ef]]+DATOS_[[#This Row],[Tot COMPL.SAL Ef]]</f>
        <v>0</v>
      </c>
      <c r="CF816" s="139" t="n">
        <f aca="false">+SUM(DATOS_[[#This Row],[C.Extra.01]:[C.Extra.05]])</f>
        <v>0</v>
      </c>
      <c r="CG816" s="139" t="n">
        <f aca="false">+DATOS_[[#This Row],[TOTAL SALARIO Ef]]+DATOS_[[#This Row],[Tot Extrasalarial Ef]]</f>
        <v>0</v>
      </c>
      <c r="CH816" s="140" t="n">
        <f aca="false">MIN(IF(DATOS_[[#This Row],[Fecha Fin Contrato]]="",$D$4,DATOS_[[#This Row],[Fecha Fin Contrato]]),$D$4)-MAX(DATOS_[[#This Row],[Fecha de Contratación]],$D$3)+1</f>
        <v>1</v>
      </c>
      <c r="CI816" s="141" t="str">
        <f aca="false">IF(COUNTIFS(DATOS_[id],DATOS_[[#This Row],[id]])&gt;1,DATOS_[[#This Row],[id]],"")</f>
        <v/>
      </c>
      <c r="CJ816" s="141" t="n">
        <f aca="false">(Inicio!$G$10-DATOS_[[#This Row],[Fecha Nacimiento]])/365.25</f>
        <v>0</v>
      </c>
      <c r="CK816" s="141" t="n">
        <f aca="false">(Inicio!$G$10-DATOS_[[#This Row],[Fecha de Antigüedad]])/365.25</f>
        <v>0</v>
      </c>
      <c r="CL816" s="141" t="e">
        <f aca="false">+VLOOKUP(DATOS_[[#This Row],[Clave de Contrato]],TblTiposContrato13[],3,0)</f>
        <v>#N/A</v>
      </c>
      <c r="CM816" s="141" t="e">
        <f aca="false">+VLOOKUP(DATOS_[[#This Row],[Clave de Contrato]],TblTiposContrato13[],4,0)</f>
        <v>#N/A</v>
      </c>
      <c r="CN816" s="141" t="str">
        <f aca="false">VLOOKUP(DATOS_[[#This Row],[Edad]],CONTRATOS!TblRngEdad,2,1)</f>
        <v>20  o menos</v>
      </c>
      <c r="CO816" s="141" t="str">
        <f aca="false">VLOOKUP(DATOS_[[#This Row],[Antigüedad]],TblRngAntg14[],2,1)</f>
        <v>0 a 1 años</v>
      </c>
    </row>
    <row r="817" customFormat="false" ht="13.8" hidden="false" customHeight="false" outlineLevel="0" collapsed="false">
      <c r="D817" s="128"/>
      <c r="E817" s="129"/>
      <c r="F817" s="129"/>
      <c r="G817" s="129"/>
      <c r="H817" s="130"/>
      <c r="I817" s="131"/>
      <c r="J817" s="128"/>
      <c r="K817" s="132"/>
      <c r="L817" s="132"/>
      <c r="M817" s="133"/>
      <c r="N817" s="133"/>
      <c r="O817" s="133"/>
      <c r="P817" s="129"/>
      <c r="Z817" s="74"/>
      <c r="AA817" s="75"/>
      <c r="AB817" s="75"/>
      <c r="AC817" s="129"/>
      <c r="AD817" s="134"/>
      <c r="AE817" s="134"/>
      <c r="AF817" s="134"/>
      <c r="AG817" s="134"/>
      <c r="AH817" s="134"/>
      <c r="AI817" s="134"/>
      <c r="AJ817" s="134"/>
      <c r="AK817" s="134"/>
      <c r="AL817" s="134"/>
      <c r="AM817" s="134"/>
      <c r="AN817" s="134"/>
      <c r="AO817" s="134"/>
      <c r="AP817" s="134"/>
      <c r="AQ817" s="134"/>
      <c r="AR817" s="134"/>
      <c r="AS817" s="134"/>
      <c r="AT817" s="134"/>
      <c r="AU817" s="134"/>
      <c r="AV817" s="134"/>
      <c r="AW817" s="134"/>
      <c r="AX817" s="134"/>
      <c r="AY817" s="134"/>
      <c r="AZ817" s="134"/>
      <c r="BA817" s="134"/>
      <c r="BB817" s="134"/>
      <c r="BC817" s="134"/>
      <c r="BD817" s="134"/>
      <c r="BE817" s="134"/>
      <c r="BF817" s="134"/>
      <c r="BG817" s="134"/>
      <c r="BH817" s="134"/>
      <c r="BI817" s="134"/>
      <c r="BJ817" s="134"/>
      <c r="BK817" s="134"/>
      <c r="BL817" s="134"/>
      <c r="BM817" s="135"/>
      <c r="BN817" s="136" t="n">
        <f aca="false">+MAX($D$3,DATOS_[[#This Row],[Fecha Inicio Sit. Contract.]])</f>
        <v>0</v>
      </c>
      <c r="BO817" s="136" t="n">
        <f aca="false">+MIN($D$4,DATOS_[[#This Row],[Fecha Fin Sit. Contract.]])</f>
        <v>0</v>
      </c>
      <c r="BP817" s="137" t="n">
        <f aca="false">+DATOS_[[#This Row],[% de jornada]]*IF(DATOS_[[#This Row],[% jornada reducida]]="",1,DATOS_[[#This Row],[% jornada reducida]])</f>
        <v>0</v>
      </c>
      <c r="BQ817" s="137" t="n">
        <f aca="false">+(DATOS_[[#This Row],[F.fin.cal]]-DATOS_[[#This Row],[F.ini.cal]]+1)/($D$4-$D$3+1)</f>
        <v>1</v>
      </c>
      <c r="BR817" s="137" t="str">
        <f aca="false">IF(OR(AND(DATOS_[[#This Row],[Fecha Fin Contrato]]&lt;$D$3,DATOS_[[#This Row],[Fecha Fin Contrato]]&lt;&gt;""),DATOS_[[#This Row],[Fecha de Contratación]]&gt;$D$4),"Fuera","Dentro")</f>
        <v>Dentro</v>
      </c>
      <c r="BS817" s="137" t="str">
        <f aca="false" t="array" ref="BS817:BS817">IF(MAX(IF(DATOS_[id]=DATOS_[[#This Row],[id]],DATOS_[F.fin.cal]))=DATOS_[[#This Row],[F.fin.cal]],"Sí","NO")</f>
        <v>Sí</v>
      </c>
      <c r="BT817" s="137" t="str">
        <f aca="false">IF(AND(DATOS_[[#This Row],[% normaliz]]&lt;&gt;1,DATOS_[[#This Row],[% anualiz]]=1),"Sí","NO")</f>
        <v>Sí</v>
      </c>
      <c r="BU817" s="137" t="str">
        <f aca="false">IF(AND(DATOS_[[#This Row],[% normaliz]]=1,DATOS_[[#This Row],[% anualiz]]&lt;&gt;1),"Sí","NO")</f>
        <v>NO</v>
      </c>
      <c r="BV817" s="137" t="str">
        <f aca="false">IF(AND(DATOS_[[#This Row],[% normaliz]]&lt;&gt;1,DATOS_[[#This Row],[% anualiz]]&lt;&gt;1),"Sí","NO")</f>
        <v>NO</v>
      </c>
      <c r="BW817" s="137" t="str">
        <f aca="false">+IF(DATOS_[[#This Row],[% normaliz]]*DATOS_[[#This Row],[% anualiz]]=1,"NO","Sí")</f>
        <v>Sí</v>
      </c>
      <c r="BX817" s="138" t="e">
        <f aca="false">(DATOS_[[#This Row],[S.BASE]]*(1/DATOS_[[#This Row],[% normaliz]])*(1/DATOS_[[#This Row],[% anualiz]]))*IF(DATOS_[[#This Row],[Check Equiparado]]="Sí",1,0)</f>
        <v>#DIV/0!</v>
      </c>
      <c r="BY8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7" s="138" t="e">
        <f aca="false">+DATOS_[[#This Row],[SALARIO BASE Eq]]+DATOS_[[#This Row],[Tot COMPL.SAL Eq]]</f>
        <v>#DIV/0!</v>
      </c>
      <c r="CA817" s="138" t="e">
        <f aca="false" t="array" ref="CA817:CA8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7" s="138" t="e">
        <f aca="false">+DATOS_[[#This Row],[TOTAL SALARIO Eq]]+DATOS_[[#This Row],[Tot Extrasalarial Eq]]</f>
        <v>#DIV/0!</v>
      </c>
      <c r="CC817" s="139" t="n">
        <f aca="false">DATOS_[[#This Row],[S.BASE]]</f>
        <v>0</v>
      </c>
      <c r="CD817" s="139" t="n">
        <f aca="false">+SUM(DATOS_[[#This Row],[Conc.Sal.01]:[Conc.Sal.30]])</f>
        <v>0</v>
      </c>
      <c r="CE817" s="139" t="n">
        <f aca="false">+DATOS_[[#This Row],[SALARIO BASE Ef]]+DATOS_[[#This Row],[Tot COMPL.SAL Ef]]</f>
        <v>0</v>
      </c>
      <c r="CF817" s="139" t="n">
        <f aca="false">+SUM(DATOS_[[#This Row],[C.Extra.01]:[C.Extra.05]])</f>
        <v>0</v>
      </c>
      <c r="CG817" s="139" t="n">
        <f aca="false">+DATOS_[[#This Row],[TOTAL SALARIO Ef]]+DATOS_[[#This Row],[Tot Extrasalarial Ef]]</f>
        <v>0</v>
      </c>
      <c r="CH817" s="140" t="n">
        <f aca="false">MIN(IF(DATOS_[[#This Row],[Fecha Fin Contrato]]="",$D$4,DATOS_[[#This Row],[Fecha Fin Contrato]]),$D$4)-MAX(DATOS_[[#This Row],[Fecha de Contratación]],$D$3)+1</f>
        <v>1</v>
      </c>
      <c r="CI817" s="141" t="str">
        <f aca="false">IF(COUNTIFS(DATOS_[id],DATOS_[[#This Row],[id]])&gt;1,DATOS_[[#This Row],[id]],"")</f>
        <v/>
      </c>
      <c r="CJ817" s="141" t="n">
        <f aca="false">(Inicio!$G$10-DATOS_[[#This Row],[Fecha Nacimiento]])/365.25</f>
        <v>0</v>
      </c>
      <c r="CK817" s="141" t="n">
        <f aca="false">(Inicio!$G$10-DATOS_[[#This Row],[Fecha de Antigüedad]])/365.25</f>
        <v>0</v>
      </c>
      <c r="CL817" s="141" t="e">
        <f aca="false">+VLOOKUP(DATOS_[[#This Row],[Clave de Contrato]],TblTiposContrato13[],3,0)</f>
        <v>#N/A</v>
      </c>
      <c r="CM817" s="141" t="e">
        <f aca="false">+VLOOKUP(DATOS_[[#This Row],[Clave de Contrato]],TblTiposContrato13[],4,0)</f>
        <v>#N/A</v>
      </c>
      <c r="CN817" s="141" t="str">
        <f aca="false">VLOOKUP(DATOS_[[#This Row],[Edad]],CONTRATOS!TblRngEdad,2,1)</f>
        <v>20  o menos</v>
      </c>
      <c r="CO817" s="141" t="str">
        <f aca="false">VLOOKUP(DATOS_[[#This Row],[Antigüedad]],TblRngAntg14[],2,1)</f>
        <v>0 a 1 años</v>
      </c>
    </row>
    <row r="818" customFormat="false" ht="13.8" hidden="false" customHeight="false" outlineLevel="0" collapsed="false">
      <c r="D818" s="128"/>
      <c r="E818" s="129"/>
      <c r="F818" s="129"/>
      <c r="G818" s="129"/>
      <c r="H818" s="130"/>
      <c r="I818" s="131"/>
      <c r="J818" s="128"/>
      <c r="K818" s="132"/>
      <c r="L818" s="132"/>
      <c r="M818" s="133"/>
      <c r="N818" s="133"/>
      <c r="O818" s="133"/>
      <c r="P818" s="129"/>
      <c r="Z818" s="74"/>
      <c r="AA818" s="75"/>
      <c r="AB818" s="75"/>
      <c r="AC818" s="129"/>
      <c r="AD818" s="134"/>
      <c r="AE818" s="134"/>
      <c r="AF818" s="134"/>
      <c r="AG818" s="134"/>
      <c r="AH818" s="134"/>
      <c r="AI818" s="134"/>
      <c r="AJ818" s="134"/>
      <c r="AK818" s="134"/>
      <c r="AL818" s="134"/>
      <c r="AM818" s="134"/>
      <c r="AN818" s="134"/>
      <c r="AO818" s="134"/>
      <c r="AP818" s="134"/>
      <c r="AQ818" s="134"/>
      <c r="AR818" s="134"/>
      <c r="AS818" s="134"/>
      <c r="AT818" s="134"/>
      <c r="AU818" s="134"/>
      <c r="AV818" s="134"/>
      <c r="AW818" s="134"/>
      <c r="AX818" s="134"/>
      <c r="AY818" s="134"/>
      <c r="AZ818" s="134"/>
      <c r="BA818" s="134"/>
      <c r="BB818" s="134"/>
      <c r="BC818" s="134"/>
      <c r="BD818" s="134"/>
      <c r="BE818" s="134"/>
      <c r="BF818" s="134"/>
      <c r="BG818" s="134"/>
      <c r="BH818" s="134"/>
      <c r="BI818" s="134"/>
      <c r="BJ818" s="134"/>
      <c r="BK818" s="134"/>
      <c r="BL818" s="134"/>
      <c r="BM818" s="135"/>
      <c r="BN818" s="136" t="n">
        <f aca="false">+MAX($D$3,DATOS_[[#This Row],[Fecha Inicio Sit. Contract.]])</f>
        <v>0</v>
      </c>
      <c r="BO818" s="136" t="n">
        <f aca="false">+MIN($D$4,DATOS_[[#This Row],[Fecha Fin Sit. Contract.]])</f>
        <v>0</v>
      </c>
      <c r="BP818" s="137" t="n">
        <f aca="false">+DATOS_[[#This Row],[% de jornada]]*IF(DATOS_[[#This Row],[% jornada reducida]]="",1,DATOS_[[#This Row],[% jornada reducida]])</f>
        <v>0</v>
      </c>
      <c r="BQ818" s="137" t="n">
        <f aca="false">+(DATOS_[[#This Row],[F.fin.cal]]-DATOS_[[#This Row],[F.ini.cal]]+1)/($D$4-$D$3+1)</f>
        <v>1</v>
      </c>
      <c r="BR818" s="137" t="str">
        <f aca="false">IF(OR(AND(DATOS_[[#This Row],[Fecha Fin Contrato]]&lt;$D$3,DATOS_[[#This Row],[Fecha Fin Contrato]]&lt;&gt;""),DATOS_[[#This Row],[Fecha de Contratación]]&gt;$D$4),"Fuera","Dentro")</f>
        <v>Dentro</v>
      </c>
      <c r="BS818" s="137" t="str">
        <f aca="false" t="array" ref="BS818:BS818">IF(MAX(IF(DATOS_[id]=DATOS_[[#This Row],[id]],DATOS_[F.fin.cal]))=DATOS_[[#This Row],[F.fin.cal]],"Sí","NO")</f>
        <v>Sí</v>
      </c>
      <c r="BT818" s="137" t="str">
        <f aca="false">IF(AND(DATOS_[[#This Row],[% normaliz]]&lt;&gt;1,DATOS_[[#This Row],[% anualiz]]=1),"Sí","NO")</f>
        <v>Sí</v>
      </c>
      <c r="BU818" s="137" t="str">
        <f aca="false">IF(AND(DATOS_[[#This Row],[% normaliz]]=1,DATOS_[[#This Row],[% anualiz]]&lt;&gt;1),"Sí","NO")</f>
        <v>NO</v>
      </c>
      <c r="BV818" s="137" t="str">
        <f aca="false">IF(AND(DATOS_[[#This Row],[% normaliz]]&lt;&gt;1,DATOS_[[#This Row],[% anualiz]]&lt;&gt;1),"Sí","NO")</f>
        <v>NO</v>
      </c>
      <c r="BW818" s="137" t="str">
        <f aca="false">+IF(DATOS_[[#This Row],[% normaliz]]*DATOS_[[#This Row],[% anualiz]]=1,"NO","Sí")</f>
        <v>Sí</v>
      </c>
      <c r="BX818" s="138" t="e">
        <f aca="false">(DATOS_[[#This Row],[S.BASE]]*(1/DATOS_[[#This Row],[% normaliz]])*(1/DATOS_[[#This Row],[% anualiz]]))*IF(DATOS_[[#This Row],[Check Equiparado]]="Sí",1,0)</f>
        <v>#DIV/0!</v>
      </c>
      <c r="BY8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8" s="138" t="e">
        <f aca="false">+DATOS_[[#This Row],[SALARIO BASE Eq]]+DATOS_[[#This Row],[Tot COMPL.SAL Eq]]</f>
        <v>#DIV/0!</v>
      </c>
      <c r="CA818" s="138" t="e">
        <f aca="false" t="array" ref="CA818:CA8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8" s="138" t="e">
        <f aca="false">+DATOS_[[#This Row],[TOTAL SALARIO Eq]]+DATOS_[[#This Row],[Tot Extrasalarial Eq]]</f>
        <v>#DIV/0!</v>
      </c>
      <c r="CC818" s="139" t="n">
        <f aca="false">DATOS_[[#This Row],[S.BASE]]</f>
        <v>0</v>
      </c>
      <c r="CD818" s="139" t="n">
        <f aca="false">+SUM(DATOS_[[#This Row],[Conc.Sal.01]:[Conc.Sal.30]])</f>
        <v>0</v>
      </c>
      <c r="CE818" s="139" t="n">
        <f aca="false">+DATOS_[[#This Row],[SALARIO BASE Ef]]+DATOS_[[#This Row],[Tot COMPL.SAL Ef]]</f>
        <v>0</v>
      </c>
      <c r="CF818" s="139" t="n">
        <f aca="false">+SUM(DATOS_[[#This Row],[C.Extra.01]:[C.Extra.05]])</f>
        <v>0</v>
      </c>
      <c r="CG818" s="139" t="n">
        <f aca="false">+DATOS_[[#This Row],[TOTAL SALARIO Ef]]+DATOS_[[#This Row],[Tot Extrasalarial Ef]]</f>
        <v>0</v>
      </c>
      <c r="CH818" s="140" t="n">
        <f aca="false">MIN(IF(DATOS_[[#This Row],[Fecha Fin Contrato]]="",$D$4,DATOS_[[#This Row],[Fecha Fin Contrato]]),$D$4)-MAX(DATOS_[[#This Row],[Fecha de Contratación]],$D$3)+1</f>
        <v>1</v>
      </c>
      <c r="CI818" s="141" t="str">
        <f aca="false">IF(COUNTIFS(DATOS_[id],DATOS_[[#This Row],[id]])&gt;1,DATOS_[[#This Row],[id]],"")</f>
        <v/>
      </c>
      <c r="CJ818" s="141" t="n">
        <f aca="false">(Inicio!$G$10-DATOS_[[#This Row],[Fecha Nacimiento]])/365.25</f>
        <v>0</v>
      </c>
      <c r="CK818" s="141" t="n">
        <f aca="false">(Inicio!$G$10-DATOS_[[#This Row],[Fecha de Antigüedad]])/365.25</f>
        <v>0</v>
      </c>
      <c r="CL818" s="141" t="e">
        <f aca="false">+VLOOKUP(DATOS_[[#This Row],[Clave de Contrato]],TblTiposContrato13[],3,0)</f>
        <v>#N/A</v>
      </c>
      <c r="CM818" s="141" t="e">
        <f aca="false">+VLOOKUP(DATOS_[[#This Row],[Clave de Contrato]],TblTiposContrato13[],4,0)</f>
        <v>#N/A</v>
      </c>
      <c r="CN818" s="141" t="str">
        <f aca="false">VLOOKUP(DATOS_[[#This Row],[Edad]],CONTRATOS!TblRngEdad,2,1)</f>
        <v>20  o menos</v>
      </c>
      <c r="CO818" s="141" t="str">
        <f aca="false">VLOOKUP(DATOS_[[#This Row],[Antigüedad]],TblRngAntg14[],2,1)</f>
        <v>0 a 1 años</v>
      </c>
    </row>
    <row r="819" customFormat="false" ht="13.8" hidden="false" customHeight="false" outlineLevel="0" collapsed="false">
      <c r="D819" s="128"/>
      <c r="E819" s="129"/>
      <c r="F819" s="129"/>
      <c r="G819" s="129"/>
      <c r="H819" s="130"/>
      <c r="I819" s="131"/>
      <c r="J819" s="128"/>
      <c r="K819" s="132"/>
      <c r="L819" s="132"/>
      <c r="M819" s="133"/>
      <c r="N819" s="133"/>
      <c r="O819" s="133"/>
      <c r="P819" s="129"/>
      <c r="Z819" s="74"/>
      <c r="AA819" s="75"/>
      <c r="AB819" s="75"/>
      <c r="AC819" s="129"/>
      <c r="AD819" s="134"/>
      <c r="AE819" s="134"/>
      <c r="AF819" s="134"/>
      <c r="AG819" s="134"/>
      <c r="AH819" s="134"/>
      <c r="AI819" s="134"/>
      <c r="AJ819" s="134"/>
      <c r="AK819" s="134"/>
      <c r="AL819" s="134"/>
      <c r="AM819" s="134"/>
      <c r="AN819" s="134"/>
      <c r="AO819" s="134"/>
      <c r="AP819" s="134"/>
      <c r="AQ819" s="134"/>
      <c r="AR819" s="134"/>
      <c r="AS819" s="134"/>
      <c r="AT819" s="134"/>
      <c r="AU819" s="134"/>
      <c r="AV819" s="134"/>
      <c r="AW819" s="134"/>
      <c r="AX819" s="134"/>
      <c r="AY819" s="134"/>
      <c r="AZ819" s="134"/>
      <c r="BA819" s="134"/>
      <c r="BB819" s="134"/>
      <c r="BC819" s="134"/>
      <c r="BD819" s="134"/>
      <c r="BE819" s="134"/>
      <c r="BF819" s="134"/>
      <c r="BG819" s="134"/>
      <c r="BH819" s="134"/>
      <c r="BI819" s="134"/>
      <c r="BJ819" s="134"/>
      <c r="BK819" s="134"/>
      <c r="BL819" s="134"/>
      <c r="BM819" s="135"/>
      <c r="BN819" s="136" t="n">
        <f aca="false">+MAX($D$3,DATOS_[[#This Row],[Fecha Inicio Sit. Contract.]])</f>
        <v>0</v>
      </c>
      <c r="BO819" s="136" t="n">
        <f aca="false">+MIN($D$4,DATOS_[[#This Row],[Fecha Fin Sit. Contract.]])</f>
        <v>0</v>
      </c>
      <c r="BP819" s="137" t="n">
        <f aca="false">+DATOS_[[#This Row],[% de jornada]]*IF(DATOS_[[#This Row],[% jornada reducida]]="",1,DATOS_[[#This Row],[% jornada reducida]])</f>
        <v>0</v>
      </c>
      <c r="BQ819" s="137" t="n">
        <f aca="false">+(DATOS_[[#This Row],[F.fin.cal]]-DATOS_[[#This Row],[F.ini.cal]]+1)/($D$4-$D$3+1)</f>
        <v>1</v>
      </c>
      <c r="BR819" s="137" t="str">
        <f aca="false">IF(OR(AND(DATOS_[[#This Row],[Fecha Fin Contrato]]&lt;$D$3,DATOS_[[#This Row],[Fecha Fin Contrato]]&lt;&gt;""),DATOS_[[#This Row],[Fecha de Contratación]]&gt;$D$4),"Fuera","Dentro")</f>
        <v>Dentro</v>
      </c>
      <c r="BS819" s="137" t="str">
        <f aca="false" t="array" ref="BS819:BS819">IF(MAX(IF(DATOS_[id]=DATOS_[[#This Row],[id]],DATOS_[F.fin.cal]))=DATOS_[[#This Row],[F.fin.cal]],"Sí","NO")</f>
        <v>Sí</v>
      </c>
      <c r="BT819" s="137" t="str">
        <f aca="false">IF(AND(DATOS_[[#This Row],[% normaliz]]&lt;&gt;1,DATOS_[[#This Row],[% anualiz]]=1),"Sí","NO")</f>
        <v>Sí</v>
      </c>
      <c r="BU819" s="137" t="str">
        <f aca="false">IF(AND(DATOS_[[#This Row],[% normaliz]]=1,DATOS_[[#This Row],[% anualiz]]&lt;&gt;1),"Sí","NO")</f>
        <v>NO</v>
      </c>
      <c r="BV819" s="137" t="str">
        <f aca="false">IF(AND(DATOS_[[#This Row],[% normaliz]]&lt;&gt;1,DATOS_[[#This Row],[% anualiz]]&lt;&gt;1),"Sí","NO")</f>
        <v>NO</v>
      </c>
      <c r="BW819" s="137" t="str">
        <f aca="false">+IF(DATOS_[[#This Row],[% normaliz]]*DATOS_[[#This Row],[% anualiz]]=1,"NO","Sí")</f>
        <v>Sí</v>
      </c>
      <c r="BX819" s="138" t="e">
        <f aca="false">(DATOS_[[#This Row],[S.BASE]]*(1/DATOS_[[#This Row],[% normaliz]])*(1/DATOS_[[#This Row],[% anualiz]]))*IF(DATOS_[[#This Row],[Check Equiparado]]="Sí",1,0)</f>
        <v>#DIV/0!</v>
      </c>
      <c r="BY8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9" s="138" t="e">
        <f aca="false">+DATOS_[[#This Row],[SALARIO BASE Eq]]+DATOS_[[#This Row],[Tot COMPL.SAL Eq]]</f>
        <v>#DIV/0!</v>
      </c>
      <c r="CA819" s="138" t="e">
        <f aca="false" t="array" ref="CA819:CA8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9" s="138" t="e">
        <f aca="false">+DATOS_[[#This Row],[TOTAL SALARIO Eq]]+DATOS_[[#This Row],[Tot Extrasalarial Eq]]</f>
        <v>#DIV/0!</v>
      </c>
      <c r="CC819" s="139" t="n">
        <f aca="false">DATOS_[[#This Row],[S.BASE]]</f>
        <v>0</v>
      </c>
      <c r="CD819" s="139" t="n">
        <f aca="false">+SUM(DATOS_[[#This Row],[Conc.Sal.01]:[Conc.Sal.30]])</f>
        <v>0</v>
      </c>
      <c r="CE819" s="139" t="n">
        <f aca="false">+DATOS_[[#This Row],[SALARIO BASE Ef]]+DATOS_[[#This Row],[Tot COMPL.SAL Ef]]</f>
        <v>0</v>
      </c>
      <c r="CF819" s="139" t="n">
        <f aca="false">+SUM(DATOS_[[#This Row],[C.Extra.01]:[C.Extra.05]])</f>
        <v>0</v>
      </c>
      <c r="CG819" s="139" t="n">
        <f aca="false">+DATOS_[[#This Row],[TOTAL SALARIO Ef]]+DATOS_[[#This Row],[Tot Extrasalarial Ef]]</f>
        <v>0</v>
      </c>
      <c r="CH819" s="140" t="n">
        <f aca="false">MIN(IF(DATOS_[[#This Row],[Fecha Fin Contrato]]="",$D$4,DATOS_[[#This Row],[Fecha Fin Contrato]]),$D$4)-MAX(DATOS_[[#This Row],[Fecha de Contratación]],$D$3)+1</f>
        <v>1</v>
      </c>
      <c r="CI819" s="141" t="str">
        <f aca="false">IF(COUNTIFS(DATOS_[id],DATOS_[[#This Row],[id]])&gt;1,DATOS_[[#This Row],[id]],"")</f>
        <v/>
      </c>
      <c r="CJ819" s="141" t="n">
        <f aca="false">(Inicio!$G$10-DATOS_[[#This Row],[Fecha Nacimiento]])/365.25</f>
        <v>0</v>
      </c>
      <c r="CK819" s="141" t="n">
        <f aca="false">(Inicio!$G$10-DATOS_[[#This Row],[Fecha de Antigüedad]])/365.25</f>
        <v>0</v>
      </c>
      <c r="CL819" s="141" t="e">
        <f aca="false">+VLOOKUP(DATOS_[[#This Row],[Clave de Contrato]],TblTiposContrato13[],3,0)</f>
        <v>#N/A</v>
      </c>
      <c r="CM819" s="141" t="e">
        <f aca="false">+VLOOKUP(DATOS_[[#This Row],[Clave de Contrato]],TblTiposContrato13[],4,0)</f>
        <v>#N/A</v>
      </c>
      <c r="CN819" s="141" t="str">
        <f aca="false">VLOOKUP(DATOS_[[#This Row],[Edad]],CONTRATOS!TblRngEdad,2,1)</f>
        <v>20  o menos</v>
      </c>
      <c r="CO819" s="141" t="str">
        <f aca="false">VLOOKUP(DATOS_[[#This Row],[Antigüedad]],TblRngAntg14[],2,1)</f>
        <v>0 a 1 años</v>
      </c>
    </row>
    <row r="820" customFormat="false" ht="13.8" hidden="false" customHeight="false" outlineLevel="0" collapsed="false">
      <c r="D820" s="128"/>
      <c r="E820" s="129"/>
      <c r="F820" s="129"/>
      <c r="G820" s="129"/>
      <c r="H820" s="130"/>
      <c r="I820" s="131"/>
      <c r="J820" s="128"/>
      <c r="K820" s="132"/>
      <c r="L820" s="132"/>
      <c r="M820" s="133"/>
      <c r="N820" s="133"/>
      <c r="O820" s="133"/>
      <c r="P820" s="129"/>
      <c r="Z820" s="74"/>
      <c r="AA820" s="75"/>
      <c r="AB820" s="75"/>
      <c r="AC820" s="129"/>
      <c r="AD820" s="134"/>
      <c r="AE820" s="134"/>
      <c r="AF820" s="134"/>
      <c r="AG820" s="134"/>
      <c r="AH820" s="134"/>
      <c r="AI820" s="134"/>
      <c r="AJ820" s="134"/>
      <c r="AK820" s="134"/>
      <c r="AL820" s="134"/>
      <c r="AM820" s="134"/>
      <c r="AN820" s="134"/>
      <c r="AO820" s="134"/>
      <c r="AP820" s="134"/>
      <c r="AQ820" s="134"/>
      <c r="AR820" s="134"/>
      <c r="AS820" s="134"/>
      <c r="AT820" s="134"/>
      <c r="AU820" s="134"/>
      <c r="AV820" s="134"/>
      <c r="AW820" s="134"/>
      <c r="AX820" s="134"/>
      <c r="AY820" s="134"/>
      <c r="AZ820" s="134"/>
      <c r="BA820" s="134"/>
      <c r="BB820" s="134"/>
      <c r="BC820" s="134"/>
      <c r="BD820" s="134"/>
      <c r="BE820" s="134"/>
      <c r="BF820" s="134"/>
      <c r="BG820" s="134"/>
      <c r="BH820" s="134"/>
      <c r="BI820" s="134"/>
      <c r="BJ820" s="134"/>
      <c r="BK820" s="134"/>
      <c r="BL820" s="134"/>
      <c r="BM820" s="135"/>
      <c r="BN820" s="136" t="n">
        <f aca="false">+MAX($D$3,DATOS_[[#This Row],[Fecha Inicio Sit. Contract.]])</f>
        <v>0</v>
      </c>
      <c r="BO820" s="136" t="n">
        <f aca="false">+MIN($D$4,DATOS_[[#This Row],[Fecha Fin Sit. Contract.]])</f>
        <v>0</v>
      </c>
      <c r="BP820" s="137" t="n">
        <f aca="false">+DATOS_[[#This Row],[% de jornada]]*IF(DATOS_[[#This Row],[% jornada reducida]]="",1,DATOS_[[#This Row],[% jornada reducida]])</f>
        <v>0</v>
      </c>
      <c r="BQ820" s="137" t="n">
        <f aca="false">+(DATOS_[[#This Row],[F.fin.cal]]-DATOS_[[#This Row],[F.ini.cal]]+1)/($D$4-$D$3+1)</f>
        <v>1</v>
      </c>
      <c r="BR820" s="137" t="str">
        <f aca="false">IF(OR(AND(DATOS_[[#This Row],[Fecha Fin Contrato]]&lt;$D$3,DATOS_[[#This Row],[Fecha Fin Contrato]]&lt;&gt;""),DATOS_[[#This Row],[Fecha de Contratación]]&gt;$D$4),"Fuera","Dentro")</f>
        <v>Dentro</v>
      </c>
      <c r="BS820" s="137" t="str">
        <f aca="false" t="array" ref="BS820:BS820">IF(MAX(IF(DATOS_[id]=DATOS_[[#This Row],[id]],DATOS_[F.fin.cal]))=DATOS_[[#This Row],[F.fin.cal]],"Sí","NO")</f>
        <v>Sí</v>
      </c>
      <c r="BT820" s="137" t="str">
        <f aca="false">IF(AND(DATOS_[[#This Row],[% normaliz]]&lt;&gt;1,DATOS_[[#This Row],[% anualiz]]=1),"Sí","NO")</f>
        <v>Sí</v>
      </c>
      <c r="BU820" s="137" t="str">
        <f aca="false">IF(AND(DATOS_[[#This Row],[% normaliz]]=1,DATOS_[[#This Row],[% anualiz]]&lt;&gt;1),"Sí","NO")</f>
        <v>NO</v>
      </c>
      <c r="BV820" s="137" t="str">
        <f aca="false">IF(AND(DATOS_[[#This Row],[% normaliz]]&lt;&gt;1,DATOS_[[#This Row],[% anualiz]]&lt;&gt;1),"Sí","NO")</f>
        <v>NO</v>
      </c>
      <c r="BW820" s="137" t="str">
        <f aca="false">+IF(DATOS_[[#This Row],[% normaliz]]*DATOS_[[#This Row],[% anualiz]]=1,"NO","Sí")</f>
        <v>Sí</v>
      </c>
      <c r="BX820" s="138" t="e">
        <f aca="false">(DATOS_[[#This Row],[S.BASE]]*(1/DATOS_[[#This Row],[% normaliz]])*(1/DATOS_[[#This Row],[% anualiz]]))*IF(DATOS_[[#This Row],[Check Equiparado]]="Sí",1,0)</f>
        <v>#DIV/0!</v>
      </c>
      <c r="BY8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0" s="138" t="e">
        <f aca="false">+DATOS_[[#This Row],[SALARIO BASE Eq]]+DATOS_[[#This Row],[Tot COMPL.SAL Eq]]</f>
        <v>#DIV/0!</v>
      </c>
      <c r="CA820" s="138" t="e">
        <f aca="false" t="array" ref="CA820:CA8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0" s="138" t="e">
        <f aca="false">+DATOS_[[#This Row],[TOTAL SALARIO Eq]]+DATOS_[[#This Row],[Tot Extrasalarial Eq]]</f>
        <v>#DIV/0!</v>
      </c>
      <c r="CC820" s="139" t="n">
        <f aca="false">DATOS_[[#This Row],[S.BASE]]</f>
        <v>0</v>
      </c>
      <c r="CD820" s="139" t="n">
        <f aca="false">+SUM(DATOS_[[#This Row],[Conc.Sal.01]:[Conc.Sal.30]])</f>
        <v>0</v>
      </c>
      <c r="CE820" s="139" t="n">
        <f aca="false">+DATOS_[[#This Row],[SALARIO BASE Ef]]+DATOS_[[#This Row],[Tot COMPL.SAL Ef]]</f>
        <v>0</v>
      </c>
      <c r="CF820" s="139" t="n">
        <f aca="false">+SUM(DATOS_[[#This Row],[C.Extra.01]:[C.Extra.05]])</f>
        <v>0</v>
      </c>
      <c r="CG820" s="139" t="n">
        <f aca="false">+DATOS_[[#This Row],[TOTAL SALARIO Ef]]+DATOS_[[#This Row],[Tot Extrasalarial Ef]]</f>
        <v>0</v>
      </c>
      <c r="CH820" s="140" t="n">
        <f aca="false">MIN(IF(DATOS_[[#This Row],[Fecha Fin Contrato]]="",$D$4,DATOS_[[#This Row],[Fecha Fin Contrato]]),$D$4)-MAX(DATOS_[[#This Row],[Fecha de Contratación]],$D$3)+1</f>
        <v>1</v>
      </c>
      <c r="CI820" s="141" t="str">
        <f aca="false">IF(COUNTIFS(DATOS_[id],DATOS_[[#This Row],[id]])&gt;1,DATOS_[[#This Row],[id]],"")</f>
        <v/>
      </c>
      <c r="CJ820" s="141" t="n">
        <f aca="false">(Inicio!$G$10-DATOS_[[#This Row],[Fecha Nacimiento]])/365.25</f>
        <v>0</v>
      </c>
      <c r="CK820" s="141" t="n">
        <f aca="false">(Inicio!$G$10-DATOS_[[#This Row],[Fecha de Antigüedad]])/365.25</f>
        <v>0</v>
      </c>
      <c r="CL820" s="141" t="e">
        <f aca="false">+VLOOKUP(DATOS_[[#This Row],[Clave de Contrato]],TblTiposContrato13[],3,0)</f>
        <v>#N/A</v>
      </c>
      <c r="CM820" s="141" t="e">
        <f aca="false">+VLOOKUP(DATOS_[[#This Row],[Clave de Contrato]],TblTiposContrato13[],4,0)</f>
        <v>#N/A</v>
      </c>
      <c r="CN820" s="141" t="str">
        <f aca="false">VLOOKUP(DATOS_[[#This Row],[Edad]],CONTRATOS!TblRngEdad,2,1)</f>
        <v>20  o menos</v>
      </c>
      <c r="CO820" s="141" t="str">
        <f aca="false">VLOOKUP(DATOS_[[#This Row],[Antigüedad]],TblRngAntg14[],2,1)</f>
        <v>0 a 1 años</v>
      </c>
    </row>
    <row r="821" customFormat="false" ht="13.8" hidden="false" customHeight="false" outlineLevel="0" collapsed="false">
      <c r="D821" s="128"/>
      <c r="E821" s="129"/>
      <c r="F821" s="129"/>
      <c r="G821" s="129"/>
      <c r="H821" s="130"/>
      <c r="I821" s="131"/>
      <c r="J821" s="128"/>
      <c r="K821" s="132"/>
      <c r="L821" s="132"/>
      <c r="M821" s="133"/>
      <c r="N821" s="133"/>
      <c r="O821" s="133"/>
      <c r="P821" s="129"/>
      <c r="Z821" s="74"/>
      <c r="AA821" s="75"/>
      <c r="AB821" s="75"/>
      <c r="AC821" s="129"/>
      <c r="AD821" s="134"/>
      <c r="AE821" s="134"/>
      <c r="AF821" s="134"/>
      <c r="AG821" s="134"/>
      <c r="AH821" s="134"/>
      <c r="AI821" s="134"/>
      <c r="AJ821" s="134"/>
      <c r="AK821" s="134"/>
      <c r="AL821" s="134"/>
      <c r="AM821" s="134"/>
      <c r="AN821" s="134"/>
      <c r="AO821" s="134"/>
      <c r="AP821" s="134"/>
      <c r="AQ821" s="134"/>
      <c r="AR821" s="134"/>
      <c r="AS821" s="134"/>
      <c r="AT821" s="134"/>
      <c r="AU821" s="134"/>
      <c r="AV821" s="134"/>
      <c r="AW821" s="134"/>
      <c r="AX821" s="134"/>
      <c r="AY821" s="134"/>
      <c r="AZ821" s="134"/>
      <c r="BA821" s="134"/>
      <c r="BB821" s="134"/>
      <c r="BC821" s="134"/>
      <c r="BD821" s="134"/>
      <c r="BE821" s="134"/>
      <c r="BF821" s="134"/>
      <c r="BG821" s="134"/>
      <c r="BH821" s="134"/>
      <c r="BI821" s="134"/>
      <c r="BJ821" s="134"/>
      <c r="BK821" s="134"/>
      <c r="BL821" s="134"/>
      <c r="BM821" s="135"/>
      <c r="BN821" s="136" t="n">
        <f aca="false">+MAX($D$3,DATOS_[[#This Row],[Fecha Inicio Sit. Contract.]])</f>
        <v>0</v>
      </c>
      <c r="BO821" s="136" t="n">
        <f aca="false">+MIN($D$4,DATOS_[[#This Row],[Fecha Fin Sit. Contract.]])</f>
        <v>0</v>
      </c>
      <c r="BP821" s="137" t="n">
        <f aca="false">+DATOS_[[#This Row],[% de jornada]]*IF(DATOS_[[#This Row],[% jornada reducida]]="",1,DATOS_[[#This Row],[% jornada reducida]])</f>
        <v>0</v>
      </c>
      <c r="BQ821" s="137" t="n">
        <f aca="false">+(DATOS_[[#This Row],[F.fin.cal]]-DATOS_[[#This Row],[F.ini.cal]]+1)/($D$4-$D$3+1)</f>
        <v>1</v>
      </c>
      <c r="BR821" s="137" t="str">
        <f aca="false">IF(OR(AND(DATOS_[[#This Row],[Fecha Fin Contrato]]&lt;$D$3,DATOS_[[#This Row],[Fecha Fin Contrato]]&lt;&gt;""),DATOS_[[#This Row],[Fecha de Contratación]]&gt;$D$4),"Fuera","Dentro")</f>
        <v>Dentro</v>
      </c>
      <c r="BS821" s="137" t="str">
        <f aca="false" t="array" ref="BS821:BS821">IF(MAX(IF(DATOS_[id]=DATOS_[[#This Row],[id]],DATOS_[F.fin.cal]))=DATOS_[[#This Row],[F.fin.cal]],"Sí","NO")</f>
        <v>Sí</v>
      </c>
      <c r="BT821" s="137" t="str">
        <f aca="false">IF(AND(DATOS_[[#This Row],[% normaliz]]&lt;&gt;1,DATOS_[[#This Row],[% anualiz]]=1),"Sí","NO")</f>
        <v>Sí</v>
      </c>
      <c r="BU821" s="137" t="str">
        <f aca="false">IF(AND(DATOS_[[#This Row],[% normaliz]]=1,DATOS_[[#This Row],[% anualiz]]&lt;&gt;1),"Sí","NO")</f>
        <v>NO</v>
      </c>
      <c r="BV821" s="137" t="str">
        <f aca="false">IF(AND(DATOS_[[#This Row],[% normaliz]]&lt;&gt;1,DATOS_[[#This Row],[% anualiz]]&lt;&gt;1),"Sí","NO")</f>
        <v>NO</v>
      </c>
      <c r="BW821" s="137" t="str">
        <f aca="false">+IF(DATOS_[[#This Row],[% normaliz]]*DATOS_[[#This Row],[% anualiz]]=1,"NO","Sí")</f>
        <v>Sí</v>
      </c>
      <c r="BX821" s="138" t="e">
        <f aca="false">(DATOS_[[#This Row],[S.BASE]]*(1/DATOS_[[#This Row],[% normaliz]])*(1/DATOS_[[#This Row],[% anualiz]]))*IF(DATOS_[[#This Row],[Check Equiparado]]="Sí",1,0)</f>
        <v>#DIV/0!</v>
      </c>
      <c r="BY8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1" s="138" t="e">
        <f aca="false">+DATOS_[[#This Row],[SALARIO BASE Eq]]+DATOS_[[#This Row],[Tot COMPL.SAL Eq]]</f>
        <v>#DIV/0!</v>
      </c>
      <c r="CA821" s="138" t="e">
        <f aca="false" t="array" ref="CA821:CA8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1" s="138" t="e">
        <f aca="false">+DATOS_[[#This Row],[TOTAL SALARIO Eq]]+DATOS_[[#This Row],[Tot Extrasalarial Eq]]</f>
        <v>#DIV/0!</v>
      </c>
      <c r="CC821" s="139" t="n">
        <f aca="false">DATOS_[[#This Row],[S.BASE]]</f>
        <v>0</v>
      </c>
      <c r="CD821" s="139" t="n">
        <f aca="false">+SUM(DATOS_[[#This Row],[Conc.Sal.01]:[Conc.Sal.30]])</f>
        <v>0</v>
      </c>
      <c r="CE821" s="139" t="n">
        <f aca="false">+DATOS_[[#This Row],[SALARIO BASE Ef]]+DATOS_[[#This Row],[Tot COMPL.SAL Ef]]</f>
        <v>0</v>
      </c>
      <c r="CF821" s="139" t="n">
        <f aca="false">+SUM(DATOS_[[#This Row],[C.Extra.01]:[C.Extra.05]])</f>
        <v>0</v>
      </c>
      <c r="CG821" s="139" t="n">
        <f aca="false">+DATOS_[[#This Row],[TOTAL SALARIO Ef]]+DATOS_[[#This Row],[Tot Extrasalarial Ef]]</f>
        <v>0</v>
      </c>
      <c r="CH821" s="140" t="n">
        <f aca="false">MIN(IF(DATOS_[[#This Row],[Fecha Fin Contrato]]="",$D$4,DATOS_[[#This Row],[Fecha Fin Contrato]]),$D$4)-MAX(DATOS_[[#This Row],[Fecha de Contratación]],$D$3)+1</f>
        <v>1</v>
      </c>
      <c r="CI821" s="141" t="str">
        <f aca="false">IF(COUNTIFS(DATOS_[id],DATOS_[[#This Row],[id]])&gt;1,DATOS_[[#This Row],[id]],"")</f>
        <v/>
      </c>
      <c r="CJ821" s="141" t="n">
        <f aca="false">(Inicio!$G$10-DATOS_[[#This Row],[Fecha Nacimiento]])/365.25</f>
        <v>0</v>
      </c>
      <c r="CK821" s="141" t="n">
        <f aca="false">(Inicio!$G$10-DATOS_[[#This Row],[Fecha de Antigüedad]])/365.25</f>
        <v>0</v>
      </c>
      <c r="CL821" s="141" t="e">
        <f aca="false">+VLOOKUP(DATOS_[[#This Row],[Clave de Contrato]],TblTiposContrato13[],3,0)</f>
        <v>#N/A</v>
      </c>
      <c r="CM821" s="141" t="e">
        <f aca="false">+VLOOKUP(DATOS_[[#This Row],[Clave de Contrato]],TblTiposContrato13[],4,0)</f>
        <v>#N/A</v>
      </c>
      <c r="CN821" s="141" t="str">
        <f aca="false">VLOOKUP(DATOS_[[#This Row],[Edad]],CONTRATOS!TblRngEdad,2,1)</f>
        <v>20  o menos</v>
      </c>
      <c r="CO821" s="141" t="str">
        <f aca="false">VLOOKUP(DATOS_[[#This Row],[Antigüedad]],TblRngAntg14[],2,1)</f>
        <v>0 a 1 años</v>
      </c>
    </row>
    <row r="822" customFormat="false" ht="13.8" hidden="false" customHeight="false" outlineLevel="0" collapsed="false">
      <c r="D822" s="128"/>
      <c r="E822" s="129"/>
      <c r="F822" s="129"/>
      <c r="G822" s="129"/>
      <c r="H822" s="130"/>
      <c r="I822" s="131"/>
      <c r="J822" s="128"/>
      <c r="K822" s="132"/>
      <c r="L822" s="132"/>
      <c r="M822" s="133"/>
      <c r="N822" s="133"/>
      <c r="O822" s="133"/>
      <c r="P822" s="129"/>
      <c r="Z822" s="74"/>
      <c r="AA822" s="75"/>
      <c r="AB822" s="75"/>
      <c r="AC822" s="129"/>
      <c r="AD822" s="134"/>
      <c r="AE822" s="134"/>
      <c r="AF822" s="134"/>
      <c r="AG822" s="134"/>
      <c r="AH822" s="134"/>
      <c r="AI822" s="134"/>
      <c r="AJ822" s="134"/>
      <c r="AK822" s="134"/>
      <c r="AL822" s="134"/>
      <c r="AM822" s="134"/>
      <c r="AN822" s="134"/>
      <c r="AO822" s="134"/>
      <c r="AP822" s="134"/>
      <c r="AQ822" s="134"/>
      <c r="AR822" s="134"/>
      <c r="AS822" s="134"/>
      <c r="AT822" s="134"/>
      <c r="AU822" s="134"/>
      <c r="AV822" s="134"/>
      <c r="AW822" s="134"/>
      <c r="AX822" s="134"/>
      <c r="AY822" s="134"/>
      <c r="AZ822" s="134"/>
      <c r="BA822" s="134"/>
      <c r="BB822" s="134"/>
      <c r="BC822" s="134"/>
      <c r="BD822" s="134"/>
      <c r="BE822" s="134"/>
      <c r="BF822" s="134"/>
      <c r="BG822" s="134"/>
      <c r="BH822" s="134"/>
      <c r="BI822" s="134"/>
      <c r="BJ822" s="134"/>
      <c r="BK822" s="134"/>
      <c r="BL822" s="134"/>
      <c r="BM822" s="135"/>
      <c r="BN822" s="136" t="n">
        <f aca="false">+MAX($D$3,DATOS_[[#This Row],[Fecha Inicio Sit. Contract.]])</f>
        <v>0</v>
      </c>
      <c r="BO822" s="136" t="n">
        <f aca="false">+MIN($D$4,DATOS_[[#This Row],[Fecha Fin Sit. Contract.]])</f>
        <v>0</v>
      </c>
      <c r="BP822" s="137" t="n">
        <f aca="false">+DATOS_[[#This Row],[% de jornada]]*IF(DATOS_[[#This Row],[% jornada reducida]]="",1,DATOS_[[#This Row],[% jornada reducida]])</f>
        <v>0</v>
      </c>
      <c r="BQ822" s="137" t="n">
        <f aca="false">+(DATOS_[[#This Row],[F.fin.cal]]-DATOS_[[#This Row],[F.ini.cal]]+1)/($D$4-$D$3+1)</f>
        <v>1</v>
      </c>
      <c r="BR822" s="137" t="str">
        <f aca="false">IF(OR(AND(DATOS_[[#This Row],[Fecha Fin Contrato]]&lt;$D$3,DATOS_[[#This Row],[Fecha Fin Contrato]]&lt;&gt;""),DATOS_[[#This Row],[Fecha de Contratación]]&gt;$D$4),"Fuera","Dentro")</f>
        <v>Dentro</v>
      </c>
      <c r="BS822" s="137" t="str">
        <f aca="false" t="array" ref="BS822:BS822">IF(MAX(IF(DATOS_[id]=DATOS_[[#This Row],[id]],DATOS_[F.fin.cal]))=DATOS_[[#This Row],[F.fin.cal]],"Sí","NO")</f>
        <v>Sí</v>
      </c>
      <c r="BT822" s="137" t="str">
        <f aca="false">IF(AND(DATOS_[[#This Row],[% normaliz]]&lt;&gt;1,DATOS_[[#This Row],[% anualiz]]=1),"Sí","NO")</f>
        <v>Sí</v>
      </c>
      <c r="BU822" s="137" t="str">
        <f aca="false">IF(AND(DATOS_[[#This Row],[% normaliz]]=1,DATOS_[[#This Row],[% anualiz]]&lt;&gt;1),"Sí","NO")</f>
        <v>NO</v>
      </c>
      <c r="BV822" s="137" t="str">
        <f aca="false">IF(AND(DATOS_[[#This Row],[% normaliz]]&lt;&gt;1,DATOS_[[#This Row],[% anualiz]]&lt;&gt;1),"Sí","NO")</f>
        <v>NO</v>
      </c>
      <c r="BW822" s="137" t="str">
        <f aca="false">+IF(DATOS_[[#This Row],[% normaliz]]*DATOS_[[#This Row],[% anualiz]]=1,"NO","Sí")</f>
        <v>Sí</v>
      </c>
      <c r="BX822" s="138" t="e">
        <f aca="false">(DATOS_[[#This Row],[S.BASE]]*(1/DATOS_[[#This Row],[% normaliz]])*(1/DATOS_[[#This Row],[% anualiz]]))*IF(DATOS_[[#This Row],[Check Equiparado]]="Sí",1,0)</f>
        <v>#DIV/0!</v>
      </c>
      <c r="BY8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2" s="138" t="e">
        <f aca="false">+DATOS_[[#This Row],[SALARIO BASE Eq]]+DATOS_[[#This Row],[Tot COMPL.SAL Eq]]</f>
        <v>#DIV/0!</v>
      </c>
      <c r="CA822" s="138" t="e">
        <f aca="false" t="array" ref="CA822:CA8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2" s="138" t="e">
        <f aca="false">+DATOS_[[#This Row],[TOTAL SALARIO Eq]]+DATOS_[[#This Row],[Tot Extrasalarial Eq]]</f>
        <v>#DIV/0!</v>
      </c>
      <c r="CC822" s="139" t="n">
        <f aca="false">DATOS_[[#This Row],[S.BASE]]</f>
        <v>0</v>
      </c>
      <c r="CD822" s="139" t="n">
        <f aca="false">+SUM(DATOS_[[#This Row],[Conc.Sal.01]:[Conc.Sal.30]])</f>
        <v>0</v>
      </c>
      <c r="CE822" s="139" t="n">
        <f aca="false">+DATOS_[[#This Row],[SALARIO BASE Ef]]+DATOS_[[#This Row],[Tot COMPL.SAL Ef]]</f>
        <v>0</v>
      </c>
      <c r="CF822" s="139" t="n">
        <f aca="false">+SUM(DATOS_[[#This Row],[C.Extra.01]:[C.Extra.05]])</f>
        <v>0</v>
      </c>
      <c r="CG822" s="139" t="n">
        <f aca="false">+DATOS_[[#This Row],[TOTAL SALARIO Ef]]+DATOS_[[#This Row],[Tot Extrasalarial Ef]]</f>
        <v>0</v>
      </c>
      <c r="CH822" s="140" t="n">
        <f aca="false">MIN(IF(DATOS_[[#This Row],[Fecha Fin Contrato]]="",$D$4,DATOS_[[#This Row],[Fecha Fin Contrato]]),$D$4)-MAX(DATOS_[[#This Row],[Fecha de Contratación]],$D$3)+1</f>
        <v>1</v>
      </c>
      <c r="CI822" s="141" t="str">
        <f aca="false">IF(COUNTIFS(DATOS_[id],DATOS_[[#This Row],[id]])&gt;1,DATOS_[[#This Row],[id]],"")</f>
        <v/>
      </c>
      <c r="CJ822" s="141" t="n">
        <f aca="false">(Inicio!$G$10-DATOS_[[#This Row],[Fecha Nacimiento]])/365.25</f>
        <v>0</v>
      </c>
      <c r="CK822" s="141" t="n">
        <f aca="false">(Inicio!$G$10-DATOS_[[#This Row],[Fecha de Antigüedad]])/365.25</f>
        <v>0</v>
      </c>
      <c r="CL822" s="141" t="e">
        <f aca="false">+VLOOKUP(DATOS_[[#This Row],[Clave de Contrato]],TblTiposContrato13[],3,0)</f>
        <v>#N/A</v>
      </c>
      <c r="CM822" s="141" t="e">
        <f aca="false">+VLOOKUP(DATOS_[[#This Row],[Clave de Contrato]],TblTiposContrato13[],4,0)</f>
        <v>#N/A</v>
      </c>
      <c r="CN822" s="141" t="str">
        <f aca="false">VLOOKUP(DATOS_[[#This Row],[Edad]],CONTRATOS!TblRngEdad,2,1)</f>
        <v>20  o menos</v>
      </c>
      <c r="CO822" s="141" t="str">
        <f aca="false">VLOOKUP(DATOS_[[#This Row],[Antigüedad]],TblRngAntg14[],2,1)</f>
        <v>0 a 1 años</v>
      </c>
    </row>
    <row r="823" customFormat="false" ht="13.8" hidden="false" customHeight="false" outlineLevel="0" collapsed="false">
      <c r="D823" s="128"/>
      <c r="E823" s="129"/>
      <c r="F823" s="129"/>
      <c r="G823" s="129"/>
      <c r="H823" s="130"/>
      <c r="I823" s="131"/>
      <c r="J823" s="128"/>
      <c r="K823" s="132"/>
      <c r="L823" s="132"/>
      <c r="M823" s="133"/>
      <c r="N823" s="133"/>
      <c r="O823" s="133"/>
      <c r="P823" s="129"/>
      <c r="Z823" s="74"/>
      <c r="AA823" s="75"/>
      <c r="AB823" s="75"/>
      <c r="AC823" s="129"/>
      <c r="AD823" s="134"/>
      <c r="AE823" s="134"/>
      <c r="AF823" s="134"/>
      <c r="AG823" s="134"/>
      <c r="AH823" s="134"/>
      <c r="AI823" s="134"/>
      <c r="AJ823" s="134"/>
      <c r="AK823" s="134"/>
      <c r="AL823" s="134"/>
      <c r="AM823" s="134"/>
      <c r="AN823" s="134"/>
      <c r="AO823" s="134"/>
      <c r="AP823" s="134"/>
      <c r="AQ823" s="134"/>
      <c r="AR823" s="134"/>
      <c r="AS823" s="134"/>
      <c r="AT823" s="134"/>
      <c r="AU823" s="134"/>
      <c r="AV823" s="134"/>
      <c r="AW823" s="134"/>
      <c r="AX823" s="134"/>
      <c r="AY823" s="134"/>
      <c r="AZ823" s="134"/>
      <c r="BA823" s="134"/>
      <c r="BB823" s="134"/>
      <c r="BC823" s="134"/>
      <c r="BD823" s="134"/>
      <c r="BE823" s="134"/>
      <c r="BF823" s="134"/>
      <c r="BG823" s="134"/>
      <c r="BH823" s="134"/>
      <c r="BI823" s="134"/>
      <c r="BJ823" s="134"/>
      <c r="BK823" s="134"/>
      <c r="BL823" s="134"/>
      <c r="BM823" s="135"/>
      <c r="BN823" s="136" t="n">
        <f aca="false">+MAX($D$3,DATOS_[[#This Row],[Fecha Inicio Sit. Contract.]])</f>
        <v>0</v>
      </c>
      <c r="BO823" s="136" t="n">
        <f aca="false">+MIN($D$4,DATOS_[[#This Row],[Fecha Fin Sit. Contract.]])</f>
        <v>0</v>
      </c>
      <c r="BP823" s="137" t="n">
        <f aca="false">+DATOS_[[#This Row],[% de jornada]]*IF(DATOS_[[#This Row],[% jornada reducida]]="",1,DATOS_[[#This Row],[% jornada reducida]])</f>
        <v>0</v>
      </c>
      <c r="BQ823" s="137" t="n">
        <f aca="false">+(DATOS_[[#This Row],[F.fin.cal]]-DATOS_[[#This Row],[F.ini.cal]]+1)/($D$4-$D$3+1)</f>
        <v>1</v>
      </c>
      <c r="BR823" s="137" t="str">
        <f aca="false">IF(OR(AND(DATOS_[[#This Row],[Fecha Fin Contrato]]&lt;$D$3,DATOS_[[#This Row],[Fecha Fin Contrato]]&lt;&gt;""),DATOS_[[#This Row],[Fecha de Contratación]]&gt;$D$4),"Fuera","Dentro")</f>
        <v>Dentro</v>
      </c>
      <c r="BS823" s="137" t="str">
        <f aca="false" t="array" ref="BS823:BS823">IF(MAX(IF(DATOS_[id]=DATOS_[[#This Row],[id]],DATOS_[F.fin.cal]))=DATOS_[[#This Row],[F.fin.cal]],"Sí","NO")</f>
        <v>Sí</v>
      </c>
      <c r="BT823" s="137" t="str">
        <f aca="false">IF(AND(DATOS_[[#This Row],[% normaliz]]&lt;&gt;1,DATOS_[[#This Row],[% anualiz]]=1),"Sí","NO")</f>
        <v>Sí</v>
      </c>
      <c r="BU823" s="137" t="str">
        <f aca="false">IF(AND(DATOS_[[#This Row],[% normaliz]]=1,DATOS_[[#This Row],[% anualiz]]&lt;&gt;1),"Sí","NO")</f>
        <v>NO</v>
      </c>
      <c r="BV823" s="137" t="str">
        <f aca="false">IF(AND(DATOS_[[#This Row],[% normaliz]]&lt;&gt;1,DATOS_[[#This Row],[% anualiz]]&lt;&gt;1),"Sí","NO")</f>
        <v>NO</v>
      </c>
      <c r="BW823" s="137" t="str">
        <f aca="false">+IF(DATOS_[[#This Row],[% normaliz]]*DATOS_[[#This Row],[% anualiz]]=1,"NO","Sí")</f>
        <v>Sí</v>
      </c>
      <c r="BX823" s="138" t="e">
        <f aca="false">(DATOS_[[#This Row],[S.BASE]]*(1/DATOS_[[#This Row],[% normaliz]])*(1/DATOS_[[#This Row],[% anualiz]]))*IF(DATOS_[[#This Row],[Check Equiparado]]="Sí",1,0)</f>
        <v>#DIV/0!</v>
      </c>
      <c r="BY8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3" s="138" t="e">
        <f aca="false">+DATOS_[[#This Row],[SALARIO BASE Eq]]+DATOS_[[#This Row],[Tot COMPL.SAL Eq]]</f>
        <v>#DIV/0!</v>
      </c>
      <c r="CA823" s="138" t="e">
        <f aca="false" t="array" ref="CA823:CA8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3" s="138" t="e">
        <f aca="false">+DATOS_[[#This Row],[TOTAL SALARIO Eq]]+DATOS_[[#This Row],[Tot Extrasalarial Eq]]</f>
        <v>#DIV/0!</v>
      </c>
      <c r="CC823" s="139" t="n">
        <f aca="false">DATOS_[[#This Row],[S.BASE]]</f>
        <v>0</v>
      </c>
      <c r="CD823" s="139" t="n">
        <f aca="false">+SUM(DATOS_[[#This Row],[Conc.Sal.01]:[Conc.Sal.30]])</f>
        <v>0</v>
      </c>
      <c r="CE823" s="139" t="n">
        <f aca="false">+DATOS_[[#This Row],[SALARIO BASE Ef]]+DATOS_[[#This Row],[Tot COMPL.SAL Ef]]</f>
        <v>0</v>
      </c>
      <c r="CF823" s="139" t="n">
        <f aca="false">+SUM(DATOS_[[#This Row],[C.Extra.01]:[C.Extra.05]])</f>
        <v>0</v>
      </c>
      <c r="CG823" s="139" t="n">
        <f aca="false">+DATOS_[[#This Row],[TOTAL SALARIO Ef]]+DATOS_[[#This Row],[Tot Extrasalarial Ef]]</f>
        <v>0</v>
      </c>
      <c r="CH823" s="140" t="n">
        <f aca="false">MIN(IF(DATOS_[[#This Row],[Fecha Fin Contrato]]="",$D$4,DATOS_[[#This Row],[Fecha Fin Contrato]]),$D$4)-MAX(DATOS_[[#This Row],[Fecha de Contratación]],$D$3)+1</f>
        <v>1</v>
      </c>
      <c r="CI823" s="141" t="str">
        <f aca="false">IF(COUNTIFS(DATOS_[id],DATOS_[[#This Row],[id]])&gt;1,DATOS_[[#This Row],[id]],"")</f>
        <v/>
      </c>
      <c r="CJ823" s="141" t="n">
        <f aca="false">(Inicio!$G$10-DATOS_[[#This Row],[Fecha Nacimiento]])/365.25</f>
        <v>0</v>
      </c>
      <c r="CK823" s="141" t="n">
        <f aca="false">(Inicio!$G$10-DATOS_[[#This Row],[Fecha de Antigüedad]])/365.25</f>
        <v>0</v>
      </c>
      <c r="CL823" s="141" t="e">
        <f aca="false">+VLOOKUP(DATOS_[[#This Row],[Clave de Contrato]],TblTiposContrato13[],3,0)</f>
        <v>#N/A</v>
      </c>
      <c r="CM823" s="141" t="e">
        <f aca="false">+VLOOKUP(DATOS_[[#This Row],[Clave de Contrato]],TblTiposContrato13[],4,0)</f>
        <v>#N/A</v>
      </c>
      <c r="CN823" s="141" t="str">
        <f aca="false">VLOOKUP(DATOS_[[#This Row],[Edad]],CONTRATOS!TblRngEdad,2,1)</f>
        <v>20  o menos</v>
      </c>
      <c r="CO823" s="141" t="str">
        <f aca="false">VLOOKUP(DATOS_[[#This Row],[Antigüedad]],TblRngAntg14[],2,1)</f>
        <v>0 a 1 años</v>
      </c>
    </row>
    <row r="824" customFormat="false" ht="13.8" hidden="false" customHeight="false" outlineLevel="0" collapsed="false">
      <c r="D824" s="128"/>
      <c r="E824" s="129"/>
      <c r="F824" s="129"/>
      <c r="G824" s="129"/>
      <c r="H824" s="130"/>
      <c r="I824" s="131"/>
      <c r="J824" s="128"/>
      <c r="K824" s="132"/>
      <c r="L824" s="132"/>
      <c r="M824" s="133"/>
      <c r="N824" s="133"/>
      <c r="O824" s="133"/>
      <c r="P824" s="129"/>
      <c r="Z824" s="74"/>
      <c r="AA824" s="75"/>
      <c r="AB824" s="75"/>
      <c r="AC824" s="129"/>
      <c r="AD824" s="134"/>
      <c r="AE824" s="134"/>
      <c r="AF824" s="134"/>
      <c r="AG824" s="134"/>
      <c r="AH824" s="134"/>
      <c r="AI824" s="134"/>
      <c r="AJ824" s="134"/>
      <c r="AK824" s="134"/>
      <c r="AL824" s="134"/>
      <c r="AM824" s="134"/>
      <c r="AN824" s="134"/>
      <c r="AO824" s="134"/>
      <c r="AP824" s="134"/>
      <c r="AQ824" s="134"/>
      <c r="AR824" s="134"/>
      <c r="AS824" s="134"/>
      <c r="AT824" s="134"/>
      <c r="AU824" s="134"/>
      <c r="AV824" s="134"/>
      <c r="AW824" s="134"/>
      <c r="AX824" s="134"/>
      <c r="AY824" s="134"/>
      <c r="AZ824" s="134"/>
      <c r="BA824" s="134"/>
      <c r="BB824" s="134"/>
      <c r="BC824" s="134"/>
      <c r="BD824" s="134"/>
      <c r="BE824" s="134"/>
      <c r="BF824" s="134"/>
      <c r="BG824" s="134"/>
      <c r="BH824" s="134"/>
      <c r="BI824" s="134"/>
      <c r="BJ824" s="134"/>
      <c r="BK824" s="134"/>
      <c r="BL824" s="134"/>
      <c r="BM824" s="135"/>
      <c r="BN824" s="136" t="n">
        <f aca="false">+MAX($D$3,DATOS_[[#This Row],[Fecha Inicio Sit. Contract.]])</f>
        <v>0</v>
      </c>
      <c r="BO824" s="136" t="n">
        <f aca="false">+MIN($D$4,DATOS_[[#This Row],[Fecha Fin Sit. Contract.]])</f>
        <v>0</v>
      </c>
      <c r="BP824" s="137" t="n">
        <f aca="false">+DATOS_[[#This Row],[% de jornada]]*IF(DATOS_[[#This Row],[% jornada reducida]]="",1,DATOS_[[#This Row],[% jornada reducida]])</f>
        <v>0</v>
      </c>
      <c r="BQ824" s="137" t="n">
        <f aca="false">+(DATOS_[[#This Row],[F.fin.cal]]-DATOS_[[#This Row],[F.ini.cal]]+1)/($D$4-$D$3+1)</f>
        <v>1</v>
      </c>
      <c r="BR824" s="137" t="str">
        <f aca="false">IF(OR(AND(DATOS_[[#This Row],[Fecha Fin Contrato]]&lt;$D$3,DATOS_[[#This Row],[Fecha Fin Contrato]]&lt;&gt;""),DATOS_[[#This Row],[Fecha de Contratación]]&gt;$D$4),"Fuera","Dentro")</f>
        <v>Dentro</v>
      </c>
      <c r="BS824" s="137" t="str">
        <f aca="false" t="array" ref="BS824:BS824">IF(MAX(IF(DATOS_[id]=DATOS_[[#This Row],[id]],DATOS_[F.fin.cal]))=DATOS_[[#This Row],[F.fin.cal]],"Sí","NO")</f>
        <v>Sí</v>
      </c>
      <c r="BT824" s="137" t="str">
        <f aca="false">IF(AND(DATOS_[[#This Row],[% normaliz]]&lt;&gt;1,DATOS_[[#This Row],[% anualiz]]=1),"Sí","NO")</f>
        <v>Sí</v>
      </c>
      <c r="BU824" s="137" t="str">
        <f aca="false">IF(AND(DATOS_[[#This Row],[% normaliz]]=1,DATOS_[[#This Row],[% anualiz]]&lt;&gt;1),"Sí","NO")</f>
        <v>NO</v>
      </c>
      <c r="BV824" s="137" t="str">
        <f aca="false">IF(AND(DATOS_[[#This Row],[% normaliz]]&lt;&gt;1,DATOS_[[#This Row],[% anualiz]]&lt;&gt;1),"Sí","NO")</f>
        <v>NO</v>
      </c>
      <c r="BW824" s="137" t="str">
        <f aca="false">+IF(DATOS_[[#This Row],[% normaliz]]*DATOS_[[#This Row],[% anualiz]]=1,"NO","Sí")</f>
        <v>Sí</v>
      </c>
      <c r="BX824" s="138" t="e">
        <f aca="false">(DATOS_[[#This Row],[S.BASE]]*(1/DATOS_[[#This Row],[% normaliz]])*(1/DATOS_[[#This Row],[% anualiz]]))*IF(DATOS_[[#This Row],[Check Equiparado]]="Sí",1,0)</f>
        <v>#DIV/0!</v>
      </c>
      <c r="BY8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4" s="138" t="e">
        <f aca="false">+DATOS_[[#This Row],[SALARIO BASE Eq]]+DATOS_[[#This Row],[Tot COMPL.SAL Eq]]</f>
        <v>#DIV/0!</v>
      </c>
      <c r="CA824" s="138" t="e">
        <f aca="false" t="array" ref="CA824:CA8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4" s="138" t="e">
        <f aca="false">+DATOS_[[#This Row],[TOTAL SALARIO Eq]]+DATOS_[[#This Row],[Tot Extrasalarial Eq]]</f>
        <v>#DIV/0!</v>
      </c>
      <c r="CC824" s="139" t="n">
        <f aca="false">DATOS_[[#This Row],[S.BASE]]</f>
        <v>0</v>
      </c>
      <c r="CD824" s="139" t="n">
        <f aca="false">+SUM(DATOS_[[#This Row],[Conc.Sal.01]:[Conc.Sal.30]])</f>
        <v>0</v>
      </c>
      <c r="CE824" s="139" t="n">
        <f aca="false">+DATOS_[[#This Row],[SALARIO BASE Ef]]+DATOS_[[#This Row],[Tot COMPL.SAL Ef]]</f>
        <v>0</v>
      </c>
      <c r="CF824" s="139" t="n">
        <f aca="false">+SUM(DATOS_[[#This Row],[C.Extra.01]:[C.Extra.05]])</f>
        <v>0</v>
      </c>
      <c r="CG824" s="139" t="n">
        <f aca="false">+DATOS_[[#This Row],[TOTAL SALARIO Ef]]+DATOS_[[#This Row],[Tot Extrasalarial Ef]]</f>
        <v>0</v>
      </c>
      <c r="CH824" s="140" t="n">
        <f aca="false">MIN(IF(DATOS_[[#This Row],[Fecha Fin Contrato]]="",$D$4,DATOS_[[#This Row],[Fecha Fin Contrato]]),$D$4)-MAX(DATOS_[[#This Row],[Fecha de Contratación]],$D$3)+1</f>
        <v>1</v>
      </c>
      <c r="CI824" s="141" t="str">
        <f aca="false">IF(COUNTIFS(DATOS_[id],DATOS_[[#This Row],[id]])&gt;1,DATOS_[[#This Row],[id]],"")</f>
        <v/>
      </c>
      <c r="CJ824" s="141" t="n">
        <f aca="false">(Inicio!$G$10-DATOS_[[#This Row],[Fecha Nacimiento]])/365.25</f>
        <v>0</v>
      </c>
      <c r="CK824" s="141" t="n">
        <f aca="false">(Inicio!$G$10-DATOS_[[#This Row],[Fecha de Antigüedad]])/365.25</f>
        <v>0</v>
      </c>
      <c r="CL824" s="141" t="e">
        <f aca="false">+VLOOKUP(DATOS_[[#This Row],[Clave de Contrato]],TblTiposContrato13[],3,0)</f>
        <v>#N/A</v>
      </c>
      <c r="CM824" s="141" t="e">
        <f aca="false">+VLOOKUP(DATOS_[[#This Row],[Clave de Contrato]],TblTiposContrato13[],4,0)</f>
        <v>#N/A</v>
      </c>
      <c r="CN824" s="141" t="str">
        <f aca="false">VLOOKUP(DATOS_[[#This Row],[Edad]],CONTRATOS!TblRngEdad,2,1)</f>
        <v>20  o menos</v>
      </c>
      <c r="CO824" s="141" t="str">
        <f aca="false">VLOOKUP(DATOS_[[#This Row],[Antigüedad]],TblRngAntg14[],2,1)</f>
        <v>0 a 1 años</v>
      </c>
    </row>
    <row r="825" customFormat="false" ht="13.8" hidden="false" customHeight="false" outlineLevel="0" collapsed="false">
      <c r="D825" s="128"/>
      <c r="E825" s="129"/>
      <c r="F825" s="129"/>
      <c r="G825" s="129"/>
      <c r="H825" s="130"/>
      <c r="I825" s="131"/>
      <c r="J825" s="128"/>
      <c r="K825" s="132"/>
      <c r="L825" s="132"/>
      <c r="M825" s="133"/>
      <c r="N825" s="133"/>
      <c r="O825" s="133"/>
      <c r="P825" s="129"/>
      <c r="Z825" s="74"/>
      <c r="AA825" s="75"/>
      <c r="AB825" s="75"/>
      <c r="AC825" s="129"/>
      <c r="AD825" s="134"/>
      <c r="AE825" s="134"/>
      <c r="AF825" s="134"/>
      <c r="AG825" s="134"/>
      <c r="AH825" s="134"/>
      <c r="AI825" s="134"/>
      <c r="AJ825" s="134"/>
      <c r="AK825" s="134"/>
      <c r="AL825" s="134"/>
      <c r="AM825" s="134"/>
      <c r="AN825" s="134"/>
      <c r="AO825" s="134"/>
      <c r="AP825" s="134"/>
      <c r="AQ825" s="134"/>
      <c r="AR825" s="134"/>
      <c r="AS825" s="134"/>
      <c r="AT825" s="134"/>
      <c r="AU825" s="134"/>
      <c r="AV825" s="134"/>
      <c r="AW825" s="134"/>
      <c r="AX825" s="134"/>
      <c r="AY825" s="134"/>
      <c r="AZ825" s="134"/>
      <c r="BA825" s="134"/>
      <c r="BB825" s="134"/>
      <c r="BC825" s="134"/>
      <c r="BD825" s="134"/>
      <c r="BE825" s="134"/>
      <c r="BF825" s="134"/>
      <c r="BG825" s="134"/>
      <c r="BH825" s="134"/>
      <c r="BI825" s="134"/>
      <c r="BJ825" s="134"/>
      <c r="BK825" s="134"/>
      <c r="BL825" s="134"/>
      <c r="BM825" s="135"/>
      <c r="BN825" s="136" t="n">
        <f aca="false">+MAX($D$3,DATOS_[[#This Row],[Fecha Inicio Sit. Contract.]])</f>
        <v>0</v>
      </c>
      <c r="BO825" s="136" t="n">
        <f aca="false">+MIN($D$4,DATOS_[[#This Row],[Fecha Fin Sit. Contract.]])</f>
        <v>0</v>
      </c>
      <c r="BP825" s="137" t="n">
        <f aca="false">+DATOS_[[#This Row],[% de jornada]]*IF(DATOS_[[#This Row],[% jornada reducida]]="",1,DATOS_[[#This Row],[% jornada reducida]])</f>
        <v>0</v>
      </c>
      <c r="BQ825" s="137" t="n">
        <f aca="false">+(DATOS_[[#This Row],[F.fin.cal]]-DATOS_[[#This Row],[F.ini.cal]]+1)/($D$4-$D$3+1)</f>
        <v>1</v>
      </c>
      <c r="BR825" s="137" t="str">
        <f aca="false">IF(OR(AND(DATOS_[[#This Row],[Fecha Fin Contrato]]&lt;$D$3,DATOS_[[#This Row],[Fecha Fin Contrato]]&lt;&gt;""),DATOS_[[#This Row],[Fecha de Contratación]]&gt;$D$4),"Fuera","Dentro")</f>
        <v>Dentro</v>
      </c>
      <c r="BS825" s="137" t="str">
        <f aca="false" t="array" ref="BS825:BS825">IF(MAX(IF(DATOS_[id]=DATOS_[[#This Row],[id]],DATOS_[F.fin.cal]))=DATOS_[[#This Row],[F.fin.cal]],"Sí","NO")</f>
        <v>Sí</v>
      </c>
      <c r="BT825" s="137" t="str">
        <f aca="false">IF(AND(DATOS_[[#This Row],[% normaliz]]&lt;&gt;1,DATOS_[[#This Row],[% anualiz]]=1),"Sí","NO")</f>
        <v>Sí</v>
      </c>
      <c r="BU825" s="137" t="str">
        <f aca="false">IF(AND(DATOS_[[#This Row],[% normaliz]]=1,DATOS_[[#This Row],[% anualiz]]&lt;&gt;1),"Sí","NO")</f>
        <v>NO</v>
      </c>
      <c r="BV825" s="137" t="str">
        <f aca="false">IF(AND(DATOS_[[#This Row],[% normaliz]]&lt;&gt;1,DATOS_[[#This Row],[% anualiz]]&lt;&gt;1),"Sí","NO")</f>
        <v>NO</v>
      </c>
      <c r="BW825" s="137" t="str">
        <f aca="false">+IF(DATOS_[[#This Row],[% normaliz]]*DATOS_[[#This Row],[% anualiz]]=1,"NO","Sí")</f>
        <v>Sí</v>
      </c>
      <c r="BX825" s="138" t="e">
        <f aca="false">(DATOS_[[#This Row],[S.BASE]]*(1/DATOS_[[#This Row],[% normaliz]])*(1/DATOS_[[#This Row],[% anualiz]]))*IF(DATOS_[[#This Row],[Check Equiparado]]="Sí",1,0)</f>
        <v>#DIV/0!</v>
      </c>
      <c r="BY8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5" s="138" t="e">
        <f aca="false">+DATOS_[[#This Row],[SALARIO BASE Eq]]+DATOS_[[#This Row],[Tot COMPL.SAL Eq]]</f>
        <v>#DIV/0!</v>
      </c>
      <c r="CA825" s="138" t="e">
        <f aca="false" t="array" ref="CA825:CA8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5" s="138" t="e">
        <f aca="false">+DATOS_[[#This Row],[TOTAL SALARIO Eq]]+DATOS_[[#This Row],[Tot Extrasalarial Eq]]</f>
        <v>#DIV/0!</v>
      </c>
      <c r="CC825" s="139" t="n">
        <f aca="false">DATOS_[[#This Row],[S.BASE]]</f>
        <v>0</v>
      </c>
      <c r="CD825" s="139" t="n">
        <f aca="false">+SUM(DATOS_[[#This Row],[Conc.Sal.01]:[Conc.Sal.30]])</f>
        <v>0</v>
      </c>
      <c r="CE825" s="139" t="n">
        <f aca="false">+DATOS_[[#This Row],[SALARIO BASE Ef]]+DATOS_[[#This Row],[Tot COMPL.SAL Ef]]</f>
        <v>0</v>
      </c>
      <c r="CF825" s="139" t="n">
        <f aca="false">+SUM(DATOS_[[#This Row],[C.Extra.01]:[C.Extra.05]])</f>
        <v>0</v>
      </c>
      <c r="CG825" s="139" t="n">
        <f aca="false">+DATOS_[[#This Row],[TOTAL SALARIO Ef]]+DATOS_[[#This Row],[Tot Extrasalarial Ef]]</f>
        <v>0</v>
      </c>
      <c r="CH825" s="140" t="n">
        <f aca="false">MIN(IF(DATOS_[[#This Row],[Fecha Fin Contrato]]="",$D$4,DATOS_[[#This Row],[Fecha Fin Contrato]]),$D$4)-MAX(DATOS_[[#This Row],[Fecha de Contratación]],$D$3)+1</f>
        <v>1</v>
      </c>
      <c r="CI825" s="141" t="str">
        <f aca="false">IF(COUNTIFS(DATOS_[id],DATOS_[[#This Row],[id]])&gt;1,DATOS_[[#This Row],[id]],"")</f>
        <v/>
      </c>
      <c r="CJ825" s="141" t="n">
        <f aca="false">(Inicio!$G$10-DATOS_[[#This Row],[Fecha Nacimiento]])/365.25</f>
        <v>0</v>
      </c>
      <c r="CK825" s="141" t="n">
        <f aca="false">(Inicio!$G$10-DATOS_[[#This Row],[Fecha de Antigüedad]])/365.25</f>
        <v>0</v>
      </c>
      <c r="CL825" s="141" t="e">
        <f aca="false">+VLOOKUP(DATOS_[[#This Row],[Clave de Contrato]],TblTiposContrato13[],3,0)</f>
        <v>#N/A</v>
      </c>
      <c r="CM825" s="141" t="e">
        <f aca="false">+VLOOKUP(DATOS_[[#This Row],[Clave de Contrato]],TblTiposContrato13[],4,0)</f>
        <v>#N/A</v>
      </c>
      <c r="CN825" s="141" t="str">
        <f aca="false">VLOOKUP(DATOS_[[#This Row],[Edad]],CONTRATOS!TblRngEdad,2,1)</f>
        <v>20  o menos</v>
      </c>
      <c r="CO825" s="141" t="str">
        <f aca="false">VLOOKUP(DATOS_[[#This Row],[Antigüedad]],TblRngAntg14[],2,1)</f>
        <v>0 a 1 años</v>
      </c>
    </row>
    <row r="826" customFormat="false" ht="13.8" hidden="false" customHeight="false" outlineLevel="0" collapsed="false">
      <c r="D826" s="128"/>
      <c r="E826" s="129"/>
      <c r="F826" s="129"/>
      <c r="G826" s="129"/>
      <c r="H826" s="130"/>
      <c r="I826" s="131"/>
      <c r="J826" s="128"/>
      <c r="K826" s="132"/>
      <c r="L826" s="132"/>
      <c r="M826" s="133"/>
      <c r="N826" s="133"/>
      <c r="O826" s="133"/>
      <c r="P826" s="129"/>
      <c r="Z826" s="74"/>
      <c r="AA826" s="75"/>
      <c r="AB826" s="75"/>
      <c r="AC826" s="129"/>
      <c r="AD826" s="134"/>
      <c r="AE826" s="134"/>
      <c r="AF826" s="134"/>
      <c r="AG826" s="134"/>
      <c r="AH826" s="134"/>
      <c r="AI826" s="134"/>
      <c r="AJ826" s="134"/>
      <c r="AK826" s="134"/>
      <c r="AL826" s="134"/>
      <c r="AM826" s="134"/>
      <c r="AN826" s="134"/>
      <c r="AO826" s="134"/>
      <c r="AP826" s="134"/>
      <c r="AQ826" s="134"/>
      <c r="AR826" s="134"/>
      <c r="AS826" s="134"/>
      <c r="AT826" s="134"/>
      <c r="AU826" s="134"/>
      <c r="AV826" s="134"/>
      <c r="AW826" s="134"/>
      <c r="AX826" s="134"/>
      <c r="AY826" s="134"/>
      <c r="AZ826" s="134"/>
      <c r="BA826" s="134"/>
      <c r="BB826" s="134"/>
      <c r="BC826" s="134"/>
      <c r="BD826" s="134"/>
      <c r="BE826" s="134"/>
      <c r="BF826" s="134"/>
      <c r="BG826" s="134"/>
      <c r="BH826" s="134"/>
      <c r="BI826" s="134"/>
      <c r="BJ826" s="134"/>
      <c r="BK826" s="134"/>
      <c r="BL826" s="134"/>
      <c r="BM826" s="135"/>
      <c r="BN826" s="136" t="n">
        <f aca="false">+MAX($D$3,DATOS_[[#This Row],[Fecha Inicio Sit. Contract.]])</f>
        <v>0</v>
      </c>
      <c r="BO826" s="136" t="n">
        <f aca="false">+MIN($D$4,DATOS_[[#This Row],[Fecha Fin Sit. Contract.]])</f>
        <v>0</v>
      </c>
      <c r="BP826" s="137" t="n">
        <f aca="false">+DATOS_[[#This Row],[% de jornada]]*IF(DATOS_[[#This Row],[% jornada reducida]]="",1,DATOS_[[#This Row],[% jornada reducida]])</f>
        <v>0</v>
      </c>
      <c r="BQ826" s="137" t="n">
        <f aca="false">+(DATOS_[[#This Row],[F.fin.cal]]-DATOS_[[#This Row],[F.ini.cal]]+1)/($D$4-$D$3+1)</f>
        <v>1</v>
      </c>
      <c r="BR826" s="137" t="str">
        <f aca="false">IF(OR(AND(DATOS_[[#This Row],[Fecha Fin Contrato]]&lt;$D$3,DATOS_[[#This Row],[Fecha Fin Contrato]]&lt;&gt;""),DATOS_[[#This Row],[Fecha de Contratación]]&gt;$D$4),"Fuera","Dentro")</f>
        <v>Dentro</v>
      </c>
      <c r="BS826" s="137" t="str">
        <f aca="false" t="array" ref="BS826:BS826">IF(MAX(IF(DATOS_[id]=DATOS_[[#This Row],[id]],DATOS_[F.fin.cal]))=DATOS_[[#This Row],[F.fin.cal]],"Sí","NO")</f>
        <v>Sí</v>
      </c>
      <c r="BT826" s="137" t="str">
        <f aca="false">IF(AND(DATOS_[[#This Row],[% normaliz]]&lt;&gt;1,DATOS_[[#This Row],[% anualiz]]=1),"Sí","NO")</f>
        <v>Sí</v>
      </c>
      <c r="BU826" s="137" t="str">
        <f aca="false">IF(AND(DATOS_[[#This Row],[% normaliz]]=1,DATOS_[[#This Row],[% anualiz]]&lt;&gt;1),"Sí","NO")</f>
        <v>NO</v>
      </c>
      <c r="BV826" s="137" t="str">
        <f aca="false">IF(AND(DATOS_[[#This Row],[% normaliz]]&lt;&gt;1,DATOS_[[#This Row],[% anualiz]]&lt;&gt;1),"Sí","NO")</f>
        <v>NO</v>
      </c>
      <c r="BW826" s="137" t="str">
        <f aca="false">+IF(DATOS_[[#This Row],[% normaliz]]*DATOS_[[#This Row],[% anualiz]]=1,"NO","Sí")</f>
        <v>Sí</v>
      </c>
      <c r="BX826" s="138" t="e">
        <f aca="false">(DATOS_[[#This Row],[S.BASE]]*(1/DATOS_[[#This Row],[% normaliz]])*(1/DATOS_[[#This Row],[% anualiz]]))*IF(DATOS_[[#This Row],[Check Equiparado]]="Sí",1,0)</f>
        <v>#DIV/0!</v>
      </c>
      <c r="BY8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6" s="138" t="e">
        <f aca="false">+DATOS_[[#This Row],[SALARIO BASE Eq]]+DATOS_[[#This Row],[Tot COMPL.SAL Eq]]</f>
        <v>#DIV/0!</v>
      </c>
      <c r="CA826" s="138" t="e">
        <f aca="false" t="array" ref="CA826:CA8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6" s="138" t="e">
        <f aca="false">+DATOS_[[#This Row],[TOTAL SALARIO Eq]]+DATOS_[[#This Row],[Tot Extrasalarial Eq]]</f>
        <v>#DIV/0!</v>
      </c>
      <c r="CC826" s="139" t="n">
        <f aca="false">DATOS_[[#This Row],[S.BASE]]</f>
        <v>0</v>
      </c>
      <c r="CD826" s="139" t="n">
        <f aca="false">+SUM(DATOS_[[#This Row],[Conc.Sal.01]:[Conc.Sal.30]])</f>
        <v>0</v>
      </c>
      <c r="CE826" s="139" t="n">
        <f aca="false">+DATOS_[[#This Row],[SALARIO BASE Ef]]+DATOS_[[#This Row],[Tot COMPL.SAL Ef]]</f>
        <v>0</v>
      </c>
      <c r="CF826" s="139" t="n">
        <f aca="false">+SUM(DATOS_[[#This Row],[C.Extra.01]:[C.Extra.05]])</f>
        <v>0</v>
      </c>
      <c r="CG826" s="139" t="n">
        <f aca="false">+DATOS_[[#This Row],[TOTAL SALARIO Ef]]+DATOS_[[#This Row],[Tot Extrasalarial Ef]]</f>
        <v>0</v>
      </c>
      <c r="CH826" s="140" t="n">
        <f aca="false">MIN(IF(DATOS_[[#This Row],[Fecha Fin Contrato]]="",$D$4,DATOS_[[#This Row],[Fecha Fin Contrato]]),$D$4)-MAX(DATOS_[[#This Row],[Fecha de Contratación]],$D$3)+1</f>
        <v>1</v>
      </c>
      <c r="CI826" s="141" t="str">
        <f aca="false">IF(COUNTIFS(DATOS_[id],DATOS_[[#This Row],[id]])&gt;1,DATOS_[[#This Row],[id]],"")</f>
        <v/>
      </c>
      <c r="CJ826" s="141" t="n">
        <f aca="false">(Inicio!$G$10-DATOS_[[#This Row],[Fecha Nacimiento]])/365.25</f>
        <v>0</v>
      </c>
      <c r="CK826" s="141" t="n">
        <f aca="false">(Inicio!$G$10-DATOS_[[#This Row],[Fecha de Antigüedad]])/365.25</f>
        <v>0</v>
      </c>
      <c r="CL826" s="141" t="e">
        <f aca="false">+VLOOKUP(DATOS_[[#This Row],[Clave de Contrato]],TblTiposContrato13[],3,0)</f>
        <v>#N/A</v>
      </c>
      <c r="CM826" s="141" t="e">
        <f aca="false">+VLOOKUP(DATOS_[[#This Row],[Clave de Contrato]],TblTiposContrato13[],4,0)</f>
        <v>#N/A</v>
      </c>
      <c r="CN826" s="141" t="str">
        <f aca="false">VLOOKUP(DATOS_[[#This Row],[Edad]],CONTRATOS!TblRngEdad,2,1)</f>
        <v>20  o menos</v>
      </c>
      <c r="CO826" s="141" t="str">
        <f aca="false">VLOOKUP(DATOS_[[#This Row],[Antigüedad]],TblRngAntg14[],2,1)</f>
        <v>0 a 1 años</v>
      </c>
    </row>
    <row r="827" customFormat="false" ht="13.8" hidden="false" customHeight="false" outlineLevel="0" collapsed="false">
      <c r="D827" s="128"/>
      <c r="E827" s="129"/>
      <c r="F827" s="129"/>
      <c r="G827" s="129"/>
      <c r="H827" s="130"/>
      <c r="I827" s="131"/>
      <c r="J827" s="128"/>
      <c r="K827" s="132"/>
      <c r="L827" s="132"/>
      <c r="M827" s="133"/>
      <c r="N827" s="133"/>
      <c r="O827" s="133"/>
      <c r="P827" s="129"/>
      <c r="Z827" s="74"/>
      <c r="AA827" s="75"/>
      <c r="AB827" s="75"/>
      <c r="AC827" s="129"/>
      <c r="AD827" s="134"/>
      <c r="AE827" s="134"/>
      <c r="AF827" s="134"/>
      <c r="AG827" s="134"/>
      <c r="AH827" s="134"/>
      <c r="AI827" s="134"/>
      <c r="AJ827" s="134"/>
      <c r="AK827" s="134"/>
      <c r="AL827" s="134"/>
      <c r="AM827" s="134"/>
      <c r="AN827" s="134"/>
      <c r="AO827" s="134"/>
      <c r="AP827" s="134"/>
      <c r="AQ827" s="134"/>
      <c r="AR827" s="134"/>
      <c r="AS827" s="134"/>
      <c r="AT827" s="134"/>
      <c r="AU827" s="134"/>
      <c r="AV827" s="134"/>
      <c r="AW827" s="134"/>
      <c r="AX827" s="134"/>
      <c r="AY827" s="134"/>
      <c r="AZ827" s="134"/>
      <c r="BA827" s="134"/>
      <c r="BB827" s="134"/>
      <c r="BC827" s="134"/>
      <c r="BD827" s="134"/>
      <c r="BE827" s="134"/>
      <c r="BF827" s="134"/>
      <c r="BG827" s="134"/>
      <c r="BH827" s="134"/>
      <c r="BI827" s="134"/>
      <c r="BJ827" s="134"/>
      <c r="BK827" s="134"/>
      <c r="BL827" s="134"/>
      <c r="BM827" s="135"/>
      <c r="BN827" s="136" t="n">
        <f aca="false">+MAX($D$3,DATOS_[[#This Row],[Fecha Inicio Sit. Contract.]])</f>
        <v>0</v>
      </c>
      <c r="BO827" s="136" t="n">
        <f aca="false">+MIN($D$4,DATOS_[[#This Row],[Fecha Fin Sit. Contract.]])</f>
        <v>0</v>
      </c>
      <c r="BP827" s="137" t="n">
        <f aca="false">+DATOS_[[#This Row],[% de jornada]]*IF(DATOS_[[#This Row],[% jornada reducida]]="",1,DATOS_[[#This Row],[% jornada reducida]])</f>
        <v>0</v>
      </c>
      <c r="BQ827" s="137" t="n">
        <f aca="false">+(DATOS_[[#This Row],[F.fin.cal]]-DATOS_[[#This Row],[F.ini.cal]]+1)/($D$4-$D$3+1)</f>
        <v>1</v>
      </c>
      <c r="BR827" s="137" t="str">
        <f aca="false">IF(OR(AND(DATOS_[[#This Row],[Fecha Fin Contrato]]&lt;$D$3,DATOS_[[#This Row],[Fecha Fin Contrato]]&lt;&gt;""),DATOS_[[#This Row],[Fecha de Contratación]]&gt;$D$4),"Fuera","Dentro")</f>
        <v>Dentro</v>
      </c>
      <c r="BS827" s="137" t="str">
        <f aca="false" t="array" ref="BS827:BS827">IF(MAX(IF(DATOS_[id]=DATOS_[[#This Row],[id]],DATOS_[F.fin.cal]))=DATOS_[[#This Row],[F.fin.cal]],"Sí","NO")</f>
        <v>Sí</v>
      </c>
      <c r="BT827" s="137" t="str">
        <f aca="false">IF(AND(DATOS_[[#This Row],[% normaliz]]&lt;&gt;1,DATOS_[[#This Row],[% anualiz]]=1),"Sí","NO")</f>
        <v>Sí</v>
      </c>
      <c r="BU827" s="137" t="str">
        <f aca="false">IF(AND(DATOS_[[#This Row],[% normaliz]]=1,DATOS_[[#This Row],[% anualiz]]&lt;&gt;1),"Sí","NO")</f>
        <v>NO</v>
      </c>
      <c r="BV827" s="137" t="str">
        <f aca="false">IF(AND(DATOS_[[#This Row],[% normaliz]]&lt;&gt;1,DATOS_[[#This Row],[% anualiz]]&lt;&gt;1),"Sí","NO")</f>
        <v>NO</v>
      </c>
      <c r="BW827" s="137" t="str">
        <f aca="false">+IF(DATOS_[[#This Row],[% normaliz]]*DATOS_[[#This Row],[% anualiz]]=1,"NO","Sí")</f>
        <v>Sí</v>
      </c>
      <c r="BX827" s="138" t="e">
        <f aca="false">(DATOS_[[#This Row],[S.BASE]]*(1/DATOS_[[#This Row],[% normaliz]])*(1/DATOS_[[#This Row],[% anualiz]]))*IF(DATOS_[[#This Row],[Check Equiparado]]="Sí",1,0)</f>
        <v>#DIV/0!</v>
      </c>
      <c r="BY8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7" s="138" t="e">
        <f aca="false">+DATOS_[[#This Row],[SALARIO BASE Eq]]+DATOS_[[#This Row],[Tot COMPL.SAL Eq]]</f>
        <v>#DIV/0!</v>
      </c>
      <c r="CA827" s="138" t="e">
        <f aca="false" t="array" ref="CA827:CA8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7" s="138" t="e">
        <f aca="false">+DATOS_[[#This Row],[TOTAL SALARIO Eq]]+DATOS_[[#This Row],[Tot Extrasalarial Eq]]</f>
        <v>#DIV/0!</v>
      </c>
      <c r="CC827" s="139" t="n">
        <f aca="false">DATOS_[[#This Row],[S.BASE]]</f>
        <v>0</v>
      </c>
      <c r="CD827" s="139" t="n">
        <f aca="false">+SUM(DATOS_[[#This Row],[Conc.Sal.01]:[Conc.Sal.30]])</f>
        <v>0</v>
      </c>
      <c r="CE827" s="139" t="n">
        <f aca="false">+DATOS_[[#This Row],[SALARIO BASE Ef]]+DATOS_[[#This Row],[Tot COMPL.SAL Ef]]</f>
        <v>0</v>
      </c>
      <c r="CF827" s="139" t="n">
        <f aca="false">+SUM(DATOS_[[#This Row],[C.Extra.01]:[C.Extra.05]])</f>
        <v>0</v>
      </c>
      <c r="CG827" s="139" t="n">
        <f aca="false">+DATOS_[[#This Row],[TOTAL SALARIO Ef]]+DATOS_[[#This Row],[Tot Extrasalarial Ef]]</f>
        <v>0</v>
      </c>
      <c r="CH827" s="140" t="n">
        <f aca="false">MIN(IF(DATOS_[[#This Row],[Fecha Fin Contrato]]="",$D$4,DATOS_[[#This Row],[Fecha Fin Contrato]]),$D$4)-MAX(DATOS_[[#This Row],[Fecha de Contratación]],$D$3)+1</f>
        <v>1</v>
      </c>
      <c r="CI827" s="141" t="str">
        <f aca="false">IF(COUNTIFS(DATOS_[id],DATOS_[[#This Row],[id]])&gt;1,DATOS_[[#This Row],[id]],"")</f>
        <v/>
      </c>
      <c r="CJ827" s="141" t="n">
        <f aca="false">(Inicio!$G$10-DATOS_[[#This Row],[Fecha Nacimiento]])/365.25</f>
        <v>0</v>
      </c>
      <c r="CK827" s="141" t="n">
        <f aca="false">(Inicio!$G$10-DATOS_[[#This Row],[Fecha de Antigüedad]])/365.25</f>
        <v>0</v>
      </c>
      <c r="CL827" s="141" t="e">
        <f aca="false">+VLOOKUP(DATOS_[[#This Row],[Clave de Contrato]],TblTiposContrato13[],3,0)</f>
        <v>#N/A</v>
      </c>
      <c r="CM827" s="141" t="e">
        <f aca="false">+VLOOKUP(DATOS_[[#This Row],[Clave de Contrato]],TblTiposContrato13[],4,0)</f>
        <v>#N/A</v>
      </c>
      <c r="CN827" s="141" t="str">
        <f aca="false">VLOOKUP(DATOS_[[#This Row],[Edad]],CONTRATOS!TblRngEdad,2,1)</f>
        <v>20  o menos</v>
      </c>
      <c r="CO827" s="141" t="str">
        <f aca="false">VLOOKUP(DATOS_[[#This Row],[Antigüedad]],TblRngAntg14[],2,1)</f>
        <v>0 a 1 años</v>
      </c>
    </row>
    <row r="828" customFormat="false" ht="13.8" hidden="false" customHeight="false" outlineLevel="0" collapsed="false">
      <c r="D828" s="128"/>
      <c r="E828" s="129"/>
      <c r="F828" s="129"/>
      <c r="G828" s="129"/>
      <c r="H828" s="130"/>
      <c r="I828" s="131"/>
      <c r="J828" s="128"/>
      <c r="K828" s="132"/>
      <c r="L828" s="132"/>
      <c r="M828" s="133"/>
      <c r="N828" s="133"/>
      <c r="O828" s="133"/>
      <c r="P828" s="129"/>
      <c r="Z828" s="74"/>
      <c r="AA828" s="75"/>
      <c r="AB828" s="75"/>
      <c r="AC828" s="129"/>
      <c r="AD828" s="134"/>
      <c r="AE828" s="134"/>
      <c r="AF828" s="134"/>
      <c r="AG828" s="134"/>
      <c r="AH828" s="134"/>
      <c r="AI828" s="134"/>
      <c r="AJ828" s="134"/>
      <c r="AK828" s="134"/>
      <c r="AL828" s="134"/>
      <c r="AM828" s="134"/>
      <c r="AN828" s="134"/>
      <c r="AO828" s="134"/>
      <c r="AP828" s="134"/>
      <c r="AQ828" s="134"/>
      <c r="AR828" s="134"/>
      <c r="AS828" s="134"/>
      <c r="AT828" s="134"/>
      <c r="AU828" s="134"/>
      <c r="AV828" s="134"/>
      <c r="AW828" s="134"/>
      <c r="AX828" s="134"/>
      <c r="AY828" s="134"/>
      <c r="AZ828" s="134"/>
      <c r="BA828" s="134"/>
      <c r="BB828" s="134"/>
      <c r="BC828" s="134"/>
      <c r="BD828" s="134"/>
      <c r="BE828" s="134"/>
      <c r="BF828" s="134"/>
      <c r="BG828" s="134"/>
      <c r="BH828" s="134"/>
      <c r="BI828" s="134"/>
      <c r="BJ828" s="134"/>
      <c r="BK828" s="134"/>
      <c r="BL828" s="134"/>
      <c r="BM828" s="135"/>
      <c r="BN828" s="136" t="n">
        <f aca="false">+MAX($D$3,DATOS_[[#This Row],[Fecha Inicio Sit. Contract.]])</f>
        <v>0</v>
      </c>
      <c r="BO828" s="136" t="n">
        <f aca="false">+MIN($D$4,DATOS_[[#This Row],[Fecha Fin Sit. Contract.]])</f>
        <v>0</v>
      </c>
      <c r="BP828" s="137" t="n">
        <f aca="false">+DATOS_[[#This Row],[% de jornada]]*IF(DATOS_[[#This Row],[% jornada reducida]]="",1,DATOS_[[#This Row],[% jornada reducida]])</f>
        <v>0</v>
      </c>
      <c r="BQ828" s="137" t="n">
        <f aca="false">+(DATOS_[[#This Row],[F.fin.cal]]-DATOS_[[#This Row],[F.ini.cal]]+1)/($D$4-$D$3+1)</f>
        <v>1</v>
      </c>
      <c r="BR828" s="137" t="str">
        <f aca="false">IF(OR(AND(DATOS_[[#This Row],[Fecha Fin Contrato]]&lt;$D$3,DATOS_[[#This Row],[Fecha Fin Contrato]]&lt;&gt;""),DATOS_[[#This Row],[Fecha de Contratación]]&gt;$D$4),"Fuera","Dentro")</f>
        <v>Dentro</v>
      </c>
      <c r="BS828" s="137" t="str">
        <f aca="false" t="array" ref="BS828:BS828">IF(MAX(IF(DATOS_[id]=DATOS_[[#This Row],[id]],DATOS_[F.fin.cal]))=DATOS_[[#This Row],[F.fin.cal]],"Sí","NO")</f>
        <v>Sí</v>
      </c>
      <c r="BT828" s="137" t="str">
        <f aca="false">IF(AND(DATOS_[[#This Row],[% normaliz]]&lt;&gt;1,DATOS_[[#This Row],[% anualiz]]=1),"Sí","NO")</f>
        <v>Sí</v>
      </c>
      <c r="BU828" s="137" t="str">
        <f aca="false">IF(AND(DATOS_[[#This Row],[% normaliz]]=1,DATOS_[[#This Row],[% anualiz]]&lt;&gt;1),"Sí","NO")</f>
        <v>NO</v>
      </c>
      <c r="BV828" s="137" t="str">
        <f aca="false">IF(AND(DATOS_[[#This Row],[% normaliz]]&lt;&gt;1,DATOS_[[#This Row],[% anualiz]]&lt;&gt;1),"Sí","NO")</f>
        <v>NO</v>
      </c>
      <c r="BW828" s="137" t="str">
        <f aca="false">+IF(DATOS_[[#This Row],[% normaliz]]*DATOS_[[#This Row],[% anualiz]]=1,"NO","Sí")</f>
        <v>Sí</v>
      </c>
      <c r="BX828" s="138" t="e">
        <f aca="false">(DATOS_[[#This Row],[S.BASE]]*(1/DATOS_[[#This Row],[% normaliz]])*(1/DATOS_[[#This Row],[% anualiz]]))*IF(DATOS_[[#This Row],[Check Equiparado]]="Sí",1,0)</f>
        <v>#DIV/0!</v>
      </c>
      <c r="BY8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8" s="138" t="e">
        <f aca="false">+DATOS_[[#This Row],[SALARIO BASE Eq]]+DATOS_[[#This Row],[Tot COMPL.SAL Eq]]</f>
        <v>#DIV/0!</v>
      </c>
      <c r="CA828" s="138" t="e">
        <f aca="false" t="array" ref="CA828:CA8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8" s="138" t="e">
        <f aca="false">+DATOS_[[#This Row],[TOTAL SALARIO Eq]]+DATOS_[[#This Row],[Tot Extrasalarial Eq]]</f>
        <v>#DIV/0!</v>
      </c>
      <c r="CC828" s="139" t="n">
        <f aca="false">DATOS_[[#This Row],[S.BASE]]</f>
        <v>0</v>
      </c>
      <c r="CD828" s="139" t="n">
        <f aca="false">+SUM(DATOS_[[#This Row],[Conc.Sal.01]:[Conc.Sal.30]])</f>
        <v>0</v>
      </c>
      <c r="CE828" s="139" t="n">
        <f aca="false">+DATOS_[[#This Row],[SALARIO BASE Ef]]+DATOS_[[#This Row],[Tot COMPL.SAL Ef]]</f>
        <v>0</v>
      </c>
      <c r="CF828" s="139" t="n">
        <f aca="false">+SUM(DATOS_[[#This Row],[C.Extra.01]:[C.Extra.05]])</f>
        <v>0</v>
      </c>
      <c r="CG828" s="139" t="n">
        <f aca="false">+DATOS_[[#This Row],[TOTAL SALARIO Ef]]+DATOS_[[#This Row],[Tot Extrasalarial Ef]]</f>
        <v>0</v>
      </c>
      <c r="CH828" s="140" t="n">
        <f aca="false">MIN(IF(DATOS_[[#This Row],[Fecha Fin Contrato]]="",$D$4,DATOS_[[#This Row],[Fecha Fin Contrato]]),$D$4)-MAX(DATOS_[[#This Row],[Fecha de Contratación]],$D$3)+1</f>
        <v>1</v>
      </c>
      <c r="CI828" s="141" t="str">
        <f aca="false">IF(COUNTIFS(DATOS_[id],DATOS_[[#This Row],[id]])&gt;1,DATOS_[[#This Row],[id]],"")</f>
        <v/>
      </c>
      <c r="CJ828" s="141" t="n">
        <f aca="false">(Inicio!$G$10-DATOS_[[#This Row],[Fecha Nacimiento]])/365.25</f>
        <v>0</v>
      </c>
      <c r="CK828" s="141" t="n">
        <f aca="false">(Inicio!$G$10-DATOS_[[#This Row],[Fecha de Antigüedad]])/365.25</f>
        <v>0</v>
      </c>
      <c r="CL828" s="141" t="e">
        <f aca="false">+VLOOKUP(DATOS_[[#This Row],[Clave de Contrato]],TblTiposContrato13[],3,0)</f>
        <v>#N/A</v>
      </c>
      <c r="CM828" s="141" t="e">
        <f aca="false">+VLOOKUP(DATOS_[[#This Row],[Clave de Contrato]],TblTiposContrato13[],4,0)</f>
        <v>#N/A</v>
      </c>
      <c r="CN828" s="141" t="str">
        <f aca="false">VLOOKUP(DATOS_[[#This Row],[Edad]],CONTRATOS!TblRngEdad,2,1)</f>
        <v>20  o menos</v>
      </c>
      <c r="CO828" s="141" t="str">
        <f aca="false">VLOOKUP(DATOS_[[#This Row],[Antigüedad]],TblRngAntg14[],2,1)</f>
        <v>0 a 1 años</v>
      </c>
    </row>
    <row r="829" customFormat="false" ht="13.8" hidden="false" customHeight="false" outlineLevel="0" collapsed="false">
      <c r="D829" s="128"/>
      <c r="E829" s="129"/>
      <c r="F829" s="129"/>
      <c r="G829" s="129"/>
      <c r="H829" s="130"/>
      <c r="I829" s="131"/>
      <c r="J829" s="128"/>
      <c r="K829" s="132"/>
      <c r="L829" s="132"/>
      <c r="M829" s="133"/>
      <c r="N829" s="133"/>
      <c r="O829" s="133"/>
      <c r="P829" s="129"/>
      <c r="Z829" s="74"/>
      <c r="AA829" s="75"/>
      <c r="AB829" s="75"/>
      <c r="AC829" s="129"/>
      <c r="AD829" s="134"/>
      <c r="AE829" s="134"/>
      <c r="AF829" s="134"/>
      <c r="AG829" s="134"/>
      <c r="AH829" s="134"/>
      <c r="AI829" s="134"/>
      <c r="AJ829" s="134"/>
      <c r="AK829" s="134"/>
      <c r="AL829" s="134"/>
      <c r="AM829" s="134"/>
      <c r="AN829" s="134"/>
      <c r="AO829" s="134"/>
      <c r="AP829" s="134"/>
      <c r="AQ829" s="134"/>
      <c r="AR829" s="134"/>
      <c r="AS829" s="134"/>
      <c r="AT829" s="134"/>
      <c r="AU829" s="134"/>
      <c r="AV829" s="134"/>
      <c r="AW829" s="134"/>
      <c r="AX829" s="134"/>
      <c r="AY829" s="134"/>
      <c r="AZ829" s="134"/>
      <c r="BA829" s="134"/>
      <c r="BB829" s="134"/>
      <c r="BC829" s="134"/>
      <c r="BD829" s="134"/>
      <c r="BE829" s="134"/>
      <c r="BF829" s="134"/>
      <c r="BG829" s="134"/>
      <c r="BH829" s="134"/>
      <c r="BI829" s="134"/>
      <c r="BJ829" s="134"/>
      <c r="BK829" s="134"/>
      <c r="BL829" s="134"/>
      <c r="BM829" s="135"/>
      <c r="BN829" s="136" t="n">
        <f aca="false">+MAX($D$3,DATOS_[[#This Row],[Fecha Inicio Sit. Contract.]])</f>
        <v>0</v>
      </c>
      <c r="BO829" s="136" t="n">
        <f aca="false">+MIN($D$4,DATOS_[[#This Row],[Fecha Fin Sit. Contract.]])</f>
        <v>0</v>
      </c>
      <c r="BP829" s="137" t="n">
        <f aca="false">+DATOS_[[#This Row],[% de jornada]]*IF(DATOS_[[#This Row],[% jornada reducida]]="",1,DATOS_[[#This Row],[% jornada reducida]])</f>
        <v>0</v>
      </c>
      <c r="BQ829" s="137" t="n">
        <f aca="false">+(DATOS_[[#This Row],[F.fin.cal]]-DATOS_[[#This Row],[F.ini.cal]]+1)/($D$4-$D$3+1)</f>
        <v>1</v>
      </c>
      <c r="BR829" s="137" t="str">
        <f aca="false">IF(OR(AND(DATOS_[[#This Row],[Fecha Fin Contrato]]&lt;$D$3,DATOS_[[#This Row],[Fecha Fin Contrato]]&lt;&gt;""),DATOS_[[#This Row],[Fecha de Contratación]]&gt;$D$4),"Fuera","Dentro")</f>
        <v>Dentro</v>
      </c>
      <c r="BS829" s="137" t="str">
        <f aca="false" t="array" ref="BS829:BS829">IF(MAX(IF(DATOS_[id]=DATOS_[[#This Row],[id]],DATOS_[F.fin.cal]))=DATOS_[[#This Row],[F.fin.cal]],"Sí","NO")</f>
        <v>Sí</v>
      </c>
      <c r="BT829" s="137" t="str">
        <f aca="false">IF(AND(DATOS_[[#This Row],[% normaliz]]&lt;&gt;1,DATOS_[[#This Row],[% anualiz]]=1),"Sí","NO")</f>
        <v>Sí</v>
      </c>
      <c r="BU829" s="137" t="str">
        <f aca="false">IF(AND(DATOS_[[#This Row],[% normaliz]]=1,DATOS_[[#This Row],[% anualiz]]&lt;&gt;1),"Sí","NO")</f>
        <v>NO</v>
      </c>
      <c r="BV829" s="137" t="str">
        <f aca="false">IF(AND(DATOS_[[#This Row],[% normaliz]]&lt;&gt;1,DATOS_[[#This Row],[% anualiz]]&lt;&gt;1),"Sí","NO")</f>
        <v>NO</v>
      </c>
      <c r="BW829" s="137" t="str">
        <f aca="false">+IF(DATOS_[[#This Row],[% normaliz]]*DATOS_[[#This Row],[% anualiz]]=1,"NO","Sí")</f>
        <v>Sí</v>
      </c>
      <c r="BX829" s="138" t="e">
        <f aca="false">(DATOS_[[#This Row],[S.BASE]]*(1/DATOS_[[#This Row],[% normaliz]])*(1/DATOS_[[#This Row],[% anualiz]]))*IF(DATOS_[[#This Row],[Check Equiparado]]="Sí",1,0)</f>
        <v>#DIV/0!</v>
      </c>
      <c r="BY8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9" s="138" t="e">
        <f aca="false">+DATOS_[[#This Row],[SALARIO BASE Eq]]+DATOS_[[#This Row],[Tot COMPL.SAL Eq]]</f>
        <v>#DIV/0!</v>
      </c>
      <c r="CA829" s="138" t="e">
        <f aca="false" t="array" ref="CA829:CA8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9" s="138" t="e">
        <f aca="false">+DATOS_[[#This Row],[TOTAL SALARIO Eq]]+DATOS_[[#This Row],[Tot Extrasalarial Eq]]</f>
        <v>#DIV/0!</v>
      </c>
      <c r="CC829" s="139" t="n">
        <f aca="false">DATOS_[[#This Row],[S.BASE]]</f>
        <v>0</v>
      </c>
      <c r="CD829" s="139" t="n">
        <f aca="false">+SUM(DATOS_[[#This Row],[Conc.Sal.01]:[Conc.Sal.30]])</f>
        <v>0</v>
      </c>
      <c r="CE829" s="139" t="n">
        <f aca="false">+DATOS_[[#This Row],[SALARIO BASE Ef]]+DATOS_[[#This Row],[Tot COMPL.SAL Ef]]</f>
        <v>0</v>
      </c>
      <c r="CF829" s="139" t="n">
        <f aca="false">+SUM(DATOS_[[#This Row],[C.Extra.01]:[C.Extra.05]])</f>
        <v>0</v>
      </c>
      <c r="CG829" s="139" t="n">
        <f aca="false">+DATOS_[[#This Row],[TOTAL SALARIO Ef]]+DATOS_[[#This Row],[Tot Extrasalarial Ef]]</f>
        <v>0</v>
      </c>
      <c r="CH829" s="140" t="n">
        <f aca="false">MIN(IF(DATOS_[[#This Row],[Fecha Fin Contrato]]="",$D$4,DATOS_[[#This Row],[Fecha Fin Contrato]]),$D$4)-MAX(DATOS_[[#This Row],[Fecha de Contratación]],$D$3)+1</f>
        <v>1</v>
      </c>
      <c r="CI829" s="141" t="str">
        <f aca="false">IF(COUNTIFS(DATOS_[id],DATOS_[[#This Row],[id]])&gt;1,DATOS_[[#This Row],[id]],"")</f>
        <v/>
      </c>
      <c r="CJ829" s="141" t="n">
        <f aca="false">(Inicio!$G$10-DATOS_[[#This Row],[Fecha Nacimiento]])/365.25</f>
        <v>0</v>
      </c>
      <c r="CK829" s="141" t="n">
        <f aca="false">(Inicio!$G$10-DATOS_[[#This Row],[Fecha de Antigüedad]])/365.25</f>
        <v>0</v>
      </c>
      <c r="CL829" s="141" t="e">
        <f aca="false">+VLOOKUP(DATOS_[[#This Row],[Clave de Contrato]],TblTiposContrato13[],3,0)</f>
        <v>#N/A</v>
      </c>
      <c r="CM829" s="141" t="e">
        <f aca="false">+VLOOKUP(DATOS_[[#This Row],[Clave de Contrato]],TblTiposContrato13[],4,0)</f>
        <v>#N/A</v>
      </c>
      <c r="CN829" s="141" t="str">
        <f aca="false">VLOOKUP(DATOS_[[#This Row],[Edad]],CONTRATOS!TblRngEdad,2,1)</f>
        <v>20  o menos</v>
      </c>
      <c r="CO829" s="141" t="str">
        <f aca="false">VLOOKUP(DATOS_[[#This Row],[Antigüedad]],TblRngAntg14[],2,1)</f>
        <v>0 a 1 años</v>
      </c>
    </row>
    <row r="830" customFormat="false" ht="13.8" hidden="false" customHeight="false" outlineLevel="0" collapsed="false">
      <c r="D830" s="128"/>
      <c r="E830" s="129"/>
      <c r="F830" s="129"/>
      <c r="G830" s="129"/>
      <c r="H830" s="130"/>
      <c r="I830" s="131"/>
      <c r="J830" s="128"/>
      <c r="K830" s="132"/>
      <c r="L830" s="132"/>
      <c r="M830" s="133"/>
      <c r="N830" s="133"/>
      <c r="O830" s="133"/>
      <c r="P830" s="129"/>
      <c r="Z830" s="74"/>
      <c r="AA830" s="75"/>
      <c r="AB830" s="75"/>
      <c r="AC830" s="129"/>
      <c r="AD830" s="134"/>
      <c r="AE830" s="134"/>
      <c r="AF830" s="134"/>
      <c r="AG830" s="134"/>
      <c r="AH830" s="134"/>
      <c r="AI830" s="134"/>
      <c r="AJ830" s="134"/>
      <c r="AK830" s="134"/>
      <c r="AL830" s="134"/>
      <c r="AM830" s="134"/>
      <c r="AN830" s="134"/>
      <c r="AO830" s="134"/>
      <c r="AP830" s="134"/>
      <c r="AQ830" s="134"/>
      <c r="AR830" s="134"/>
      <c r="AS830" s="134"/>
      <c r="AT830" s="134"/>
      <c r="AU830" s="134"/>
      <c r="AV830" s="134"/>
      <c r="AW830" s="134"/>
      <c r="AX830" s="134"/>
      <c r="AY830" s="134"/>
      <c r="AZ830" s="134"/>
      <c r="BA830" s="134"/>
      <c r="BB830" s="134"/>
      <c r="BC830" s="134"/>
      <c r="BD830" s="134"/>
      <c r="BE830" s="134"/>
      <c r="BF830" s="134"/>
      <c r="BG830" s="134"/>
      <c r="BH830" s="134"/>
      <c r="BI830" s="134"/>
      <c r="BJ830" s="134"/>
      <c r="BK830" s="134"/>
      <c r="BL830" s="134"/>
      <c r="BM830" s="135"/>
      <c r="BN830" s="136" t="n">
        <f aca="false">+MAX($D$3,DATOS_[[#This Row],[Fecha Inicio Sit. Contract.]])</f>
        <v>0</v>
      </c>
      <c r="BO830" s="136" t="n">
        <f aca="false">+MIN($D$4,DATOS_[[#This Row],[Fecha Fin Sit. Contract.]])</f>
        <v>0</v>
      </c>
      <c r="BP830" s="137" t="n">
        <f aca="false">+DATOS_[[#This Row],[% de jornada]]*IF(DATOS_[[#This Row],[% jornada reducida]]="",1,DATOS_[[#This Row],[% jornada reducida]])</f>
        <v>0</v>
      </c>
      <c r="BQ830" s="137" t="n">
        <f aca="false">+(DATOS_[[#This Row],[F.fin.cal]]-DATOS_[[#This Row],[F.ini.cal]]+1)/($D$4-$D$3+1)</f>
        <v>1</v>
      </c>
      <c r="BR830" s="137" t="str">
        <f aca="false">IF(OR(AND(DATOS_[[#This Row],[Fecha Fin Contrato]]&lt;$D$3,DATOS_[[#This Row],[Fecha Fin Contrato]]&lt;&gt;""),DATOS_[[#This Row],[Fecha de Contratación]]&gt;$D$4),"Fuera","Dentro")</f>
        <v>Dentro</v>
      </c>
      <c r="BS830" s="137" t="str">
        <f aca="false" t="array" ref="BS830:BS830">IF(MAX(IF(DATOS_[id]=DATOS_[[#This Row],[id]],DATOS_[F.fin.cal]))=DATOS_[[#This Row],[F.fin.cal]],"Sí","NO")</f>
        <v>Sí</v>
      </c>
      <c r="BT830" s="137" t="str">
        <f aca="false">IF(AND(DATOS_[[#This Row],[% normaliz]]&lt;&gt;1,DATOS_[[#This Row],[% anualiz]]=1),"Sí","NO")</f>
        <v>Sí</v>
      </c>
      <c r="BU830" s="137" t="str">
        <f aca="false">IF(AND(DATOS_[[#This Row],[% normaliz]]=1,DATOS_[[#This Row],[% anualiz]]&lt;&gt;1),"Sí","NO")</f>
        <v>NO</v>
      </c>
      <c r="BV830" s="137" t="str">
        <f aca="false">IF(AND(DATOS_[[#This Row],[% normaliz]]&lt;&gt;1,DATOS_[[#This Row],[% anualiz]]&lt;&gt;1),"Sí","NO")</f>
        <v>NO</v>
      </c>
      <c r="BW830" s="137" t="str">
        <f aca="false">+IF(DATOS_[[#This Row],[% normaliz]]*DATOS_[[#This Row],[% anualiz]]=1,"NO","Sí")</f>
        <v>Sí</v>
      </c>
      <c r="BX830" s="138" t="e">
        <f aca="false">(DATOS_[[#This Row],[S.BASE]]*(1/DATOS_[[#This Row],[% normaliz]])*(1/DATOS_[[#This Row],[% anualiz]]))*IF(DATOS_[[#This Row],[Check Equiparado]]="Sí",1,0)</f>
        <v>#DIV/0!</v>
      </c>
      <c r="BY8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0" s="138" t="e">
        <f aca="false">+DATOS_[[#This Row],[SALARIO BASE Eq]]+DATOS_[[#This Row],[Tot COMPL.SAL Eq]]</f>
        <v>#DIV/0!</v>
      </c>
      <c r="CA830" s="138" t="e">
        <f aca="false" t="array" ref="CA830:CA8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0" s="138" t="e">
        <f aca="false">+DATOS_[[#This Row],[TOTAL SALARIO Eq]]+DATOS_[[#This Row],[Tot Extrasalarial Eq]]</f>
        <v>#DIV/0!</v>
      </c>
      <c r="CC830" s="139" t="n">
        <f aca="false">DATOS_[[#This Row],[S.BASE]]</f>
        <v>0</v>
      </c>
      <c r="CD830" s="139" t="n">
        <f aca="false">+SUM(DATOS_[[#This Row],[Conc.Sal.01]:[Conc.Sal.30]])</f>
        <v>0</v>
      </c>
      <c r="CE830" s="139" t="n">
        <f aca="false">+DATOS_[[#This Row],[SALARIO BASE Ef]]+DATOS_[[#This Row],[Tot COMPL.SAL Ef]]</f>
        <v>0</v>
      </c>
      <c r="CF830" s="139" t="n">
        <f aca="false">+SUM(DATOS_[[#This Row],[C.Extra.01]:[C.Extra.05]])</f>
        <v>0</v>
      </c>
      <c r="CG830" s="139" t="n">
        <f aca="false">+DATOS_[[#This Row],[TOTAL SALARIO Ef]]+DATOS_[[#This Row],[Tot Extrasalarial Ef]]</f>
        <v>0</v>
      </c>
      <c r="CH830" s="140" t="n">
        <f aca="false">MIN(IF(DATOS_[[#This Row],[Fecha Fin Contrato]]="",$D$4,DATOS_[[#This Row],[Fecha Fin Contrato]]),$D$4)-MAX(DATOS_[[#This Row],[Fecha de Contratación]],$D$3)+1</f>
        <v>1</v>
      </c>
      <c r="CI830" s="141" t="str">
        <f aca="false">IF(COUNTIFS(DATOS_[id],DATOS_[[#This Row],[id]])&gt;1,DATOS_[[#This Row],[id]],"")</f>
        <v/>
      </c>
      <c r="CJ830" s="141" t="n">
        <f aca="false">(Inicio!$G$10-DATOS_[[#This Row],[Fecha Nacimiento]])/365.25</f>
        <v>0</v>
      </c>
      <c r="CK830" s="141" t="n">
        <f aca="false">(Inicio!$G$10-DATOS_[[#This Row],[Fecha de Antigüedad]])/365.25</f>
        <v>0</v>
      </c>
      <c r="CL830" s="141" t="e">
        <f aca="false">+VLOOKUP(DATOS_[[#This Row],[Clave de Contrato]],TblTiposContrato13[],3,0)</f>
        <v>#N/A</v>
      </c>
      <c r="CM830" s="141" t="e">
        <f aca="false">+VLOOKUP(DATOS_[[#This Row],[Clave de Contrato]],TblTiposContrato13[],4,0)</f>
        <v>#N/A</v>
      </c>
      <c r="CN830" s="141" t="str">
        <f aca="false">VLOOKUP(DATOS_[[#This Row],[Edad]],CONTRATOS!TblRngEdad,2,1)</f>
        <v>20  o menos</v>
      </c>
      <c r="CO830" s="141" t="str">
        <f aca="false">VLOOKUP(DATOS_[[#This Row],[Antigüedad]],TblRngAntg14[],2,1)</f>
        <v>0 a 1 años</v>
      </c>
    </row>
    <row r="831" customFormat="false" ht="13.8" hidden="false" customHeight="false" outlineLevel="0" collapsed="false">
      <c r="D831" s="128"/>
      <c r="E831" s="129"/>
      <c r="F831" s="129"/>
      <c r="G831" s="129"/>
      <c r="H831" s="130"/>
      <c r="I831" s="131"/>
      <c r="J831" s="128"/>
      <c r="K831" s="132"/>
      <c r="L831" s="132"/>
      <c r="M831" s="133"/>
      <c r="N831" s="133"/>
      <c r="O831" s="133"/>
      <c r="P831" s="129"/>
      <c r="Z831" s="74"/>
      <c r="AA831" s="75"/>
      <c r="AB831" s="75"/>
      <c r="AC831" s="129"/>
      <c r="AD831" s="134"/>
      <c r="AE831" s="134"/>
      <c r="AF831" s="134"/>
      <c r="AG831" s="134"/>
      <c r="AH831" s="134"/>
      <c r="AI831" s="134"/>
      <c r="AJ831" s="134"/>
      <c r="AK831" s="134"/>
      <c r="AL831" s="134"/>
      <c r="AM831" s="134"/>
      <c r="AN831" s="134"/>
      <c r="AO831" s="134"/>
      <c r="AP831" s="134"/>
      <c r="AQ831" s="134"/>
      <c r="AR831" s="134"/>
      <c r="AS831" s="134"/>
      <c r="AT831" s="134"/>
      <c r="AU831" s="134"/>
      <c r="AV831" s="134"/>
      <c r="AW831" s="134"/>
      <c r="AX831" s="134"/>
      <c r="AY831" s="134"/>
      <c r="AZ831" s="134"/>
      <c r="BA831" s="134"/>
      <c r="BB831" s="134"/>
      <c r="BC831" s="134"/>
      <c r="BD831" s="134"/>
      <c r="BE831" s="134"/>
      <c r="BF831" s="134"/>
      <c r="BG831" s="134"/>
      <c r="BH831" s="134"/>
      <c r="BI831" s="134"/>
      <c r="BJ831" s="134"/>
      <c r="BK831" s="134"/>
      <c r="BL831" s="134"/>
      <c r="BM831" s="135"/>
      <c r="BN831" s="136" t="n">
        <f aca="false">+MAX($D$3,DATOS_[[#This Row],[Fecha Inicio Sit. Contract.]])</f>
        <v>0</v>
      </c>
      <c r="BO831" s="136" t="n">
        <f aca="false">+MIN($D$4,DATOS_[[#This Row],[Fecha Fin Sit. Contract.]])</f>
        <v>0</v>
      </c>
      <c r="BP831" s="137" t="n">
        <f aca="false">+DATOS_[[#This Row],[% de jornada]]*IF(DATOS_[[#This Row],[% jornada reducida]]="",1,DATOS_[[#This Row],[% jornada reducida]])</f>
        <v>0</v>
      </c>
      <c r="BQ831" s="137" t="n">
        <f aca="false">+(DATOS_[[#This Row],[F.fin.cal]]-DATOS_[[#This Row],[F.ini.cal]]+1)/($D$4-$D$3+1)</f>
        <v>1</v>
      </c>
      <c r="BR831" s="137" t="str">
        <f aca="false">IF(OR(AND(DATOS_[[#This Row],[Fecha Fin Contrato]]&lt;$D$3,DATOS_[[#This Row],[Fecha Fin Contrato]]&lt;&gt;""),DATOS_[[#This Row],[Fecha de Contratación]]&gt;$D$4),"Fuera","Dentro")</f>
        <v>Dentro</v>
      </c>
      <c r="BS831" s="137" t="str">
        <f aca="false" t="array" ref="BS831:BS831">IF(MAX(IF(DATOS_[id]=DATOS_[[#This Row],[id]],DATOS_[F.fin.cal]))=DATOS_[[#This Row],[F.fin.cal]],"Sí","NO")</f>
        <v>Sí</v>
      </c>
      <c r="BT831" s="137" t="str">
        <f aca="false">IF(AND(DATOS_[[#This Row],[% normaliz]]&lt;&gt;1,DATOS_[[#This Row],[% anualiz]]=1),"Sí","NO")</f>
        <v>Sí</v>
      </c>
      <c r="BU831" s="137" t="str">
        <f aca="false">IF(AND(DATOS_[[#This Row],[% normaliz]]=1,DATOS_[[#This Row],[% anualiz]]&lt;&gt;1),"Sí","NO")</f>
        <v>NO</v>
      </c>
      <c r="BV831" s="137" t="str">
        <f aca="false">IF(AND(DATOS_[[#This Row],[% normaliz]]&lt;&gt;1,DATOS_[[#This Row],[% anualiz]]&lt;&gt;1),"Sí","NO")</f>
        <v>NO</v>
      </c>
      <c r="BW831" s="137" t="str">
        <f aca="false">+IF(DATOS_[[#This Row],[% normaliz]]*DATOS_[[#This Row],[% anualiz]]=1,"NO","Sí")</f>
        <v>Sí</v>
      </c>
      <c r="BX831" s="138" t="e">
        <f aca="false">(DATOS_[[#This Row],[S.BASE]]*(1/DATOS_[[#This Row],[% normaliz]])*(1/DATOS_[[#This Row],[% anualiz]]))*IF(DATOS_[[#This Row],[Check Equiparado]]="Sí",1,0)</f>
        <v>#DIV/0!</v>
      </c>
      <c r="BY8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1" s="138" t="e">
        <f aca="false">+DATOS_[[#This Row],[SALARIO BASE Eq]]+DATOS_[[#This Row],[Tot COMPL.SAL Eq]]</f>
        <v>#DIV/0!</v>
      </c>
      <c r="CA831" s="138" t="e">
        <f aca="false" t="array" ref="CA831:CA8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1" s="138" t="e">
        <f aca="false">+DATOS_[[#This Row],[TOTAL SALARIO Eq]]+DATOS_[[#This Row],[Tot Extrasalarial Eq]]</f>
        <v>#DIV/0!</v>
      </c>
      <c r="CC831" s="139" t="n">
        <f aca="false">DATOS_[[#This Row],[S.BASE]]</f>
        <v>0</v>
      </c>
      <c r="CD831" s="139" t="n">
        <f aca="false">+SUM(DATOS_[[#This Row],[Conc.Sal.01]:[Conc.Sal.30]])</f>
        <v>0</v>
      </c>
      <c r="CE831" s="139" t="n">
        <f aca="false">+DATOS_[[#This Row],[SALARIO BASE Ef]]+DATOS_[[#This Row],[Tot COMPL.SAL Ef]]</f>
        <v>0</v>
      </c>
      <c r="CF831" s="139" t="n">
        <f aca="false">+SUM(DATOS_[[#This Row],[C.Extra.01]:[C.Extra.05]])</f>
        <v>0</v>
      </c>
      <c r="CG831" s="139" t="n">
        <f aca="false">+DATOS_[[#This Row],[TOTAL SALARIO Ef]]+DATOS_[[#This Row],[Tot Extrasalarial Ef]]</f>
        <v>0</v>
      </c>
      <c r="CH831" s="140" t="n">
        <f aca="false">MIN(IF(DATOS_[[#This Row],[Fecha Fin Contrato]]="",$D$4,DATOS_[[#This Row],[Fecha Fin Contrato]]),$D$4)-MAX(DATOS_[[#This Row],[Fecha de Contratación]],$D$3)+1</f>
        <v>1</v>
      </c>
      <c r="CI831" s="141" t="str">
        <f aca="false">IF(COUNTIFS(DATOS_[id],DATOS_[[#This Row],[id]])&gt;1,DATOS_[[#This Row],[id]],"")</f>
        <v/>
      </c>
      <c r="CJ831" s="141" t="n">
        <f aca="false">(Inicio!$G$10-DATOS_[[#This Row],[Fecha Nacimiento]])/365.25</f>
        <v>0</v>
      </c>
      <c r="CK831" s="141" t="n">
        <f aca="false">(Inicio!$G$10-DATOS_[[#This Row],[Fecha de Antigüedad]])/365.25</f>
        <v>0</v>
      </c>
      <c r="CL831" s="141" t="e">
        <f aca="false">+VLOOKUP(DATOS_[[#This Row],[Clave de Contrato]],TblTiposContrato13[],3,0)</f>
        <v>#N/A</v>
      </c>
      <c r="CM831" s="141" t="e">
        <f aca="false">+VLOOKUP(DATOS_[[#This Row],[Clave de Contrato]],TblTiposContrato13[],4,0)</f>
        <v>#N/A</v>
      </c>
      <c r="CN831" s="141" t="str">
        <f aca="false">VLOOKUP(DATOS_[[#This Row],[Edad]],CONTRATOS!TblRngEdad,2,1)</f>
        <v>20  o menos</v>
      </c>
      <c r="CO831" s="141" t="str">
        <f aca="false">VLOOKUP(DATOS_[[#This Row],[Antigüedad]],TblRngAntg14[],2,1)</f>
        <v>0 a 1 años</v>
      </c>
    </row>
    <row r="832" customFormat="false" ht="13.8" hidden="false" customHeight="false" outlineLevel="0" collapsed="false">
      <c r="D832" s="128"/>
      <c r="E832" s="129"/>
      <c r="F832" s="129"/>
      <c r="G832" s="129"/>
      <c r="H832" s="130"/>
      <c r="I832" s="131"/>
      <c r="J832" s="128"/>
      <c r="K832" s="132"/>
      <c r="L832" s="132"/>
      <c r="M832" s="133"/>
      <c r="N832" s="133"/>
      <c r="O832" s="133"/>
      <c r="P832" s="129"/>
      <c r="Z832" s="74"/>
      <c r="AA832" s="75"/>
      <c r="AB832" s="75"/>
      <c r="AC832" s="129"/>
      <c r="AD832" s="134"/>
      <c r="AE832" s="134"/>
      <c r="AF832" s="134"/>
      <c r="AG832" s="134"/>
      <c r="AH832" s="134"/>
      <c r="AI832" s="134"/>
      <c r="AJ832" s="134"/>
      <c r="AK832" s="134"/>
      <c r="AL832" s="134"/>
      <c r="AM832" s="134"/>
      <c r="AN832" s="134"/>
      <c r="AO832" s="134"/>
      <c r="AP832" s="134"/>
      <c r="AQ832" s="134"/>
      <c r="AR832" s="134"/>
      <c r="AS832" s="134"/>
      <c r="AT832" s="134"/>
      <c r="AU832" s="134"/>
      <c r="AV832" s="134"/>
      <c r="AW832" s="134"/>
      <c r="AX832" s="134"/>
      <c r="AY832" s="134"/>
      <c r="AZ832" s="134"/>
      <c r="BA832" s="134"/>
      <c r="BB832" s="134"/>
      <c r="BC832" s="134"/>
      <c r="BD832" s="134"/>
      <c r="BE832" s="134"/>
      <c r="BF832" s="134"/>
      <c r="BG832" s="134"/>
      <c r="BH832" s="134"/>
      <c r="BI832" s="134"/>
      <c r="BJ832" s="134"/>
      <c r="BK832" s="134"/>
      <c r="BL832" s="134"/>
      <c r="BM832" s="135"/>
      <c r="BN832" s="136" t="n">
        <f aca="false">+MAX($D$3,DATOS_[[#This Row],[Fecha Inicio Sit. Contract.]])</f>
        <v>0</v>
      </c>
      <c r="BO832" s="136" t="n">
        <f aca="false">+MIN($D$4,DATOS_[[#This Row],[Fecha Fin Sit. Contract.]])</f>
        <v>0</v>
      </c>
      <c r="BP832" s="137" t="n">
        <f aca="false">+DATOS_[[#This Row],[% de jornada]]*IF(DATOS_[[#This Row],[% jornada reducida]]="",1,DATOS_[[#This Row],[% jornada reducida]])</f>
        <v>0</v>
      </c>
      <c r="BQ832" s="137" t="n">
        <f aca="false">+(DATOS_[[#This Row],[F.fin.cal]]-DATOS_[[#This Row],[F.ini.cal]]+1)/($D$4-$D$3+1)</f>
        <v>1</v>
      </c>
      <c r="BR832" s="137" t="str">
        <f aca="false">IF(OR(AND(DATOS_[[#This Row],[Fecha Fin Contrato]]&lt;$D$3,DATOS_[[#This Row],[Fecha Fin Contrato]]&lt;&gt;""),DATOS_[[#This Row],[Fecha de Contratación]]&gt;$D$4),"Fuera","Dentro")</f>
        <v>Dentro</v>
      </c>
      <c r="BS832" s="137" t="str">
        <f aca="false" t="array" ref="BS832:BS832">IF(MAX(IF(DATOS_[id]=DATOS_[[#This Row],[id]],DATOS_[F.fin.cal]))=DATOS_[[#This Row],[F.fin.cal]],"Sí","NO")</f>
        <v>Sí</v>
      </c>
      <c r="BT832" s="137" t="str">
        <f aca="false">IF(AND(DATOS_[[#This Row],[% normaliz]]&lt;&gt;1,DATOS_[[#This Row],[% anualiz]]=1),"Sí","NO")</f>
        <v>Sí</v>
      </c>
      <c r="BU832" s="137" t="str">
        <f aca="false">IF(AND(DATOS_[[#This Row],[% normaliz]]=1,DATOS_[[#This Row],[% anualiz]]&lt;&gt;1),"Sí","NO")</f>
        <v>NO</v>
      </c>
      <c r="BV832" s="137" t="str">
        <f aca="false">IF(AND(DATOS_[[#This Row],[% normaliz]]&lt;&gt;1,DATOS_[[#This Row],[% anualiz]]&lt;&gt;1),"Sí","NO")</f>
        <v>NO</v>
      </c>
      <c r="BW832" s="137" t="str">
        <f aca="false">+IF(DATOS_[[#This Row],[% normaliz]]*DATOS_[[#This Row],[% anualiz]]=1,"NO","Sí")</f>
        <v>Sí</v>
      </c>
      <c r="BX832" s="138" t="e">
        <f aca="false">(DATOS_[[#This Row],[S.BASE]]*(1/DATOS_[[#This Row],[% normaliz]])*(1/DATOS_[[#This Row],[% anualiz]]))*IF(DATOS_[[#This Row],[Check Equiparado]]="Sí",1,0)</f>
        <v>#DIV/0!</v>
      </c>
      <c r="BY8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2" s="138" t="e">
        <f aca="false">+DATOS_[[#This Row],[SALARIO BASE Eq]]+DATOS_[[#This Row],[Tot COMPL.SAL Eq]]</f>
        <v>#DIV/0!</v>
      </c>
      <c r="CA832" s="138" t="e">
        <f aca="false" t="array" ref="CA832:CA8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2" s="138" t="e">
        <f aca="false">+DATOS_[[#This Row],[TOTAL SALARIO Eq]]+DATOS_[[#This Row],[Tot Extrasalarial Eq]]</f>
        <v>#DIV/0!</v>
      </c>
      <c r="CC832" s="139" t="n">
        <f aca="false">DATOS_[[#This Row],[S.BASE]]</f>
        <v>0</v>
      </c>
      <c r="CD832" s="139" t="n">
        <f aca="false">+SUM(DATOS_[[#This Row],[Conc.Sal.01]:[Conc.Sal.30]])</f>
        <v>0</v>
      </c>
      <c r="CE832" s="139" t="n">
        <f aca="false">+DATOS_[[#This Row],[SALARIO BASE Ef]]+DATOS_[[#This Row],[Tot COMPL.SAL Ef]]</f>
        <v>0</v>
      </c>
      <c r="CF832" s="139" t="n">
        <f aca="false">+SUM(DATOS_[[#This Row],[C.Extra.01]:[C.Extra.05]])</f>
        <v>0</v>
      </c>
      <c r="CG832" s="139" t="n">
        <f aca="false">+DATOS_[[#This Row],[TOTAL SALARIO Ef]]+DATOS_[[#This Row],[Tot Extrasalarial Ef]]</f>
        <v>0</v>
      </c>
      <c r="CH832" s="140" t="n">
        <f aca="false">MIN(IF(DATOS_[[#This Row],[Fecha Fin Contrato]]="",$D$4,DATOS_[[#This Row],[Fecha Fin Contrato]]),$D$4)-MAX(DATOS_[[#This Row],[Fecha de Contratación]],$D$3)+1</f>
        <v>1</v>
      </c>
      <c r="CI832" s="141" t="str">
        <f aca="false">IF(COUNTIFS(DATOS_[id],DATOS_[[#This Row],[id]])&gt;1,DATOS_[[#This Row],[id]],"")</f>
        <v/>
      </c>
      <c r="CJ832" s="141" t="n">
        <f aca="false">(Inicio!$G$10-DATOS_[[#This Row],[Fecha Nacimiento]])/365.25</f>
        <v>0</v>
      </c>
      <c r="CK832" s="141" t="n">
        <f aca="false">(Inicio!$G$10-DATOS_[[#This Row],[Fecha de Antigüedad]])/365.25</f>
        <v>0</v>
      </c>
      <c r="CL832" s="141" t="e">
        <f aca="false">+VLOOKUP(DATOS_[[#This Row],[Clave de Contrato]],TblTiposContrato13[],3,0)</f>
        <v>#N/A</v>
      </c>
      <c r="CM832" s="141" t="e">
        <f aca="false">+VLOOKUP(DATOS_[[#This Row],[Clave de Contrato]],TblTiposContrato13[],4,0)</f>
        <v>#N/A</v>
      </c>
      <c r="CN832" s="141" t="str">
        <f aca="false">VLOOKUP(DATOS_[[#This Row],[Edad]],CONTRATOS!TblRngEdad,2,1)</f>
        <v>20  o menos</v>
      </c>
      <c r="CO832" s="141" t="str">
        <f aca="false">VLOOKUP(DATOS_[[#This Row],[Antigüedad]],TblRngAntg14[],2,1)</f>
        <v>0 a 1 años</v>
      </c>
    </row>
    <row r="833" customFormat="false" ht="13.8" hidden="false" customHeight="false" outlineLevel="0" collapsed="false">
      <c r="D833" s="128"/>
      <c r="E833" s="129"/>
      <c r="F833" s="129"/>
      <c r="G833" s="129"/>
      <c r="H833" s="130"/>
      <c r="I833" s="131"/>
      <c r="J833" s="128"/>
      <c r="K833" s="132"/>
      <c r="L833" s="132"/>
      <c r="M833" s="133"/>
      <c r="N833" s="133"/>
      <c r="O833" s="133"/>
      <c r="P833" s="129"/>
      <c r="Z833" s="74"/>
      <c r="AA833" s="75"/>
      <c r="AB833" s="75"/>
      <c r="AC833" s="129"/>
      <c r="AD833" s="134"/>
      <c r="AE833" s="134"/>
      <c r="AF833" s="134"/>
      <c r="AG833" s="134"/>
      <c r="AH833" s="134"/>
      <c r="AI833" s="134"/>
      <c r="AJ833" s="134"/>
      <c r="AK833" s="134"/>
      <c r="AL833" s="134"/>
      <c r="AM833" s="134"/>
      <c r="AN833" s="134"/>
      <c r="AO833" s="134"/>
      <c r="AP833" s="134"/>
      <c r="AQ833" s="134"/>
      <c r="AR833" s="134"/>
      <c r="AS833" s="134"/>
      <c r="AT833" s="134"/>
      <c r="AU833" s="134"/>
      <c r="AV833" s="134"/>
      <c r="AW833" s="134"/>
      <c r="AX833" s="134"/>
      <c r="AY833" s="134"/>
      <c r="AZ833" s="134"/>
      <c r="BA833" s="134"/>
      <c r="BB833" s="134"/>
      <c r="BC833" s="134"/>
      <c r="BD833" s="134"/>
      <c r="BE833" s="134"/>
      <c r="BF833" s="134"/>
      <c r="BG833" s="134"/>
      <c r="BH833" s="134"/>
      <c r="BI833" s="134"/>
      <c r="BJ833" s="134"/>
      <c r="BK833" s="134"/>
      <c r="BL833" s="134"/>
      <c r="BM833" s="135"/>
      <c r="BN833" s="136" t="n">
        <f aca="false">+MAX($D$3,DATOS_[[#This Row],[Fecha Inicio Sit. Contract.]])</f>
        <v>0</v>
      </c>
      <c r="BO833" s="136" t="n">
        <f aca="false">+MIN($D$4,DATOS_[[#This Row],[Fecha Fin Sit. Contract.]])</f>
        <v>0</v>
      </c>
      <c r="BP833" s="137" t="n">
        <f aca="false">+DATOS_[[#This Row],[% de jornada]]*IF(DATOS_[[#This Row],[% jornada reducida]]="",1,DATOS_[[#This Row],[% jornada reducida]])</f>
        <v>0</v>
      </c>
      <c r="BQ833" s="137" t="n">
        <f aca="false">+(DATOS_[[#This Row],[F.fin.cal]]-DATOS_[[#This Row],[F.ini.cal]]+1)/($D$4-$D$3+1)</f>
        <v>1</v>
      </c>
      <c r="BR833" s="137" t="str">
        <f aca="false">IF(OR(AND(DATOS_[[#This Row],[Fecha Fin Contrato]]&lt;$D$3,DATOS_[[#This Row],[Fecha Fin Contrato]]&lt;&gt;""),DATOS_[[#This Row],[Fecha de Contratación]]&gt;$D$4),"Fuera","Dentro")</f>
        <v>Dentro</v>
      </c>
      <c r="BS833" s="137" t="str">
        <f aca="false" t="array" ref="BS833:BS833">IF(MAX(IF(DATOS_[id]=DATOS_[[#This Row],[id]],DATOS_[F.fin.cal]))=DATOS_[[#This Row],[F.fin.cal]],"Sí","NO")</f>
        <v>Sí</v>
      </c>
      <c r="BT833" s="137" t="str">
        <f aca="false">IF(AND(DATOS_[[#This Row],[% normaliz]]&lt;&gt;1,DATOS_[[#This Row],[% anualiz]]=1),"Sí","NO")</f>
        <v>Sí</v>
      </c>
      <c r="BU833" s="137" t="str">
        <f aca="false">IF(AND(DATOS_[[#This Row],[% normaliz]]=1,DATOS_[[#This Row],[% anualiz]]&lt;&gt;1),"Sí","NO")</f>
        <v>NO</v>
      </c>
      <c r="BV833" s="137" t="str">
        <f aca="false">IF(AND(DATOS_[[#This Row],[% normaliz]]&lt;&gt;1,DATOS_[[#This Row],[% anualiz]]&lt;&gt;1),"Sí","NO")</f>
        <v>NO</v>
      </c>
      <c r="BW833" s="137" t="str">
        <f aca="false">+IF(DATOS_[[#This Row],[% normaliz]]*DATOS_[[#This Row],[% anualiz]]=1,"NO","Sí")</f>
        <v>Sí</v>
      </c>
      <c r="BX833" s="138" t="e">
        <f aca="false">(DATOS_[[#This Row],[S.BASE]]*(1/DATOS_[[#This Row],[% normaliz]])*(1/DATOS_[[#This Row],[% anualiz]]))*IF(DATOS_[[#This Row],[Check Equiparado]]="Sí",1,0)</f>
        <v>#DIV/0!</v>
      </c>
      <c r="BY8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3" s="138" t="e">
        <f aca="false">+DATOS_[[#This Row],[SALARIO BASE Eq]]+DATOS_[[#This Row],[Tot COMPL.SAL Eq]]</f>
        <v>#DIV/0!</v>
      </c>
      <c r="CA833" s="138" t="e">
        <f aca="false" t="array" ref="CA833:CA8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3" s="138" t="e">
        <f aca="false">+DATOS_[[#This Row],[TOTAL SALARIO Eq]]+DATOS_[[#This Row],[Tot Extrasalarial Eq]]</f>
        <v>#DIV/0!</v>
      </c>
      <c r="CC833" s="139" t="n">
        <f aca="false">DATOS_[[#This Row],[S.BASE]]</f>
        <v>0</v>
      </c>
      <c r="CD833" s="139" t="n">
        <f aca="false">+SUM(DATOS_[[#This Row],[Conc.Sal.01]:[Conc.Sal.30]])</f>
        <v>0</v>
      </c>
      <c r="CE833" s="139" t="n">
        <f aca="false">+DATOS_[[#This Row],[SALARIO BASE Ef]]+DATOS_[[#This Row],[Tot COMPL.SAL Ef]]</f>
        <v>0</v>
      </c>
      <c r="CF833" s="139" t="n">
        <f aca="false">+SUM(DATOS_[[#This Row],[C.Extra.01]:[C.Extra.05]])</f>
        <v>0</v>
      </c>
      <c r="CG833" s="139" t="n">
        <f aca="false">+DATOS_[[#This Row],[TOTAL SALARIO Ef]]+DATOS_[[#This Row],[Tot Extrasalarial Ef]]</f>
        <v>0</v>
      </c>
      <c r="CH833" s="140" t="n">
        <f aca="false">MIN(IF(DATOS_[[#This Row],[Fecha Fin Contrato]]="",$D$4,DATOS_[[#This Row],[Fecha Fin Contrato]]),$D$4)-MAX(DATOS_[[#This Row],[Fecha de Contratación]],$D$3)+1</f>
        <v>1</v>
      </c>
      <c r="CI833" s="141" t="str">
        <f aca="false">IF(COUNTIFS(DATOS_[id],DATOS_[[#This Row],[id]])&gt;1,DATOS_[[#This Row],[id]],"")</f>
        <v/>
      </c>
      <c r="CJ833" s="141" t="n">
        <f aca="false">(Inicio!$G$10-DATOS_[[#This Row],[Fecha Nacimiento]])/365.25</f>
        <v>0</v>
      </c>
      <c r="CK833" s="141" t="n">
        <f aca="false">(Inicio!$G$10-DATOS_[[#This Row],[Fecha de Antigüedad]])/365.25</f>
        <v>0</v>
      </c>
      <c r="CL833" s="141" t="e">
        <f aca="false">+VLOOKUP(DATOS_[[#This Row],[Clave de Contrato]],TblTiposContrato13[],3,0)</f>
        <v>#N/A</v>
      </c>
      <c r="CM833" s="141" t="e">
        <f aca="false">+VLOOKUP(DATOS_[[#This Row],[Clave de Contrato]],TblTiposContrato13[],4,0)</f>
        <v>#N/A</v>
      </c>
      <c r="CN833" s="141" t="str">
        <f aca="false">VLOOKUP(DATOS_[[#This Row],[Edad]],CONTRATOS!TblRngEdad,2,1)</f>
        <v>20  o menos</v>
      </c>
      <c r="CO833" s="141" t="str">
        <f aca="false">VLOOKUP(DATOS_[[#This Row],[Antigüedad]],TblRngAntg14[],2,1)</f>
        <v>0 a 1 años</v>
      </c>
    </row>
    <row r="834" customFormat="false" ht="13.8" hidden="false" customHeight="false" outlineLevel="0" collapsed="false">
      <c r="D834" s="128"/>
      <c r="E834" s="129"/>
      <c r="F834" s="129"/>
      <c r="G834" s="129"/>
      <c r="H834" s="130"/>
      <c r="I834" s="131"/>
      <c r="J834" s="128"/>
      <c r="K834" s="132"/>
      <c r="L834" s="132"/>
      <c r="M834" s="133"/>
      <c r="N834" s="133"/>
      <c r="O834" s="133"/>
      <c r="P834" s="129"/>
      <c r="Z834" s="74"/>
      <c r="AA834" s="75"/>
      <c r="AB834" s="75"/>
      <c r="AC834" s="129"/>
      <c r="AD834" s="134"/>
      <c r="AE834" s="134"/>
      <c r="AF834" s="134"/>
      <c r="AG834" s="134"/>
      <c r="AH834" s="134"/>
      <c r="AI834" s="134"/>
      <c r="AJ834" s="134"/>
      <c r="AK834" s="134"/>
      <c r="AL834" s="134"/>
      <c r="AM834" s="134"/>
      <c r="AN834" s="134"/>
      <c r="AO834" s="134"/>
      <c r="AP834" s="134"/>
      <c r="AQ834" s="134"/>
      <c r="AR834" s="134"/>
      <c r="AS834" s="134"/>
      <c r="AT834" s="134"/>
      <c r="AU834" s="134"/>
      <c r="AV834" s="134"/>
      <c r="AW834" s="134"/>
      <c r="AX834" s="134"/>
      <c r="AY834" s="134"/>
      <c r="AZ834" s="134"/>
      <c r="BA834" s="134"/>
      <c r="BB834" s="134"/>
      <c r="BC834" s="134"/>
      <c r="BD834" s="134"/>
      <c r="BE834" s="134"/>
      <c r="BF834" s="134"/>
      <c r="BG834" s="134"/>
      <c r="BH834" s="134"/>
      <c r="BI834" s="134"/>
      <c r="BJ834" s="134"/>
      <c r="BK834" s="134"/>
      <c r="BL834" s="134"/>
      <c r="BM834" s="135"/>
      <c r="BN834" s="136" t="n">
        <f aca="false">+MAX($D$3,DATOS_[[#This Row],[Fecha Inicio Sit. Contract.]])</f>
        <v>0</v>
      </c>
      <c r="BO834" s="136" t="n">
        <f aca="false">+MIN($D$4,DATOS_[[#This Row],[Fecha Fin Sit. Contract.]])</f>
        <v>0</v>
      </c>
      <c r="BP834" s="137" t="n">
        <f aca="false">+DATOS_[[#This Row],[% de jornada]]*IF(DATOS_[[#This Row],[% jornada reducida]]="",1,DATOS_[[#This Row],[% jornada reducida]])</f>
        <v>0</v>
      </c>
      <c r="BQ834" s="137" t="n">
        <f aca="false">+(DATOS_[[#This Row],[F.fin.cal]]-DATOS_[[#This Row],[F.ini.cal]]+1)/($D$4-$D$3+1)</f>
        <v>1</v>
      </c>
      <c r="BR834" s="137" t="str">
        <f aca="false">IF(OR(AND(DATOS_[[#This Row],[Fecha Fin Contrato]]&lt;$D$3,DATOS_[[#This Row],[Fecha Fin Contrato]]&lt;&gt;""),DATOS_[[#This Row],[Fecha de Contratación]]&gt;$D$4),"Fuera","Dentro")</f>
        <v>Dentro</v>
      </c>
      <c r="BS834" s="137" t="str">
        <f aca="false" t="array" ref="BS834:BS834">IF(MAX(IF(DATOS_[id]=DATOS_[[#This Row],[id]],DATOS_[F.fin.cal]))=DATOS_[[#This Row],[F.fin.cal]],"Sí","NO")</f>
        <v>Sí</v>
      </c>
      <c r="BT834" s="137" t="str">
        <f aca="false">IF(AND(DATOS_[[#This Row],[% normaliz]]&lt;&gt;1,DATOS_[[#This Row],[% anualiz]]=1),"Sí","NO")</f>
        <v>Sí</v>
      </c>
      <c r="BU834" s="137" t="str">
        <f aca="false">IF(AND(DATOS_[[#This Row],[% normaliz]]=1,DATOS_[[#This Row],[% anualiz]]&lt;&gt;1),"Sí","NO")</f>
        <v>NO</v>
      </c>
      <c r="BV834" s="137" t="str">
        <f aca="false">IF(AND(DATOS_[[#This Row],[% normaliz]]&lt;&gt;1,DATOS_[[#This Row],[% anualiz]]&lt;&gt;1),"Sí","NO")</f>
        <v>NO</v>
      </c>
      <c r="BW834" s="137" t="str">
        <f aca="false">+IF(DATOS_[[#This Row],[% normaliz]]*DATOS_[[#This Row],[% anualiz]]=1,"NO","Sí")</f>
        <v>Sí</v>
      </c>
      <c r="BX834" s="138" t="e">
        <f aca="false">(DATOS_[[#This Row],[S.BASE]]*(1/DATOS_[[#This Row],[% normaliz]])*(1/DATOS_[[#This Row],[% anualiz]]))*IF(DATOS_[[#This Row],[Check Equiparado]]="Sí",1,0)</f>
        <v>#DIV/0!</v>
      </c>
      <c r="BY8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4" s="138" t="e">
        <f aca="false">+DATOS_[[#This Row],[SALARIO BASE Eq]]+DATOS_[[#This Row],[Tot COMPL.SAL Eq]]</f>
        <v>#DIV/0!</v>
      </c>
      <c r="CA834" s="138" t="e">
        <f aca="false" t="array" ref="CA834:CA8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4" s="138" t="e">
        <f aca="false">+DATOS_[[#This Row],[TOTAL SALARIO Eq]]+DATOS_[[#This Row],[Tot Extrasalarial Eq]]</f>
        <v>#DIV/0!</v>
      </c>
      <c r="CC834" s="139" t="n">
        <f aca="false">DATOS_[[#This Row],[S.BASE]]</f>
        <v>0</v>
      </c>
      <c r="CD834" s="139" t="n">
        <f aca="false">+SUM(DATOS_[[#This Row],[Conc.Sal.01]:[Conc.Sal.30]])</f>
        <v>0</v>
      </c>
      <c r="CE834" s="139" t="n">
        <f aca="false">+DATOS_[[#This Row],[SALARIO BASE Ef]]+DATOS_[[#This Row],[Tot COMPL.SAL Ef]]</f>
        <v>0</v>
      </c>
      <c r="CF834" s="139" t="n">
        <f aca="false">+SUM(DATOS_[[#This Row],[C.Extra.01]:[C.Extra.05]])</f>
        <v>0</v>
      </c>
      <c r="CG834" s="139" t="n">
        <f aca="false">+DATOS_[[#This Row],[TOTAL SALARIO Ef]]+DATOS_[[#This Row],[Tot Extrasalarial Ef]]</f>
        <v>0</v>
      </c>
      <c r="CH834" s="140" t="n">
        <f aca="false">MIN(IF(DATOS_[[#This Row],[Fecha Fin Contrato]]="",$D$4,DATOS_[[#This Row],[Fecha Fin Contrato]]),$D$4)-MAX(DATOS_[[#This Row],[Fecha de Contratación]],$D$3)+1</f>
        <v>1</v>
      </c>
      <c r="CI834" s="141" t="str">
        <f aca="false">IF(COUNTIFS(DATOS_[id],DATOS_[[#This Row],[id]])&gt;1,DATOS_[[#This Row],[id]],"")</f>
        <v/>
      </c>
      <c r="CJ834" s="141" t="n">
        <f aca="false">(Inicio!$G$10-DATOS_[[#This Row],[Fecha Nacimiento]])/365.25</f>
        <v>0</v>
      </c>
      <c r="CK834" s="141" t="n">
        <f aca="false">(Inicio!$G$10-DATOS_[[#This Row],[Fecha de Antigüedad]])/365.25</f>
        <v>0</v>
      </c>
      <c r="CL834" s="141" t="e">
        <f aca="false">+VLOOKUP(DATOS_[[#This Row],[Clave de Contrato]],TblTiposContrato13[],3,0)</f>
        <v>#N/A</v>
      </c>
      <c r="CM834" s="141" t="e">
        <f aca="false">+VLOOKUP(DATOS_[[#This Row],[Clave de Contrato]],TblTiposContrato13[],4,0)</f>
        <v>#N/A</v>
      </c>
      <c r="CN834" s="141" t="str">
        <f aca="false">VLOOKUP(DATOS_[[#This Row],[Edad]],CONTRATOS!TblRngEdad,2,1)</f>
        <v>20  o menos</v>
      </c>
      <c r="CO834" s="141" t="str">
        <f aca="false">VLOOKUP(DATOS_[[#This Row],[Antigüedad]],TblRngAntg14[],2,1)</f>
        <v>0 a 1 años</v>
      </c>
    </row>
    <row r="835" customFormat="false" ht="13.8" hidden="false" customHeight="false" outlineLevel="0" collapsed="false">
      <c r="D835" s="128"/>
      <c r="E835" s="129"/>
      <c r="F835" s="129"/>
      <c r="G835" s="129"/>
      <c r="H835" s="130"/>
      <c r="I835" s="131"/>
      <c r="J835" s="128"/>
      <c r="K835" s="132"/>
      <c r="L835" s="132"/>
      <c r="M835" s="133"/>
      <c r="N835" s="133"/>
      <c r="O835" s="133"/>
      <c r="P835" s="129"/>
      <c r="Z835" s="74"/>
      <c r="AA835" s="75"/>
      <c r="AB835" s="75"/>
      <c r="AC835" s="129"/>
      <c r="AD835" s="134"/>
      <c r="AE835" s="134"/>
      <c r="AF835" s="134"/>
      <c r="AG835" s="134"/>
      <c r="AH835" s="134"/>
      <c r="AI835" s="134"/>
      <c r="AJ835" s="134"/>
      <c r="AK835" s="134"/>
      <c r="AL835" s="134"/>
      <c r="AM835" s="134"/>
      <c r="AN835" s="134"/>
      <c r="AO835" s="134"/>
      <c r="AP835" s="134"/>
      <c r="AQ835" s="134"/>
      <c r="AR835" s="134"/>
      <c r="AS835" s="134"/>
      <c r="AT835" s="134"/>
      <c r="AU835" s="134"/>
      <c r="AV835" s="134"/>
      <c r="AW835" s="134"/>
      <c r="AX835" s="134"/>
      <c r="AY835" s="134"/>
      <c r="AZ835" s="134"/>
      <c r="BA835" s="134"/>
      <c r="BB835" s="134"/>
      <c r="BC835" s="134"/>
      <c r="BD835" s="134"/>
      <c r="BE835" s="134"/>
      <c r="BF835" s="134"/>
      <c r="BG835" s="134"/>
      <c r="BH835" s="134"/>
      <c r="BI835" s="134"/>
      <c r="BJ835" s="134"/>
      <c r="BK835" s="134"/>
      <c r="BL835" s="134"/>
      <c r="BM835" s="135"/>
      <c r="BN835" s="136" t="n">
        <f aca="false">+MAX($D$3,DATOS_[[#This Row],[Fecha Inicio Sit. Contract.]])</f>
        <v>0</v>
      </c>
      <c r="BO835" s="136" t="n">
        <f aca="false">+MIN($D$4,DATOS_[[#This Row],[Fecha Fin Sit. Contract.]])</f>
        <v>0</v>
      </c>
      <c r="BP835" s="137" t="n">
        <f aca="false">+DATOS_[[#This Row],[% de jornada]]*IF(DATOS_[[#This Row],[% jornada reducida]]="",1,DATOS_[[#This Row],[% jornada reducida]])</f>
        <v>0</v>
      </c>
      <c r="BQ835" s="137" t="n">
        <f aca="false">+(DATOS_[[#This Row],[F.fin.cal]]-DATOS_[[#This Row],[F.ini.cal]]+1)/($D$4-$D$3+1)</f>
        <v>1</v>
      </c>
      <c r="BR835" s="137" t="str">
        <f aca="false">IF(OR(AND(DATOS_[[#This Row],[Fecha Fin Contrato]]&lt;$D$3,DATOS_[[#This Row],[Fecha Fin Contrato]]&lt;&gt;""),DATOS_[[#This Row],[Fecha de Contratación]]&gt;$D$4),"Fuera","Dentro")</f>
        <v>Dentro</v>
      </c>
      <c r="BS835" s="137" t="str">
        <f aca="false" t="array" ref="BS835:BS835">IF(MAX(IF(DATOS_[id]=DATOS_[[#This Row],[id]],DATOS_[F.fin.cal]))=DATOS_[[#This Row],[F.fin.cal]],"Sí","NO")</f>
        <v>Sí</v>
      </c>
      <c r="BT835" s="137" t="str">
        <f aca="false">IF(AND(DATOS_[[#This Row],[% normaliz]]&lt;&gt;1,DATOS_[[#This Row],[% anualiz]]=1),"Sí","NO")</f>
        <v>Sí</v>
      </c>
      <c r="BU835" s="137" t="str">
        <f aca="false">IF(AND(DATOS_[[#This Row],[% normaliz]]=1,DATOS_[[#This Row],[% anualiz]]&lt;&gt;1),"Sí","NO")</f>
        <v>NO</v>
      </c>
      <c r="BV835" s="137" t="str">
        <f aca="false">IF(AND(DATOS_[[#This Row],[% normaliz]]&lt;&gt;1,DATOS_[[#This Row],[% anualiz]]&lt;&gt;1),"Sí","NO")</f>
        <v>NO</v>
      </c>
      <c r="BW835" s="137" t="str">
        <f aca="false">+IF(DATOS_[[#This Row],[% normaliz]]*DATOS_[[#This Row],[% anualiz]]=1,"NO","Sí")</f>
        <v>Sí</v>
      </c>
      <c r="BX835" s="138" t="e">
        <f aca="false">(DATOS_[[#This Row],[S.BASE]]*(1/DATOS_[[#This Row],[% normaliz]])*(1/DATOS_[[#This Row],[% anualiz]]))*IF(DATOS_[[#This Row],[Check Equiparado]]="Sí",1,0)</f>
        <v>#DIV/0!</v>
      </c>
      <c r="BY8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5" s="138" t="e">
        <f aca="false">+DATOS_[[#This Row],[SALARIO BASE Eq]]+DATOS_[[#This Row],[Tot COMPL.SAL Eq]]</f>
        <v>#DIV/0!</v>
      </c>
      <c r="CA835" s="138" t="e">
        <f aca="false" t="array" ref="CA835:CA8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5" s="138" t="e">
        <f aca="false">+DATOS_[[#This Row],[TOTAL SALARIO Eq]]+DATOS_[[#This Row],[Tot Extrasalarial Eq]]</f>
        <v>#DIV/0!</v>
      </c>
      <c r="CC835" s="139" t="n">
        <f aca="false">DATOS_[[#This Row],[S.BASE]]</f>
        <v>0</v>
      </c>
      <c r="CD835" s="139" t="n">
        <f aca="false">+SUM(DATOS_[[#This Row],[Conc.Sal.01]:[Conc.Sal.30]])</f>
        <v>0</v>
      </c>
      <c r="CE835" s="139" t="n">
        <f aca="false">+DATOS_[[#This Row],[SALARIO BASE Ef]]+DATOS_[[#This Row],[Tot COMPL.SAL Ef]]</f>
        <v>0</v>
      </c>
      <c r="CF835" s="139" t="n">
        <f aca="false">+SUM(DATOS_[[#This Row],[C.Extra.01]:[C.Extra.05]])</f>
        <v>0</v>
      </c>
      <c r="CG835" s="139" t="n">
        <f aca="false">+DATOS_[[#This Row],[TOTAL SALARIO Ef]]+DATOS_[[#This Row],[Tot Extrasalarial Ef]]</f>
        <v>0</v>
      </c>
      <c r="CH835" s="140" t="n">
        <f aca="false">MIN(IF(DATOS_[[#This Row],[Fecha Fin Contrato]]="",$D$4,DATOS_[[#This Row],[Fecha Fin Contrato]]),$D$4)-MAX(DATOS_[[#This Row],[Fecha de Contratación]],$D$3)+1</f>
        <v>1</v>
      </c>
      <c r="CI835" s="141" t="str">
        <f aca="false">IF(COUNTIFS(DATOS_[id],DATOS_[[#This Row],[id]])&gt;1,DATOS_[[#This Row],[id]],"")</f>
        <v/>
      </c>
      <c r="CJ835" s="141" t="n">
        <f aca="false">(Inicio!$G$10-DATOS_[[#This Row],[Fecha Nacimiento]])/365.25</f>
        <v>0</v>
      </c>
      <c r="CK835" s="141" t="n">
        <f aca="false">(Inicio!$G$10-DATOS_[[#This Row],[Fecha de Antigüedad]])/365.25</f>
        <v>0</v>
      </c>
      <c r="CL835" s="141" t="e">
        <f aca="false">+VLOOKUP(DATOS_[[#This Row],[Clave de Contrato]],TblTiposContrato13[],3,0)</f>
        <v>#N/A</v>
      </c>
      <c r="CM835" s="141" t="e">
        <f aca="false">+VLOOKUP(DATOS_[[#This Row],[Clave de Contrato]],TblTiposContrato13[],4,0)</f>
        <v>#N/A</v>
      </c>
      <c r="CN835" s="141" t="str">
        <f aca="false">VLOOKUP(DATOS_[[#This Row],[Edad]],CONTRATOS!TblRngEdad,2,1)</f>
        <v>20  o menos</v>
      </c>
      <c r="CO835" s="141" t="str">
        <f aca="false">VLOOKUP(DATOS_[[#This Row],[Antigüedad]],TblRngAntg14[],2,1)</f>
        <v>0 a 1 años</v>
      </c>
    </row>
    <row r="836" customFormat="false" ht="13.8" hidden="false" customHeight="false" outlineLevel="0" collapsed="false">
      <c r="D836" s="128"/>
      <c r="E836" s="129"/>
      <c r="F836" s="129"/>
      <c r="G836" s="129"/>
      <c r="H836" s="130"/>
      <c r="I836" s="131"/>
      <c r="J836" s="128"/>
      <c r="K836" s="132"/>
      <c r="L836" s="132"/>
      <c r="M836" s="133"/>
      <c r="N836" s="133"/>
      <c r="O836" s="133"/>
      <c r="P836" s="129"/>
      <c r="Z836" s="74"/>
      <c r="AA836" s="75"/>
      <c r="AB836" s="75"/>
      <c r="AC836" s="129"/>
      <c r="AD836" s="134"/>
      <c r="AE836" s="134"/>
      <c r="AF836" s="134"/>
      <c r="AG836" s="134"/>
      <c r="AH836" s="134"/>
      <c r="AI836" s="134"/>
      <c r="AJ836" s="134"/>
      <c r="AK836" s="134"/>
      <c r="AL836" s="134"/>
      <c r="AM836" s="134"/>
      <c r="AN836" s="134"/>
      <c r="AO836" s="134"/>
      <c r="AP836" s="134"/>
      <c r="AQ836" s="134"/>
      <c r="AR836" s="134"/>
      <c r="AS836" s="134"/>
      <c r="AT836" s="134"/>
      <c r="AU836" s="134"/>
      <c r="AV836" s="134"/>
      <c r="AW836" s="134"/>
      <c r="AX836" s="134"/>
      <c r="AY836" s="134"/>
      <c r="AZ836" s="134"/>
      <c r="BA836" s="134"/>
      <c r="BB836" s="134"/>
      <c r="BC836" s="134"/>
      <c r="BD836" s="134"/>
      <c r="BE836" s="134"/>
      <c r="BF836" s="134"/>
      <c r="BG836" s="134"/>
      <c r="BH836" s="134"/>
      <c r="BI836" s="134"/>
      <c r="BJ836" s="134"/>
      <c r="BK836" s="134"/>
      <c r="BL836" s="134"/>
      <c r="BM836" s="135"/>
      <c r="BN836" s="136" t="n">
        <f aca="false">+MAX($D$3,DATOS_[[#This Row],[Fecha Inicio Sit. Contract.]])</f>
        <v>0</v>
      </c>
      <c r="BO836" s="136" t="n">
        <f aca="false">+MIN($D$4,DATOS_[[#This Row],[Fecha Fin Sit. Contract.]])</f>
        <v>0</v>
      </c>
      <c r="BP836" s="137" t="n">
        <f aca="false">+DATOS_[[#This Row],[% de jornada]]*IF(DATOS_[[#This Row],[% jornada reducida]]="",1,DATOS_[[#This Row],[% jornada reducida]])</f>
        <v>0</v>
      </c>
      <c r="BQ836" s="137" t="n">
        <f aca="false">+(DATOS_[[#This Row],[F.fin.cal]]-DATOS_[[#This Row],[F.ini.cal]]+1)/($D$4-$D$3+1)</f>
        <v>1</v>
      </c>
      <c r="BR836" s="137" t="str">
        <f aca="false">IF(OR(AND(DATOS_[[#This Row],[Fecha Fin Contrato]]&lt;$D$3,DATOS_[[#This Row],[Fecha Fin Contrato]]&lt;&gt;""),DATOS_[[#This Row],[Fecha de Contratación]]&gt;$D$4),"Fuera","Dentro")</f>
        <v>Dentro</v>
      </c>
      <c r="BS836" s="137" t="str">
        <f aca="false" t="array" ref="BS836:BS836">IF(MAX(IF(DATOS_[id]=DATOS_[[#This Row],[id]],DATOS_[F.fin.cal]))=DATOS_[[#This Row],[F.fin.cal]],"Sí","NO")</f>
        <v>Sí</v>
      </c>
      <c r="BT836" s="137" t="str">
        <f aca="false">IF(AND(DATOS_[[#This Row],[% normaliz]]&lt;&gt;1,DATOS_[[#This Row],[% anualiz]]=1),"Sí","NO")</f>
        <v>Sí</v>
      </c>
      <c r="BU836" s="137" t="str">
        <f aca="false">IF(AND(DATOS_[[#This Row],[% normaliz]]=1,DATOS_[[#This Row],[% anualiz]]&lt;&gt;1),"Sí","NO")</f>
        <v>NO</v>
      </c>
      <c r="BV836" s="137" t="str">
        <f aca="false">IF(AND(DATOS_[[#This Row],[% normaliz]]&lt;&gt;1,DATOS_[[#This Row],[% anualiz]]&lt;&gt;1),"Sí","NO")</f>
        <v>NO</v>
      </c>
      <c r="BW836" s="137" t="str">
        <f aca="false">+IF(DATOS_[[#This Row],[% normaliz]]*DATOS_[[#This Row],[% anualiz]]=1,"NO","Sí")</f>
        <v>Sí</v>
      </c>
      <c r="BX836" s="138" t="e">
        <f aca="false">(DATOS_[[#This Row],[S.BASE]]*(1/DATOS_[[#This Row],[% normaliz]])*(1/DATOS_[[#This Row],[% anualiz]]))*IF(DATOS_[[#This Row],[Check Equiparado]]="Sí",1,0)</f>
        <v>#DIV/0!</v>
      </c>
      <c r="BY8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6" s="138" t="e">
        <f aca="false">+DATOS_[[#This Row],[SALARIO BASE Eq]]+DATOS_[[#This Row],[Tot COMPL.SAL Eq]]</f>
        <v>#DIV/0!</v>
      </c>
      <c r="CA836" s="138" t="e">
        <f aca="false" t="array" ref="CA836:CA8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6" s="138" t="e">
        <f aca="false">+DATOS_[[#This Row],[TOTAL SALARIO Eq]]+DATOS_[[#This Row],[Tot Extrasalarial Eq]]</f>
        <v>#DIV/0!</v>
      </c>
      <c r="CC836" s="139" t="n">
        <f aca="false">DATOS_[[#This Row],[S.BASE]]</f>
        <v>0</v>
      </c>
      <c r="CD836" s="139" t="n">
        <f aca="false">+SUM(DATOS_[[#This Row],[Conc.Sal.01]:[Conc.Sal.30]])</f>
        <v>0</v>
      </c>
      <c r="CE836" s="139" t="n">
        <f aca="false">+DATOS_[[#This Row],[SALARIO BASE Ef]]+DATOS_[[#This Row],[Tot COMPL.SAL Ef]]</f>
        <v>0</v>
      </c>
      <c r="CF836" s="139" t="n">
        <f aca="false">+SUM(DATOS_[[#This Row],[C.Extra.01]:[C.Extra.05]])</f>
        <v>0</v>
      </c>
      <c r="CG836" s="139" t="n">
        <f aca="false">+DATOS_[[#This Row],[TOTAL SALARIO Ef]]+DATOS_[[#This Row],[Tot Extrasalarial Ef]]</f>
        <v>0</v>
      </c>
      <c r="CH836" s="140" t="n">
        <f aca="false">MIN(IF(DATOS_[[#This Row],[Fecha Fin Contrato]]="",$D$4,DATOS_[[#This Row],[Fecha Fin Contrato]]),$D$4)-MAX(DATOS_[[#This Row],[Fecha de Contratación]],$D$3)+1</f>
        <v>1</v>
      </c>
      <c r="CI836" s="141" t="str">
        <f aca="false">IF(COUNTIFS(DATOS_[id],DATOS_[[#This Row],[id]])&gt;1,DATOS_[[#This Row],[id]],"")</f>
        <v/>
      </c>
      <c r="CJ836" s="141" t="n">
        <f aca="false">(Inicio!$G$10-DATOS_[[#This Row],[Fecha Nacimiento]])/365.25</f>
        <v>0</v>
      </c>
      <c r="CK836" s="141" t="n">
        <f aca="false">(Inicio!$G$10-DATOS_[[#This Row],[Fecha de Antigüedad]])/365.25</f>
        <v>0</v>
      </c>
      <c r="CL836" s="141" t="e">
        <f aca="false">+VLOOKUP(DATOS_[[#This Row],[Clave de Contrato]],TblTiposContrato13[],3,0)</f>
        <v>#N/A</v>
      </c>
      <c r="CM836" s="141" t="e">
        <f aca="false">+VLOOKUP(DATOS_[[#This Row],[Clave de Contrato]],TblTiposContrato13[],4,0)</f>
        <v>#N/A</v>
      </c>
      <c r="CN836" s="141" t="str">
        <f aca="false">VLOOKUP(DATOS_[[#This Row],[Edad]],CONTRATOS!TblRngEdad,2,1)</f>
        <v>20  o menos</v>
      </c>
      <c r="CO836" s="141" t="str">
        <f aca="false">VLOOKUP(DATOS_[[#This Row],[Antigüedad]],TblRngAntg14[],2,1)</f>
        <v>0 a 1 años</v>
      </c>
    </row>
    <row r="837" customFormat="false" ht="13.8" hidden="false" customHeight="false" outlineLevel="0" collapsed="false">
      <c r="D837" s="128"/>
      <c r="E837" s="129"/>
      <c r="F837" s="129"/>
      <c r="G837" s="129"/>
      <c r="H837" s="130"/>
      <c r="I837" s="131"/>
      <c r="J837" s="128"/>
      <c r="K837" s="132"/>
      <c r="L837" s="132"/>
      <c r="M837" s="133"/>
      <c r="N837" s="133"/>
      <c r="O837" s="133"/>
      <c r="P837" s="129"/>
      <c r="Z837" s="74"/>
      <c r="AA837" s="75"/>
      <c r="AB837" s="75"/>
      <c r="AC837" s="129"/>
      <c r="AD837" s="134"/>
      <c r="AE837" s="134"/>
      <c r="AF837" s="134"/>
      <c r="AG837" s="134"/>
      <c r="AH837" s="134"/>
      <c r="AI837" s="134"/>
      <c r="AJ837" s="134"/>
      <c r="AK837" s="134"/>
      <c r="AL837" s="134"/>
      <c r="AM837" s="134"/>
      <c r="AN837" s="134"/>
      <c r="AO837" s="134"/>
      <c r="AP837" s="134"/>
      <c r="AQ837" s="134"/>
      <c r="AR837" s="134"/>
      <c r="AS837" s="134"/>
      <c r="AT837" s="134"/>
      <c r="AU837" s="134"/>
      <c r="AV837" s="134"/>
      <c r="AW837" s="134"/>
      <c r="AX837" s="134"/>
      <c r="AY837" s="134"/>
      <c r="AZ837" s="134"/>
      <c r="BA837" s="134"/>
      <c r="BB837" s="134"/>
      <c r="BC837" s="134"/>
      <c r="BD837" s="134"/>
      <c r="BE837" s="134"/>
      <c r="BF837" s="134"/>
      <c r="BG837" s="134"/>
      <c r="BH837" s="134"/>
      <c r="BI837" s="134"/>
      <c r="BJ837" s="134"/>
      <c r="BK837" s="134"/>
      <c r="BL837" s="134"/>
      <c r="BM837" s="135"/>
      <c r="BN837" s="136" t="n">
        <f aca="false">+MAX($D$3,DATOS_[[#This Row],[Fecha Inicio Sit. Contract.]])</f>
        <v>0</v>
      </c>
      <c r="BO837" s="136" t="n">
        <f aca="false">+MIN($D$4,DATOS_[[#This Row],[Fecha Fin Sit. Contract.]])</f>
        <v>0</v>
      </c>
      <c r="BP837" s="137" t="n">
        <f aca="false">+DATOS_[[#This Row],[% de jornada]]*IF(DATOS_[[#This Row],[% jornada reducida]]="",1,DATOS_[[#This Row],[% jornada reducida]])</f>
        <v>0</v>
      </c>
      <c r="BQ837" s="137" t="n">
        <f aca="false">+(DATOS_[[#This Row],[F.fin.cal]]-DATOS_[[#This Row],[F.ini.cal]]+1)/($D$4-$D$3+1)</f>
        <v>1</v>
      </c>
      <c r="BR837" s="137" t="str">
        <f aca="false">IF(OR(AND(DATOS_[[#This Row],[Fecha Fin Contrato]]&lt;$D$3,DATOS_[[#This Row],[Fecha Fin Contrato]]&lt;&gt;""),DATOS_[[#This Row],[Fecha de Contratación]]&gt;$D$4),"Fuera","Dentro")</f>
        <v>Dentro</v>
      </c>
      <c r="BS837" s="137" t="str">
        <f aca="false" t="array" ref="BS837:BS837">IF(MAX(IF(DATOS_[id]=DATOS_[[#This Row],[id]],DATOS_[F.fin.cal]))=DATOS_[[#This Row],[F.fin.cal]],"Sí","NO")</f>
        <v>Sí</v>
      </c>
      <c r="BT837" s="137" t="str">
        <f aca="false">IF(AND(DATOS_[[#This Row],[% normaliz]]&lt;&gt;1,DATOS_[[#This Row],[% anualiz]]=1),"Sí","NO")</f>
        <v>Sí</v>
      </c>
      <c r="BU837" s="137" t="str">
        <f aca="false">IF(AND(DATOS_[[#This Row],[% normaliz]]=1,DATOS_[[#This Row],[% anualiz]]&lt;&gt;1),"Sí","NO")</f>
        <v>NO</v>
      </c>
      <c r="BV837" s="137" t="str">
        <f aca="false">IF(AND(DATOS_[[#This Row],[% normaliz]]&lt;&gt;1,DATOS_[[#This Row],[% anualiz]]&lt;&gt;1),"Sí","NO")</f>
        <v>NO</v>
      </c>
      <c r="BW837" s="137" t="str">
        <f aca="false">+IF(DATOS_[[#This Row],[% normaliz]]*DATOS_[[#This Row],[% anualiz]]=1,"NO","Sí")</f>
        <v>Sí</v>
      </c>
      <c r="BX837" s="138" t="e">
        <f aca="false">(DATOS_[[#This Row],[S.BASE]]*(1/DATOS_[[#This Row],[% normaliz]])*(1/DATOS_[[#This Row],[% anualiz]]))*IF(DATOS_[[#This Row],[Check Equiparado]]="Sí",1,0)</f>
        <v>#DIV/0!</v>
      </c>
      <c r="BY8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7" s="138" t="e">
        <f aca="false">+DATOS_[[#This Row],[SALARIO BASE Eq]]+DATOS_[[#This Row],[Tot COMPL.SAL Eq]]</f>
        <v>#DIV/0!</v>
      </c>
      <c r="CA837" s="138" t="e">
        <f aca="false" t="array" ref="CA837:CA8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7" s="138" t="e">
        <f aca="false">+DATOS_[[#This Row],[TOTAL SALARIO Eq]]+DATOS_[[#This Row],[Tot Extrasalarial Eq]]</f>
        <v>#DIV/0!</v>
      </c>
      <c r="CC837" s="139" t="n">
        <f aca="false">DATOS_[[#This Row],[S.BASE]]</f>
        <v>0</v>
      </c>
      <c r="CD837" s="139" t="n">
        <f aca="false">+SUM(DATOS_[[#This Row],[Conc.Sal.01]:[Conc.Sal.30]])</f>
        <v>0</v>
      </c>
      <c r="CE837" s="139" t="n">
        <f aca="false">+DATOS_[[#This Row],[SALARIO BASE Ef]]+DATOS_[[#This Row],[Tot COMPL.SAL Ef]]</f>
        <v>0</v>
      </c>
      <c r="CF837" s="139" t="n">
        <f aca="false">+SUM(DATOS_[[#This Row],[C.Extra.01]:[C.Extra.05]])</f>
        <v>0</v>
      </c>
      <c r="CG837" s="139" t="n">
        <f aca="false">+DATOS_[[#This Row],[TOTAL SALARIO Ef]]+DATOS_[[#This Row],[Tot Extrasalarial Ef]]</f>
        <v>0</v>
      </c>
      <c r="CH837" s="140" t="n">
        <f aca="false">MIN(IF(DATOS_[[#This Row],[Fecha Fin Contrato]]="",$D$4,DATOS_[[#This Row],[Fecha Fin Contrato]]),$D$4)-MAX(DATOS_[[#This Row],[Fecha de Contratación]],$D$3)+1</f>
        <v>1</v>
      </c>
      <c r="CI837" s="141" t="str">
        <f aca="false">IF(COUNTIFS(DATOS_[id],DATOS_[[#This Row],[id]])&gt;1,DATOS_[[#This Row],[id]],"")</f>
        <v/>
      </c>
      <c r="CJ837" s="141" t="n">
        <f aca="false">(Inicio!$G$10-DATOS_[[#This Row],[Fecha Nacimiento]])/365.25</f>
        <v>0</v>
      </c>
      <c r="CK837" s="141" t="n">
        <f aca="false">(Inicio!$G$10-DATOS_[[#This Row],[Fecha de Antigüedad]])/365.25</f>
        <v>0</v>
      </c>
      <c r="CL837" s="141" t="e">
        <f aca="false">+VLOOKUP(DATOS_[[#This Row],[Clave de Contrato]],TblTiposContrato13[],3,0)</f>
        <v>#N/A</v>
      </c>
      <c r="CM837" s="141" t="e">
        <f aca="false">+VLOOKUP(DATOS_[[#This Row],[Clave de Contrato]],TblTiposContrato13[],4,0)</f>
        <v>#N/A</v>
      </c>
      <c r="CN837" s="141" t="str">
        <f aca="false">VLOOKUP(DATOS_[[#This Row],[Edad]],CONTRATOS!TblRngEdad,2,1)</f>
        <v>20  o menos</v>
      </c>
      <c r="CO837" s="141" t="str">
        <f aca="false">VLOOKUP(DATOS_[[#This Row],[Antigüedad]],TblRngAntg14[],2,1)</f>
        <v>0 a 1 años</v>
      </c>
    </row>
    <row r="838" customFormat="false" ht="13.8" hidden="false" customHeight="false" outlineLevel="0" collapsed="false">
      <c r="D838" s="128"/>
      <c r="E838" s="129"/>
      <c r="F838" s="129"/>
      <c r="G838" s="129"/>
      <c r="H838" s="130"/>
      <c r="I838" s="131"/>
      <c r="J838" s="128"/>
      <c r="K838" s="132"/>
      <c r="L838" s="132"/>
      <c r="M838" s="133"/>
      <c r="N838" s="133"/>
      <c r="O838" s="133"/>
      <c r="P838" s="129"/>
      <c r="Z838" s="74"/>
      <c r="AA838" s="75"/>
      <c r="AB838" s="75"/>
      <c r="AC838" s="129"/>
      <c r="AD838" s="134"/>
      <c r="AE838" s="134"/>
      <c r="AF838" s="134"/>
      <c r="AG838" s="134"/>
      <c r="AH838" s="134"/>
      <c r="AI838" s="134"/>
      <c r="AJ838" s="134"/>
      <c r="AK838" s="134"/>
      <c r="AL838" s="134"/>
      <c r="AM838" s="134"/>
      <c r="AN838" s="134"/>
      <c r="AO838" s="134"/>
      <c r="AP838" s="134"/>
      <c r="AQ838" s="134"/>
      <c r="AR838" s="134"/>
      <c r="AS838" s="134"/>
      <c r="AT838" s="134"/>
      <c r="AU838" s="134"/>
      <c r="AV838" s="134"/>
      <c r="AW838" s="134"/>
      <c r="AX838" s="134"/>
      <c r="AY838" s="134"/>
      <c r="AZ838" s="134"/>
      <c r="BA838" s="134"/>
      <c r="BB838" s="134"/>
      <c r="BC838" s="134"/>
      <c r="BD838" s="134"/>
      <c r="BE838" s="134"/>
      <c r="BF838" s="134"/>
      <c r="BG838" s="134"/>
      <c r="BH838" s="134"/>
      <c r="BI838" s="134"/>
      <c r="BJ838" s="134"/>
      <c r="BK838" s="134"/>
      <c r="BL838" s="134"/>
      <c r="BM838" s="135"/>
      <c r="BN838" s="136" t="n">
        <f aca="false">+MAX($D$3,DATOS_[[#This Row],[Fecha Inicio Sit. Contract.]])</f>
        <v>0</v>
      </c>
      <c r="BO838" s="136" t="n">
        <f aca="false">+MIN($D$4,DATOS_[[#This Row],[Fecha Fin Sit. Contract.]])</f>
        <v>0</v>
      </c>
      <c r="BP838" s="137" t="n">
        <f aca="false">+DATOS_[[#This Row],[% de jornada]]*IF(DATOS_[[#This Row],[% jornada reducida]]="",1,DATOS_[[#This Row],[% jornada reducida]])</f>
        <v>0</v>
      </c>
      <c r="BQ838" s="137" t="n">
        <f aca="false">+(DATOS_[[#This Row],[F.fin.cal]]-DATOS_[[#This Row],[F.ini.cal]]+1)/($D$4-$D$3+1)</f>
        <v>1</v>
      </c>
      <c r="BR838" s="137" t="str">
        <f aca="false">IF(OR(AND(DATOS_[[#This Row],[Fecha Fin Contrato]]&lt;$D$3,DATOS_[[#This Row],[Fecha Fin Contrato]]&lt;&gt;""),DATOS_[[#This Row],[Fecha de Contratación]]&gt;$D$4),"Fuera","Dentro")</f>
        <v>Dentro</v>
      </c>
      <c r="BS838" s="137" t="str">
        <f aca="false" t="array" ref="BS838:BS838">IF(MAX(IF(DATOS_[id]=DATOS_[[#This Row],[id]],DATOS_[F.fin.cal]))=DATOS_[[#This Row],[F.fin.cal]],"Sí","NO")</f>
        <v>Sí</v>
      </c>
      <c r="BT838" s="137" t="str">
        <f aca="false">IF(AND(DATOS_[[#This Row],[% normaliz]]&lt;&gt;1,DATOS_[[#This Row],[% anualiz]]=1),"Sí","NO")</f>
        <v>Sí</v>
      </c>
      <c r="BU838" s="137" t="str">
        <f aca="false">IF(AND(DATOS_[[#This Row],[% normaliz]]=1,DATOS_[[#This Row],[% anualiz]]&lt;&gt;1),"Sí","NO")</f>
        <v>NO</v>
      </c>
      <c r="BV838" s="137" t="str">
        <f aca="false">IF(AND(DATOS_[[#This Row],[% normaliz]]&lt;&gt;1,DATOS_[[#This Row],[% anualiz]]&lt;&gt;1),"Sí","NO")</f>
        <v>NO</v>
      </c>
      <c r="BW838" s="137" t="str">
        <f aca="false">+IF(DATOS_[[#This Row],[% normaliz]]*DATOS_[[#This Row],[% anualiz]]=1,"NO","Sí")</f>
        <v>Sí</v>
      </c>
      <c r="BX838" s="138" t="e">
        <f aca="false">(DATOS_[[#This Row],[S.BASE]]*(1/DATOS_[[#This Row],[% normaliz]])*(1/DATOS_[[#This Row],[% anualiz]]))*IF(DATOS_[[#This Row],[Check Equiparado]]="Sí",1,0)</f>
        <v>#DIV/0!</v>
      </c>
      <c r="BY8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8" s="138" t="e">
        <f aca="false">+DATOS_[[#This Row],[SALARIO BASE Eq]]+DATOS_[[#This Row],[Tot COMPL.SAL Eq]]</f>
        <v>#DIV/0!</v>
      </c>
      <c r="CA838" s="138" t="e">
        <f aca="false" t="array" ref="CA838:CA8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8" s="138" t="e">
        <f aca="false">+DATOS_[[#This Row],[TOTAL SALARIO Eq]]+DATOS_[[#This Row],[Tot Extrasalarial Eq]]</f>
        <v>#DIV/0!</v>
      </c>
      <c r="CC838" s="139" t="n">
        <f aca="false">DATOS_[[#This Row],[S.BASE]]</f>
        <v>0</v>
      </c>
      <c r="CD838" s="139" t="n">
        <f aca="false">+SUM(DATOS_[[#This Row],[Conc.Sal.01]:[Conc.Sal.30]])</f>
        <v>0</v>
      </c>
      <c r="CE838" s="139" t="n">
        <f aca="false">+DATOS_[[#This Row],[SALARIO BASE Ef]]+DATOS_[[#This Row],[Tot COMPL.SAL Ef]]</f>
        <v>0</v>
      </c>
      <c r="CF838" s="139" t="n">
        <f aca="false">+SUM(DATOS_[[#This Row],[C.Extra.01]:[C.Extra.05]])</f>
        <v>0</v>
      </c>
      <c r="CG838" s="139" t="n">
        <f aca="false">+DATOS_[[#This Row],[TOTAL SALARIO Ef]]+DATOS_[[#This Row],[Tot Extrasalarial Ef]]</f>
        <v>0</v>
      </c>
      <c r="CH838" s="140" t="n">
        <f aca="false">MIN(IF(DATOS_[[#This Row],[Fecha Fin Contrato]]="",$D$4,DATOS_[[#This Row],[Fecha Fin Contrato]]),$D$4)-MAX(DATOS_[[#This Row],[Fecha de Contratación]],$D$3)+1</f>
        <v>1</v>
      </c>
      <c r="CI838" s="141" t="str">
        <f aca="false">IF(COUNTIFS(DATOS_[id],DATOS_[[#This Row],[id]])&gt;1,DATOS_[[#This Row],[id]],"")</f>
        <v/>
      </c>
      <c r="CJ838" s="141" t="n">
        <f aca="false">(Inicio!$G$10-DATOS_[[#This Row],[Fecha Nacimiento]])/365.25</f>
        <v>0</v>
      </c>
      <c r="CK838" s="141" t="n">
        <f aca="false">(Inicio!$G$10-DATOS_[[#This Row],[Fecha de Antigüedad]])/365.25</f>
        <v>0</v>
      </c>
      <c r="CL838" s="141" t="e">
        <f aca="false">+VLOOKUP(DATOS_[[#This Row],[Clave de Contrato]],TblTiposContrato13[],3,0)</f>
        <v>#N/A</v>
      </c>
      <c r="CM838" s="141" t="e">
        <f aca="false">+VLOOKUP(DATOS_[[#This Row],[Clave de Contrato]],TblTiposContrato13[],4,0)</f>
        <v>#N/A</v>
      </c>
      <c r="CN838" s="141" t="str">
        <f aca="false">VLOOKUP(DATOS_[[#This Row],[Edad]],CONTRATOS!TblRngEdad,2,1)</f>
        <v>20  o menos</v>
      </c>
      <c r="CO838" s="141" t="str">
        <f aca="false">VLOOKUP(DATOS_[[#This Row],[Antigüedad]],TblRngAntg14[],2,1)</f>
        <v>0 a 1 años</v>
      </c>
    </row>
    <row r="839" customFormat="false" ht="13.8" hidden="false" customHeight="false" outlineLevel="0" collapsed="false">
      <c r="D839" s="128"/>
      <c r="E839" s="129"/>
      <c r="F839" s="129"/>
      <c r="G839" s="129"/>
      <c r="H839" s="130"/>
      <c r="I839" s="131"/>
      <c r="J839" s="128"/>
      <c r="K839" s="132"/>
      <c r="L839" s="132"/>
      <c r="M839" s="133"/>
      <c r="N839" s="133"/>
      <c r="O839" s="133"/>
      <c r="P839" s="129"/>
      <c r="Z839" s="74"/>
      <c r="AA839" s="75"/>
      <c r="AB839" s="75"/>
      <c r="AC839" s="129"/>
      <c r="AD839" s="134"/>
      <c r="AE839" s="134"/>
      <c r="AF839" s="134"/>
      <c r="AG839" s="134"/>
      <c r="AH839" s="134"/>
      <c r="AI839" s="134"/>
      <c r="AJ839" s="134"/>
      <c r="AK839" s="134"/>
      <c r="AL839" s="134"/>
      <c r="AM839" s="134"/>
      <c r="AN839" s="134"/>
      <c r="AO839" s="134"/>
      <c r="AP839" s="134"/>
      <c r="AQ839" s="134"/>
      <c r="AR839" s="134"/>
      <c r="AS839" s="134"/>
      <c r="AT839" s="134"/>
      <c r="AU839" s="134"/>
      <c r="AV839" s="134"/>
      <c r="AW839" s="134"/>
      <c r="AX839" s="134"/>
      <c r="AY839" s="134"/>
      <c r="AZ839" s="134"/>
      <c r="BA839" s="134"/>
      <c r="BB839" s="134"/>
      <c r="BC839" s="134"/>
      <c r="BD839" s="134"/>
      <c r="BE839" s="134"/>
      <c r="BF839" s="134"/>
      <c r="BG839" s="134"/>
      <c r="BH839" s="134"/>
      <c r="BI839" s="134"/>
      <c r="BJ839" s="134"/>
      <c r="BK839" s="134"/>
      <c r="BL839" s="134"/>
      <c r="BM839" s="135"/>
      <c r="BN839" s="136" t="n">
        <f aca="false">+MAX($D$3,DATOS_[[#This Row],[Fecha Inicio Sit. Contract.]])</f>
        <v>0</v>
      </c>
      <c r="BO839" s="136" t="n">
        <f aca="false">+MIN($D$4,DATOS_[[#This Row],[Fecha Fin Sit. Contract.]])</f>
        <v>0</v>
      </c>
      <c r="BP839" s="137" t="n">
        <f aca="false">+DATOS_[[#This Row],[% de jornada]]*IF(DATOS_[[#This Row],[% jornada reducida]]="",1,DATOS_[[#This Row],[% jornada reducida]])</f>
        <v>0</v>
      </c>
      <c r="BQ839" s="137" t="n">
        <f aca="false">+(DATOS_[[#This Row],[F.fin.cal]]-DATOS_[[#This Row],[F.ini.cal]]+1)/($D$4-$D$3+1)</f>
        <v>1</v>
      </c>
      <c r="BR839" s="137" t="str">
        <f aca="false">IF(OR(AND(DATOS_[[#This Row],[Fecha Fin Contrato]]&lt;$D$3,DATOS_[[#This Row],[Fecha Fin Contrato]]&lt;&gt;""),DATOS_[[#This Row],[Fecha de Contratación]]&gt;$D$4),"Fuera","Dentro")</f>
        <v>Dentro</v>
      </c>
      <c r="BS839" s="137" t="str">
        <f aca="false" t="array" ref="BS839:BS839">IF(MAX(IF(DATOS_[id]=DATOS_[[#This Row],[id]],DATOS_[F.fin.cal]))=DATOS_[[#This Row],[F.fin.cal]],"Sí","NO")</f>
        <v>Sí</v>
      </c>
      <c r="BT839" s="137" t="str">
        <f aca="false">IF(AND(DATOS_[[#This Row],[% normaliz]]&lt;&gt;1,DATOS_[[#This Row],[% anualiz]]=1),"Sí","NO")</f>
        <v>Sí</v>
      </c>
      <c r="BU839" s="137" t="str">
        <f aca="false">IF(AND(DATOS_[[#This Row],[% normaliz]]=1,DATOS_[[#This Row],[% anualiz]]&lt;&gt;1),"Sí","NO")</f>
        <v>NO</v>
      </c>
      <c r="BV839" s="137" t="str">
        <f aca="false">IF(AND(DATOS_[[#This Row],[% normaliz]]&lt;&gt;1,DATOS_[[#This Row],[% anualiz]]&lt;&gt;1),"Sí","NO")</f>
        <v>NO</v>
      </c>
      <c r="BW839" s="137" t="str">
        <f aca="false">+IF(DATOS_[[#This Row],[% normaliz]]*DATOS_[[#This Row],[% anualiz]]=1,"NO","Sí")</f>
        <v>Sí</v>
      </c>
      <c r="BX839" s="138" t="e">
        <f aca="false">(DATOS_[[#This Row],[S.BASE]]*(1/DATOS_[[#This Row],[% normaliz]])*(1/DATOS_[[#This Row],[% anualiz]]))*IF(DATOS_[[#This Row],[Check Equiparado]]="Sí",1,0)</f>
        <v>#DIV/0!</v>
      </c>
      <c r="BY8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9" s="138" t="e">
        <f aca="false">+DATOS_[[#This Row],[SALARIO BASE Eq]]+DATOS_[[#This Row],[Tot COMPL.SAL Eq]]</f>
        <v>#DIV/0!</v>
      </c>
      <c r="CA839" s="138" t="e">
        <f aca="false" t="array" ref="CA839:CA8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9" s="138" t="e">
        <f aca="false">+DATOS_[[#This Row],[TOTAL SALARIO Eq]]+DATOS_[[#This Row],[Tot Extrasalarial Eq]]</f>
        <v>#DIV/0!</v>
      </c>
      <c r="CC839" s="139" t="n">
        <f aca="false">DATOS_[[#This Row],[S.BASE]]</f>
        <v>0</v>
      </c>
      <c r="CD839" s="139" t="n">
        <f aca="false">+SUM(DATOS_[[#This Row],[Conc.Sal.01]:[Conc.Sal.30]])</f>
        <v>0</v>
      </c>
      <c r="CE839" s="139" t="n">
        <f aca="false">+DATOS_[[#This Row],[SALARIO BASE Ef]]+DATOS_[[#This Row],[Tot COMPL.SAL Ef]]</f>
        <v>0</v>
      </c>
      <c r="CF839" s="139" t="n">
        <f aca="false">+SUM(DATOS_[[#This Row],[C.Extra.01]:[C.Extra.05]])</f>
        <v>0</v>
      </c>
      <c r="CG839" s="139" t="n">
        <f aca="false">+DATOS_[[#This Row],[TOTAL SALARIO Ef]]+DATOS_[[#This Row],[Tot Extrasalarial Ef]]</f>
        <v>0</v>
      </c>
      <c r="CH839" s="140" t="n">
        <f aca="false">MIN(IF(DATOS_[[#This Row],[Fecha Fin Contrato]]="",$D$4,DATOS_[[#This Row],[Fecha Fin Contrato]]),$D$4)-MAX(DATOS_[[#This Row],[Fecha de Contratación]],$D$3)+1</f>
        <v>1</v>
      </c>
      <c r="CI839" s="141" t="str">
        <f aca="false">IF(COUNTIFS(DATOS_[id],DATOS_[[#This Row],[id]])&gt;1,DATOS_[[#This Row],[id]],"")</f>
        <v/>
      </c>
      <c r="CJ839" s="141" t="n">
        <f aca="false">(Inicio!$G$10-DATOS_[[#This Row],[Fecha Nacimiento]])/365.25</f>
        <v>0</v>
      </c>
      <c r="CK839" s="141" t="n">
        <f aca="false">(Inicio!$G$10-DATOS_[[#This Row],[Fecha de Antigüedad]])/365.25</f>
        <v>0</v>
      </c>
      <c r="CL839" s="141" t="e">
        <f aca="false">+VLOOKUP(DATOS_[[#This Row],[Clave de Contrato]],TblTiposContrato13[],3,0)</f>
        <v>#N/A</v>
      </c>
      <c r="CM839" s="141" t="e">
        <f aca="false">+VLOOKUP(DATOS_[[#This Row],[Clave de Contrato]],TblTiposContrato13[],4,0)</f>
        <v>#N/A</v>
      </c>
      <c r="CN839" s="141" t="str">
        <f aca="false">VLOOKUP(DATOS_[[#This Row],[Edad]],CONTRATOS!TblRngEdad,2,1)</f>
        <v>20  o menos</v>
      </c>
      <c r="CO839" s="141" t="str">
        <f aca="false">VLOOKUP(DATOS_[[#This Row],[Antigüedad]],TblRngAntg14[],2,1)</f>
        <v>0 a 1 años</v>
      </c>
    </row>
    <row r="840" customFormat="false" ht="13.8" hidden="false" customHeight="false" outlineLevel="0" collapsed="false">
      <c r="D840" s="128"/>
      <c r="E840" s="129"/>
      <c r="F840" s="129"/>
      <c r="G840" s="129"/>
      <c r="H840" s="130"/>
      <c r="I840" s="131"/>
      <c r="J840" s="128"/>
      <c r="K840" s="132"/>
      <c r="L840" s="132"/>
      <c r="M840" s="133"/>
      <c r="N840" s="133"/>
      <c r="O840" s="133"/>
      <c r="P840" s="129"/>
      <c r="Z840" s="74"/>
      <c r="AA840" s="75"/>
      <c r="AB840" s="75"/>
      <c r="AC840" s="129"/>
      <c r="AD840" s="134"/>
      <c r="AE840" s="134"/>
      <c r="AF840" s="134"/>
      <c r="AG840" s="134"/>
      <c r="AH840" s="134"/>
      <c r="AI840" s="134"/>
      <c r="AJ840" s="134"/>
      <c r="AK840" s="134"/>
      <c r="AL840" s="134"/>
      <c r="AM840" s="134"/>
      <c r="AN840" s="134"/>
      <c r="AO840" s="134"/>
      <c r="AP840" s="134"/>
      <c r="AQ840" s="134"/>
      <c r="AR840" s="134"/>
      <c r="AS840" s="134"/>
      <c r="AT840" s="134"/>
      <c r="AU840" s="134"/>
      <c r="AV840" s="134"/>
      <c r="AW840" s="134"/>
      <c r="AX840" s="134"/>
      <c r="AY840" s="134"/>
      <c r="AZ840" s="134"/>
      <c r="BA840" s="134"/>
      <c r="BB840" s="134"/>
      <c r="BC840" s="134"/>
      <c r="BD840" s="134"/>
      <c r="BE840" s="134"/>
      <c r="BF840" s="134"/>
      <c r="BG840" s="134"/>
      <c r="BH840" s="134"/>
      <c r="BI840" s="134"/>
      <c r="BJ840" s="134"/>
      <c r="BK840" s="134"/>
      <c r="BL840" s="134"/>
      <c r="BM840" s="135"/>
      <c r="BN840" s="136" t="n">
        <f aca="false">+MAX($D$3,DATOS_[[#This Row],[Fecha Inicio Sit. Contract.]])</f>
        <v>0</v>
      </c>
      <c r="BO840" s="136" t="n">
        <f aca="false">+MIN($D$4,DATOS_[[#This Row],[Fecha Fin Sit. Contract.]])</f>
        <v>0</v>
      </c>
      <c r="BP840" s="137" t="n">
        <f aca="false">+DATOS_[[#This Row],[% de jornada]]*IF(DATOS_[[#This Row],[% jornada reducida]]="",1,DATOS_[[#This Row],[% jornada reducida]])</f>
        <v>0</v>
      </c>
      <c r="BQ840" s="137" t="n">
        <f aca="false">+(DATOS_[[#This Row],[F.fin.cal]]-DATOS_[[#This Row],[F.ini.cal]]+1)/($D$4-$D$3+1)</f>
        <v>1</v>
      </c>
      <c r="BR840" s="137" t="str">
        <f aca="false">IF(OR(AND(DATOS_[[#This Row],[Fecha Fin Contrato]]&lt;$D$3,DATOS_[[#This Row],[Fecha Fin Contrato]]&lt;&gt;""),DATOS_[[#This Row],[Fecha de Contratación]]&gt;$D$4),"Fuera","Dentro")</f>
        <v>Dentro</v>
      </c>
      <c r="BS840" s="137" t="str">
        <f aca="false" t="array" ref="BS840:BS840">IF(MAX(IF(DATOS_[id]=DATOS_[[#This Row],[id]],DATOS_[F.fin.cal]))=DATOS_[[#This Row],[F.fin.cal]],"Sí","NO")</f>
        <v>Sí</v>
      </c>
      <c r="BT840" s="137" t="str">
        <f aca="false">IF(AND(DATOS_[[#This Row],[% normaliz]]&lt;&gt;1,DATOS_[[#This Row],[% anualiz]]=1),"Sí","NO")</f>
        <v>Sí</v>
      </c>
      <c r="BU840" s="137" t="str">
        <f aca="false">IF(AND(DATOS_[[#This Row],[% normaliz]]=1,DATOS_[[#This Row],[% anualiz]]&lt;&gt;1),"Sí","NO")</f>
        <v>NO</v>
      </c>
      <c r="BV840" s="137" t="str">
        <f aca="false">IF(AND(DATOS_[[#This Row],[% normaliz]]&lt;&gt;1,DATOS_[[#This Row],[% anualiz]]&lt;&gt;1),"Sí","NO")</f>
        <v>NO</v>
      </c>
      <c r="BW840" s="137" t="str">
        <f aca="false">+IF(DATOS_[[#This Row],[% normaliz]]*DATOS_[[#This Row],[% anualiz]]=1,"NO","Sí")</f>
        <v>Sí</v>
      </c>
      <c r="BX840" s="138" t="e">
        <f aca="false">(DATOS_[[#This Row],[S.BASE]]*(1/DATOS_[[#This Row],[% normaliz]])*(1/DATOS_[[#This Row],[% anualiz]]))*IF(DATOS_[[#This Row],[Check Equiparado]]="Sí",1,0)</f>
        <v>#DIV/0!</v>
      </c>
      <c r="BY8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0" s="138" t="e">
        <f aca="false">+DATOS_[[#This Row],[SALARIO BASE Eq]]+DATOS_[[#This Row],[Tot COMPL.SAL Eq]]</f>
        <v>#DIV/0!</v>
      </c>
      <c r="CA840" s="138" t="e">
        <f aca="false" t="array" ref="CA840:CA8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0" s="138" t="e">
        <f aca="false">+DATOS_[[#This Row],[TOTAL SALARIO Eq]]+DATOS_[[#This Row],[Tot Extrasalarial Eq]]</f>
        <v>#DIV/0!</v>
      </c>
      <c r="CC840" s="139" t="n">
        <f aca="false">DATOS_[[#This Row],[S.BASE]]</f>
        <v>0</v>
      </c>
      <c r="CD840" s="139" t="n">
        <f aca="false">+SUM(DATOS_[[#This Row],[Conc.Sal.01]:[Conc.Sal.30]])</f>
        <v>0</v>
      </c>
      <c r="CE840" s="139" t="n">
        <f aca="false">+DATOS_[[#This Row],[SALARIO BASE Ef]]+DATOS_[[#This Row],[Tot COMPL.SAL Ef]]</f>
        <v>0</v>
      </c>
      <c r="CF840" s="139" t="n">
        <f aca="false">+SUM(DATOS_[[#This Row],[C.Extra.01]:[C.Extra.05]])</f>
        <v>0</v>
      </c>
      <c r="CG840" s="139" t="n">
        <f aca="false">+DATOS_[[#This Row],[TOTAL SALARIO Ef]]+DATOS_[[#This Row],[Tot Extrasalarial Ef]]</f>
        <v>0</v>
      </c>
      <c r="CH840" s="140" t="n">
        <f aca="false">MIN(IF(DATOS_[[#This Row],[Fecha Fin Contrato]]="",$D$4,DATOS_[[#This Row],[Fecha Fin Contrato]]),$D$4)-MAX(DATOS_[[#This Row],[Fecha de Contratación]],$D$3)+1</f>
        <v>1</v>
      </c>
      <c r="CI840" s="141" t="str">
        <f aca="false">IF(COUNTIFS(DATOS_[id],DATOS_[[#This Row],[id]])&gt;1,DATOS_[[#This Row],[id]],"")</f>
        <v/>
      </c>
      <c r="CJ840" s="141" t="n">
        <f aca="false">(Inicio!$G$10-DATOS_[[#This Row],[Fecha Nacimiento]])/365.25</f>
        <v>0</v>
      </c>
      <c r="CK840" s="141" t="n">
        <f aca="false">(Inicio!$G$10-DATOS_[[#This Row],[Fecha de Antigüedad]])/365.25</f>
        <v>0</v>
      </c>
      <c r="CL840" s="141" t="e">
        <f aca="false">+VLOOKUP(DATOS_[[#This Row],[Clave de Contrato]],TblTiposContrato13[],3,0)</f>
        <v>#N/A</v>
      </c>
      <c r="CM840" s="141" t="e">
        <f aca="false">+VLOOKUP(DATOS_[[#This Row],[Clave de Contrato]],TblTiposContrato13[],4,0)</f>
        <v>#N/A</v>
      </c>
      <c r="CN840" s="141" t="str">
        <f aca="false">VLOOKUP(DATOS_[[#This Row],[Edad]],CONTRATOS!TblRngEdad,2,1)</f>
        <v>20  o menos</v>
      </c>
      <c r="CO840" s="141" t="str">
        <f aca="false">VLOOKUP(DATOS_[[#This Row],[Antigüedad]],TblRngAntg14[],2,1)</f>
        <v>0 a 1 años</v>
      </c>
    </row>
    <row r="841" customFormat="false" ht="13.8" hidden="false" customHeight="false" outlineLevel="0" collapsed="false">
      <c r="D841" s="128"/>
      <c r="E841" s="129"/>
      <c r="F841" s="129"/>
      <c r="G841" s="129"/>
      <c r="H841" s="130"/>
      <c r="I841" s="131"/>
      <c r="J841" s="128"/>
      <c r="K841" s="132"/>
      <c r="L841" s="132"/>
      <c r="M841" s="133"/>
      <c r="N841" s="133"/>
      <c r="O841" s="133"/>
      <c r="P841" s="129"/>
      <c r="Z841" s="74"/>
      <c r="AA841" s="75"/>
      <c r="AB841" s="75"/>
      <c r="AC841" s="129"/>
      <c r="AD841" s="134"/>
      <c r="AE841" s="134"/>
      <c r="AF841" s="134"/>
      <c r="AG841" s="134"/>
      <c r="AH841" s="134"/>
      <c r="AI841" s="134"/>
      <c r="AJ841" s="134"/>
      <c r="AK841" s="134"/>
      <c r="AL841" s="134"/>
      <c r="AM841" s="134"/>
      <c r="AN841" s="134"/>
      <c r="AO841" s="134"/>
      <c r="AP841" s="134"/>
      <c r="AQ841" s="134"/>
      <c r="AR841" s="134"/>
      <c r="AS841" s="134"/>
      <c r="AT841" s="134"/>
      <c r="AU841" s="134"/>
      <c r="AV841" s="134"/>
      <c r="AW841" s="134"/>
      <c r="AX841" s="134"/>
      <c r="AY841" s="134"/>
      <c r="AZ841" s="134"/>
      <c r="BA841" s="134"/>
      <c r="BB841" s="134"/>
      <c r="BC841" s="134"/>
      <c r="BD841" s="134"/>
      <c r="BE841" s="134"/>
      <c r="BF841" s="134"/>
      <c r="BG841" s="134"/>
      <c r="BH841" s="134"/>
      <c r="BI841" s="134"/>
      <c r="BJ841" s="134"/>
      <c r="BK841" s="134"/>
      <c r="BL841" s="134"/>
      <c r="BM841" s="135"/>
      <c r="BN841" s="136" t="n">
        <f aca="false">+MAX($D$3,DATOS_[[#This Row],[Fecha Inicio Sit. Contract.]])</f>
        <v>0</v>
      </c>
      <c r="BO841" s="136" t="n">
        <f aca="false">+MIN($D$4,DATOS_[[#This Row],[Fecha Fin Sit. Contract.]])</f>
        <v>0</v>
      </c>
      <c r="BP841" s="137" t="n">
        <f aca="false">+DATOS_[[#This Row],[% de jornada]]*IF(DATOS_[[#This Row],[% jornada reducida]]="",1,DATOS_[[#This Row],[% jornada reducida]])</f>
        <v>0</v>
      </c>
      <c r="BQ841" s="137" t="n">
        <f aca="false">+(DATOS_[[#This Row],[F.fin.cal]]-DATOS_[[#This Row],[F.ini.cal]]+1)/($D$4-$D$3+1)</f>
        <v>1</v>
      </c>
      <c r="BR841" s="137" t="str">
        <f aca="false">IF(OR(AND(DATOS_[[#This Row],[Fecha Fin Contrato]]&lt;$D$3,DATOS_[[#This Row],[Fecha Fin Contrato]]&lt;&gt;""),DATOS_[[#This Row],[Fecha de Contratación]]&gt;$D$4),"Fuera","Dentro")</f>
        <v>Dentro</v>
      </c>
      <c r="BS841" s="137" t="str">
        <f aca="false" t="array" ref="BS841:BS841">IF(MAX(IF(DATOS_[id]=DATOS_[[#This Row],[id]],DATOS_[F.fin.cal]))=DATOS_[[#This Row],[F.fin.cal]],"Sí","NO")</f>
        <v>Sí</v>
      </c>
      <c r="BT841" s="137" t="str">
        <f aca="false">IF(AND(DATOS_[[#This Row],[% normaliz]]&lt;&gt;1,DATOS_[[#This Row],[% anualiz]]=1),"Sí","NO")</f>
        <v>Sí</v>
      </c>
      <c r="BU841" s="137" t="str">
        <f aca="false">IF(AND(DATOS_[[#This Row],[% normaliz]]=1,DATOS_[[#This Row],[% anualiz]]&lt;&gt;1),"Sí","NO")</f>
        <v>NO</v>
      </c>
      <c r="BV841" s="137" t="str">
        <f aca="false">IF(AND(DATOS_[[#This Row],[% normaliz]]&lt;&gt;1,DATOS_[[#This Row],[% anualiz]]&lt;&gt;1),"Sí","NO")</f>
        <v>NO</v>
      </c>
      <c r="BW841" s="137" t="str">
        <f aca="false">+IF(DATOS_[[#This Row],[% normaliz]]*DATOS_[[#This Row],[% anualiz]]=1,"NO","Sí")</f>
        <v>Sí</v>
      </c>
      <c r="BX841" s="138" t="e">
        <f aca="false">(DATOS_[[#This Row],[S.BASE]]*(1/DATOS_[[#This Row],[% normaliz]])*(1/DATOS_[[#This Row],[% anualiz]]))*IF(DATOS_[[#This Row],[Check Equiparado]]="Sí",1,0)</f>
        <v>#DIV/0!</v>
      </c>
      <c r="BY8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1" s="138" t="e">
        <f aca="false">+DATOS_[[#This Row],[SALARIO BASE Eq]]+DATOS_[[#This Row],[Tot COMPL.SAL Eq]]</f>
        <v>#DIV/0!</v>
      </c>
      <c r="CA841" s="138" t="e">
        <f aca="false" t="array" ref="CA841:CA8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1" s="138" t="e">
        <f aca="false">+DATOS_[[#This Row],[TOTAL SALARIO Eq]]+DATOS_[[#This Row],[Tot Extrasalarial Eq]]</f>
        <v>#DIV/0!</v>
      </c>
      <c r="CC841" s="139" t="n">
        <f aca="false">DATOS_[[#This Row],[S.BASE]]</f>
        <v>0</v>
      </c>
      <c r="CD841" s="139" t="n">
        <f aca="false">+SUM(DATOS_[[#This Row],[Conc.Sal.01]:[Conc.Sal.30]])</f>
        <v>0</v>
      </c>
      <c r="CE841" s="139" t="n">
        <f aca="false">+DATOS_[[#This Row],[SALARIO BASE Ef]]+DATOS_[[#This Row],[Tot COMPL.SAL Ef]]</f>
        <v>0</v>
      </c>
      <c r="CF841" s="139" t="n">
        <f aca="false">+SUM(DATOS_[[#This Row],[C.Extra.01]:[C.Extra.05]])</f>
        <v>0</v>
      </c>
      <c r="CG841" s="139" t="n">
        <f aca="false">+DATOS_[[#This Row],[TOTAL SALARIO Ef]]+DATOS_[[#This Row],[Tot Extrasalarial Ef]]</f>
        <v>0</v>
      </c>
      <c r="CH841" s="140" t="n">
        <f aca="false">MIN(IF(DATOS_[[#This Row],[Fecha Fin Contrato]]="",$D$4,DATOS_[[#This Row],[Fecha Fin Contrato]]),$D$4)-MAX(DATOS_[[#This Row],[Fecha de Contratación]],$D$3)+1</f>
        <v>1</v>
      </c>
      <c r="CI841" s="141" t="str">
        <f aca="false">IF(COUNTIFS(DATOS_[id],DATOS_[[#This Row],[id]])&gt;1,DATOS_[[#This Row],[id]],"")</f>
        <v/>
      </c>
      <c r="CJ841" s="141" t="n">
        <f aca="false">(Inicio!$G$10-DATOS_[[#This Row],[Fecha Nacimiento]])/365.25</f>
        <v>0</v>
      </c>
      <c r="CK841" s="141" t="n">
        <f aca="false">(Inicio!$G$10-DATOS_[[#This Row],[Fecha de Antigüedad]])/365.25</f>
        <v>0</v>
      </c>
      <c r="CL841" s="141" t="e">
        <f aca="false">+VLOOKUP(DATOS_[[#This Row],[Clave de Contrato]],TblTiposContrato13[],3,0)</f>
        <v>#N/A</v>
      </c>
      <c r="CM841" s="141" t="e">
        <f aca="false">+VLOOKUP(DATOS_[[#This Row],[Clave de Contrato]],TblTiposContrato13[],4,0)</f>
        <v>#N/A</v>
      </c>
      <c r="CN841" s="141" t="str">
        <f aca="false">VLOOKUP(DATOS_[[#This Row],[Edad]],CONTRATOS!TblRngEdad,2,1)</f>
        <v>20  o menos</v>
      </c>
      <c r="CO841" s="141" t="str">
        <f aca="false">VLOOKUP(DATOS_[[#This Row],[Antigüedad]],TblRngAntg14[],2,1)</f>
        <v>0 a 1 años</v>
      </c>
    </row>
    <row r="842" customFormat="false" ht="13.8" hidden="false" customHeight="false" outlineLevel="0" collapsed="false">
      <c r="D842" s="128"/>
      <c r="E842" s="129"/>
      <c r="F842" s="129"/>
      <c r="G842" s="129"/>
      <c r="H842" s="130"/>
      <c r="I842" s="131"/>
      <c r="J842" s="128"/>
      <c r="K842" s="132"/>
      <c r="L842" s="132"/>
      <c r="M842" s="133"/>
      <c r="N842" s="133"/>
      <c r="O842" s="133"/>
      <c r="P842" s="129"/>
      <c r="Z842" s="74"/>
      <c r="AA842" s="75"/>
      <c r="AB842" s="75"/>
      <c r="AC842" s="129"/>
      <c r="AD842" s="134"/>
      <c r="AE842" s="134"/>
      <c r="AF842" s="134"/>
      <c r="AG842" s="134"/>
      <c r="AH842" s="134"/>
      <c r="AI842" s="134"/>
      <c r="AJ842" s="134"/>
      <c r="AK842" s="134"/>
      <c r="AL842" s="134"/>
      <c r="AM842" s="134"/>
      <c r="AN842" s="134"/>
      <c r="AO842" s="134"/>
      <c r="AP842" s="134"/>
      <c r="AQ842" s="134"/>
      <c r="AR842" s="134"/>
      <c r="AS842" s="134"/>
      <c r="AT842" s="134"/>
      <c r="AU842" s="134"/>
      <c r="AV842" s="134"/>
      <c r="AW842" s="134"/>
      <c r="AX842" s="134"/>
      <c r="AY842" s="134"/>
      <c r="AZ842" s="134"/>
      <c r="BA842" s="134"/>
      <c r="BB842" s="134"/>
      <c r="BC842" s="134"/>
      <c r="BD842" s="134"/>
      <c r="BE842" s="134"/>
      <c r="BF842" s="134"/>
      <c r="BG842" s="134"/>
      <c r="BH842" s="134"/>
      <c r="BI842" s="134"/>
      <c r="BJ842" s="134"/>
      <c r="BK842" s="134"/>
      <c r="BL842" s="134"/>
      <c r="BM842" s="135"/>
      <c r="BN842" s="136" t="n">
        <f aca="false">+MAX($D$3,DATOS_[[#This Row],[Fecha Inicio Sit. Contract.]])</f>
        <v>0</v>
      </c>
      <c r="BO842" s="136" t="n">
        <f aca="false">+MIN($D$4,DATOS_[[#This Row],[Fecha Fin Sit. Contract.]])</f>
        <v>0</v>
      </c>
      <c r="BP842" s="137" t="n">
        <f aca="false">+DATOS_[[#This Row],[% de jornada]]*IF(DATOS_[[#This Row],[% jornada reducida]]="",1,DATOS_[[#This Row],[% jornada reducida]])</f>
        <v>0</v>
      </c>
      <c r="BQ842" s="137" t="n">
        <f aca="false">+(DATOS_[[#This Row],[F.fin.cal]]-DATOS_[[#This Row],[F.ini.cal]]+1)/($D$4-$D$3+1)</f>
        <v>1</v>
      </c>
      <c r="BR842" s="137" t="str">
        <f aca="false">IF(OR(AND(DATOS_[[#This Row],[Fecha Fin Contrato]]&lt;$D$3,DATOS_[[#This Row],[Fecha Fin Contrato]]&lt;&gt;""),DATOS_[[#This Row],[Fecha de Contratación]]&gt;$D$4),"Fuera","Dentro")</f>
        <v>Dentro</v>
      </c>
      <c r="BS842" s="137" t="str">
        <f aca="false" t="array" ref="BS842:BS842">IF(MAX(IF(DATOS_[id]=DATOS_[[#This Row],[id]],DATOS_[F.fin.cal]))=DATOS_[[#This Row],[F.fin.cal]],"Sí","NO")</f>
        <v>Sí</v>
      </c>
      <c r="BT842" s="137" t="str">
        <f aca="false">IF(AND(DATOS_[[#This Row],[% normaliz]]&lt;&gt;1,DATOS_[[#This Row],[% anualiz]]=1),"Sí","NO")</f>
        <v>Sí</v>
      </c>
      <c r="BU842" s="137" t="str">
        <f aca="false">IF(AND(DATOS_[[#This Row],[% normaliz]]=1,DATOS_[[#This Row],[% anualiz]]&lt;&gt;1),"Sí","NO")</f>
        <v>NO</v>
      </c>
      <c r="BV842" s="137" t="str">
        <f aca="false">IF(AND(DATOS_[[#This Row],[% normaliz]]&lt;&gt;1,DATOS_[[#This Row],[% anualiz]]&lt;&gt;1),"Sí","NO")</f>
        <v>NO</v>
      </c>
      <c r="BW842" s="137" t="str">
        <f aca="false">+IF(DATOS_[[#This Row],[% normaliz]]*DATOS_[[#This Row],[% anualiz]]=1,"NO","Sí")</f>
        <v>Sí</v>
      </c>
      <c r="BX842" s="138" t="e">
        <f aca="false">(DATOS_[[#This Row],[S.BASE]]*(1/DATOS_[[#This Row],[% normaliz]])*(1/DATOS_[[#This Row],[% anualiz]]))*IF(DATOS_[[#This Row],[Check Equiparado]]="Sí",1,0)</f>
        <v>#DIV/0!</v>
      </c>
      <c r="BY8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2" s="138" t="e">
        <f aca="false">+DATOS_[[#This Row],[SALARIO BASE Eq]]+DATOS_[[#This Row],[Tot COMPL.SAL Eq]]</f>
        <v>#DIV/0!</v>
      </c>
      <c r="CA842" s="138" t="e">
        <f aca="false" t="array" ref="CA842:CA8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2" s="138" t="e">
        <f aca="false">+DATOS_[[#This Row],[TOTAL SALARIO Eq]]+DATOS_[[#This Row],[Tot Extrasalarial Eq]]</f>
        <v>#DIV/0!</v>
      </c>
      <c r="CC842" s="139" t="n">
        <f aca="false">DATOS_[[#This Row],[S.BASE]]</f>
        <v>0</v>
      </c>
      <c r="CD842" s="139" t="n">
        <f aca="false">+SUM(DATOS_[[#This Row],[Conc.Sal.01]:[Conc.Sal.30]])</f>
        <v>0</v>
      </c>
      <c r="CE842" s="139" t="n">
        <f aca="false">+DATOS_[[#This Row],[SALARIO BASE Ef]]+DATOS_[[#This Row],[Tot COMPL.SAL Ef]]</f>
        <v>0</v>
      </c>
      <c r="CF842" s="139" t="n">
        <f aca="false">+SUM(DATOS_[[#This Row],[C.Extra.01]:[C.Extra.05]])</f>
        <v>0</v>
      </c>
      <c r="CG842" s="139" t="n">
        <f aca="false">+DATOS_[[#This Row],[TOTAL SALARIO Ef]]+DATOS_[[#This Row],[Tot Extrasalarial Ef]]</f>
        <v>0</v>
      </c>
      <c r="CH842" s="140" t="n">
        <f aca="false">MIN(IF(DATOS_[[#This Row],[Fecha Fin Contrato]]="",$D$4,DATOS_[[#This Row],[Fecha Fin Contrato]]),$D$4)-MAX(DATOS_[[#This Row],[Fecha de Contratación]],$D$3)+1</f>
        <v>1</v>
      </c>
      <c r="CI842" s="141" t="str">
        <f aca="false">IF(COUNTIFS(DATOS_[id],DATOS_[[#This Row],[id]])&gt;1,DATOS_[[#This Row],[id]],"")</f>
        <v/>
      </c>
      <c r="CJ842" s="141" t="n">
        <f aca="false">(Inicio!$G$10-DATOS_[[#This Row],[Fecha Nacimiento]])/365.25</f>
        <v>0</v>
      </c>
      <c r="CK842" s="141" t="n">
        <f aca="false">(Inicio!$G$10-DATOS_[[#This Row],[Fecha de Antigüedad]])/365.25</f>
        <v>0</v>
      </c>
      <c r="CL842" s="141" t="e">
        <f aca="false">+VLOOKUP(DATOS_[[#This Row],[Clave de Contrato]],TblTiposContrato13[],3,0)</f>
        <v>#N/A</v>
      </c>
      <c r="CM842" s="141" t="e">
        <f aca="false">+VLOOKUP(DATOS_[[#This Row],[Clave de Contrato]],TblTiposContrato13[],4,0)</f>
        <v>#N/A</v>
      </c>
      <c r="CN842" s="141" t="str">
        <f aca="false">VLOOKUP(DATOS_[[#This Row],[Edad]],CONTRATOS!TblRngEdad,2,1)</f>
        <v>20  o menos</v>
      </c>
      <c r="CO842" s="141" t="str">
        <f aca="false">VLOOKUP(DATOS_[[#This Row],[Antigüedad]],TblRngAntg14[],2,1)</f>
        <v>0 a 1 años</v>
      </c>
    </row>
    <row r="843" customFormat="false" ht="13.8" hidden="false" customHeight="false" outlineLevel="0" collapsed="false">
      <c r="D843" s="128"/>
      <c r="E843" s="129"/>
      <c r="F843" s="129"/>
      <c r="G843" s="129"/>
      <c r="H843" s="130"/>
      <c r="I843" s="131"/>
      <c r="J843" s="128"/>
      <c r="K843" s="132"/>
      <c r="L843" s="132"/>
      <c r="M843" s="133"/>
      <c r="N843" s="133"/>
      <c r="O843" s="133"/>
      <c r="P843" s="129"/>
      <c r="Z843" s="74"/>
      <c r="AA843" s="75"/>
      <c r="AB843" s="75"/>
      <c r="AC843" s="129"/>
      <c r="AD843" s="134"/>
      <c r="AE843" s="134"/>
      <c r="AF843" s="134"/>
      <c r="AG843" s="134"/>
      <c r="AH843" s="134"/>
      <c r="AI843" s="134"/>
      <c r="AJ843" s="134"/>
      <c r="AK843" s="134"/>
      <c r="AL843" s="134"/>
      <c r="AM843" s="134"/>
      <c r="AN843" s="134"/>
      <c r="AO843" s="134"/>
      <c r="AP843" s="134"/>
      <c r="AQ843" s="134"/>
      <c r="AR843" s="134"/>
      <c r="AS843" s="134"/>
      <c r="AT843" s="134"/>
      <c r="AU843" s="134"/>
      <c r="AV843" s="134"/>
      <c r="AW843" s="134"/>
      <c r="AX843" s="134"/>
      <c r="AY843" s="134"/>
      <c r="AZ843" s="134"/>
      <c r="BA843" s="134"/>
      <c r="BB843" s="134"/>
      <c r="BC843" s="134"/>
      <c r="BD843" s="134"/>
      <c r="BE843" s="134"/>
      <c r="BF843" s="134"/>
      <c r="BG843" s="134"/>
      <c r="BH843" s="134"/>
      <c r="BI843" s="134"/>
      <c r="BJ843" s="134"/>
      <c r="BK843" s="134"/>
      <c r="BL843" s="134"/>
      <c r="BM843" s="135"/>
      <c r="BN843" s="136" t="n">
        <f aca="false">+MAX($D$3,DATOS_[[#This Row],[Fecha Inicio Sit. Contract.]])</f>
        <v>0</v>
      </c>
      <c r="BO843" s="136" t="n">
        <f aca="false">+MIN($D$4,DATOS_[[#This Row],[Fecha Fin Sit. Contract.]])</f>
        <v>0</v>
      </c>
      <c r="BP843" s="137" t="n">
        <f aca="false">+DATOS_[[#This Row],[% de jornada]]*IF(DATOS_[[#This Row],[% jornada reducida]]="",1,DATOS_[[#This Row],[% jornada reducida]])</f>
        <v>0</v>
      </c>
      <c r="BQ843" s="137" t="n">
        <f aca="false">+(DATOS_[[#This Row],[F.fin.cal]]-DATOS_[[#This Row],[F.ini.cal]]+1)/($D$4-$D$3+1)</f>
        <v>1</v>
      </c>
      <c r="BR843" s="137" t="str">
        <f aca="false">IF(OR(AND(DATOS_[[#This Row],[Fecha Fin Contrato]]&lt;$D$3,DATOS_[[#This Row],[Fecha Fin Contrato]]&lt;&gt;""),DATOS_[[#This Row],[Fecha de Contratación]]&gt;$D$4),"Fuera","Dentro")</f>
        <v>Dentro</v>
      </c>
      <c r="BS843" s="137" t="str">
        <f aca="false" t="array" ref="BS843:BS843">IF(MAX(IF(DATOS_[id]=DATOS_[[#This Row],[id]],DATOS_[F.fin.cal]))=DATOS_[[#This Row],[F.fin.cal]],"Sí","NO")</f>
        <v>Sí</v>
      </c>
      <c r="BT843" s="137" t="str">
        <f aca="false">IF(AND(DATOS_[[#This Row],[% normaliz]]&lt;&gt;1,DATOS_[[#This Row],[% anualiz]]=1),"Sí","NO")</f>
        <v>Sí</v>
      </c>
      <c r="BU843" s="137" t="str">
        <f aca="false">IF(AND(DATOS_[[#This Row],[% normaliz]]=1,DATOS_[[#This Row],[% anualiz]]&lt;&gt;1),"Sí","NO")</f>
        <v>NO</v>
      </c>
      <c r="BV843" s="137" t="str">
        <f aca="false">IF(AND(DATOS_[[#This Row],[% normaliz]]&lt;&gt;1,DATOS_[[#This Row],[% anualiz]]&lt;&gt;1),"Sí","NO")</f>
        <v>NO</v>
      </c>
      <c r="BW843" s="137" t="str">
        <f aca="false">+IF(DATOS_[[#This Row],[% normaliz]]*DATOS_[[#This Row],[% anualiz]]=1,"NO","Sí")</f>
        <v>Sí</v>
      </c>
      <c r="BX843" s="138" t="e">
        <f aca="false">(DATOS_[[#This Row],[S.BASE]]*(1/DATOS_[[#This Row],[% normaliz]])*(1/DATOS_[[#This Row],[% anualiz]]))*IF(DATOS_[[#This Row],[Check Equiparado]]="Sí",1,0)</f>
        <v>#DIV/0!</v>
      </c>
      <c r="BY8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3" s="138" t="e">
        <f aca="false">+DATOS_[[#This Row],[SALARIO BASE Eq]]+DATOS_[[#This Row],[Tot COMPL.SAL Eq]]</f>
        <v>#DIV/0!</v>
      </c>
      <c r="CA843" s="138" t="e">
        <f aca="false" t="array" ref="CA843:CA8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3" s="138" t="e">
        <f aca="false">+DATOS_[[#This Row],[TOTAL SALARIO Eq]]+DATOS_[[#This Row],[Tot Extrasalarial Eq]]</f>
        <v>#DIV/0!</v>
      </c>
      <c r="CC843" s="139" t="n">
        <f aca="false">DATOS_[[#This Row],[S.BASE]]</f>
        <v>0</v>
      </c>
      <c r="CD843" s="139" t="n">
        <f aca="false">+SUM(DATOS_[[#This Row],[Conc.Sal.01]:[Conc.Sal.30]])</f>
        <v>0</v>
      </c>
      <c r="CE843" s="139" t="n">
        <f aca="false">+DATOS_[[#This Row],[SALARIO BASE Ef]]+DATOS_[[#This Row],[Tot COMPL.SAL Ef]]</f>
        <v>0</v>
      </c>
      <c r="CF843" s="139" t="n">
        <f aca="false">+SUM(DATOS_[[#This Row],[C.Extra.01]:[C.Extra.05]])</f>
        <v>0</v>
      </c>
      <c r="CG843" s="139" t="n">
        <f aca="false">+DATOS_[[#This Row],[TOTAL SALARIO Ef]]+DATOS_[[#This Row],[Tot Extrasalarial Ef]]</f>
        <v>0</v>
      </c>
      <c r="CH843" s="140" t="n">
        <f aca="false">MIN(IF(DATOS_[[#This Row],[Fecha Fin Contrato]]="",$D$4,DATOS_[[#This Row],[Fecha Fin Contrato]]),$D$4)-MAX(DATOS_[[#This Row],[Fecha de Contratación]],$D$3)+1</f>
        <v>1</v>
      </c>
      <c r="CI843" s="141" t="str">
        <f aca="false">IF(COUNTIFS(DATOS_[id],DATOS_[[#This Row],[id]])&gt;1,DATOS_[[#This Row],[id]],"")</f>
        <v/>
      </c>
      <c r="CJ843" s="141" t="n">
        <f aca="false">(Inicio!$G$10-DATOS_[[#This Row],[Fecha Nacimiento]])/365.25</f>
        <v>0</v>
      </c>
      <c r="CK843" s="141" t="n">
        <f aca="false">(Inicio!$G$10-DATOS_[[#This Row],[Fecha de Antigüedad]])/365.25</f>
        <v>0</v>
      </c>
      <c r="CL843" s="141" t="e">
        <f aca="false">+VLOOKUP(DATOS_[[#This Row],[Clave de Contrato]],TblTiposContrato13[],3,0)</f>
        <v>#N/A</v>
      </c>
      <c r="CM843" s="141" t="e">
        <f aca="false">+VLOOKUP(DATOS_[[#This Row],[Clave de Contrato]],TblTiposContrato13[],4,0)</f>
        <v>#N/A</v>
      </c>
      <c r="CN843" s="141" t="str">
        <f aca="false">VLOOKUP(DATOS_[[#This Row],[Edad]],CONTRATOS!TblRngEdad,2,1)</f>
        <v>20  o menos</v>
      </c>
      <c r="CO843" s="141" t="str">
        <f aca="false">VLOOKUP(DATOS_[[#This Row],[Antigüedad]],TblRngAntg14[],2,1)</f>
        <v>0 a 1 años</v>
      </c>
    </row>
    <row r="844" customFormat="false" ht="13.8" hidden="false" customHeight="false" outlineLevel="0" collapsed="false">
      <c r="D844" s="128"/>
      <c r="E844" s="129"/>
      <c r="F844" s="129"/>
      <c r="G844" s="129"/>
      <c r="H844" s="130"/>
      <c r="I844" s="131"/>
      <c r="J844" s="128"/>
      <c r="K844" s="132"/>
      <c r="L844" s="132"/>
      <c r="M844" s="133"/>
      <c r="N844" s="133"/>
      <c r="O844" s="133"/>
      <c r="P844" s="129"/>
      <c r="Z844" s="74"/>
      <c r="AA844" s="75"/>
      <c r="AB844" s="75"/>
      <c r="AC844" s="129"/>
      <c r="AD844" s="134"/>
      <c r="AE844" s="134"/>
      <c r="AF844" s="134"/>
      <c r="AG844" s="134"/>
      <c r="AH844" s="134"/>
      <c r="AI844" s="134"/>
      <c r="AJ844" s="134"/>
      <c r="AK844" s="134"/>
      <c r="AL844" s="134"/>
      <c r="AM844" s="134"/>
      <c r="AN844" s="134"/>
      <c r="AO844" s="134"/>
      <c r="AP844" s="134"/>
      <c r="AQ844" s="134"/>
      <c r="AR844" s="134"/>
      <c r="AS844" s="134"/>
      <c r="AT844" s="134"/>
      <c r="AU844" s="134"/>
      <c r="AV844" s="134"/>
      <c r="AW844" s="134"/>
      <c r="AX844" s="134"/>
      <c r="AY844" s="134"/>
      <c r="AZ844" s="134"/>
      <c r="BA844" s="134"/>
      <c r="BB844" s="134"/>
      <c r="BC844" s="134"/>
      <c r="BD844" s="134"/>
      <c r="BE844" s="134"/>
      <c r="BF844" s="134"/>
      <c r="BG844" s="134"/>
      <c r="BH844" s="134"/>
      <c r="BI844" s="134"/>
      <c r="BJ844" s="134"/>
      <c r="BK844" s="134"/>
      <c r="BL844" s="134"/>
      <c r="BM844" s="135"/>
      <c r="BN844" s="136" t="n">
        <f aca="false">+MAX($D$3,DATOS_[[#This Row],[Fecha Inicio Sit. Contract.]])</f>
        <v>0</v>
      </c>
      <c r="BO844" s="136" t="n">
        <f aca="false">+MIN($D$4,DATOS_[[#This Row],[Fecha Fin Sit. Contract.]])</f>
        <v>0</v>
      </c>
      <c r="BP844" s="137" t="n">
        <f aca="false">+DATOS_[[#This Row],[% de jornada]]*IF(DATOS_[[#This Row],[% jornada reducida]]="",1,DATOS_[[#This Row],[% jornada reducida]])</f>
        <v>0</v>
      </c>
      <c r="BQ844" s="137" t="n">
        <f aca="false">+(DATOS_[[#This Row],[F.fin.cal]]-DATOS_[[#This Row],[F.ini.cal]]+1)/($D$4-$D$3+1)</f>
        <v>1</v>
      </c>
      <c r="BR844" s="137" t="str">
        <f aca="false">IF(OR(AND(DATOS_[[#This Row],[Fecha Fin Contrato]]&lt;$D$3,DATOS_[[#This Row],[Fecha Fin Contrato]]&lt;&gt;""),DATOS_[[#This Row],[Fecha de Contratación]]&gt;$D$4),"Fuera","Dentro")</f>
        <v>Dentro</v>
      </c>
      <c r="BS844" s="137" t="str">
        <f aca="false" t="array" ref="BS844:BS844">IF(MAX(IF(DATOS_[id]=DATOS_[[#This Row],[id]],DATOS_[F.fin.cal]))=DATOS_[[#This Row],[F.fin.cal]],"Sí","NO")</f>
        <v>Sí</v>
      </c>
      <c r="BT844" s="137" t="str">
        <f aca="false">IF(AND(DATOS_[[#This Row],[% normaliz]]&lt;&gt;1,DATOS_[[#This Row],[% anualiz]]=1),"Sí","NO")</f>
        <v>Sí</v>
      </c>
      <c r="BU844" s="137" t="str">
        <f aca="false">IF(AND(DATOS_[[#This Row],[% normaliz]]=1,DATOS_[[#This Row],[% anualiz]]&lt;&gt;1),"Sí","NO")</f>
        <v>NO</v>
      </c>
      <c r="BV844" s="137" t="str">
        <f aca="false">IF(AND(DATOS_[[#This Row],[% normaliz]]&lt;&gt;1,DATOS_[[#This Row],[% anualiz]]&lt;&gt;1),"Sí","NO")</f>
        <v>NO</v>
      </c>
      <c r="BW844" s="137" t="str">
        <f aca="false">+IF(DATOS_[[#This Row],[% normaliz]]*DATOS_[[#This Row],[% anualiz]]=1,"NO","Sí")</f>
        <v>Sí</v>
      </c>
      <c r="BX844" s="138" t="e">
        <f aca="false">(DATOS_[[#This Row],[S.BASE]]*(1/DATOS_[[#This Row],[% normaliz]])*(1/DATOS_[[#This Row],[% anualiz]]))*IF(DATOS_[[#This Row],[Check Equiparado]]="Sí",1,0)</f>
        <v>#DIV/0!</v>
      </c>
      <c r="BY8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4" s="138" t="e">
        <f aca="false">+DATOS_[[#This Row],[SALARIO BASE Eq]]+DATOS_[[#This Row],[Tot COMPL.SAL Eq]]</f>
        <v>#DIV/0!</v>
      </c>
      <c r="CA844" s="138" t="e">
        <f aca="false" t="array" ref="CA844:CA8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4" s="138" t="e">
        <f aca="false">+DATOS_[[#This Row],[TOTAL SALARIO Eq]]+DATOS_[[#This Row],[Tot Extrasalarial Eq]]</f>
        <v>#DIV/0!</v>
      </c>
      <c r="CC844" s="139" t="n">
        <f aca="false">DATOS_[[#This Row],[S.BASE]]</f>
        <v>0</v>
      </c>
      <c r="CD844" s="139" t="n">
        <f aca="false">+SUM(DATOS_[[#This Row],[Conc.Sal.01]:[Conc.Sal.30]])</f>
        <v>0</v>
      </c>
      <c r="CE844" s="139" t="n">
        <f aca="false">+DATOS_[[#This Row],[SALARIO BASE Ef]]+DATOS_[[#This Row],[Tot COMPL.SAL Ef]]</f>
        <v>0</v>
      </c>
      <c r="CF844" s="139" t="n">
        <f aca="false">+SUM(DATOS_[[#This Row],[C.Extra.01]:[C.Extra.05]])</f>
        <v>0</v>
      </c>
      <c r="CG844" s="139" t="n">
        <f aca="false">+DATOS_[[#This Row],[TOTAL SALARIO Ef]]+DATOS_[[#This Row],[Tot Extrasalarial Ef]]</f>
        <v>0</v>
      </c>
      <c r="CH844" s="140" t="n">
        <f aca="false">MIN(IF(DATOS_[[#This Row],[Fecha Fin Contrato]]="",$D$4,DATOS_[[#This Row],[Fecha Fin Contrato]]),$D$4)-MAX(DATOS_[[#This Row],[Fecha de Contratación]],$D$3)+1</f>
        <v>1</v>
      </c>
      <c r="CI844" s="141" t="str">
        <f aca="false">IF(COUNTIFS(DATOS_[id],DATOS_[[#This Row],[id]])&gt;1,DATOS_[[#This Row],[id]],"")</f>
        <v/>
      </c>
      <c r="CJ844" s="141" t="n">
        <f aca="false">(Inicio!$G$10-DATOS_[[#This Row],[Fecha Nacimiento]])/365.25</f>
        <v>0</v>
      </c>
      <c r="CK844" s="141" t="n">
        <f aca="false">(Inicio!$G$10-DATOS_[[#This Row],[Fecha de Antigüedad]])/365.25</f>
        <v>0</v>
      </c>
      <c r="CL844" s="141" t="e">
        <f aca="false">+VLOOKUP(DATOS_[[#This Row],[Clave de Contrato]],TblTiposContrato13[],3,0)</f>
        <v>#N/A</v>
      </c>
      <c r="CM844" s="141" t="e">
        <f aca="false">+VLOOKUP(DATOS_[[#This Row],[Clave de Contrato]],TblTiposContrato13[],4,0)</f>
        <v>#N/A</v>
      </c>
      <c r="CN844" s="141" t="str">
        <f aca="false">VLOOKUP(DATOS_[[#This Row],[Edad]],CONTRATOS!TblRngEdad,2,1)</f>
        <v>20  o menos</v>
      </c>
      <c r="CO844" s="141" t="str">
        <f aca="false">VLOOKUP(DATOS_[[#This Row],[Antigüedad]],TblRngAntg14[],2,1)</f>
        <v>0 a 1 años</v>
      </c>
    </row>
    <row r="845" customFormat="false" ht="13.8" hidden="false" customHeight="false" outlineLevel="0" collapsed="false">
      <c r="D845" s="128"/>
      <c r="E845" s="129"/>
      <c r="F845" s="129"/>
      <c r="G845" s="129"/>
      <c r="H845" s="130"/>
      <c r="I845" s="131"/>
      <c r="J845" s="128"/>
      <c r="K845" s="132"/>
      <c r="L845" s="132"/>
      <c r="M845" s="133"/>
      <c r="N845" s="133"/>
      <c r="O845" s="133"/>
      <c r="P845" s="129"/>
      <c r="Z845" s="74"/>
      <c r="AA845" s="75"/>
      <c r="AB845" s="75"/>
      <c r="AC845" s="129"/>
      <c r="AD845" s="134"/>
      <c r="AE845" s="134"/>
      <c r="AF845" s="134"/>
      <c r="AG845" s="134"/>
      <c r="AH845" s="134"/>
      <c r="AI845" s="134"/>
      <c r="AJ845" s="134"/>
      <c r="AK845" s="134"/>
      <c r="AL845" s="134"/>
      <c r="AM845" s="134"/>
      <c r="AN845" s="134"/>
      <c r="AO845" s="134"/>
      <c r="AP845" s="134"/>
      <c r="AQ845" s="134"/>
      <c r="AR845" s="134"/>
      <c r="AS845" s="134"/>
      <c r="AT845" s="134"/>
      <c r="AU845" s="134"/>
      <c r="AV845" s="134"/>
      <c r="AW845" s="134"/>
      <c r="AX845" s="134"/>
      <c r="AY845" s="134"/>
      <c r="AZ845" s="134"/>
      <c r="BA845" s="134"/>
      <c r="BB845" s="134"/>
      <c r="BC845" s="134"/>
      <c r="BD845" s="134"/>
      <c r="BE845" s="134"/>
      <c r="BF845" s="134"/>
      <c r="BG845" s="134"/>
      <c r="BH845" s="134"/>
      <c r="BI845" s="134"/>
      <c r="BJ845" s="134"/>
      <c r="BK845" s="134"/>
      <c r="BL845" s="134"/>
      <c r="BM845" s="135"/>
      <c r="BN845" s="136" t="n">
        <f aca="false">+MAX($D$3,DATOS_[[#This Row],[Fecha Inicio Sit. Contract.]])</f>
        <v>0</v>
      </c>
      <c r="BO845" s="136" t="n">
        <f aca="false">+MIN($D$4,DATOS_[[#This Row],[Fecha Fin Sit. Contract.]])</f>
        <v>0</v>
      </c>
      <c r="BP845" s="137" t="n">
        <f aca="false">+DATOS_[[#This Row],[% de jornada]]*IF(DATOS_[[#This Row],[% jornada reducida]]="",1,DATOS_[[#This Row],[% jornada reducida]])</f>
        <v>0</v>
      </c>
      <c r="BQ845" s="137" t="n">
        <f aca="false">+(DATOS_[[#This Row],[F.fin.cal]]-DATOS_[[#This Row],[F.ini.cal]]+1)/($D$4-$D$3+1)</f>
        <v>1</v>
      </c>
      <c r="BR845" s="137" t="str">
        <f aca="false">IF(OR(AND(DATOS_[[#This Row],[Fecha Fin Contrato]]&lt;$D$3,DATOS_[[#This Row],[Fecha Fin Contrato]]&lt;&gt;""),DATOS_[[#This Row],[Fecha de Contratación]]&gt;$D$4),"Fuera","Dentro")</f>
        <v>Dentro</v>
      </c>
      <c r="BS845" s="137" t="str">
        <f aca="false" t="array" ref="BS845:BS845">IF(MAX(IF(DATOS_[id]=DATOS_[[#This Row],[id]],DATOS_[F.fin.cal]))=DATOS_[[#This Row],[F.fin.cal]],"Sí","NO")</f>
        <v>Sí</v>
      </c>
      <c r="BT845" s="137" t="str">
        <f aca="false">IF(AND(DATOS_[[#This Row],[% normaliz]]&lt;&gt;1,DATOS_[[#This Row],[% anualiz]]=1),"Sí","NO")</f>
        <v>Sí</v>
      </c>
      <c r="BU845" s="137" t="str">
        <f aca="false">IF(AND(DATOS_[[#This Row],[% normaliz]]=1,DATOS_[[#This Row],[% anualiz]]&lt;&gt;1),"Sí","NO")</f>
        <v>NO</v>
      </c>
      <c r="BV845" s="137" t="str">
        <f aca="false">IF(AND(DATOS_[[#This Row],[% normaliz]]&lt;&gt;1,DATOS_[[#This Row],[% anualiz]]&lt;&gt;1),"Sí","NO")</f>
        <v>NO</v>
      </c>
      <c r="BW845" s="137" t="str">
        <f aca="false">+IF(DATOS_[[#This Row],[% normaliz]]*DATOS_[[#This Row],[% anualiz]]=1,"NO","Sí")</f>
        <v>Sí</v>
      </c>
      <c r="BX845" s="138" t="e">
        <f aca="false">(DATOS_[[#This Row],[S.BASE]]*(1/DATOS_[[#This Row],[% normaliz]])*(1/DATOS_[[#This Row],[% anualiz]]))*IF(DATOS_[[#This Row],[Check Equiparado]]="Sí",1,0)</f>
        <v>#DIV/0!</v>
      </c>
      <c r="BY8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5" s="138" t="e">
        <f aca="false">+DATOS_[[#This Row],[SALARIO BASE Eq]]+DATOS_[[#This Row],[Tot COMPL.SAL Eq]]</f>
        <v>#DIV/0!</v>
      </c>
      <c r="CA845" s="138" t="e">
        <f aca="false" t="array" ref="CA845:CA8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5" s="138" t="e">
        <f aca="false">+DATOS_[[#This Row],[TOTAL SALARIO Eq]]+DATOS_[[#This Row],[Tot Extrasalarial Eq]]</f>
        <v>#DIV/0!</v>
      </c>
      <c r="CC845" s="139" t="n">
        <f aca="false">DATOS_[[#This Row],[S.BASE]]</f>
        <v>0</v>
      </c>
      <c r="CD845" s="139" t="n">
        <f aca="false">+SUM(DATOS_[[#This Row],[Conc.Sal.01]:[Conc.Sal.30]])</f>
        <v>0</v>
      </c>
      <c r="CE845" s="139" t="n">
        <f aca="false">+DATOS_[[#This Row],[SALARIO BASE Ef]]+DATOS_[[#This Row],[Tot COMPL.SAL Ef]]</f>
        <v>0</v>
      </c>
      <c r="CF845" s="139" t="n">
        <f aca="false">+SUM(DATOS_[[#This Row],[C.Extra.01]:[C.Extra.05]])</f>
        <v>0</v>
      </c>
      <c r="CG845" s="139" t="n">
        <f aca="false">+DATOS_[[#This Row],[TOTAL SALARIO Ef]]+DATOS_[[#This Row],[Tot Extrasalarial Ef]]</f>
        <v>0</v>
      </c>
      <c r="CH845" s="140" t="n">
        <f aca="false">MIN(IF(DATOS_[[#This Row],[Fecha Fin Contrato]]="",$D$4,DATOS_[[#This Row],[Fecha Fin Contrato]]),$D$4)-MAX(DATOS_[[#This Row],[Fecha de Contratación]],$D$3)+1</f>
        <v>1</v>
      </c>
      <c r="CI845" s="141" t="str">
        <f aca="false">IF(COUNTIFS(DATOS_[id],DATOS_[[#This Row],[id]])&gt;1,DATOS_[[#This Row],[id]],"")</f>
        <v/>
      </c>
      <c r="CJ845" s="141" t="n">
        <f aca="false">(Inicio!$G$10-DATOS_[[#This Row],[Fecha Nacimiento]])/365.25</f>
        <v>0</v>
      </c>
      <c r="CK845" s="141" t="n">
        <f aca="false">(Inicio!$G$10-DATOS_[[#This Row],[Fecha de Antigüedad]])/365.25</f>
        <v>0</v>
      </c>
      <c r="CL845" s="141" t="e">
        <f aca="false">+VLOOKUP(DATOS_[[#This Row],[Clave de Contrato]],TblTiposContrato13[],3,0)</f>
        <v>#N/A</v>
      </c>
      <c r="CM845" s="141" t="e">
        <f aca="false">+VLOOKUP(DATOS_[[#This Row],[Clave de Contrato]],TblTiposContrato13[],4,0)</f>
        <v>#N/A</v>
      </c>
      <c r="CN845" s="141" t="str">
        <f aca="false">VLOOKUP(DATOS_[[#This Row],[Edad]],CONTRATOS!TblRngEdad,2,1)</f>
        <v>20  o menos</v>
      </c>
      <c r="CO845" s="141" t="str">
        <f aca="false">VLOOKUP(DATOS_[[#This Row],[Antigüedad]],TblRngAntg14[],2,1)</f>
        <v>0 a 1 años</v>
      </c>
    </row>
    <row r="846" customFormat="false" ht="13.8" hidden="false" customHeight="false" outlineLevel="0" collapsed="false">
      <c r="D846" s="128"/>
      <c r="E846" s="129"/>
      <c r="F846" s="129"/>
      <c r="G846" s="129"/>
      <c r="H846" s="130"/>
      <c r="I846" s="131"/>
      <c r="J846" s="128"/>
      <c r="K846" s="132"/>
      <c r="L846" s="132"/>
      <c r="M846" s="133"/>
      <c r="N846" s="133"/>
      <c r="O846" s="133"/>
      <c r="P846" s="129"/>
      <c r="Z846" s="74"/>
      <c r="AA846" s="75"/>
      <c r="AB846" s="75"/>
      <c r="AC846" s="129"/>
      <c r="AD846" s="134"/>
      <c r="AE846" s="134"/>
      <c r="AF846" s="134"/>
      <c r="AG846" s="134"/>
      <c r="AH846" s="134"/>
      <c r="AI846" s="134"/>
      <c r="AJ846" s="134"/>
      <c r="AK846" s="134"/>
      <c r="AL846" s="134"/>
      <c r="AM846" s="134"/>
      <c r="AN846" s="134"/>
      <c r="AO846" s="134"/>
      <c r="AP846" s="134"/>
      <c r="AQ846" s="134"/>
      <c r="AR846" s="134"/>
      <c r="AS846" s="134"/>
      <c r="AT846" s="134"/>
      <c r="AU846" s="134"/>
      <c r="AV846" s="134"/>
      <c r="AW846" s="134"/>
      <c r="AX846" s="134"/>
      <c r="AY846" s="134"/>
      <c r="AZ846" s="134"/>
      <c r="BA846" s="134"/>
      <c r="BB846" s="134"/>
      <c r="BC846" s="134"/>
      <c r="BD846" s="134"/>
      <c r="BE846" s="134"/>
      <c r="BF846" s="134"/>
      <c r="BG846" s="134"/>
      <c r="BH846" s="134"/>
      <c r="BI846" s="134"/>
      <c r="BJ846" s="134"/>
      <c r="BK846" s="134"/>
      <c r="BL846" s="134"/>
      <c r="BM846" s="135"/>
      <c r="BN846" s="136" t="n">
        <f aca="false">+MAX($D$3,DATOS_[[#This Row],[Fecha Inicio Sit. Contract.]])</f>
        <v>0</v>
      </c>
      <c r="BO846" s="136" t="n">
        <f aca="false">+MIN($D$4,DATOS_[[#This Row],[Fecha Fin Sit. Contract.]])</f>
        <v>0</v>
      </c>
      <c r="BP846" s="137" t="n">
        <f aca="false">+DATOS_[[#This Row],[% de jornada]]*IF(DATOS_[[#This Row],[% jornada reducida]]="",1,DATOS_[[#This Row],[% jornada reducida]])</f>
        <v>0</v>
      </c>
      <c r="BQ846" s="137" t="n">
        <f aca="false">+(DATOS_[[#This Row],[F.fin.cal]]-DATOS_[[#This Row],[F.ini.cal]]+1)/($D$4-$D$3+1)</f>
        <v>1</v>
      </c>
      <c r="BR846" s="137" t="str">
        <f aca="false">IF(OR(AND(DATOS_[[#This Row],[Fecha Fin Contrato]]&lt;$D$3,DATOS_[[#This Row],[Fecha Fin Contrato]]&lt;&gt;""),DATOS_[[#This Row],[Fecha de Contratación]]&gt;$D$4),"Fuera","Dentro")</f>
        <v>Dentro</v>
      </c>
      <c r="BS846" s="137" t="str">
        <f aca="false" t="array" ref="BS846:BS846">IF(MAX(IF(DATOS_[id]=DATOS_[[#This Row],[id]],DATOS_[F.fin.cal]))=DATOS_[[#This Row],[F.fin.cal]],"Sí","NO")</f>
        <v>Sí</v>
      </c>
      <c r="BT846" s="137" t="str">
        <f aca="false">IF(AND(DATOS_[[#This Row],[% normaliz]]&lt;&gt;1,DATOS_[[#This Row],[% anualiz]]=1),"Sí","NO")</f>
        <v>Sí</v>
      </c>
      <c r="BU846" s="137" t="str">
        <f aca="false">IF(AND(DATOS_[[#This Row],[% normaliz]]=1,DATOS_[[#This Row],[% anualiz]]&lt;&gt;1),"Sí","NO")</f>
        <v>NO</v>
      </c>
      <c r="BV846" s="137" t="str">
        <f aca="false">IF(AND(DATOS_[[#This Row],[% normaliz]]&lt;&gt;1,DATOS_[[#This Row],[% anualiz]]&lt;&gt;1),"Sí","NO")</f>
        <v>NO</v>
      </c>
      <c r="BW846" s="137" t="str">
        <f aca="false">+IF(DATOS_[[#This Row],[% normaliz]]*DATOS_[[#This Row],[% anualiz]]=1,"NO","Sí")</f>
        <v>Sí</v>
      </c>
      <c r="BX846" s="138" t="e">
        <f aca="false">(DATOS_[[#This Row],[S.BASE]]*(1/DATOS_[[#This Row],[% normaliz]])*(1/DATOS_[[#This Row],[% anualiz]]))*IF(DATOS_[[#This Row],[Check Equiparado]]="Sí",1,0)</f>
        <v>#DIV/0!</v>
      </c>
      <c r="BY8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6" s="138" t="e">
        <f aca="false">+DATOS_[[#This Row],[SALARIO BASE Eq]]+DATOS_[[#This Row],[Tot COMPL.SAL Eq]]</f>
        <v>#DIV/0!</v>
      </c>
      <c r="CA846" s="138" t="e">
        <f aca="false" t="array" ref="CA846:CA8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6" s="138" t="e">
        <f aca="false">+DATOS_[[#This Row],[TOTAL SALARIO Eq]]+DATOS_[[#This Row],[Tot Extrasalarial Eq]]</f>
        <v>#DIV/0!</v>
      </c>
      <c r="CC846" s="139" t="n">
        <f aca="false">DATOS_[[#This Row],[S.BASE]]</f>
        <v>0</v>
      </c>
      <c r="CD846" s="139" t="n">
        <f aca="false">+SUM(DATOS_[[#This Row],[Conc.Sal.01]:[Conc.Sal.30]])</f>
        <v>0</v>
      </c>
      <c r="CE846" s="139" t="n">
        <f aca="false">+DATOS_[[#This Row],[SALARIO BASE Ef]]+DATOS_[[#This Row],[Tot COMPL.SAL Ef]]</f>
        <v>0</v>
      </c>
      <c r="CF846" s="139" t="n">
        <f aca="false">+SUM(DATOS_[[#This Row],[C.Extra.01]:[C.Extra.05]])</f>
        <v>0</v>
      </c>
      <c r="CG846" s="139" t="n">
        <f aca="false">+DATOS_[[#This Row],[TOTAL SALARIO Ef]]+DATOS_[[#This Row],[Tot Extrasalarial Ef]]</f>
        <v>0</v>
      </c>
      <c r="CH846" s="140" t="n">
        <f aca="false">MIN(IF(DATOS_[[#This Row],[Fecha Fin Contrato]]="",$D$4,DATOS_[[#This Row],[Fecha Fin Contrato]]),$D$4)-MAX(DATOS_[[#This Row],[Fecha de Contratación]],$D$3)+1</f>
        <v>1</v>
      </c>
      <c r="CI846" s="141" t="str">
        <f aca="false">IF(COUNTIFS(DATOS_[id],DATOS_[[#This Row],[id]])&gt;1,DATOS_[[#This Row],[id]],"")</f>
        <v/>
      </c>
      <c r="CJ846" s="141" t="n">
        <f aca="false">(Inicio!$G$10-DATOS_[[#This Row],[Fecha Nacimiento]])/365.25</f>
        <v>0</v>
      </c>
      <c r="CK846" s="141" t="n">
        <f aca="false">(Inicio!$G$10-DATOS_[[#This Row],[Fecha de Antigüedad]])/365.25</f>
        <v>0</v>
      </c>
      <c r="CL846" s="141" t="e">
        <f aca="false">+VLOOKUP(DATOS_[[#This Row],[Clave de Contrato]],TblTiposContrato13[],3,0)</f>
        <v>#N/A</v>
      </c>
      <c r="CM846" s="141" t="e">
        <f aca="false">+VLOOKUP(DATOS_[[#This Row],[Clave de Contrato]],TblTiposContrato13[],4,0)</f>
        <v>#N/A</v>
      </c>
      <c r="CN846" s="141" t="str">
        <f aca="false">VLOOKUP(DATOS_[[#This Row],[Edad]],CONTRATOS!TblRngEdad,2,1)</f>
        <v>20  o menos</v>
      </c>
      <c r="CO846" s="141" t="str">
        <f aca="false">VLOOKUP(DATOS_[[#This Row],[Antigüedad]],TblRngAntg14[],2,1)</f>
        <v>0 a 1 años</v>
      </c>
    </row>
    <row r="847" customFormat="false" ht="13.8" hidden="false" customHeight="false" outlineLevel="0" collapsed="false">
      <c r="D847" s="128"/>
      <c r="E847" s="129"/>
      <c r="F847" s="129"/>
      <c r="G847" s="129"/>
      <c r="H847" s="130"/>
      <c r="I847" s="131"/>
      <c r="J847" s="128"/>
      <c r="K847" s="132"/>
      <c r="L847" s="132"/>
      <c r="M847" s="133"/>
      <c r="N847" s="133"/>
      <c r="O847" s="133"/>
      <c r="P847" s="129"/>
      <c r="Z847" s="74"/>
      <c r="AA847" s="75"/>
      <c r="AB847" s="75"/>
      <c r="AC847" s="129"/>
      <c r="AD847" s="134"/>
      <c r="AE847" s="134"/>
      <c r="AF847" s="134"/>
      <c r="AG847" s="134"/>
      <c r="AH847" s="134"/>
      <c r="AI847" s="134"/>
      <c r="AJ847" s="134"/>
      <c r="AK847" s="134"/>
      <c r="AL847" s="134"/>
      <c r="AM847" s="134"/>
      <c r="AN847" s="134"/>
      <c r="AO847" s="134"/>
      <c r="AP847" s="134"/>
      <c r="AQ847" s="134"/>
      <c r="AR847" s="134"/>
      <c r="AS847" s="134"/>
      <c r="AT847" s="134"/>
      <c r="AU847" s="134"/>
      <c r="AV847" s="134"/>
      <c r="AW847" s="134"/>
      <c r="AX847" s="134"/>
      <c r="AY847" s="134"/>
      <c r="AZ847" s="134"/>
      <c r="BA847" s="134"/>
      <c r="BB847" s="134"/>
      <c r="BC847" s="134"/>
      <c r="BD847" s="134"/>
      <c r="BE847" s="134"/>
      <c r="BF847" s="134"/>
      <c r="BG847" s="134"/>
      <c r="BH847" s="134"/>
      <c r="BI847" s="134"/>
      <c r="BJ847" s="134"/>
      <c r="BK847" s="134"/>
      <c r="BL847" s="134"/>
      <c r="BM847" s="135"/>
      <c r="BN847" s="136" t="n">
        <f aca="false">+MAX($D$3,DATOS_[[#This Row],[Fecha Inicio Sit. Contract.]])</f>
        <v>0</v>
      </c>
      <c r="BO847" s="136" t="n">
        <f aca="false">+MIN($D$4,DATOS_[[#This Row],[Fecha Fin Sit. Contract.]])</f>
        <v>0</v>
      </c>
      <c r="BP847" s="137" t="n">
        <f aca="false">+DATOS_[[#This Row],[% de jornada]]*IF(DATOS_[[#This Row],[% jornada reducida]]="",1,DATOS_[[#This Row],[% jornada reducida]])</f>
        <v>0</v>
      </c>
      <c r="BQ847" s="137" t="n">
        <f aca="false">+(DATOS_[[#This Row],[F.fin.cal]]-DATOS_[[#This Row],[F.ini.cal]]+1)/($D$4-$D$3+1)</f>
        <v>1</v>
      </c>
      <c r="BR847" s="137" t="str">
        <f aca="false">IF(OR(AND(DATOS_[[#This Row],[Fecha Fin Contrato]]&lt;$D$3,DATOS_[[#This Row],[Fecha Fin Contrato]]&lt;&gt;""),DATOS_[[#This Row],[Fecha de Contratación]]&gt;$D$4),"Fuera","Dentro")</f>
        <v>Dentro</v>
      </c>
      <c r="BS847" s="137" t="str">
        <f aca="false" t="array" ref="BS847:BS847">IF(MAX(IF(DATOS_[id]=DATOS_[[#This Row],[id]],DATOS_[F.fin.cal]))=DATOS_[[#This Row],[F.fin.cal]],"Sí","NO")</f>
        <v>Sí</v>
      </c>
      <c r="BT847" s="137" t="str">
        <f aca="false">IF(AND(DATOS_[[#This Row],[% normaliz]]&lt;&gt;1,DATOS_[[#This Row],[% anualiz]]=1),"Sí","NO")</f>
        <v>Sí</v>
      </c>
      <c r="BU847" s="137" t="str">
        <f aca="false">IF(AND(DATOS_[[#This Row],[% normaliz]]=1,DATOS_[[#This Row],[% anualiz]]&lt;&gt;1),"Sí","NO")</f>
        <v>NO</v>
      </c>
      <c r="BV847" s="137" t="str">
        <f aca="false">IF(AND(DATOS_[[#This Row],[% normaliz]]&lt;&gt;1,DATOS_[[#This Row],[% anualiz]]&lt;&gt;1),"Sí","NO")</f>
        <v>NO</v>
      </c>
      <c r="BW847" s="137" t="str">
        <f aca="false">+IF(DATOS_[[#This Row],[% normaliz]]*DATOS_[[#This Row],[% anualiz]]=1,"NO","Sí")</f>
        <v>Sí</v>
      </c>
      <c r="BX847" s="138" t="e">
        <f aca="false">(DATOS_[[#This Row],[S.BASE]]*(1/DATOS_[[#This Row],[% normaliz]])*(1/DATOS_[[#This Row],[% anualiz]]))*IF(DATOS_[[#This Row],[Check Equiparado]]="Sí",1,0)</f>
        <v>#DIV/0!</v>
      </c>
      <c r="BY8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7" s="138" t="e">
        <f aca="false">+DATOS_[[#This Row],[SALARIO BASE Eq]]+DATOS_[[#This Row],[Tot COMPL.SAL Eq]]</f>
        <v>#DIV/0!</v>
      </c>
      <c r="CA847" s="138" t="e">
        <f aca="false" t="array" ref="CA847:CA8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7" s="138" t="e">
        <f aca="false">+DATOS_[[#This Row],[TOTAL SALARIO Eq]]+DATOS_[[#This Row],[Tot Extrasalarial Eq]]</f>
        <v>#DIV/0!</v>
      </c>
      <c r="CC847" s="139" t="n">
        <f aca="false">DATOS_[[#This Row],[S.BASE]]</f>
        <v>0</v>
      </c>
      <c r="CD847" s="139" t="n">
        <f aca="false">+SUM(DATOS_[[#This Row],[Conc.Sal.01]:[Conc.Sal.30]])</f>
        <v>0</v>
      </c>
      <c r="CE847" s="139" t="n">
        <f aca="false">+DATOS_[[#This Row],[SALARIO BASE Ef]]+DATOS_[[#This Row],[Tot COMPL.SAL Ef]]</f>
        <v>0</v>
      </c>
      <c r="CF847" s="139" t="n">
        <f aca="false">+SUM(DATOS_[[#This Row],[C.Extra.01]:[C.Extra.05]])</f>
        <v>0</v>
      </c>
      <c r="CG847" s="139" t="n">
        <f aca="false">+DATOS_[[#This Row],[TOTAL SALARIO Ef]]+DATOS_[[#This Row],[Tot Extrasalarial Ef]]</f>
        <v>0</v>
      </c>
      <c r="CH847" s="140" t="n">
        <f aca="false">MIN(IF(DATOS_[[#This Row],[Fecha Fin Contrato]]="",$D$4,DATOS_[[#This Row],[Fecha Fin Contrato]]),$D$4)-MAX(DATOS_[[#This Row],[Fecha de Contratación]],$D$3)+1</f>
        <v>1</v>
      </c>
      <c r="CI847" s="141" t="str">
        <f aca="false">IF(COUNTIFS(DATOS_[id],DATOS_[[#This Row],[id]])&gt;1,DATOS_[[#This Row],[id]],"")</f>
        <v/>
      </c>
      <c r="CJ847" s="141" t="n">
        <f aca="false">(Inicio!$G$10-DATOS_[[#This Row],[Fecha Nacimiento]])/365.25</f>
        <v>0</v>
      </c>
      <c r="CK847" s="141" t="n">
        <f aca="false">(Inicio!$G$10-DATOS_[[#This Row],[Fecha de Antigüedad]])/365.25</f>
        <v>0</v>
      </c>
      <c r="CL847" s="141" t="e">
        <f aca="false">+VLOOKUP(DATOS_[[#This Row],[Clave de Contrato]],TblTiposContrato13[],3,0)</f>
        <v>#N/A</v>
      </c>
      <c r="CM847" s="141" t="e">
        <f aca="false">+VLOOKUP(DATOS_[[#This Row],[Clave de Contrato]],TblTiposContrato13[],4,0)</f>
        <v>#N/A</v>
      </c>
      <c r="CN847" s="141" t="str">
        <f aca="false">VLOOKUP(DATOS_[[#This Row],[Edad]],CONTRATOS!TblRngEdad,2,1)</f>
        <v>20  o menos</v>
      </c>
      <c r="CO847" s="141" t="str">
        <f aca="false">VLOOKUP(DATOS_[[#This Row],[Antigüedad]],TblRngAntg14[],2,1)</f>
        <v>0 a 1 años</v>
      </c>
    </row>
    <row r="848" customFormat="false" ht="13.8" hidden="false" customHeight="false" outlineLevel="0" collapsed="false">
      <c r="D848" s="128"/>
      <c r="E848" s="129"/>
      <c r="F848" s="129"/>
      <c r="G848" s="129"/>
      <c r="H848" s="130"/>
      <c r="I848" s="131"/>
      <c r="J848" s="128"/>
      <c r="K848" s="132"/>
      <c r="L848" s="132"/>
      <c r="M848" s="133"/>
      <c r="N848" s="133"/>
      <c r="O848" s="133"/>
      <c r="P848" s="129"/>
      <c r="Z848" s="74"/>
      <c r="AA848" s="75"/>
      <c r="AB848" s="75"/>
      <c r="AC848" s="129"/>
      <c r="AD848" s="134"/>
      <c r="AE848" s="134"/>
      <c r="AF848" s="134"/>
      <c r="AG848" s="134"/>
      <c r="AH848" s="134"/>
      <c r="AI848" s="134"/>
      <c r="AJ848" s="134"/>
      <c r="AK848" s="134"/>
      <c r="AL848" s="134"/>
      <c r="AM848" s="134"/>
      <c r="AN848" s="134"/>
      <c r="AO848" s="134"/>
      <c r="AP848" s="134"/>
      <c r="AQ848" s="134"/>
      <c r="AR848" s="134"/>
      <c r="AS848" s="134"/>
      <c r="AT848" s="134"/>
      <c r="AU848" s="134"/>
      <c r="AV848" s="134"/>
      <c r="AW848" s="134"/>
      <c r="AX848" s="134"/>
      <c r="AY848" s="134"/>
      <c r="AZ848" s="134"/>
      <c r="BA848" s="134"/>
      <c r="BB848" s="134"/>
      <c r="BC848" s="134"/>
      <c r="BD848" s="134"/>
      <c r="BE848" s="134"/>
      <c r="BF848" s="134"/>
      <c r="BG848" s="134"/>
      <c r="BH848" s="134"/>
      <c r="BI848" s="134"/>
      <c r="BJ848" s="134"/>
      <c r="BK848" s="134"/>
      <c r="BL848" s="134"/>
      <c r="BM848" s="135"/>
      <c r="BN848" s="136" t="n">
        <f aca="false">+MAX($D$3,DATOS_[[#This Row],[Fecha Inicio Sit. Contract.]])</f>
        <v>0</v>
      </c>
      <c r="BO848" s="136" t="n">
        <f aca="false">+MIN($D$4,DATOS_[[#This Row],[Fecha Fin Sit. Contract.]])</f>
        <v>0</v>
      </c>
      <c r="BP848" s="137" t="n">
        <f aca="false">+DATOS_[[#This Row],[% de jornada]]*IF(DATOS_[[#This Row],[% jornada reducida]]="",1,DATOS_[[#This Row],[% jornada reducida]])</f>
        <v>0</v>
      </c>
      <c r="BQ848" s="137" t="n">
        <f aca="false">+(DATOS_[[#This Row],[F.fin.cal]]-DATOS_[[#This Row],[F.ini.cal]]+1)/($D$4-$D$3+1)</f>
        <v>1</v>
      </c>
      <c r="BR848" s="137" t="str">
        <f aca="false">IF(OR(AND(DATOS_[[#This Row],[Fecha Fin Contrato]]&lt;$D$3,DATOS_[[#This Row],[Fecha Fin Contrato]]&lt;&gt;""),DATOS_[[#This Row],[Fecha de Contratación]]&gt;$D$4),"Fuera","Dentro")</f>
        <v>Dentro</v>
      </c>
      <c r="BS848" s="137" t="str">
        <f aca="false" t="array" ref="BS848:BS848">IF(MAX(IF(DATOS_[id]=DATOS_[[#This Row],[id]],DATOS_[F.fin.cal]))=DATOS_[[#This Row],[F.fin.cal]],"Sí","NO")</f>
        <v>Sí</v>
      </c>
      <c r="BT848" s="137" t="str">
        <f aca="false">IF(AND(DATOS_[[#This Row],[% normaliz]]&lt;&gt;1,DATOS_[[#This Row],[% anualiz]]=1),"Sí","NO")</f>
        <v>Sí</v>
      </c>
      <c r="BU848" s="137" t="str">
        <f aca="false">IF(AND(DATOS_[[#This Row],[% normaliz]]=1,DATOS_[[#This Row],[% anualiz]]&lt;&gt;1),"Sí","NO")</f>
        <v>NO</v>
      </c>
      <c r="BV848" s="137" t="str">
        <f aca="false">IF(AND(DATOS_[[#This Row],[% normaliz]]&lt;&gt;1,DATOS_[[#This Row],[% anualiz]]&lt;&gt;1),"Sí","NO")</f>
        <v>NO</v>
      </c>
      <c r="BW848" s="137" t="str">
        <f aca="false">+IF(DATOS_[[#This Row],[% normaliz]]*DATOS_[[#This Row],[% anualiz]]=1,"NO","Sí")</f>
        <v>Sí</v>
      </c>
      <c r="BX848" s="138" t="e">
        <f aca="false">(DATOS_[[#This Row],[S.BASE]]*(1/DATOS_[[#This Row],[% normaliz]])*(1/DATOS_[[#This Row],[% anualiz]]))*IF(DATOS_[[#This Row],[Check Equiparado]]="Sí",1,0)</f>
        <v>#DIV/0!</v>
      </c>
      <c r="BY8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8" s="138" t="e">
        <f aca="false">+DATOS_[[#This Row],[SALARIO BASE Eq]]+DATOS_[[#This Row],[Tot COMPL.SAL Eq]]</f>
        <v>#DIV/0!</v>
      </c>
      <c r="CA848" s="138" t="e">
        <f aca="false" t="array" ref="CA848:CA8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8" s="138" t="e">
        <f aca="false">+DATOS_[[#This Row],[TOTAL SALARIO Eq]]+DATOS_[[#This Row],[Tot Extrasalarial Eq]]</f>
        <v>#DIV/0!</v>
      </c>
      <c r="CC848" s="139" t="n">
        <f aca="false">DATOS_[[#This Row],[S.BASE]]</f>
        <v>0</v>
      </c>
      <c r="CD848" s="139" t="n">
        <f aca="false">+SUM(DATOS_[[#This Row],[Conc.Sal.01]:[Conc.Sal.30]])</f>
        <v>0</v>
      </c>
      <c r="CE848" s="139" t="n">
        <f aca="false">+DATOS_[[#This Row],[SALARIO BASE Ef]]+DATOS_[[#This Row],[Tot COMPL.SAL Ef]]</f>
        <v>0</v>
      </c>
      <c r="CF848" s="139" t="n">
        <f aca="false">+SUM(DATOS_[[#This Row],[C.Extra.01]:[C.Extra.05]])</f>
        <v>0</v>
      </c>
      <c r="CG848" s="139" t="n">
        <f aca="false">+DATOS_[[#This Row],[TOTAL SALARIO Ef]]+DATOS_[[#This Row],[Tot Extrasalarial Ef]]</f>
        <v>0</v>
      </c>
      <c r="CH848" s="140" t="n">
        <f aca="false">MIN(IF(DATOS_[[#This Row],[Fecha Fin Contrato]]="",$D$4,DATOS_[[#This Row],[Fecha Fin Contrato]]),$D$4)-MAX(DATOS_[[#This Row],[Fecha de Contratación]],$D$3)+1</f>
        <v>1</v>
      </c>
      <c r="CI848" s="141" t="str">
        <f aca="false">IF(COUNTIFS(DATOS_[id],DATOS_[[#This Row],[id]])&gt;1,DATOS_[[#This Row],[id]],"")</f>
        <v/>
      </c>
      <c r="CJ848" s="141" t="n">
        <f aca="false">(Inicio!$G$10-DATOS_[[#This Row],[Fecha Nacimiento]])/365.25</f>
        <v>0</v>
      </c>
      <c r="CK848" s="141" t="n">
        <f aca="false">(Inicio!$G$10-DATOS_[[#This Row],[Fecha de Antigüedad]])/365.25</f>
        <v>0</v>
      </c>
      <c r="CL848" s="141" t="e">
        <f aca="false">+VLOOKUP(DATOS_[[#This Row],[Clave de Contrato]],TblTiposContrato13[],3,0)</f>
        <v>#N/A</v>
      </c>
      <c r="CM848" s="141" t="e">
        <f aca="false">+VLOOKUP(DATOS_[[#This Row],[Clave de Contrato]],TblTiposContrato13[],4,0)</f>
        <v>#N/A</v>
      </c>
      <c r="CN848" s="141" t="str">
        <f aca="false">VLOOKUP(DATOS_[[#This Row],[Edad]],CONTRATOS!TblRngEdad,2,1)</f>
        <v>20  o menos</v>
      </c>
      <c r="CO848" s="141" t="str">
        <f aca="false">VLOOKUP(DATOS_[[#This Row],[Antigüedad]],TblRngAntg14[],2,1)</f>
        <v>0 a 1 años</v>
      </c>
    </row>
    <row r="849" customFormat="false" ht="13.8" hidden="false" customHeight="false" outlineLevel="0" collapsed="false">
      <c r="D849" s="128"/>
      <c r="E849" s="129"/>
      <c r="F849" s="129"/>
      <c r="G849" s="129"/>
      <c r="H849" s="130"/>
      <c r="I849" s="131"/>
      <c r="J849" s="128"/>
      <c r="K849" s="132"/>
      <c r="L849" s="132"/>
      <c r="M849" s="133"/>
      <c r="N849" s="133"/>
      <c r="O849" s="133"/>
      <c r="P849" s="129"/>
      <c r="Z849" s="74"/>
      <c r="AA849" s="75"/>
      <c r="AB849" s="75"/>
      <c r="AC849" s="129"/>
      <c r="AD849" s="134"/>
      <c r="AE849" s="134"/>
      <c r="AF849" s="134"/>
      <c r="AG849" s="134"/>
      <c r="AH849" s="134"/>
      <c r="AI849" s="134"/>
      <c r="AJ849" s="134"/>
      <c r="AK849" s="134"/>
      <c r="AL849" s="134"/>
      <c r="AM849" s="134"/>
      <c r="AN849" s="134"/>
      <c r="AO849" s="134"/>
      <c r="AP849" s="134"/>
      <c r="AQ849" s="134"/>
      <c r="AR849" s="134"/>
      <c r="AS849" s="134"/>
      <c r="AT849" s="134"/>
      <c r="AU849" s="134"/>
      <c r="AV849" s="134"/>
      <c r="AW849" s="134"/>
      <c r="AX849" s="134"/>
      <c r="AY849" s="134"/>
      <c r="AZ849" s="134"/>
      <c r="BA849" s="134"/>
      <c r="BB849" s="134"/>
      <c r="BC849" s="134"/>
      <c r="BD849" s="134"/>
      <c r="BE849" s="134"/>
      <c r="BF849" s="134"/>
      <c r="BG849" s="134"/>
      <c r="BH849" s="134"/>
      <c r="BI849" s="134"/>
      <c r="BJ849" s="134"/>
      <c r="BK849" s="134"/>
      <c r="BL849" s="134"/>
      <c r="BM849" s="135"/>
      <c r="BN849" s="136" t="n">
        <f aca="false">+MAX($D$3,DATOS_[[#This Row],[Fecha Inicio Sit. Contract.]])</f>
        <v>0</v>
      </c>
      <c r="BO849" s="136" t="n">
        <f aca="false">+MIN($D$4,DATOS_[[#This Row],[Fecha Fin Sit. Contract.]])</f>
        <v>0</v>
      </c>
      <c r="BP849" s="137" t="n">
        <f aca="false">+DATOS_[[#This Row],[% de jornada]]*IF(DATOS_[[#This Row],[% jornada reducida]]="",1,DATOS_[[#This Row],[% jornada reducida]])</f>
        <v>0</v>
      </c>
      <c r="BQ849" s="137" t="n">
        <f aca="false">+(DATOS_[[#This Row],[F.fin.cal]]-DATOS_[[#This Row],[F.ini.cal]]+1)/($D$4-$D$3+1)</f>
        <v>1</v>
      </c>
      <c r="BR849" s="137" t="str">
        <f aca="false">IF(OR(AND(DATOS_[[#This Row],[Fecha Fin Contrato]]&lt;$D$3,DATOS_[[#This Row],[Fecha Fin Contrato]]&lt;&gt;""),DATOS_[[#This Row],[Fecha de Contratación]]&gt;$D$4),"Fuera","Dentro")</f>
        <v>Dentro</v>
      </c>
      <c r="BS849" s="137" t="str">
        <f aca="false" t="array" ref="BS849:BS849">IF(MAX(IF(DATOS_[id]=DATOS_[[#This Row],[id]],DATOS_[F.fin.cal]))=DATOS_[[#This Row],[F.fin.cal]],"Sí","NO")</f>
        <v>Sí</v>
      </c>
      <c r="BT849" s="137" t="str">
        <f aca="false">IF(AND(DATOS_[[#This Row],[% normaliz]]&lt;&gt;1,DATOS_[[#This Row],[% anualiz]]=1),"Sí","NO")</f>
        <v>Sí</v>
      </c>
      <c r="BU849" s="137" t="str">
        <f aca="false">IF(AND(DATOS_[[#This Row],[% normaliz]]=1,DATOS_[[#This Row],[% anualiz]]&lt;&gt;1),"Sí","NO")</f>
        <v>NO</v>
      </c>
      <c r="BV849" s="137" t="str">
        <f aca="false">IF(AND(DATOS_[[#This Row],[% normaliz]]&lt;&gt;1,DATOS_[[#This Row],[% anualiz]]&lt;&gt;1),"Sí","NO")</f>
        <v>NO</v>
      </c>
      <c r="BW849" s="137" t="str">
        <f aca="false">+IF(DATOS_[[#This Row],[% normaliz]]*DATOS_[[#This Row],[% anualiz]]=1,"NO","Sí")</f>
        <v>Sí</v>
      </c>
      <c r="BX849" s="138" t="e">
        <f aca="false">(DATOS_[[#This Row],[S.BASE]]*(1/DATOS_[[#This Row],[% normaliz]])*(1/DATOS_[[#This Row],[% anualiz]]))*IF(DATOS_[[#This Row],[Check Equiparado]]="Sí",1,0)</f>
        <v>#DIV/0!</v>
      </c>
      <c r="BY8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9" s="138" t="e">
        <f aca="false">+DATOS_[[#This Row],[SALARIO BASE Eq]]+DATOS_[[#This Row],[Tot COMPL.SAL Eq]]</f>
        <v>#DIV/0!</v>
      </c>
      <c r="CA849" s="138" t="e">
        <f aca="false" t="array" ref="CA849:CA8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9" s="138" t="e">
        <f aca="false">+DATOS_[[#This Row],[TOTAL SALARIO Eq]]+DATOS_[[#This Row],[Tot Extrasalarial Eq]]</f>
        <v>#DIV/0!</v>
      </c>
      <c r="CC849" s="139" t="n">
        <f aca="false">DATOS_[[#This Row],[S.BASE]]</f>
        <v>0</v>
      </c>
      <c r="CD849" s="139" t="n">
        <f aca="false">+SUM(DATOS_[[#This Row],[Conc.Sal.01]:[Conc.Sal.30]])</f>
        <v>0</v>
      </c>
      <c r="CE849" s="139" t="n">
        <f aca="false">+DATOS_[[#This Row],[SALARIO BASE Ef]]+DATOS_[[#This Row],[Tot COMPL.SAL Ef]]</f>
        <v>0</v>
      </c>
      <c r="CF849" s="139" t="n">
        <f aca="false">+SUM(DATOS_[[#This Row],[C.Extra.01]:[C.Extra.05]])</f>
        <v>0</v>
      </c>
      <c r="CG849" s="139" t="n">
        <f aca="false">+DATOS_[[#This Row],[TOTAL SALARIO Ef]]+DATOS_[[#This Row],[Tot Extrasalarial Ef]]</f>
        <v>0</v>
      </c>
      <c r="CH849" s="140" t="n">
        <f aca="false">MIN(IF(DATOS_[[#This Row],[Fecha Fin Contrato]]="",$D$4,DATOS_[[#This Row],[Fecha Fin Contrato]]),$D$4)-MAX(DATOS_[[#This Row],[Fecha de Contratación]],$D$3)+1</f>
        <v>1</v>
      </c>
      <c r="CI849" s="141" t="str">
        <f aca="false">IF(COUNTIFS(DATOS_[id],DATOS_[[#This Row],[id]])&gt;1,DATOS_[[#This Row],[id]],"")</f>
        <v/>
      </c>
      <c r="CJ849" s="141" t="n">
        <f aca="false">(Inicio!$G$10-DATOS_[[#This Row],[Fecha Nacimiento]])/365.25</f>
        <v>0</v>
      </c>
      <c r="CK849" s="141" t="n">
        <f aca="false">(Inicio!$G$10-DATOS_[[#This Row],[Fecha de Antigüedad]])/365.25</f>
        <v>0</v>
      </c>
      <c r="CL849" s="141" t="e">
        <f aca="false">+VLOOKUP(DATOS_[[#This Row],[Clave de Contrato]],TblTiposContrato13[],3,0)</f>
        <v>#N/A</v>
      </c>
      <c r="CM849" s="141" t="e">
        <f aca="false">+VLOOKUP(DATOS_[[#This Row],[Clave de Contrato]],TblTiposContrato13[],4,0)</f>
        <v>#N/A</v>
      </c>
      <c r="CN849" s="141" t="str">
        <f aca="false">VLOOKUP(DATOS_[[#This Row],[Edad]],CONTRATOS!TblRngEdad,2,1)</f>
        <v>20  o menos</v>
      </c>
      <c r="CO849" s="141" t="str">
        <f aca="false">VLOOKUP(DATOS_[[#This Row],[Antigüedad]],TblRngAntg14[],2,1)</f>
        <v>0 a 1 años</v>
      </c>
    </row>
    <row r="850" customFormat="false" ht="13.8" hidden="false" customHeight="false" outlineLevel="0" collapsed="false">
      <c r="D850" s="128"/>
      <c r="E850" s="129"/>
      <c r="F850" s="129"/>
      <c r="G850" s="129"/>
      <c r="H850" s="130"/>
      <c r="I850" s="131"/>
      <c r="J850" s="128"/>
      <c r="K850" s="132"/>
      <c r="L850" s="132"/>
      <c r="M850" s="133"/>
      <c r="N850" s="133"/>
      <c r="O850" s="133"/>
      <c r="P850" s="129"/>
      <c r="Z850" s="74"/>
      <c r="AA850" s="75"/>
      <c r="AB850" s="75"/>
      <c r="AC850" s="129"/>
      <c r="AD850" s="134"/>
      <c r="AE850" s="134"/>
      <c r="AF850" s="134"/>
      <c r="AG850" s="134"/>
      <c r="AH850" s="134"/>
      <c r="AI850" s="134"/>
      <c r="AJ850" s="134"/>
      <c r="AK850" s="134"/>
      <c r="AL850" s="134"/>
      <c r="AM850" s="134"/>
      <c r="AN850" s="134"/>
      <c r="AO850" s="134"/>
      <c r="AP850" s="134"/>
      <c r="AQ850" s="134"/>
      <c r="AR850" s="134"/>
      <c r="AS850" s="134"/>
      <c r="AT850" s="134"/>
      <c r="AU850" s="134"/>
      <c r="AV850" s="134"/>
      <c r="AW850" s="134"/>
      <c r="AX850" s="134"/>
      <c r="AY850" s="134"/>
      <c r="AZ850" s="134"/>
      <c r="BA850" s="134"/>
      <c r="BB850" s="134"/>
      <c r="BC850" s="134"/>
      <c r="BD850" s="134"/>
      <c r="BE850" s="134"/>
      <c r="BF850" s="134"/>
      <c r="BG850" s="134"/>
      <c r="BH850" s="134"/>
      <c r="BI850" s="134"/>
      <c r="BJ850" s="134"/>
      <c r="BK850" s="134"/>
      <c r="BL850" s="134"/>
      <c r="BM850" s="135"/>
      <c r="BN850" s="136" t="n">
        <f aca="false">+MAX($D$3,DATOS_[[#This Row],[Fecha Inicio Sit. Contract.]])</f>
        <v>0</v>
      </c>
      <c r="BO850" s="136" t="n">
        <f aca="false">+MIN($D$4,DATOS_[[#This Row],[Fecha Fin Sit. Contract.]])</f>
        <v>0</v>
      </c>
      <c r="BP850" s="137" t="n">
        <f aca="false">+DATOS_[[#This Row],[% de jornada]]*IF(DATOS_[[#This Row],[% jornada reducida]]="",1,DATOS_[[#This Row],[% jornada reducida]])</f>
        <v>0</v>
      </c>
      <c r="BQ850" s="137" t="n">
        <f aca="false">+(DATOS_[[#This Row],[F.fin.cal]]-DATOS_[[#This Row],[F.ini.cal]]+1)/($D$4-$D$3+1)</f>
        <v>1</v>
      </c>
      <c r="BR850" s="137" t="str">
        <f aca="false">IF(OR(AND(DATOS_[[#This Row],[Fecha Fin Contrato]]&lt;$D$3,DATOS_[[#This Row],[Fecha Fin Contrato]]&lt;&gt;""),DATOS_[[#This Row],[Fecha de Contratación]]&gt;$D$4),"Fuera","Dentro")</f>
        <v>Dentro</v>
      </c>
      <c r="BS850" s="137" t="str">
        <f aca="false" t="array" ref="BS850:BS850">IF(MAX(IF(DATOS_[id]=DATOS_[[#This Row],[id]],DATOS_[F.fin.cal]))=DATOS_[[#This Row],[F.fin.cal]],"Sí","NO")</f>
        <v>Sí</v>
      </c>
      <c r="BT850" s="137" t="str">
        <f aca="false">IF(AND(DATOS_[[#This Row],[% normaliz]]&lt;&gt;1,DATOS_[[#This Row],[% anualiz]]=1),"Sí","NO")</f>
        <v>Sí</v>
      </c>
      <c r="BU850" s="137" t="str">
        <f aca="false">IF(AND(DATOS_[[#This Row],[% normaliz]]=1,DATOS_[[#This Row],[% anualiz]]&lt;&gt;1),"Sí","NO")</f>
        <v>NO</v>
      </c>
      <c r="BV850" s="137" t="str">
        <f aca="false">IF(AND(DATOS_[[#This Row],[% normaliz]]&lt;&gt;1,DATOS_[[#This Row],[% anualiz]]&lt;&gt;1),"Sí","NO")</f>
        <v>NO</v>
      </c>
      <c r="BW850" s="137" t="str">
        <f aca="false">+IF(DATOS_[[#This Row],[% normaliz]]*DATOS_[[#This Row],[% anualiz]]=1,"NO","Sí")</f>
        <v>Sí</v>
      </c>
      <c r="BX850" s="138" t="e">
        <f aca="false">(DATOS_[[#This Row],[S.BASE]]*(1/DATOS_[[#This Row],[% normaliz]])*(1/DATOS_[[#This Row],[% anualiz]]))*IF(DATOS_[[#This Row],[Check Equiparado]]="Sí",1,0)</f>
        <v>#DIV/0!</v>
      </c>
      <c r="BY8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0" s="138" t="e">
        <f aca="false">+DATOS_[[#This Row],[SALARIO BASE Eq]]+DATOS_[[#This Row],[Tot COMPL.SAL Eq]]</f>
        <v>#DIV/0!</v>
      </c>
      <c r="CA850" s="138" t="e">
        <f aca="false" t="array" ref="CA850:CA8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0" s="138" t="e">
        <f aca="false">+DATOS_[[#This Row],[TOTAL SALARIO Eq]]+DATOS_[[#This Row],[Tot Extrasalarial Eq]]</f>
        <v>#DIV/0!</v>
      </c>
      <c r="CC850" s="139" t="n">
        <f aca="false">DATOS_[[#This Row],[S.BASE]]</f>
        <v>0</v>
      </c>
      <c r="CD850" s="139" t="n">
        <f aca="false">+SUM(DATOS_[[#This Row],[Conc.Sal.01]:[Conc.Sal.30]])</f>
        <v>0</v>
      </c>
      <c r="CE850" s="139" t="n">
        <f aca="false">+DATOS_[[#This Row],[SALARIO BASE Ef]]+DATOS_[[#This Row],[Tot COMPL.SAL Ef]]</f>
        <v>0</v>
      </c>
      <c r="CF850" s="139" t="n">
        <f aca="false">+SUM(DATOS_[[#This Row],[C.Extra.01]:[C.Extra.05]])</f>
        <v>0</v>
      </c>
      <c r="CG850" s="139" t="n">
        <f aca="false">+DATOS_[[#This Row],[TOTAL SALARIO Ef]]+DATOS_[[#This Row],[Tot Extrasalarial Ef]]</f>
        <v>0</v>
      </c>
      <c r="CH850" s="140" t="n">
        <f aca="false">MIN(IF(DATOS_[[#This Row],[Fecha Fin Contrato]]="",$D$4,DATOS_[[#This Row],[Fecha Fin Contrato]]),$D$4)-MAX(DATOS_[[#This Row],[Fecha de Contratación]],$D$3)+1</f>
        <v>1</v>
      </c>
      <c r="CI850" s="141" t="str">
        <f aca="false">IF(COUNTIFS(DATOS_[id],DATOS_[[#This Row],[id]])&gt;1,DATOS_[[#This Row],[id]],"")</f>
        <v/>
      </c>
      <c r="CJ850" s="141" t="n">
        <f aca="false">(Inicio!$G$10-DATOS_[[#This Row],[Fecha Nacimiento]])/365.25</f>
        <v>0</v>
      </c>
      <c r="CK850" s="141" t="n">
        <f aca="false">(Inicio!$G$10-DATOS_[[#This Row],[Fecha de Antigüedad]])/365.25</f>
        <v>0</v>
      </c>
      <c r="CL850" s="141" t="e">
        <f aca="false">+VLOOKUP(DATOS_[[#This Row],[Clave de Contrato]],TblTiposContrato13[],3,0)</f>
        <v>#N/A</v>
      </c>
      <c r="CM850" s="141" t="e">
        <f aca="false">+VLOOKUP(DATOS_[[#This Row],[Clave de Contrato]],TblTiposContrato13[],4,0)</f>
        <v>#N/A</v>
      </c>
      <c r="CN850" s="141" t="str">
        <f aca="false">VLOOKUP(DATOS_[[#This Row],[Edad]],CONTRATOS!TblRngEdad,2,1)</f>
        <v>20  o menos</v>
      </c>
      <c r="CO850" s="141" t="str">
        <f aca="false">VLOOKUP(DATOS_[[#This Row],[Antigüedad]],TblRngAntg14[],2,1)</f>
        <v>0 a 1 años</v>
      </c>
    </row>
    <row r="851" customFormat="false" ht="13.8" hidden="false" customHeight="false" outlineLevel="0" collapsed="false">
      <c r="D851" s="128"/>
      <c r="E851" s="129"/>
      <c r="F851" s="129"/>
      <c r="G851" s="129"/>
      <c r="H851" s="130"/>
      <c r="I851" s="131"/>
      <c r="J851" s="128"/>
      <c r="K851" s="132"/>
      <c r="L851" s="132"/>
      <c r="M851" s="133"/>
      <c r="N851" s="133"/>
      <c r="O851" s="133"/>
      <c r="P851" s="129"/>
      <c r="Z851" s="74"/>
      <c r="AA851" s="75"/>
      <c r="AB851" s="75"/>
      <c r="AC851" s="129"/>
      <c r="AD851" s="134"/>
      <c r="AE851" s="134"/>
      <c r="AF851" s="134"/>
      <c r="AG851" s="134"/>
      <c r="AH851" s="134"/>
      <c r="AI851" s="134"/>
      <c r="AJ851" s="134"/>
      <c r="AK851" s="134"/>
      <c r="AL851" s="134"/>
      <c r="AM851" s="134"/>
      <c r="AN851" s="134"/>
      <c r="AO851" s="134"/>
      <c r="AP851" s="134"/>
      <c r="AQ851" s="134"/>
      <c r="AR851" s="134"/>
      <c r="AS851" s="134"/>
      <c r="AT851" s="134"/>
      <c r="AU851" s="134"/>
      <c r="AV851" s="134"/>
      <c r="AW851" s="134"/>
      <c r="AX851" s="134"/>
      <c r="AY851" s="134"/>
      <c r="AZ851" s="134"/>
      <c r="BA851" s="134"/>
      <c r="BB851" s="134"/>
      <c r="BC851" s="134"/>
      <c r="BD851" s="134"/>
      <c r="BE851" s="134"/>
      <c r="BF851" s="134"/>
      <c r="BG851" s="134"/>
      <c r="BH851" s="134"/>
      <c r="BI851" s="134"/>
      <c r="BJ851" s="134"/>
      <c r="BK851" s="134"/>
      <c r="BL851" s="134"/>
      <c r="BM851" s="135"/>
      <c r="BN851" s="136" t="n">
        <f aca="false">+MAX($D$3,DATOS_[[#This Row],[Fecha Inicio Sit. Contract.]])</f>
        <v>0</v>
      </c>
      <c r="BO851" s="136" t="n">
        <f aca="false">+MIN($D$4,DATOS_[[#This Row],[Fecha Fin Sit. Contract.]])</f>
        <v>0</v>
      </c>
      <c r="BP851" s="137" t="n">
        <f aca="false">+DATOS_[[#This Row],[% de jornada]]*IF(DATOS_[[#This Row],[% jornada reducida]]="",1,DATOS_[[#This Row],[% jornada reducida]])</f>
        <v>0</v>
      </c>
      <c r="BQ851" s="137" t="n">
        <f aca="false">+(DATOS_[[#This Row],[F.fin.cal]]-DATOS_[[#This Row],[F.ini.cal]]+1)/($D$4-$D$3+1)</f>
        <v>1</v>
      </c>
      <c r="BR851" s="137" t="str">
        <f aca="false">IF(OR(AND(DATOS_[[#This Row],[Fecha Fin Contrato]]&lt;$D$3,DATOS_[[#This Row],[Fecha Fin Contrato]]&lt;&gt;""),DATOS_[[#This Row],[Fecha de Contratación]]&gt;$D$4),"Fuera","Dentro")</f>
        <v>Dentro</v>
      </c>
      <c r="BS851" s="137" t="str">
        <f aca="false" t="array" ref="BS851:BS851">IF(MAX(IF(DATOS_[id]=DATOS_[[#This Row],[id]],DATOS_[F.fin.cal]))=DATOS_[[#This Row],[F.fin.cal]],"Sí","NO")</f>
        <v>Sí</v>
      </c>
      <c r="BT851" s="137" t="str">
        <f aca="false">IF(AND(DATOS_[[#This Row],[% normaliz]]&lt;&gt;1,DATOS_[[#This Row],[% anualiz]]=1),"Sí","NO")</f>
        <v>Sí</v>
      </c>
      <c r="BU851" s="137" t="str">
        <f aca="false">IF(AND(DATOS_[[#This Row],[% normaliz]]=1,DATOS_[[#This Row],[% anualiz]]&lt;&gt;1),"Sí","NO")</f>
        <v>NO</v>
      </c>
      <c r="BV851" s="137" t="str">
        <f aca="false">IF(AND(DATOS_[[#This Row],[% normaliz]]&lt;&gt;1,DATOS_[[#This Row],[% anualiz]]&lt;&gt;1),"Sí","NO")</f>
        <v>NO</v>
      </c>
      <c r="BW851" s="137" t="str">
        <f aca="false">+IF(DATOS_[[#This Row],[% normaliz]]*DATOS_[[#This Row],[% anualiz]]=1,"NO","Sí")</f>
        <v>Sí</v>
      </c>
      <c r="BX851" s="138" t="e">
        <f aca="false">(DATOS_[[#This Row],[S.BASE]]*(1/DATOS_[[#This Row],[% normaliz]])*(1/DATOS_[[#This Row],[% anualiz]]))*IF(DATOS_[[#This Row],[Check Equiparado]]="Sí",1,0)</f>
        <v>#DIV/0!</v>
      </c>
      <c r="BY8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1" s="138" t="e">
        <f aca="false">+DATOS_[[#This Row],[SALARIO BASE Eq]]+DATOS_[[#This Row],[Tot COMPL.SAL Eq]]</f>
        <v>#DIV/0!</v>
      </c>
      <c r="CA851" s="138" t="e">
        <f aca="false" t="array" ref="CA851:CA8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1" s="138" t="e">
        <f aca="false">+DATOS_[[#This Row],[TOTAL SALARIO Eq]]+DATOS_[[#This Row],[Tot Extrasalarial Eq]]</f>
        <v>#DIV/0!</v>
      </c>
      <c r="CC851" s="139" t="n">
        <f aca="false">DATOS_[[#This Row],[S.BASE]]</f>
        <v>0</v>
      </c>
      <c r="CD851" s="139" t="n">
        <f aca="false">+SUM(DATOS_[[#This Row],[Conc.Sal.01]:[Conc.Sal.30]])</f>
        <v>0</v>
      </c>
      <c r="CE851" s="139" t="n">
        <f aca="false">+DATOS_[[#This Row],[SALARIO BASE Ef]]+DATOS_[[#This Row],[Tot COMPL.SAL Ef]]</f>
        <v>0</v>
      </c>
      <c r="CF851" s="139" t="n">
        <f aca="false">+SUM(DATOS_[[#This Row],[C.Extra.01]:[C.Extra.05]])</f>
        <v>0</v>
      </c>
      <c r="CG851" s="139" t="n">
        <f aca="false">+DATOS_[[#This Row],[TOTAL SALARIO Ef]]+DATOS_[[#This Row],[Tot Extrasalarial Ef]]</f>
        <v>0</v>
      </c>
      <c r="CH851" s="140" t="n">
        <f aca="false">MIN(IF(DATOS_[[#This Row],[Fecha Fin Contrato]]="",$D$4,DATOS_[[#This Row],[Fecha Fin Contrato]]),$D$4)-MAX(DATOS_[[#This Row],[Fecha de Contratación]],$D$3)+1</f>
        <v>1</v>
      </c>
      <c r="CI851" s="141" t="str">
        <f aca="false">IF(COUNTIFS(DATOS_[id],DATOS_[[#This Row],[id]])&gt;1,DATOS_[[#This Row],[id]],"")</f>
        <v/>
      </c>
      <c r="CJ851" s="141" t="n">
        <f aca="false">(Inicio!$G$10-DATOS_[[#This Row],[Fecha Nacimiento]])/365.25</f>
        <v>0</v>
      </c>
      <c r="CK851" s="141" t="n">
        <f aca="false">(Inicio!$G$10-DATOS_[[#This Row],[Fecha de Antigüedad]])/365.25</f>
        <v>0</v>
      </c>
      <c r="CL851" s="141" t="e">
        <f aca="false">+VLOOKUP(DATOS_[[#This Row],[Clave de Contrato]],TblTiposContrato13[],3,0)</f>
        <v>#N/A</v>
      </c>
      <c r="CM851" s="141" t="e">
        <f aca="false">+VLOOKUP(DATOS_[[#This Row],[Clave de Contrato]],TblTiposContrato13[],4,0)</f>
        <v>#N/A</v>
      </c>
      <c r="CN851" s="141" t="str">
        <f aca="false">VLOOKUP(DATOS_[[#This Row],[Edad]],CONTRATOS!TblRngEdad,2,1)</f>
        <v>20  o menos</v>
      </c>
      <c r="CO851" s="141" t="str">
        <f aca="false">VLOOKUP(DATOS_[[#This Row],[Antigüedad]],TblRngAntg14[],2,1)</f>
        <v>0 a 1 años</v>
      </c>
    </row>
    <row r="852" customFormat="false" ht="13.8" hidden="false" customHeight="false" outlineLevel="0" collapsed="false">
      <c r="D852" s="128"/>
      <c r="E852" s="129"/>
      <c r="F852" s="129"/>
      <c r="G852" s="129"/>
      <c r="H852" s="130"/>
      <c r="I852" s="131"/>
      <c r="J852" s="128"/>
      <c r="K852" s="132"/>
      <c r="L852" s="132"/>
      <c r="M852" s="133"/>
      <c r="N852" s="133"/>
      <c r="O852" s="133"/>
      <c r="P852" s="129"/>
      <c r="Z852" s="74"/>
      <c r="AA852" s="75"/>
      <c r="AB852" s="75"/>
      <c r="AC852" s="129"/>
      <c r="AD852" s="134"/>
      <c r="AE852" s="134"/>
      <c r="AF852" s="134"/>
      <c r="AG852" s="134"/>
      <c r="AH852" s="134"/>
      <c r="AI852" s="134"/>
      <c r="AJ852" s="134"/>
      <c r="AK852" s="134"/>
      <c r="AL852" s="134"/>
      <c r="AM852" s="134"/>
      <c r="AN852" s="134"/>
      <c r="AO852" s="134"/>
      <c r="AP852" s="134"/>
      <c r="AQ852" s="134"/>
      <c r="AR852" s="134"/>
      <c r="AS852" s="134"/>
      <c r="AT852" s="134"/>
      <c r="AU852" s="134"/>
      <c r="AV852" s="134"/>
      <c r="AW852" s="134"/>
      <c r="AX852" s="134"/>
      <c r="AY852" s="134"/>
      <c r="AZ852" s="134"/>
      <c r="BA852" s="134"/>
      <c r="BB852" s="134"/>
      <c r="BC852" s="134"/>
      <c r="BD852" s="134"/>
      <c r="BE852" s="134"/>
      <c r="BF852" s="134"/>
      <c r="BG852" s="134"/>
      <c r="BH852" s="134"/>
      <c r="BI852" s="134"/>
      <c r="BJ852" s="134"/>
      <c r="BK852" s="134"/>
      <c r="BL852" s="134"/>
      <c r="BM852" s="135"/>
      <c r="BN852" s="136" t="n">
        <f aca="false">+MAX($D$3,DATOS_[[#This Row],[Fecha Inicio Sit. Contract.]])</f>
        <v>0</v>
      </c>
      <c r="BO852" s="136" t="n">
        <f aca="false">+MIN($D$4,DATOS_[[#This Row],[Fecha Fin Sit. Contract.]])</f>
        <v>0</v>
      </c>
      <c r="BP852" s="137" t="n">
        <f aca="false">+DATOS_[[#This Row],[% de jornada]]*IF(DATOS_[[#This Row],[% jornada reducida]]="",1,DATOS_[[#This Row],[% jornada reducida]])</f>
        <v>0</v>
      </c>
      <c r="BQ852" s="137" t="n">
        <f aca="false">+(DATOS_[[#This Row],[F.fin.cal]]-DATOS_[[#This Row],[F.ini.cal]]+1)/($D$4-$D$3+1)</f>
        <v>1</v>
      </c>
      <c r="BR852" s="137" t="str">
        <f aca="false">IF(OR(AND(DATOS_[[#This Row],[Fecha Fin Contrato]]&lt;$D$3,DATOS_[[#This Row],[Fecha Fin Contrato]]&lt;&gt;""),DATOS_[[#This Row],[Fecha de Contratación]]&gt;$D$4),"Fuera","Dentro")</f>
        <v>Dentro</v>
      </c>
      <c r="BS852" s="137" t="str">
        <f aca="false" t="array" ref="BS852:BS852">IF(MAX(IF(DATOS_[id]=DATOS_[[#This Row],[id]],DATOS_[F.fin.cal]))=DATOS_[[#This Row],[F.fin.cal]],"Sí","NO")</f>
        <v>Sí</v>
      </c>
      <c r="BT852" s="137" t="str">
        <f aca="false">IF(AND(DATOS_[[#This Row],[% normaliz]]&lt;&gt;1,DATOS_[[#This Row],[% anualiz]]=1),"Sí","NO")</f>
        <v>Sí</v>
      </c>
      <c r="BU852" s="137" t="str">
        <f aca="false">IF(AND(DATOS_[[#This Row],[% normaliz]]=1,DATOS_[[#This Row],[% anualiz]]&lt;&gt;1),"Sí","NO")</f>
        <v>NO</v>
      </c>
      <c r="BV852" s="137" t="str">
        <f aca="false">IF(AND(DATOS_[[#This Row],[% normaliz]]&lt;&gt;1,DATOS_[[#This Row],[% anualiz]]&lt;&gt;1),"Sí","NO")</f>
        <v>NO</v>
      </c>
      <c r="BW852" s="137" t="str">
        <f aca="false">+IF(DATOS_[[#This Row],[% normaliz]]*DATOS_[[#This Row],[% anualiz]]=1,"NO","Sí")</f>
        <v>Sí</v>
      </c>
      <c r="BX852" s="138" t="e">
        <f aca="false">(DATOS_[[#This Row],[S.BASE]]*(1/DATOS_[[#This Row],[% normaliz]])*(1/DATOS_[[#This Row],[% anualiz]]))*IF(DATOS_[[#This Row],[Check Equiparado]]="Sí",1,0)</f>
        <v>#DIV/0!</v>
      </c>
      <c r="BY8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2" s="138" t="e">
        <f aca="false">+DATOS_[[#This Row],[SALARIO BASE Eq]]+DATOS_[[#This Row],[Tot COMPL.SAL Eq]]</f>
        <v>#DIV/0!</v>
      </c>
      <c r="CA852" s="138" t="e">
        <f aca="false" t="array" ref="CA852:CA8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2" s="138" t="e">
        <f aca="false">+DATOS_[[#This Row],[TOTAL SALARIO Eq]]+DATOS_[[#This Row],[Tot Extrasalarial Eq]]</f>
        <v>#DIV/0!</v>
      </c>
      <c r="CC852" s="139" t="n">
        <f aca="false">DATOS_[[#This Row],[S.BASE]]</f>
        <v>0</v>
      </c>
      <c r="CD852" s="139" t="n">
        <f aca="false">+SUM(DATOS_[[#This Row],[Conc.Sal.01]:[Conc.Sal.30]])</f>
        <v>0</v>
      </c>
      <c r="CE852" s="139" t="n">
        <f aca="false">+DATOS_[[#This Row],[SALARIO BASE Ef]]+DATOS_[[#This Row],[Tot COMPL.SAL Ef]]</f>
        <v>0</v>
      </c>
      <c r="CF852" s="139" t="n">
        <f aca="false">+SUM(DATOS_[[#This Row],[C.Extra.01]:[C.Extra.05]])</f>
        <v>0</v>
      </c>
      <c r="CG852" s="139" t="n">
        <f aca="false">+DATOS_[[#This Row],[TOTAL SALARIO Ef]]+DATOS_[[#This Row],[Tot Extrasalarial Ef]]</f>
        <v>0</v>
      </c>
      <c r="CH852" s="140" t="n">
        <f aca="false">MIN(IF(DATOS_[[#This Row],[Fecha Fin Contrato]]="",$D$4,DATOS_[[#This Row],[Fecha Fin Contrato]]),$D$4)-MAX(DATOS_[[#This Row],[Fecha de Contratación]],$D$3)+1</f>
        <v>1</v>
      </c>
      <c r="CI852" s="141" t="str">
        <f aca="false">IF(COUNTIFS(DATOS_[id],DATOS_[[#This Row],[id]])&gt;1,DATOS_[[#This Row],[id]],"")</f>
        <v/>
      </c>
      <c r="CJ852" s="141" t="n">
        <f aca="false">(Inicio!$G$10-DATOS_[[#This Row],[Fecha Nacimiento]])/365.25</f>
        <v>0</v>
      </c>
      <c r="CK852" s="141" t="n">
        <f aca="false">(Inicio!$G$10-DATOS_[[#This Row],[Fecha de Antigüedad]])/365.25</f>
        <v>0</v>
      </c>
      <c r="CL852" s="141" t="e">
        <f aca="false">+VLOOKUP(DATOS_[[#This Row],[Clave de Contrato]],TblTiposContrato13[],3,0)</f>
        <v>#N/A</v>
      </c>
      <c r="CM852" s="141" t="e">
        <f aca="false">+VLOOKUP(DATOS_[[#This Row],[Clave de Contrato]],TblTiposContrato13[],4,0)</f>
        <v>#N/A</v>
      </c>
      <c r="CN852" s="141" t="str">
        <f aca="false">VLOOKUP(DATOS_[[#This Row],[Edad]],CONTRATOS!TblRngEdad,2,1)</f>
        <v>20  o menos</v>
      </c>
      <c r="CO852" s="141" t="str">
        <f aca="false">VLOOKUP(DATOS_[[#This Row],[Antigüedad]],TblRngAntg14[],2,1)</f>
        <v>0 a 1 años</v>
      </c>
    </row>
    <row r="853" customFormat="false" ht="13.8" hidden="false" customHeight="false" outlineLevel="0" collapsed="false">
      <c r="D853" s="128"/>
      <c r="E853" s="129"/>
      <c r="F853" s="129"/>
      <c r="G853" s="129"/>
      <c r="H853" s="130"/>
      <c r="I853" s="131"/>
      <c r="J853" s="128"/>
      <c r="K853" s="132"/>
      <c r="L853" s="132"/>
      <c r="M853" s="133"/>
      <c r="N853" s="133"/>
      <c r="O853" s="133"/>
      <c r="P853" s="129"/>
      <c r="Z853" s="74"/>
      <c r="AA853" s="75"/>
      <c r="AB853" s="75"/>
      <c r="AC853" s="129"/>
      <c r="AD853" s="134"/>
      <c r="AE853" s="134"/>
      <c r="AF853" s="134"/>
      <c r="AG853" s="134"/>
      <c r="AH853" s="134"/>
      <c r="AI853" s="134"/>
      <c r="AJ853" s="134"/>
      <c r="AK853" s="134"/>
      <c r="AL853" s="134"/>
      <c r="AM853" s="134"/>
      <c r="AN853" s="134"/>
      <c r="AO853" s="134"/>
      <c r="AP853" s="134"/>
      <c r="AQ853" s="134"/>
      <c r="AR853" s="134"/>
      <c r="AS853" s="134"/>
      <c r="AT853" s="134"/>
      <c r="AU853" s="134"/>
      <c r="AV853" s="134"/>
      <c r="AW853" s="134"/>
      <c r="AX853" s="134"/>
      <c r="AY853" s="134"/>
      <c r="AZ853" s="134"/>
      <c r="BA853" s="134"/>
      <c r="BB853" s="134"/>
      <c r="BC853" s="134"/>
      <c r="BD853" s="134"/>
      <c r="BE853" s="134"/>
      <c r="BF853" s="134"/>
      <c r="BG853" s="134"/>
      <c r="BH853" s="134"/>
      <c r="BI853" s="134"/>
      <c r="BJ853" s="134"/>
      <c r="BK853" s="134"/>
      <c r="BL853" s="134"/>
      <c r="BM853" s="135"/>
      <c r="BN853" s="136" t="n">
        <f aca="false">+MAX($D$3,DATOS_[[#This Row],[Fecha Inicio Sit. Contract.]])</f>
        <v>0</v>
      </c>
      <c r="BO853" s="136" t="n">
        <f aca="false">+MIN($D$4,DATOS_[[#This Row],[Fecha Fin Sit. Contract.]])</f>
        <v>0</v>
      </c>
      <c r="BP853" s="137" t="n">
        <f aca="false">+DATOS_[[#This Row],[% de jornada]]*IF(DATOS_[[#This Row],[% jornada reducida]]="",1,DATOS_[[#This Row],[% jornada reducida]])</f>
        <v>0</v>
      </c>
      <c r="BQ853" s="137" t="n">
        <f aca="false">+(DATOS_[[#This Row],[F.fin.cal]]-DATOS_[[#This Row],[F.ini.cal]]+1)/($D$4-$D$3+1)</f>
        <v>1</v>
      </c>
      <c r="BR853" s="137" t="str">
        <f aca="false">IF(OR(AND(DATOS_[[#This Row],[Fecha Fin Contrato]]&lt;$D$3,DATOS_[[#This Row],[Fecha Fin Contrato]]&lt;&gt;""),DATOS_[[#This Row],[Fecha de Contratación]]&gt;$D$4),"Fuera","Dentro")</f>
        <v>Dentro</v>
      </c>
      <c r="BS853" s="137" t="str">
        <f aca="false" t="array" ref="BS853:BS853">IF(MAX(IF(DATOS_[id]=DATOS_[[#This Row],[id]],DATOS_[F.fin.cal]))=DATOS_[[#This Row],[F.fin.cal]],"Sí","NO")</f>
        <v>Sí</v>
      </c>
      <c r="BT853" s="137" t="str">
        <f aca="false">IF(AND(DATOS_[[#This Row],[% normaliz]]&lt;&gt;1,DATOS_[[#This Row],[% anualiz]]=1),"Sí","NO")</f>
        <v>Sí</v>
      </c>
      <c r="BU853" s="137" t="str">
        <f aca="false">IF(AND(DATOS_[[#This Row],[% normaliz]]=1,DATOS_[[#This Row],[% anualiz]]&lt;&gt;1),"Sí","NO")</f>
        <v>NO</v>
      </c>
      <c r="BV853" s="137" t="str">
        <f aca="false">IF(AND(DATOS_[[#This Row],[% normaliz]]&lt;&gt;1,DATOS_[[#This Row],[% anualiz]]&lt;&gt;1),"Sí","NO")</f>
        <v>NO</v>
      </c>
      <c r="BW853" s="137" t="str">
        <f aca="false">+IF(DATOS_[[#This Row],[% normaliz]]*DATOS_[[#This Row],[% anualiz]]=1,"NO","Sí")</f>
        <v>Sí</v>
      </c>
      <c r="BX853" s="138" t="e">
        <f aca="false">(DATOS_[[#This Row],[S.BASE]]*(1/DATOS_[[#This Row],[% normaliz]])*(1/DATOS_[[#This Row],[% anualiz]]))*IF(DATOS_[[#This Row],[Check Equiparado]]="Sí",1,0)</f>
        <v>#DIV/0!</v>
      </c>
      <c r="BY8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3" s="138" t="e">
        <f aca="false">+DATOS_[[#This Row],[SALARIO BASE Eq]]+DATOS_[[#This Row],[Tot COMPL.SAL Eq]]</f>
        <v>#DIV/0!</v>
      </c>
      <c r="CA853" s="138" t="e">
        <f aca="false" t="array" ref="CA853:CA8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3" s="138" t="e">
        <f aca="false">+DATOS_[[#This Row],[TOTAL SALARIO Eq]]+DATOS_[[#This Row],[Tot Extrasalarial Eq]]</f>
        <v>#DIV/0!</v>
      </c>
      <c r="CC853" s="139" t="n">
        <f aca="false">DATOS_[[#This Row],[S.BASE]]</f>
        <v>0</v>
      </c>
      <c r="CD853" s="139" t="n">
        <f aca="false">+SUM(DATOS_[[#This Row],[Conc.Sal.01]:[Conc.Sal.30]])</f>
        <v>0</v>
      </c>
      <c r="CE853" s="139" t="n">
        <f aca="false">+DATOS_[[#This Row],[SALARIO BASE Ef]]+DATOS_[[#This Row],[Tot COMPL.SAL Ef]]</f>
        <v>0</v>
      </c>
      <c r="CF853" s="139" t="n">
        <f aca="false">+SUM(DATOS_[[#This Row],[C.Extra.01]:[C.Extra.05]])</f>
        <v>0</v>
      </c>
      <c r="CG853" s="139" t="n">
        <f aca="false">+DATOS_[[#This Row],[TOTAL SALARIO Ef]]+DATOS_[[#This Row],[Tot Extrasalarial Ef]]</f>
        <v>0</v>
      </c>
      <c r="CH853" s="140" t="n">
        <f aca="false">MIN(IF(DATOS_[[#This Row],[Fecha Fin Contrato]]="",$D$4,DATOS_[[#This Row],[Fecha Fin Contrato]]),$D$4)-MAX(DATOS_[[#This Row],[Fecha de Contratación]],$D$3)+1</f>
        <v>1</v>
      </c>
      <c r="CI853" s="141" t="str">
        <f aca="false">IF(COUNTIFS(DATOS_[id],DATOS_[[#This Row],[id]])&gt;1,DATOS_[[#This Row],[id]],"")</f>
        <v/>
      </c>
      <c r="CJ853" s="141" t="n">
        <f aca="false">(Inicio!$G$10-DATOS_[[#This Row],[Fecha Nacimiento]])/365.25</f>
        <v>0</v>
      </c>
      <c r="CK853" s="141" t="n">
        <f aca="false">(Inicio!$G$10-DATOS_[[#This Row],[Fecha de Antigüedad]])/365.25</f>
        <v>0</v>
      </c>
      <c r="CL853" s="141" t="e">
        <f aca="false">+VLOOKUP(DATOS_[[#This Row],[Clave de Contrato]],TblTiposContrato13[],3,0)</f>
        <v>#N/A</v>
      </c>
      <c r="CM853" s="141" t="e">
        <f aca="false">+VLOOKUP(DATOS_[[#This Row],[Clave de Contrato]],TblTiposContrato13[],4,0)</f>
        <v>#N/A</v>
      </c>
      <c r="CN853" s="141" t="str">
        <f aca="false">VLOOKUP(DATOS_[[#This Row],[Edad]],CONTRATOS!TblRngEdad,2,1)</f>
        <v>20  o menos</v>
      </c>
      <c r="CO853" s="141" t="str">
        <f aca="false">VLOOKUP(DATOS_[[#This Row],[Antigüedad]],TblRngAntg14[],2,1)</f>
        <v>0 a 1 años</v>
      </c>
    </row>
    <row r="854" customFormat="false" ht="13.8" hidden="false" customHeight="false" outlineLevel="0" collapsed="false">
      <c r="D854" s="128"/>
      <c r="E854" s="129"/>
      <c r="F854" s="129"/>
      <c r="G854" s="129"/>
      <c r="H854" s="130"/>
      <c r="I854" s="131"/>
      <c r="J854" s="128"/>
      <c r="K854" s="132"/>
      <c r="L854" s="132"/>
      <c r="M854" s="133"/>
      <c r="N854" s="133"/>
      <c r="O854" s="133"/>
      <c r="P854" s="129"/>
      <c r="Z854" s="74"/>
      <c r="AA854" s="75"/>
      <c r="AB854" s="75"/>
      <c r="AC854" s="129"/>
      <c r="AD854" s="134"/>
      <c r="AE854" s="134"/>
      <c r="AF854" s="134"/>
      <c r="AG854" s="134"/>
      <c r="AH854" s="134"/>
      <c r="AI854" s="134"/>
      <c r="AJ854" s="134"/>
      <c r="AK854" s="134"/>
      <c r="AL854" s="134"/>
      <c r="AM854" s="134"/>
      <c r="AN854" s="134"/>
      <c r="AO854" s="134"/>
      <c r="AP854" s="134"/>
      <c r="AQ854" s="134"/>
      <c r="AR854" s="134"/>
      <c r="AS854" s="134"/>
      <c r="AT854" s="134"/>
      <c r="AU854" s="134"/>
      <c r="AV854" s="134"/>
      <c r="AW854" s="134"/>
      <c r="AX854" s="134"/>
      <c r="AY854" s="134"/>
      <c r="AZ854" s="134"/>
      <c r="BA854" s="134"/>
      <c r="BB854" s="134"/>
      <c r="BC854" s="134"/>
      <c r="BD854" s="134"/>
      <c r="BE854" s="134"/>
      <c r="BF854" s="134"/>
      <c r="BG854" s="134"/>
      <c r="BH854" s="134"/>
      <c r="BI854" s="134"/>
      <c r="BJ854" s="134"/>
      <c r="BK854" s="134"/>
      <c r="BL854" s="134"/>
      <c r="BM854" s="135"/>
      <c r="BN854" s="136" t="n">
        <f aca="false">+MAX($D$3,DATOS_[[#This Row],[Fecha Inicio Sit. Contract.]])</f>
        <v>0</v>
      </c>
      <c r="BO854" s="136" t="n">
        <f aca="false">+MIN($D$4,DATOS_[[#This Row],[Fecha Fin Sit. Contract.]])</f>
        <v>0</v>
      </c>
      <c r="BP854" s="137" t="n">
        <f aca="false">+DATOS_[[#This Row],[% de jornada]]*IF(DATOS_[[#This Row],[% jornada reducida]]="",1,DATOS_[[#This Row],[% jornada reducida]])</f>
        <v>0</v>
      </c>
      <c r="BQ854" s="137" t="n">
        <f aca="false">+(DATOS_[[#This Row],[F.fin.cal]]-DATOS_[[#This Row],[F.ini.cal]]+1)/($D$4-$D$3+1)</f>
        <v>1</v>
      </c>
      <c r="BR854" s="137" t="str">
        <f aca="false">IF(OR(AND(DATOS_[[#This Row],[Fecha Fin Contrato]]&lt;$D$3,DATOS_[[#This Row],[Fecha Fin Contrato]]&lt;&gt;""),DATOS_[[#This Row],[Fecha de Contratación]]&gt;$D$4),"Fuera","Dentro")</f>
        <v>Dentro</v>
      </c>
      <c r="BS854" s="137" t="str">
        <f aca="false" t="array" ref="BS854:BS854">IF(MAX(IF(DATOS_[id]=DATOS_[[#This Row],[id]],DATOS_[F.fin.cal]))=DATOS_[[#This Row],[F.fin.cal]],"Sí","NO")</f>
        <v>Sí</v>
      </c>
      <c r="BT854" s="137" t="str">
        <f aca="false">IF(AND(DATOS_[[#This Row],[% normaliz]]&lt;&gt;1,DATOS_[[#This Row],[% anualiz]]=1),"Sí","NO")</f>
        <v>Sí</v>
      </c>
      <c r="BU854" s="137" t="str">
        <f aca="false">IF(AND(DATOS_[[#This Row],[% normaliz]]=1,DATOS_[[#This Row],[% anualiz]]&lt;&gt;1),"Sí","NO")</f>
        <v>NO</v>
      </c>
      <c r="BV854" s="137" t="str">
        <f aca="false">IF(AND(DATOS_[[#This Row],[% normaliz]]&lt;&gt;1,DATOS_[[#This Row],[% anualiz]]&lt;&gt;1),"Sí","NO")</f>
        <v>NO</v>
      </c>
      <c r="BW854" s="137" t="str">
        <f aca="false">+IF(DATOS_[[#This Row],[% normaliz]]*DATOS_[[#This Row],[% anualiz]]=1,"NO","Sí")</f>
        <v>Sí</v>
      </c>
      <c r="BX854" s="138" t="e">
        <f aca="false">(DATOS_[[#This Row],[S.BASE]]*(1/DATOS_[[#This Row],[% normaliz]])*(1/DATOS_[[#This Row],[% anualiz]]))*IF(DATOS_[[#This Row],[Check Equiparado]]="Sí",1,0)</f>
        <v>#DIV/0!</v>
      </c>
      <c r="BY8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4" s="138" t="e">
        <f aca="false">+DATOS_[[#This Row],[SALARIO BASE Eq]]+DATOS_[[#This Row],[Tot COMPL.SAL Eq]]</f>
        <v>#DIV/0!</v>
      </c>
      <c r="CA854" s="138" t="e">
        <f aca="false" t="array" ref="CA854:CA8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4" s="138" t="e">
        <f aca="false">+DATOS_[[#This Row],[TOTAL SALARIO Eq]]+DATOS_[[#This Row],[Tot Extrasalarial Eq]]</f>
        <v>#DIV/0!</v>
      </c>
      <c r="CC854" s="139" t="n">
        <f aca="false">DATOS_[[#This Row],[S.BASE]]</f>
        <v>0</v>
      </c>
      <c r="CD854" s="139" t="n">
        <f aca="false">+SUM(DATOS_[[#This Row],[Conc.Sal.01]:[Conc.Sal.30]])</f>
        <v>0</v>
      </c>
      <c r="CE854" s="139" t="n">
        <f aca="false">+DATOS_[[#This Row],[SALARIO BASE Ef]]+DATOS_[[#This Row],[Tot COMPL.SAL Ef]]</f>
        <v>0</v>
      </c>
      <c r="CF854" s="139" t="n">
        <f aca="false">+SUM(DATOS_[[#This Row],[C.Extra.01]:[C.Extra.05]])</f>
        <v>0</v>
      </c>
      <c r="CG854" s="139" t="n">
        <f aca="false">+DATOS_[[#This Row],[TOTAL SALARIO Ef]]+DATOS_[[#This Row],[Tot Extrasalarial Ef]]</f>
        <v>0</v>
      </c>
      <c r="CH854" s="140" t="n">
        <f aca="false">MIN(IF(DATOS_[[#This Row],[Fecha Fin Contrato]]="",$D$4,DATOS_[[#This Row],[Fecha Fin Contrato]]),$D$4)-MAX(DATOS_[[#This Row],[Fecha de Contratación]],$D$3)+1</f>
        <v>1</v>
      </c>
      <c r="CI854" s="141" t="str">
        <f aca="false">IF(COUNTIFS(DATOS_[id],DATOS_[[#This Row],[id]])&gt;1,DATOS_[[#This Row],[id]],"")</f>
        <v/>
      </c>
      <c r="CJ854" s="141" t="n">
        <f aca="false">(Inicio!$G$10-DATOS_[[#This Row],[Fecha Nacimiento]])/365.25</f>
        <v>0</v>
      </c>
      <c r="CK854" s="141" t="n">
        <f aca="false">(Inicio!$G$10-DATOS_[[#This Row],[Fecha de Antigüedad]])/365.25</f>
        <v>0</v>
      </c>
      <c r="CL854" s="141" t="e">
        <f aca="false">+VLOOKUP(DATOS_[[#This Row],[Clave de Contrato]],TblTiposContrato13[],3,0)</f>
        <v>#N/A</v>
      </c>
      <c r="CM854" s="141" t="e">
        <f aca="false">+VLOOKUP(DATOS_[[#This Row],[Clave de Contrato]],TblTiposContrato13[],4,0)</f>
        <v>#N/A</v>
      </c>
      <c r="CN854" s="141" t="str">
        <f aca="false">VLOOKUP(DATOS_[[#This Row],[Edad]],CONTRATOS!TblRngEdad,2,1)</f>
        <v>20  o menos</v>
      </c>
      <c r="CO854" s="141" t="str">
        <f aca="false">VLOOKUP(DATOS_[[#This Row],[Antigüedad]],TblRngAntg14[],2,1)</f>
        <v>0 a 1 años</v>
      </c>
    </row>
    <row r="855" customFormat="false" ht="13.8" hidden="false" customHeight="false" outlineLevel="0" collapsed="false">
      <c r="D855" s="128"/>
      <c r="E855" s="129"/>
      <c r="F855" s="129"/>
      <c r="G855" s="129"/>
      <c r="H855" s="130"/>
      <c r="I855" s="131"/>
      <c r="J855" s="128"/>
      <c r="K855" s="132"/>
      <c r="L855" s="132"/>
      <c r="M855" s="133"/>
      <c r="N855" s="133"/>
      <c r="O855" s="133"/>
      <c r="P855" s="129"/>
      <c r="Z855" s="74"/>
      <c r="AA855" s="75"/>
      <c r="AB855" s="75"/>
      <c r="AC855" s="129"/>
      <c r="AD855" s="134"/>
      <c r="AE855" s="134"/>
      <c r="AF855" s="134"/>
      <c r="AG855" s="134"/>
      <c r="AH855" s="134"/>
      <c r="AI855" s="134"/>
      <c r="AJ855" s="134"/>
      <c r="AK855" s="134"/>
      <c r="AL855" s="134"/>
      <c r="AM855" s="134"/>
      <c r="AN855" s="134"/>
      <c r="AO855" s="134"/>
      <c r="AP855" s="134"/>
      <c r="AQ855" s="134"/>
      <c r="AR855" s="134"/>
      <c r="AS855" s="134"/>
      <c r="AT855" s="134"/>
      <c r="AU855" s="134"/>
      <c r="AV855" s="134"/>
      <c r="AW855" s="134"/>
      <c r="AX855" s="134"/>
      <c r="AY855" s="134"/>
      <c r="AZ855" s="134"/>
      <c r="BA855" s="134"/>
      <c r="BB855" s="134"/>
      <c r="BC855" s="134"/>
      <c r="BD855" s="134"/>
      <c r="BE855" s="134"/>
      <c r="BF855" s="134"/>
      <c r="BG855" s="134"/>
      <c r="BH855" s="134"/>
      <c r="BI855" s="134"/>
      <c r="BJ855" s="134"/>
      <c r="BK855" s="134"/>
      <c r="BL855" s="134"/>
      <c r="BM855" s="135"/>
      <c r="BN855" s="136" t="n">
        <f aca="false">+MAX($D$3,DATOS_[[#This Row],[Fecha Inicio Sit. Contract.]])</f>
        <v>0</v>
      </c>
      <c r="BO855" s="136" t="n">
        <f aca="false">+MIN($D$4,DATOS_[[#This Row],[Fecha Fin Sit. Contract.]])</f>
        <v>0</v>
      </c>
      <c r="BP855" s="137" t="n">
        <f aca="false">+DATOS_[[#This Row],[% de jornada]]*IF(DATOS_[[#This Row],[% jornada reducida]]="",1,DATOS_[[#This Row],[% jornada reducida]])</f>
        <v>0</v>
      </c>
      <c r="BQ855" s="137" t="n">
        <f aca="false">+(DATOS_[[#This Row],[F.fin.cal]]-DATOS_[[#This Row],[F.ini.cal]]+1)/($D$4-$D$3+1)</f>
        <v>1</v>
      </c>
      <c r="BR855" s="137" t="str">
        <f aca="false">IF(OR(AND(DATOS_[[#This Row],[Fecha Fin Contrato]]&lt;$D$3,DATOS_[[#This Row],[Fecha Fin Contrato]]&lt;&gt;""),DATOS_[[#This Row],[Fecha de Contratación]]&gt;$D$4),"Fuera","Dentro")</f>
        <v>Dentro</v>
      </c>
      <c r="BS855" s="137" t="str">
        <f aca="false" t="array" ref="BS855:BS855">IF(MAX(IF(DATOS_[id]=DATOS_[[#This Row],[id]],DATOS_[F.fin.cal]))=DATOS_[[#This Row],[F.fin.cal]],"Sí","NO")</f>
        <v>Sí</v>
      </c>
      <c r="BT855" s="137" t="str">
        <f aca="false">IF(AND(DATOS_[[#This Row],[% normaliz]]&lt;&gt;1,DATOS_[[#This Row],[% anualiz]]=1),"Sí","NO")</f>
        <v>Sí</v>
      </c>
      <c r="BU855" s="137" t="str">
        <f aca="false">IF(AND(DATOS_[[#This Row],[% normaliz]]=1,DATOS_[[#This Row],[% anualiz]]&lt;&gt;1),"Sí","NO")</f>
        <v>NO</v>
      </c>
      <c r="BV855" s="137" t="str">
        <f aca="false">IF(AND(DATOS_[[#This Row],[% normaliz]]&lt;&gt;1,DATOS_[[#This Row],[% anualiz]]&lt;&gt;1),"Sí","NO")</f>
        <v>NO</v>
      </c>
      <c r="BW855" s="137" t="str">
        <f aca="false">+IF(DATOS_[[#This Row],[% normaliz]]*DATOS_[[#This Row],[% anualiz]]=1,"NO","Sí")</f>
        <v>Sí</v>
      </c>
      <c r="BX855" s="138" t="e">
        <f aca="false">(DATOS_[[#This Row],[S.BASE]]*(1/DATOS_[[#This Row],[% normaliz]])*(1/DATOS_[[#This Row],[% anualiz]]))*IF(DATOS_[[#This Row],[Check Equiparado]]="Sí",1,0)</f>
        <v>#DIV/0!</v>
      </c>
      <c r="BY8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5" s="138" t="e">
        <f aca="false">+DATOS_[[#This Row],[SALARIO BASE Eq]]+DATOS_[[#This Row],[Tot COMPL.SAL Eq]]</f>
        <v>#DIV/0!</v>
      </c>
      <c r="CA855" s="138" t="e">
        <f aca="false" t="array" ref="CA855:CA8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5" s="138" t="e">
        <f aca="false">+DATOS_[[#This Row],[TOTAL SALARIO Eq]]+DATOS_[[#This Row],[Tot Extrasalarial Eq]]</f>
        <v>#DIV/0!</v>
      </c>
      <c r="CC855" s="139" t="n">
        <f aca="false">DATOS_[[#This Row],[S.BASE]]</f>
        <v>0</v>
      </c>
      <c r="CD855" s="139" t="n">
        <f aca="false">+SUM(DATOS_[[#This Row],[Conc.Sal.01]:[Conc.Sal.30]])</f>
        <v>0</v>
      </c>
      <c r="CE855" s="139" t="n">
        <f aca="false">+DATOS_[[#This Row],[SALARIO BASE Ef]]+DATOS_[[#This Row],[Tot COMPL.SAL Ef]]</f>
        <v>0</v>
      </c>
      <c r="CF855" s="139" t="n">
        <f aca="false">+SUM(DATOS_[[#This Row],[C.Extra.01]:[C.Extra.05]])</f>
        <v>0</v>
      </c>
      <c r="CG855" s="139" t="n">
        <f aca="false">+DATOS_[[#This Row],[TOTAL SALARIO Ef]]+DATOS_[[#This Row],[Tot Extrasalarial Ef]]</f>
        <v>0</v>
      </c>
      <c r="CH855" s="140" t="n">
        <f aca="false">MIN(IF(DATOS_[[#This Row],[Fecha Fin Contrato]]="",$D$4,DATOS_[[#This Row],[Fecha Fin Contrato]]),$D$4)-MAX(DATOS_[[#This Row],[Fecha de Contratación]],$D$3)+1</f>
        <v>1</v>
      </c>
      <c r="CI855" s="141" t="str">
        <f aca="false">IF(COUNTIFS(DATOS_[id],DATOS_[[#This Row],[id]])&gt;1,DATOS_[[#This Row],[id]],"")</f>
        <v/>
      </c>
      <c r="CJ855" s="141" t="n">
        <f aca="false">(Inicio!$G$10-DATOS_[[#This Row],[Fecha Nacimiento]])/365.25</f>
        <v>0</v>
      </c>
      <c r="CK855" s="141" t="n">
        <f aca="false">(Inicio!$G$10-DATOS_[[#This Row],[Fecha de Antigüedad]])/365.25</f>
        <v>0</v>
      </c>
      <c r="CL855" s="141" t="e">
        <f aca="false">+VLOOKUP(DATOS_[[#This Row],[Clave de Contrato]],TblTiposContrato13[],3,0)</f>
        <v>#N/A</v>
      </c>
      <c r="CM855" s="141" t="e">
        <f aca="false">+VLOOKUP(DATOS_[[#This Row],[Clave de Contrato]],TblTiposContrato13[],4,0)</f>
        <v>#N/A</v>
      </c>
      <c r="CN855" s="141" t="str">
        <f aca="false">VLOOKUP(DATOS_[[#This Row],[Edad]],CONTRATOS!TblRngEdad,2,1)</f>
        <v>20  o menos</v>
      </c>
      <c r="CO855" s="141" t="str">
        <f aca="false">VLOOKUP(DATOS_[[#This Row],[Antigüedad]],TblRngAntg14[],2,1)</f>
        <v>0 a 1 años</v>
      </c>
    </row>
    <row r="856" customFormat="false" ht="13.8" hidden="false" customHeight="false" outlineLevel="0" collapsed="false">
      <c r="D856" s="128"/>
      <c r="E856" s="129"/>
      <c r="F856" s="129"/>
      <c r="G856" s="129"/>
      <c r="H856" s="130"/>
      <c r="I856" s="131"/>
      <c r="J856" s="128"/>
      <c r="K856" s="132"/>
      <c r="L856" s="132"/>
      <c r="M856" s="133"/>
      <c r="N856" s="133"/>
      <c r="O856" s="133"/>
      <c r="P856" s="129"/>
      <c r="Z856" s="74"/>
      <c r="AA856" s="75"/>
      <c r="AB856" s="75"/>
      <c r="AC856" s="129"/>
      <c r="AD856" s="134"/>
      <c r="AE856" s="134"/>
      <c r="AF856" s="134"/>
      <c r="AG856" s="134"/>
      <c r="AH856" s="134"/>
      <c r="AI856" s="134"/>
      <c r="AJ856" s="134"/>
      <c r="AK856" s="134"/>
      <c r="AL856" s="134"/>
      <c r="AM856" s="134"/>
      <c r="AN856" s="134"/>
      <c r="AO856" s="134"/>
      <c r="AP856" s="134"/>
      <c r="AQ856" s="134"/>
      <c r="AR856" s="134"/>
      <c r="AS856" s="134"/>
      <c r="AT856" s="134"/>
      <c r="AU856" s="134"/>
      <c r="AV856" s="134"/>
      <c r="AW856" s="134"/>
      <c r="AX856" s="134"/>
      <c r="AY856" s="134"/>
      <c r="AZ856" s="134"/>
      <c r="BA856" s="134"/>
      <c r="BB856" s="134"/>
      <c r="BC856" s="134"/>
      <c r="BD856" s="134"/>
      <c r="BE856" s="134"/>
      <c r="BF856" s="134"/>
      <c r="BG856" s="134"/>
      <c r="BH856" s="134"/>
      <c r="BI856" s="134"/>
      <c r="BJ856" s="134"/>
      <c r="BK856" s="134"/>
      <c r="BL856" s="134"/>
      <c r="BM856" s="135"/>
      <c r="BN856" s="136" t="n">
        <f aca="false">+MAX($D$3,DATOS_[[#This Row],[Fecha Inicio Sit. Contract.]])</f>
        <v>0</v>
      </c>
      <c r="BO856" s="136" t="n">
        <f aca="false">+MIN($D$4,DATOS_[[#This Row],[Fecha Fin Sit. Contract.]])</f>
        <v>0</v>
      </c>
      <c r="BP856" s="137" t="n">
        <f aca="false">+DATOS_[[#This Row],[% de jornada]]*IF(DATOS_[[#This Row],[% jornada reducida]]="",1,DATOS_[[#This Row],[% jornada reducida]])</f>
        <v>0</v>
      </c>
      <c r="BQ856" s="137" t="n">
        <f aca="false">+(DATOS_[[#This Row],[F.fin.cal]]-DATOS_[[#This Row],[F.ini.cal]]+1)/($D$4-$D$3+1)</f>
        <v>1</v>
      </c>
      <c r="BR856" s="137" t="str">
        <f aca="false">IF(OR(AND(DATOS_[[#This Row],[Fecha Fin Contrato]]&lt;$D$3,DATOS_[[#This Row],[Fecha Fin Contrato]]&lt;&gt;""),DATOS_[[#This Row],[Fecha de Contratación]]&gt;$D$4),"Fuera","Dentro")</f>
        <v>Dentro</v>
      </c>
      <c r="BS856" s="137" t="str">
        <f aca="false" t="array" ref="BS856:BS856">IF(MAX(IF(DATOS_[id]=DATOS_[[#This Row],[id]],DATOS_[F.fin.cal]))=DATOS_[[#This Row],[F.fin.cal]],"Sí","NO")</f>
        <v>Sí</v>
      </c>
      <c r="BT856" s="137" t="str">
        <f aca="false">IF(AND(DATOS_[[#This Row],[% normaliz]]&lt;&gt;1,DATOS_[[#This Row],[% anualiz]]=1),"Sí","NO")</f>
        <v>Sí</v>
      </c>
      <c r="BU856" s="137" t="str">
        <f aca="false">IF(AND(DATOS_[[#This Row],[% normaliz]]=1,DATOS_[[#This Row],[% anualiz]]&lt;&gt;1),"Sí","NO")</f>
        <v>NO</v>
      </c>
      <c r="BV856" s="137" t="str">
        <f aca="false">IF(AND(DATOS_[[#This Row],[% normaliz]]&lt;&gt;1,DATOS_[[#This Row],[% anualiz]]&lt;&gt;1),"Sí","NO")</f>
        <v>NO</v>
      </c>
      <c r="BW856" s="137" t="str">
        <f aca="false">+IF(DATOS_[[#This Row],[% normaliz]]*DATOS_[[#This Row],[% anualiz]]=1,"NO","Sí")</f>
        <v>Sí</v>
      </c>
      <c r="BX856" s="138" t="e">
        <f aca="false">(DATOS_[[#This Row],[S.BASE]]*(1/DATOS_[[#This Row],[% normaliz]])*(1/DATOS_[[#This Row],[% anualiz]]))*IF(DATOS_[[#This Row],[Check Equiparado]]="Sí",1,0)</f>
        <v>#DIV/0!</v>
      </c>
      <c r="BY8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6" s="138" t="e">
        <f aca="false">+DATOS_[[#This Row],[SALARIO BASE Eq]]+DATOS_[[#This Row],[Tot COMPL.SAL Eq]]</f>
        <v>#DIV/0!</v>
      </c>
      <c r="CA856" s="138" t="e">
        <f aca="false" t="array" ref="CA856:CA8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6" s="138" t="e">
        <f aca="false">+DATOS_[[#This Row],[TOTAL SALARIO Eq]]+DATOS_[[#This Row],[Tot Extrasalarial Eq]]</f>
        <v>#DIV/0!</v>
      </c>
      <c r="CC856" s="139" t="n">
        <f aca="false">DATOS_[[#This Row],[S.BASE]]</f>
        <v>0</v>
      </c>
      <c r="CD856" s="139" t="n">
        <f aca="false">+SUM(DATOS_[[#This Row],[Conc.Sal.01]:[Conc.Sal.30]])</f>
        <v>0</v>
      </c>
      <c r="CE856" s="139" t="n">
        <f aca="false">+DATOS_[[#This Row],[SALARIO BASE Ef]]+DATOS_[[#This Row],[Tot COMPL.SAL Ef]]</f>
        <v>0</v>
      </c>
      <c r="CF856" s="139" t="n">
        <f aca="false">+SUM(DATOS_[[#This Row],[C.Extra.01]:[C.Extra.05]])</f>
        <v>0</v>
      </c>
      <c r="CG856" s="139" t="n">
        <f aca="false">+DATOS_[[#This Row],[TOTAL SALARIO Ef]]+DATOS_[[#This Row],[Tot Extrasalarial Ef]]</f>
        <v>0</v>
      </c>
      <c r="CH856" s="140" t="n">
        <f aca="false">MIN(IF(DATOS_[[#This Row],[Fecha Fin Contrato]]="",$D$4,DATOS_[[#This Row],[Fecha Fin Contrato]]),$D$4)-MAX(DATOS_[[#This Row],[Fecha de Contratación]],$D$3)+1</f>
        <v>1</v>
      </c>
      <c r="CI856" s="141" t="str">
        <f aca="false">IF(COUNTIFS(DATOS_[id],DATOS_[[#This Row],[id]])&gt;1,DATOS_[[#This Row],[id]],"")</f>
        <v/>
      </c>
      <c r="CJ856" s="141" t="n">
        <f aca="false">(Inicio!$G$10-DATOS_[[#This Row],[Fecha Nacimiento]])/365.25</f>
        <v>0</v>
      </c>
      <c r="CK856" s="141" t="n">
        <f aca="false">(Inicio!$G$10-DATOS_[[#This Row],[Fecha de Antigüedad]])/365.25</f>
        <v>0</v>
      </c>
      <c r="CL856" s="141" t="e">
        <f aca="false">+VLOOKUP(DATOS_[[#This Row],[Clave de Contrato]],TblTiposContrato13[],3,0)</f>
        <v>#N/A</v>
      </c>
      <c r="CM856" s="141" t="e">
        <f aca="false">+VLOOKUP(DATOS_[[#This Row],[Clave de Contrato]],TblTiposContrato13[],4,0)</f>
        <v>#N/A</v>
      </c>
      <c r="CN856" s="141" t="str">
        <f aca="false">VLOOKUP(DATOS_[[#This Row],[Edad]],CONTRATOS!TblRngEdad,2,1)</f>
        <v>20  o menos</v>
      </c>
      <c r="CO856" s="141" t="str">
        <f aca="false">VLOOKUP(DATOS_[[#This Row],[Antigüedad]],TblRngAntg14[],2,1)</f>
        <v>0 a 1 años</v>
      </c>
    </row>
    <row r="857" customFormat="false" ht="13.8" hidden="false" customHeight="false" outlineLevel="0" collapsed="false">
      <c r="D857" s="128"/>
      <c r="E857" s="129"/>
      <c r="F857" s="129"/>
      <c r="G857" s="129"/>
      <c r="H857" s="130"/>
      <c r="I857" s="131"/>
      <c r="J857" s="128"/>
      <c r="K857" s="132"/>
      <c r="L857" s="132"/>
      <c r="M857" s="133"/>
      <c r="N857" s="133"/>
      <c r="O857" s="133"/>
      <c r="P857" s="129"/>
      <c r="Z857" s="74"/>
      <c r="AA857" s="75"/>
      <c r="AB857" s="75"/>
      <c r="AC857" s="129"/>
      <c r="AD857" s="134"/>
      <c r="AE857" s="134"/>
      <c r="AF857" s="134"/>
      <c r="AG857" s="134"/>
      <c r="AH857" s="134"/>
      <c r="AI857" s="134"/>
      <c r="AJ857" s="134"/>
      <c r="AK857" s="134"/>
      <c r="AL857" s="134"/>
      <c r="AM857" s="134"/>
      <c r="AN857" s="134"/>
      <c r="AO857" s="134"/>
      <c r="AP857" s="134"/>
      <c r="AQ857" s="134"/>
      <c r="AR857" s="134"/>
      <c r="AS857" s="134"/>
      <c r="AT857" s="134"/>
      <c r="AU857" s="134"/>
      <c r="AV857" s="134"/>
      <c r="AW857" s="134"/>
      <c r="AX857" s="134"/>
      <c r="AY857" s="134"/>
      <c r="AZ857" s="134"/>
      <c r="BA857" s="134"/>
      <c r="BB857" s="134"/>
      <c r="BC857" s="134"/>
      <c r="BD857" s="134"/>
      <c r="BE857" s="134"/>
      <c r="BF857" s="134"/>
      <c r="BG857" s="134"/>
      <c r="BH857" s="134"/>
      <c r="BI857" s="134"/>
      <c r="BJ857" s="134"/>
      <c r="BK857" s="134"/>
      <c r="BL857" s="134"/>
      <c r="BM857" s="135"/>
      <c r="BN857" s="136" t="n">
        <f aca="false">+MAX($D$3,DATOS_[[#This Row],[Fecha Inicio Sit. Contract.]])</f>
        <v>0</v>
      </c>
      <c r="BO857" s="136" t="n">
        <f aca="false">+MIN($D$4,DATOS_[[#This Row],[Fecha Fin Sit. Contract.]])</f>
        <v>0</v>
      </c>
      <c r="BP857" s="137" t="n">
        <f aca="false">+DATOS_[[#This Row],[% de jornada]]*IF(DATOS_[[#This Row],[% jornada reducida]]="",1,DATOS_[[#This Row],[% jornada reducida]])</f>
        <v>0</v>
      </c>
      <c r="BQ857" s="137" t="n">
        <f aca="false">+(DATOS_[[#This Row],[F.fin.cal]]-DATOS_[[#This Row],[F.ini.cal]]+1)/($D$4-$D$3+1)</f>
        <v>1</v>
      </c>
      <c r="BR857" s="137" t="str">
        <f aca="false">IF(OR(AND(DATOS_[[#This Row],[Fecha Fin Contrato]]&lt;$D$3,DATOS_[[#This Row],[Fecha Fin Contrato]]&lt;&gt;""),DATOS_[[#This Row],[Fecha de Contratación]]&gt;$D$4),"Fuera","Dentro")</f>
        <v>Dentro</v>
      </c>
      <c r="BS857" s="137" t="str">
        <f aca="false" t="array" ref="BS857:BS857">IF(MAX(IF(DATOS_[id]=DATOS_[[#This Row],[id]],DATOS_[F.fin.cal]))=DATOS_[[#This Row],[F.fin.cal]],"Sí","NO")</f>
        <v>Sí</v>
      </c>
      <c r="BT857" s="137" t="str">
        <f aca="false">IF(AND(DATOS_[[#This Row],[% normaliz]]&lt;&gt;1,DATOS_[[#This Row],[% anualiz]]=1),"Sí","NO")</f>
        <v>Sí</v>
      </c>
      <c r="BU857" s="137" t="str">
        <f aca="false">IF(AND(DATOS_[[#This Row],[% normaliz]]=1,DATOS_[[#This Row],[% anualiz]]&lt;&gt;1),"Sí","NO")</f>
        <v>NO</v>
      </c>
      <c r="BV857" s="137" t="str">
        <f aca="false">IF(AND(DATOS_[[#This Row],[% normaliz]]&lt;&gt;1,DATOS_[[#This Row],[% anualiz]]&lt;&gt;1),"Sí","NO")</f>
        <v>NO</v>
      </c>
      <c r="BW857" s="137" t="str">
        <f aca="false">+IF(DATOS_[[#This Row],[% normaliz]]*DATOS_[[#This Row],[% anualiz]]=1,"NO","Sí")</f>
        <v>Sí</v>
      </c>
      <c r="BX857" s="138" t="e">
        <f aca="false">(DATOS_[[#This Row],[S.BASE]]*(1/DATOS_[[#This Row],[% normaliz]])*(1/DATOS_[[#This Row],[% anualiz]]))*IF(DATOS_[[#This Row],[Check Equiparado]]="Sí",1,0)</f>
        <v>#DIV/0!</v>
      </c>
      <c r="BY8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7" s="138" t="e">
        <f aca="false">+DATOS_[[#This Row],[SALARIO BASE Eq]]+DATOS_[[#This Row],[Tot COMPL.SAL Eq]]</f>
        <v>#DIV/0!</v>
      </c>
      <c r="CA857" s="138" t="e">
        <f aca="false" t="array" ref="CA857:CA8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7" s="138" t="e">
        <f aca="false">+DATOS_[[#This Row],[TOTAL SALARIO Eq]]+DATOS_[[#This Row],[Tot Extrasalarial Eq]]</f>
        <v>#DIV/0!</v>
      </c>
      <c r="CC857" s="139" t="n">
        <f aca="false">DATOS_[[#This Row],[S.BASE]]</f>
        <v>0</v>
      </c>
      <c r="CD857" s="139" t="n">
        <f aca="false">+SUM(DATOS_[[#This Row],[Conc.Sal.01]:[Conc.Sal.30]])</f>
        <v>0</v>
      </c>
      <c r="CE857" s="139" t="n">
        <f aca="false">+DATOS_[[#This Row],[SALARIO BASE Ef]]+DATOS_[[#This Row],[Tot COMPL.SAL Ef]]</f>
        <v>0</v>
      </c>
      <c r="CF857" s="139" t="n">
        <f aca="false">+SUM(DATOS_[[#This Row],[C.Extra.01]:[C.Extra.05]])</f>
        <v>0</v>
      </c>
      <c r="CG857" s="139" t="n">
        <f aca="false">+DATOS_[[#This Row],[TOTAL SALARIO Ef]]+DATOS_[[#This Row],[Tot Extrasalarial Ef]]</f>
        <v>0</v>
      </c>
      <c r="CH857" s="140" t="n">
        <f aca="false">MIN(IF(DATOS_[[#This Row],[Fecha Fin Contrato]]="",$D$4,DATOS_[[#This Row],[Fecha Fin Contrato]]),$D$4)-MAX(DATOS_[[#This Row],[Fecha de Contratación]],$D$3)+1</f>
        <v>1</v>
      </c>
      <c r="CI857" s="141" t="str">
        <f aca="false">IF(COUNTIFS(DATOS_[id],DATOS_[[#This Row],[id]])&gt;1,DATOS_[[#This Row],[id]],"")</f>
        <v/>
      </c>
      <c r="CJ857" s="141" t="n">
        <f aca="false">(Inicio!$G$10-DATOS_[[#This Row],[Fecha Nacimiento]])/365.25</f>
        <v>0</v>
      </c>
      <c r="CK857" s="141" t="n">
        <f aca="false">(Inicio!$G$10-DATOS_[[#This Row],[Fecha de Antigüedad]])/365.25</f>
        <v>0</v>
      </c>
      <c r="CL857" s="141" t="e">
        <f aca="false">+VLOOKUP(DATOS_[[#This Row],[Clave de Contrato]],TblTiposContrato13[],3,0)</f>
        <v>#N/A</v>
      </c>
      <c r="CM857" s="141" t="e">
        <f aca="false">+VLOOKUP(DATOS_[[#This Row],[Clave de Contrato]],TblTiposContrato13[],4,0)</f>
        <v>#N/A</v>
      </c>
      <c r="CN857" s="141" t="str">
        <f aca="false">VLOOKUP(DATOS_[[#This Row],[Edad]],CONTRATOS!TblRngEdad,2,1)</f>
        <v>20  o menos</v>
      </c>
      <c r="CO857" s="141" t="str">
        <f aca="false">VLOOKUP(DATOS_[[#This Row],[Antigüedad]],TblRngAntg14[],2,1)</f>
        <v>0 a 1 años</v>
      </c>
    </row>
    <row r="858" customFormat="false" ht="13.8" hidden="false" customHeight="false" outlineLevel="0" collapsed="false">
      <c r="D858" s="128"/>
      <c r="E858" s="129"/>
      <c r="F858" s="129"/>
      <c r="G858" s="129"/>
      <c r="H858" s="130"/>
      <c r="I858" s="131"/>
      <c r="J858" s="128"/>
      <c r="K858" s="132"/>
      <c r="L858" s="132"/>
      <c r="M858" s="133"/>
      <c r="N858" s="133"/>
      <c r="O858" s="133"/>
      <c r="P858" s="129"/>
      <c r="Z858" s="74"/>
      <c r="AA858" s="75"/>
      <c r="AB858" s="75"/>
      <c r="AC858" s="129"/>
      <c r="AD858" s="134"/>
      <c r="AE858" s="134"/>
      <c r="AF858" s="134"/>
      <c r="AG858" s="134"/>
      <c r="AH858" s="134"/>
      <c r="AI858" s="134"/>
      <c r="AJ858" s="134"/>
      <c r="AK858" s="134"/>
      <c r="AL858" s="134"/>
      <c r="AM858" s="134"/>
      <c r="AN858" s="134"/>
      <c r="AO858" s="134"/>
      <c r="AP858" s="134"/>
      <c r="AQ858" s="134"/>
      <c r="AR858" s="134"/>
      <c r="AS858" s="134"/>
      <c r="AT858" s="134"/>
      <c r="AU858" s="134"/>
      <c r="AV858" s="134"/>
      <c r="AW858" s="134"/>
      <c r="AX858" s="134"/>
      <c r="AY858" s="134"/>
      <c r="AZ858" s="134"/>
      <c r="BA858" s="134"/>
      <c r="BB858" s="134"/>
      <c r="BC858" s="134"/>
      <c r="BD858" s="134"/>
      <c r="BE858" s="134"/>
      <c r="BF858" s="134"/>
      <c r="BG858" s="134"/>
      <c r="BH858" s="134"/>
      <c r="BI858" s="134"/>
      <c r="BJ858" s="134"/>
      <c r="BK858" s="134"/>
      <c r="BL858" s="134"/>
      <c r="BM858" s="135"/>
      <c r="BN858" s="136" t="n">
        <f aca="false">+MAX($D$3,DATOS_[[#This Row],[Fecha Inicio Sit. Contract.]])</f>
        <v>0</v>
      </c>
      <c r="BO858" s="136" t="n">
        <f aca="false">+MIN($D$4,DATOS_[[#This Row],[Fecha Fin Sit. Contract.]])</f>
        <v>0</v>
      </c>
      <c r="BP858" s="137" t="n">
        <f aca="false">+DATOS_[[#This Row],[% de jornada]]*IF(DATOS_[[#This Row],[% jornada reducida]]="",1,DATOS_[[#This Row],[% jornada reducida]])</f>
        <v>0</v>
      </c>
      <c r="BQ858" s="137" t="n">
        <f aca="false">+(DATOS_[[#This Row],[F.fin.cal]]-DATOS_[[#This Row],[F.ini.cal]]+1)/($D$4-$D$3+1)</f>
        <v>1</v>
      </c>
      <c r="BR858" s="137" t="str">
        <f aca="false">IF(OR(AND(DATOS_[[#This Row],[Fecha Fin Contrato]]&lt;$D$3,DATOS_[[#This Row],[Fecha Fin Contrato]]&lt;&gt;""),DATOS_[[#This Row],[Fecha de Contratación]]&gt;$D$4),"Fuera","Dentro")</f>
        <v>Dentro</v>
      </c>
      <c r="BS858" s="137" t="str">
        <f aca="false" t="array" ref="BS858:BS858">IF(MAX(IF(DATOS_[id]=DATOS_[[#This Row],[id]],DATOS_[F.fin.cal]))=DATOS_[[#This Row],[F.fin.cal]],"Sí","NO")</f>
        <v>Sí</v>
      </c>
      <c r="BT858" s="137" t="str">
        <f aca="false">IF(AND(DATOS_[[#This Row],[% normaliz]]&lt;&gt;1,DATOS_[[#This Row],[% anualiz]]=1),"Sí","NO")</f>
        <v>Sí</v>
      </c>
      <c r="BU858" s="137" t="str">
        <f aca="false">IF(AND(DATOS_[[#This Row],[% normaliz]]=1,DATOS_[[#This Row],[% anualiz]]&lt;&gt;1),"Sí","NO")</f>
        <v>NO</v>
      </c>
      <c r="BV858" s="137" t="str">
        <f aca="false">IF(AND(DATOS_[[#This Row],[% normaliz]]&lt;&gt;1,DATOS_[[#This Row],[% anualiz]]&lt;&gt;1),"Sí","NO")</f>
        <v>NO</v>
      </c>
      <c r="BW858" s="137" t="str">
        <f aca="false">+IF(DATOS_[[#This Row],[% normaliz]]*DATOS_[[#This Row],[% anualiz]]=1,"NO","Sí")</f>
        <v>Sí</v>
      </c>
      <c r="BX858" s="138" t="e">
        <f aca="false">(DATOS_[[#This Row],[S.BASE]]*(1/DATOS_[[#This Row],[% normaliz]])*(1/DATOS_[[#This Row],[% anualiz]]))*IF(DATOS_[[#This Row],[Check Equiparado]]="Sí",1,0)</f>
        <v>#DIV/0!</v>
      </c>
      <c r="BY8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8" s="138" t="e">
        <f aca="false">+DATOS_[[#This Row],[SALARIO BASE Eq]]+DATOS_[[#This Row],[Tot COMPL.SAL Eq]]</f>
        <v>#DIV/0!</v>
      </c>
      <c r="CA858" s="138" t="e">
        <f aca="false" t="array" ref="CA858:CA8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8" s="138" t="e">
        <f aca="false">+DATOS_[[#This Row],[TOTAL SALARIO Eq]]+DATOS_[[#This Row],[Tot Extrasalarial Eq]]</f>
        <v>#DIV/0!</v>
      </c>
      <c r="CC858" s="139" t="n">
        <f aca="false">DATOS_[[#This Row],[S.BASE]]</f>
        <v>0</v>
      </c>
      <c r="CD858" s="139" t="n">
        <f aca="false">+SUM(DATOS_[[#This Row],[Conc.Sal.01]:[Conc.Sal.30]])</f>
        <v>0</v>
      </c>
      <c r="CE858" s="139" t="n">
        <f aca="false">+DATOS_[[#This Row],[SALARIO BASE Ef]]+DATOS_[[#This Row],[Tot COMPL.SAL Ef]]</f>
        <v>0</v>
      </c>
      <c r="CF858" s="139" t="n">
        <f aca="false">+SUM(DATOS_[[#This Row],[C.Extra.01]:[C.Extra.05]])</f>
        <v>0</v>
      </c>
      <c r="CG858" s="139" t="n">
        <f aca="false">+DATOS_[[#This Row],[TOTAL SALARIO Ef]]+DATOS_[[#This Row],[Tot Extrasalarial Ef]]</f>
        <v>0</v>
      </c>
      <c r="CH858" s="140" t="n">
        <f aca="false">MIN(IF(DATOS_[[#This Row],[Fecha Fin Contrato]]="",$D$4,DATOS_[[#This Row],[Fecha Fin Contrato]]),$D$4)-MAX(DATOS_[[#This Row],[Fecha de Contratación]],$D$3)+1</f>
        <v>1</v>
      </c>
      <c r="CI858" s="141" t="str">
        <f aca="false">IF(COUNTIFS(DATOS_[id],DATOS_[[#This Row],[id]])&gt;1,DATOS_[[#This Row],[id]],"")</f>
        <v/>
      </c>
      <c r="CJ858" s="141" t="n">
        <f aca="false">(Inicio!$G$10-DATOS_[[#This Row],[Fecha Nacimiento]])/365.25</f>
        <v>0</v>
      </c>
      <c r="CK858" s="141" t="n">
        <f aca="false">(Inicio!$G$10-DATOS_[[#This Row],[Fecha de Antigüedad]])/365.25</f>
        <v>0</v>
      </c>
      <c r="CL858" s="141" t="e">
        <f aca="false">+VLOOKUP(DATOS_[[#This Row],[Clave de Contrato]],TblTiposContrato13[],3,0)</f>
        <v>#N/A</v>
      </c>
      <c r="CM858" s="141" t="e">
        <f aca="false">+VLOOKUP(DATOS_[[#This Row],[Clave de Contrato]],TblTiposContrato13[],4,0)</f>
        <v>#N/A</v>
      </c>
      <c r="CN858" s="141" t="str">
        <f aca="false">VLOOKUP(DATOS_[[#This Row],[Edad]],CONTRATOS!TblRngEdad,2,1)</f>
        <v>20  o menos</v>
      </c>
      <c r="CO858" s="141" t="str">
        <f aca="false">VLOOKUP(DATOS_[[#This Row],[Antigüedad]],TblRngAntg14[],2,1)</f>
        <v>0 a 1 años</v>
      </c>
    </row>
    <row r="859" customFormat="false" ht="13.8" hidden="false" customHeight="false" outlineLevel="0" collapsed="false">
      <c r="D859" s="128"/>
      <c r="E859" s="129"/>
      <c r="F859" s="129"/>
      <c r="G859" s="129"/>
      <c r="H859" s="130"/>
      <c r="I859" s="131"/>
      <c r="J859" s="128"/>
      <c r="K859" s="132"/>
      <c r="L859" s="132"/>
      <c r="M859" s="133"/>
      <c r="N859" s="133"/>
      <c r="O859" s="133"/>
      <c r="P859" s="129"/>
      <c r="Z859" s="74"/>
      <c r="AA859" s="75"/>
      <c r="AB859" s="75"/>
      <c r="AC859" s="129"/>
      <c r="AD859" s="134"/>
      <c r="AE859" s="134"/>
      <c r="AF859" s="134"/>
      <c r="AG859" s="134"/>
      <c r="AH859" s="134"/>
      <c r="AI859" s="134"/>
      <c r="AJ859" s="134"/>
      <c r="AK859" s="134"/>
      <c r="AL859" s="134"/>
      <c r="AM859" s="134"/>
      <c r="AN859" s="134"/>
      <c r="AO859" s="134"/>
      <c r="AP859" s="134"/>
      <c r="AQ859" s="134"/>
      <c r="AR859" s="134"/>
      <c r="AS859" s="134"/>
      <c r="AT859" s="134"/>
      <c r="AU859" s="134"/>
      <c r="AV859" s="134"/>
      <c r="AW859" s="134"/>
      <c r="AX859" s="134"/>
      <c r="AY859" s="134"/>
      <c r="AZ859" s="134"/>
      <c r="BA859" s="134"/>
      <c r="BB859" s="134"/>
      <c r="BC859" s="134"/>
      <c r="BD859" s="134"/>
      <c r="BE859" s="134"/>
      <c r="BF859" s="134"/>
      <c r="BG859" s="134"/>
      <c r="BH859" s="134"/>
      <c r="BI859" s="134"/>
      <c r="BJ859" s="134"/>
      <c r="BK859" s="134"/>
      <c r="BL859" s="134"/>
      <c r="BM859" s="135"/>
      <c r="BN859" s="136" t="n">
        <f aca="false">+MAX($D$3,DATOS_[[#This Row],[Fecha Inicio Sit. Contract.]])</f>
        <v>0</v>
      </c>
      <c r="BO859" s="136" t="n">
        <f aca="false">+MIN($D$4,DATOS_[[#This Row],[Fecha Fin Sit. Contract.]])</f>
        <v>0</v>
      </c>
      <c r="BP859" s="137" t="n">
        <f aca="false">+DATOS_[[#This Row],[% de jornada]]*IF(DATOS_[[#This Row],[% jornada reducida]]="",1,DATOS_[[#This Row],[% jornada reducida]])</f>
        <v>0</v>
      </c>
      <c r="BQ859" s="137" t="n">
        <f aca="false">+(DATOS_[[#This Row],[F.fin.cal]]-DATOS_[[#This Row],[F.ini.cal]]+1)/($D$4-$D$3+1)</f>
        <v>1</v>
      </c>
      <c r="BR859" s="137" t="str">
        <f aca="false">IF(OR(AND(DATOS_[[#This Row],[Fecha Fin Contrato]]&lt;$D$3,DATOS_[[#This Row],[Fecha Fin Contrato]]&lt;&gt;""),DATOS_[[#This Row],[Fecha de Contratación]]&gt;$D$4),"Fuera","Dentro")</f>
        <v>Dentro</v>
      </c>
      <c r="BS859" s="137" t="str">
        <f aca="false" t="array" ref="BS859:BS859">IF(MAX(IF(DATOS_[id]=DATOS_[[#This Row],[id]],DATOS_[F.fin.cal]))=DATOS_[[#This Row],[F.fin.cal]],"Sí","NO")</f>
        <v>Sí</v>
      </c>
      <c r="BT859" s="137" t="str">
        <f aca="false">IF(AND(DATOS_[[#This Row],[% normaliz]]&lt;&gt;1,DATOS_[[#This Row],[% anualiz]]=1),"Sí","NO")</f>
        <v>Sí</v>
      </c>
      <c r="BU859" s="137" t="str">
        <f aca="false">IF(AND(DATOS_[[#This Row],[% normaliz]]=1,DATOS_[[#This Row],[% anualiz]]&lt;&gt;1),"Sí","NO")</f>
        <v>NO</v>
      </c>
      <c r="BV859" s="137" t="str">
        <f aca="false">IF(AND(DATOS_[[#This Row],[% normaliz]]&lt;&gt;1,DATOS_[[#This Row],[% anualiz]]&lt;&gt;1),"Sí","NO")</f>
        <v>NO</v>
      </c>
      <c r="BW859" s="137" t="str">
        <f aca="false">+IF(DATOS_[[#This Row],[% normaliz]]*DATOS_[[#This Row],[% anualiz]]=1,"NO","Sí")</f>
        <v>Sí</v>
      </c>
      <c r="BX859" s="138" t="e">
        <f aca="false">(DATOS_[[#This Row],[S.BASE]]*(1/DATOS_[[#This Row],[% normaliz]])*(1/DATOS_[[#This Row],[% anualiz]]))*IF(DATOS_[[#This Row],[Check Equiparado]]="Sí",1,0)</f>
        <v>#DIV/0!</v>
      </c>
      <c r="BY8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9" s="138" t="e">
        <f aca="false">+DATOS_[[#This Row],[SALARIO BASE Eq]]+DATOS_[[#This Row],[Tot COMPL.SAL Eq]]</f>
        <v>#DIV/0!</v>
      </c>
      <c r="CA859" s="138" t="e">
        <f aca="false" t="array" ref="CA859:CA8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9" s="138" t="e">
        <f aca="false">+DATOS_[[#This Row],[TOTAL SALARIO Eq]]+DATOS_[[#This Row],[Tot Extrasalarial Eq]]</f>
        <v>#DIV/0!</v>
      </c>
      <c r="CC859" s="139" t="n">
        <f aca="false">DATOS_[[#This Row],[S.BASE]]</f>
        <v>0</v>
      </c>
      <c r="CD859" s="139" t="n">
        <f aca="false">+SUM(DATOS_[[#This Row],[Conc.Sal.01]:[Conc.Sal.30]])</f>
        <v>0</v>
      </c>
      <c r="CE859" s="139" t="n">
        <f aca="false">+DATOS_[[#This Row],[SALARIO BASE Ef]]+DATOS_[[#This Row],[Tot COMPL.SAL Ef]]</f>
        <v>0</v>
      </c>
      <c r="CF859" s="139" t="n">
        <f aca="false">+SUM(DATOS_[[#This Row],[C.Extra.01]:[C.Extra.05]])</f>
        <v>0</v>
      </c>
      <c r="CG859" s="139" t="n">
        <f aca="false">+DATOS_[[#This Row],[TOTAL SALARIO Ef]]+DATOS_[[#This Row],[Tot Extrasalarial Ef]]</f>
        <v>0</v>
      </c>
      <c r="CH859" s="140" t="n">
        <f aca="false">MIN(IF(DATOS_[[#This Row],[Fecha Fin Contrato]]="",$D$4,DATOS_[[#This Row],[Fecha Fin Contrato]]),$D$4)-MAX(DATOS_[[#This Row],[Fecha de Contratación]],$D$3)+1</f>
        <v>1</v>
      </c>
      <c r="CI859" s="141" t="str">
        <f aca="false">IF(COUNTIFS(DATOS_[id],DATOS_[[#This Row],[id]])&gt;1,DATOS_[[#This Row],[id]],"")</f>
        <v/>
      </c>
      <c r="CJ859" s="141" t="n">
        <f aca="false">(Inicio!$G$10-DATOS_[[#This Row],[Fecha Nacimiento]])/365.25</f>
        <v>0</v>
      </c>
      <c r="CK859" s="141" t="n">
        <f aca="false">(Inicio!$G$10-DATOS_[[#This Row],[Fecha de Antigüedad]])/365.25</f>
        <v>0</v>
      </c>
      <c r="CL859" s="141" t="e">
        <f aca="false">+VLOOKUP(DATOS_[[#This Row],[Clave de Contrato]],TblTiposContrato13[],3,0)</f>
        <v>#N/A</v>
      </c>
      <c r="CM859" s="141" t="e">
        <f aca="false">+VLOOKUP(DATOS_[[#This Row],[Clave de Contrato]],TblTiposContrato13[],4,0)</f>
        <v>#N/A</v>
      </c>
      <c r="CN859" s="141" t="str">
        <f aca="false">VLOOKUP(DATOS_[[#This Row],[Edad]],CONTRATOS!TblRngEdad,2,1)</f>
        <v>20  o menos</v>
      </c>
      <c r="CO859" s="141" t="str">
        <f aca="false">VLOOKUP(DATOS_[[#This Row],[Antigüedad]],TblRngAntg14[],2,1)</f>
        <v>0 a 1 años</v>
      </c>
    </row>
    <row r="860" customFormat="false" ht="13.8" hidden="false" customHeight="false" outlineLevel="0" collapsed="false">
      <c r="D860" s="128"/>
      <c r="E860" s="129"/>
      <c r="F860" s="129"/>
      <c r="G860" s="129"/>
      <c r="H860" s="130"/>
      <c r="I860" s="131"/>
      <c r="J860" s="128"/>
      <c r="K860" s="132"/>
      <c r="L860" s="132"/>
      <c r="M860" s="133"/>
      <c r="N860" s="133"/>
      <c r="O860" s="133"/>
      <c r="P860" s="129"/>
      <c r="Z860" s="74"/>
      <c r="AA860" s="75"/>
      <c r="AB860" s="75"/>
      <c r="AC860" s="129"/>
      <c r="AD860" s="134"/>
      <c r="AE860" s="134"/>
      <c r="AF860" s="134"/>
      <c r="AG860" s="134"/>
      <c r="AH860" s="134"/>
      <c r="AI860" s="134"/>
      <c r="AJ860" s="134"/>
      <c r="AK860" s="134"/>
      <c r="AL860" s="134"/>
      <c r="AM860" s="134"/>
      <c r="AN860" s="134"/>
      <c r="AO860" s="134"/>
      <c r="AP860" s="134"/>
      <c r="AQ860" s="134"/>
      <c r="AR860" s="134"/>
      <c r="AS860" s="134"/>
      <c r="AT860" s="134"/>
      <c r="AU860" s="134"/>
      <c r="AV860" s="134"/>
      <c r="AW860" s="134"/>
      <c r="AX860" s="134"/>
      <c r="AY860" s="134"/>
      <c r="AZ860" s="134"/>
      <c r="BA860" s="134"/>
      <c r="BB860" s="134"/>
      <c r="BC860" s="134"/>
      <c r="BD860" s="134"/>
      <c r="BE860" s="134"/>
      <c r="BF860" s="134"/>
      <c r="BG860" s="134"/>
      <c r="BH860" s="134"/>
      <c r="BI860" s="134"/>
      <c r="BJ860" s="134"/>
      <c r="BK860" s="134"/>
      <c r="BL860" s="134"/>
      <c r="BM860" s="135"/>
      <c r="BN860" s="136" t="n">
        <f aca="false">+MAX($D$3,DATOS_[[#This Row],[Fecha Inicio Sit. Contract.]])</f>
        <v>0</v>
      </c>
      <c r="BO860" s="136" t="n">
        <f aca="false">+MIN($D$4,DATOS_[[#This Row],[Fecha Fin Sit. Contract.]])</f>
        <v>0</v>
      </c>
      <c r="BP860" s="137" t="n">
        <f aca="false">+DATOS_[[#This Row],[% de jornada]]*IF(DATOS_[[#This Row],[% jornada reducida]]="",1,DATOS_[[#This Row],[% jornada reducida]])</f>
        <v>0</v>
      </c>
      <c r="BQ860" s="137" t="n">
        <f aca="false">+(DATOS_[[#This Row],[F.fin.cal]]-DATOS_[[#This Row],[F.ini.cal]]+1)/($D$4-$D$3+1)</f>
        <v>1</v>
      </c>
      <c r="BR860" s="137" t="str">
        <f aca="false">IF(OR(AND(DATOS_[[#This Row],[Fecha Fin Contrato]]&lt;$D$3,DATOS_[[#This Row],[Fecha Fin Contrato]]&lt;&gt;""),DATOS_[[#This Row],[Fecha de Contratación]]&gt;$D$4),"Fuera","Dentro")</f>
        <v>Dentro</v>
      </c>
      <c r="BS860" s="137" t="str">
        <f aca="false" t="array" ref="BS860:BS860">IF(MAX(IF(DATOS_[id]=DATOS_[[#This Row],[id]],DATOS_[F.fin.cal]))=DATOS_[[#This Row],[F.fin.cal]],"Sí","NO")</f>
        <v>Sí</v>
      </c>
      <c r="BT860" s="137" t="str">
        <f aca="false">IF(AND(DATOS_[[#This Row],[% normaliz]]&lt;&gt;1,DATOS_[[#This Row],[% anualiz]]=1),"Sí","NO")</f>
        <v>Sí</v>
      </c>
      <c r="BU860" s="137" t="str">
        <f aca="false">IF(AND(DATOS_[[#This Row],[% normaliz]]=1,DATOS_[[#This Row],[% anualiz]]&lt;&gt;1),"Sí","NO")</f>
        <v>NO</v>
      </c>
      <c r="BV860" s="137" t="str">
        <f aca="false">IF(AND(DATOS_[[#This Row],[% normaliz]]&lt;&gt;1,DATOS_[[#This Row],[% anualiz]]&lt;&gt;1),"Sí","NO")</f>
        <v>NO</v>
      </c>
      <c r="BW860" s="137" t="str">
        <f aca="false">+IF(DATOS_[[#This Row],[% normaliz]]*DATOS_[[#This Row],[% anualiz]]=1,"NO","Sí")</f>
        <v>Sí</v>
      </c>
      <c r="BX860" s="138" t="e">
        <f aca="false">(DATOS_[[#This Row],[S.BASE]]*(1/DATOS_[[#This Row],[% normaliz]])*(1/DATOS_[[#This Row],[% anualiz]]))*IF(DATOS_[[#This Row],[Check Equiparado]]="Sí",1,0)</f>
        <v>#DIV/0!</v>
      </c>
      <c r="BY8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0" s="138" t="e">
        <f aca="false">+DATOS_[[#This Row],[SALARIO BASE Eq]]+DATOS_[[#This Row],[Tot COMPL.SAL Eq]]</f>
        <v>#DIV/0!</v>
      </c>
      <c r="CA860" s="138" t="e">
        <f aca="false" t="array" ref="CA860:CA8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0" s="138" t="e">
        <f aca="false">+DATOS_[[#This Row],[TOTAL SALARIO Eq]]+DATOS_[[#This Row],[Tot Extrasalarial Eq]]</f>
        <v>#DIV/0!</v>
      </c>
      <c r="CC860" s="139" t="n">
        <f aca="false">DATOS_[[#This Row],[S.BASE]]</f>
        <v>0</v>
      </c>
      <c r="CD860" s="139" t="n">
        <f aca="false">+SUM(DATOS_[[#This Row],[Conc.Sal.01]:[Conc.Sal.30]])</f>
        <v>0</v>
      </c>
      <c r="CE860" s="139" t="n">
        <f aca="false">+DATOS_[[#This Row],[SALARIO BASE Ef]]+DATOS_[[#This Row],[Tot COMPL.SAL Ef]]</f>
        <v>0</v>
      </c>
      <c r="CF860" s="139" t="n">
        <f aca="false">+SUM(DATOS_[[#This Row],[C.Extra.01]:[C.Extra.05]])</f>
        <v>0</v>
      </c>
      <c r="CG860" s="139" t="n">
        <f aca="false">+DATOS_[[#This Row],[TOTAL SALARIO Ef]]+DATOS_[[#This Row],[Tot Extrasalarial Ef]]</f>
        <v>0</v>
      </c>
      <c r="CH860" s="140" t="n">
        <f aca="false">MIN(IF(DATOS_[[#This Row],[Fecha Fin Contrato]]="",$D$4,DATOS_[[#This Row],[Fecha Fin Contrato]]),$D$4)-MAX(DATOS_[[#This Row],[Fecha de Contratación]],$D$3)+1</f>
        <v>1</v>
      </c>
      <c r="CI860" s="141" t="str">
        <f aca="false">IF(COUNTIFS(DATOS_[id],DATOS_[[#This Row],[id]])&gt;1,DATOS_[[#This Row],[id]],"")</f>
        <v/>
      </c>
      <c r="CJ860" s="141" t="n">
        <f aca="false">(Inicio!$G$10-DATOS_[[#This Row],[Fecha Nacimiento]])/365.25</f>
        <v>0</v>
      </c>
      <c r="CK860" s="141" t="n">
        <f aca="false">(Inicio!$G$10-DATOS_[[#This Row],[Fecha de Antigüedad]])/365.25</f>
        <v>0</v>
      </c>
      <c r="CL860" s="141" t="e">
        <f aca="false">+VLOOKUP(DATOS_[[#This Row],[Clave de Contrato]],TblTiposContrato13[],3,0)</f>
        <v>#N/A</v>
      </c>
      <c r="CM860" s="141" t="e">
        <f aca="false">+VLOOKUP(DATOS_[[#This Row],[Clave de Contrato]],TblTiposContrato13[],4,0)</f>
        <v>#N/A</v>
      </c>
      <c r="CN860" s="141" t="str">
        <f aca="false">VLOOKUP(DATOS_[[#This Row],[Edad]],CONTRATOS!TblRngEdad,2,1)</f>
        <v>20  o menos</v>
      </c>
      <c r="CO860" s="141" t="str">
        <f aca="false">VLOOKUP(DATOS_[[#This Row],[Antigüedad]],TblRngAntg14[],2,1)</f>
        <v>0 a 1 años</v>
      </c>
    </row>
    <row r="861" customFormat="false" ht="13.8" hidden="false" customHeight="false" outlineLevel="0" collapsed="false">
      <c r="D861" s="128"/>
      <c r="E861" s="129"/>
      <c r="F861" s="129"/>
      <c r="G861" s="129"/>
      <c r="H861" s="130"/>
      <c r="I861" s="131"/>
      <c r="J861" s="128"/>
      <c r="K861" s="132"/>
      <c r="L861" s="132"/>
      <c r="M861" s="133"/>
      <c r="N861" s="133"/>
      <c r="O861" s="133"/>
      <c r="P861" s="129"/>
      <c r="Z861" s="74"/>
      <c r="AA861" s="75"/>
      <c r="AB861" s="75"/>
      <c r="AC861" s="129"/>
      <c r="AD861" s="134"/>
      <c r="AE861" s="134"/>
      <c r="AF861" s="134"/>
      <c r="AG861" s="134"/>
      <c r="AH861" s="134"/>
      <c r="AI861" s="134"/>
      <c r="AJ861" s="134"/>
      <c r="AK861" s="134"/>
      <c r="AL861" s="134"/>
      <c r="AM861" s="134"/>
      <c r="AN861" s="134"/>
      <c r="AO861" s="134"/>
      <c r="AP861" s="134"/>
      <c r="AQ861" s="134"/>
      <c r="AR861" s="134"/>
      <c r="AS861" s="134"/>
      <c r="AT861" s="134"/>
      <c r="AU861" s="134"/>
      <c r="AV861" s="134"/>
      <c r="AW861" s="134"/>
      <c r="AX861" s="134"/>
      <c r="AY861" s="134"/>
      <c r="AZ861" s="134"/>
      <c r="BA861" s="134"/>
      <c r="BB861" s="134"/>
      <c r="BC861" s="134"/>
      <c r="BD861" s="134"/>
      <c r="BE861" s="134"/>
      <c r="BF861" s="134"/>
      <c r="BG861" s="134"/>
      <c r="BH861" s="134"/>
      <c r="BI861" s="134"/>
      <c r="BJ861" s="134"/>
      <c r="BK861" s="134"/>
      <c r="BL861" s="134"/>
      <c r="BM861" s="135"/>
      <c r="BN861" s="136" t="n">
        <f aca="false">+MAX($D$3,DATOS_[[#This Row],[Fecha Inicio Sit. Contract.]])</f>
        <v>0</v>
      </c>
      <c r="BO861" s="136" t="n">
        <f aca="false">+MIN($D$4,DATOS_[[#This Row],[Fecha Fin Sit. Contract.]])</f>
        <v>0</v>
      </c>
      <c r="BP861" s="137" t="n">
        <f aca="false">+DATOS_[[#This Row],[% de jornada]]*IF(DATOS_[[#This Row],[% jornada reducida]]="",1,DATOS_[[#This Row],[% jornada reducida]])</f>
        <v>0</v>
      </c>
      <c r="BQ861" s="137" t="n">
        <f aca="false">+(DATOS_[[#This Row],[F.fin.cal]]-DATOS_[[#This Row],[F.ini.cal]]+1)/($D$4-$D$3+1)</f>
        <v>1</v>
      </c>
      <c r="BR861" s="137" t="str">
        <f aca="false">IF(OR(AND(DATOS_[[#This Row],[Fecha Fin Contrato]]&lt;$D$3,DATOS_[[#This Row],[Fecha Fin Contrato]]&lt;&gt;""),DATOS_[[#This Row],[Fecha de Contratación]]&gt;$D$4),"Fuera","Dentro")</f>
        <v>Dentro</v>
      </c>
      <c r="BS861" s="137" t="str">
        <f aca="false" t="array" ref="BS861:BS861">IF(MAX(IF(DATOS_[id]=DATOS_[[#This Row],[id]],DATOS_[F.fin.cal]))=DATOS_[[#This Row],[F.fin.cal]],"Sí","NO")</f>
        <v>Sí</v>
      </c>
      <c r="BT861" s="137" t="str">
        <f aca="false">IF(AND(DATOS_[[#This Row],[% normaliz]]&lt;&gt;1,DATOS_[[#This Row],[% anualiz]]=1),"Sí","NO")</f>
        <v>Sí</v>
      </c>
      <c r="BU861" s="137" t="str">
        <f aca="false">IF(AND(DATOS_[[#This Row],[% normaliz]]=1,DATOS_[[#This Row],[% anualiz]]&lt;&gt;1),"Sí","NO")</f>
        <v>NO</v>
      </c>
      <c r="BV861" s="137" t="str">
        <f aca="false">IF(AND(DATOS_[[#This Row],[% normaliz]]&lt;&gt;1,DATOS_[[#This Row],[% anualiz]]&lt;&gt;1),"Sí","NO")</f>
        <v>NO</v>
      </c>
      <c r="BW861" s="137" t="str">
        <f aca="false">+IF(DATOS_[[#This Row],[% normaliz]]*DATOS_[[#This Row],[% anualiz]]=1,"NO","Sí")</f>
        <v>Sí</v>
      </c>
      <c r="BX861" s="138" t="e">
        <f aca="false">(DATOS_[[#This Row],[S.BASE]]*(1/DATOS_[[#This Row],[% normaliz]])*(1/DATOS_[[#This Row],[% anualiz]]))*IF(DATOS_[[#This Row],[Check Equiparado]]="Sí",1,0)</f>
        <v>#DIV/0!</v>
      </c>
      <c r="BY8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1" s="138" t="e">
        <f aca="false">+DATOS_[[#This Row],[SALARIO BASE Eq]]+DATOS_[[#This Row],[Tot COMPL.SAL Eq]]</f>
        <v>#DIV/0!</v>
      </c>
      <c r="CA861" s="138" t="e">
        <f aca="false" t="array" ref="CA861:CA8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1" s="138" t="e">
        <f aca="false">+DATOS_[[#This Row],[TOTAL SALARIO Eq]]+DATOS_[[#This Row],[Tot Extrasalarial Eq]]</f>
        <v>#DIV/0!</v>
      </c>
      <c r="CC861" s="139" t="n">
        <f aca="false">DATOS_[[#This Row],[S.BASE]]</f>
        <v>0</v>
      </c>
      <c r="CD861" s="139" t="n">
        <f aca="false">+SUM(DATOS_[[#This Row],[Conc.Sal.01]:[Conc.Sal.30]])</f>
        <v>0</v>
      </c>
      <c r="CE861" s="139" t="n">
        <f aca="false">+DATOS_[[#This Row],[SALARIO BASE Ef]]+DATOS_[[#This Row],[Tot COMPL.SAL Ef]]</f>
        <v>0</v>
      </c>
      <c r="CF861" s="139" t="n">
        <f aca="false">+SUM(DATOS_[[#This Row],[C.Extra.01]:[C.Extra.05]])</f>
        <v>0</v>
      </c>
      <c r="CG861" s="139" t="n">
        <f aca="false">+DATOS_[[#This Row],[TOTAL SALARIO Ef]]+DATOS_[[#This Row],[Tot Extrasalarial Ef]]</f>
        <v>0</v>
      </c>
      <c r="CH861" s="140" t="n">
        <f aca="false">MIN(IF(DATOS_[[#This Row],[Fecha Fin Contrato]]="",$D$4,DATOS_[[#This Row],[Fecha Fin Contrato]]),$D$4)-MAX(DATOS_[[#This Row],[Fecha de Contratación]],$D$3)+1</f>
        <v>1</v>
      </c>
      <c r="CI861" s="141" t="str">
        <f aca="false">IF(COUNTIFS(DATOS_[id],DATOS_[[#This Row],[id]])&gt;1,DATOS_[[#This Row],[id]],"")</f>
        <v/>
      </c>
      <c r="CJ861" s="141" t="n">
        <f aca="false">(Inicio!$G$10-DATOS_[[#This Row],[Fecha Nacimiento]])/365.25</f>
        <v>0</v>
      </c>
      <c r="CK861" s="141" t="n">
        <f aca="false">(Inicio!$G$10-DATOS_[[#This Row],[Fecha de Antigüedad]])/365.25</f>
        <v>0</v>
      </c>
      <c r="CL861" s="141" t="e">
        <f aca="false">+VLOOKUP(DATOS_[[#This Row],[Clave de Contrato]],TblTiposContrato13[],3,0)</f>
        <v>#N/A</v>
      </c>
      <c r="CM861" s="141" t="e">
        <f aca="false">+VLOOKUP(DATOS_[[#This Row],[Clave de Contrato]],TblTiposContrato13[],4,0)</f>
        <v>#N/A</v>
      </c>
      <c r="CN861" s="141" t="str">
        <f aca="false">VLOOKUP(DATOS_[[#This Row],[Edad]],CONTRATOS!TblRngEdad,2,1)</f>
        <v>20  o menos</v>
      </c>
      <c r="CO861" s="141" t="str">
        <f aca="false">VLOOKUP(DATOS_[[#This Row],[Antigüedad]],TblRngAntg14[],2,1)</f>
        <v>0 a 1 años</v>
      </c>
    </row>
    <row r="862" customFormat="false" ht="13.8" hidden="false" customHeight="false" outlineLevel="0" collapsed="false">
      <c r="D862" s="128"/>
      <c r="E862" s="129"/>
      <c r="F862" s="129"/>
      <c r="G862" s="129"/>
      <c r="H862" s="130"/>
      <c r="I862" s="131"/>
      <c r="J862" s="128"/>
      <c r="K862" s="132"/>
      <c r="L862" s="132"/>
      <c r="M862" s="133"/>
      <c r="N862" s="133"/>
      <c r="O862" s="133"/>
      <c r="P862" s="129"/>
      <c r="Z862" s="74"/>
      <c r="AA862" s="75"/>
      <c r="AB862" s="75"/>
      <c r="AC862" s="129"/>
      <c r="AD862" s="134"/>
      <c r="AE862" s="134"/>
      <c r="AF862" s="134"/>
      <c r="AG862" s="134"/>
      <c r="AH862" s="134"/>
      <c r="AI862" s="134"/>
      <c r="AJ862" s="134"/>
      <c r="AK862" s="134"/>
      <c r="AL862" s="134"/>
      <c r="AM862" s="134"/>
      <c r="AN862" s="134"/>
      <c r="AO862" s="134"/>
      <c r="AP862" s="134"/>
      <c r="AQ862" s="134"/>
      <c r="AR862" s="134"/>
      <c r="AS862" s="134"/>
      <c r="AT862" s="134"/>
      <c r="AU862" s="134"/>
      <c r="AV862" s="134"/>
      <c r="AW862" s="134"/>
      <c r="AX862" s="134"/>
      <c r="AY862" s="134"/>
      <c r="AZ862" s="134"/>
      <c r="BA862" s="134"/>
      <c r="BB862" s="134"/>
      <c r="BC862" s="134"/>
      <c r="BD862" s="134"/>
      <c r="BE862" s="134"/>
      <c r="BF862" s="134"/>
      <c r="BG862" s="134"/>
      <c r="BH862" s="134"/>
      <c r="BI862" s="134"/>
      <c r="BJ862" s="134"/>
      <c r="BK862" s="134"/>
      <c r="BL862" s="134"/>
      <c r="BM862" s="135"/>
      <c r="BN862" s="136" t="n">
        <f aca="false">+MAX($D$3,DATOS_[[#This Row],[Fecha Inicio Sit. Contract.]])</f>
        <v>0</v>
      </c>
      <c r="BO862" s="136" t="n">
        <f aca="false">+MIN($D$4,DATOS_[[#This Row],[Fecha Fin Sit. Contract.]])</f>
        <v>0</v>
      </c>
      <c r="BP862" s="137" t="n">
        <f aca="false">+DATOS_[[#This Row],[% de jornada]]*IF(DATOS_[[#This Row],[% jornada reducida]]="",1,DATOS_[[#This Row],[% jornada reducida]])</f>
        <v>0</v>
      </c>
      <c r="BQ862" s="137" t="n">
        <f aca="false">+(DATOS_[[#This Row],[F.fin.cal]]-DATOS_[[#This Row],[F.ini.cal]]+1)/($D$4-$D$3+1)</f>
        <v>1</v>
      </c>
      <c r="BR862" s="137" t="str">
        <f aca="false">IF(OR(AND(DATOS_[[#This Row],[Fecha Fin Contrato]]&lt;$D$3,DATOS_[[#This Row],[Fecha Fin Contrato]]&lt;&gt;""),DATOS_[[#This Row],[Fecha de Contratación]]&gt;$D$4),"Fuera","Dentro")</f>
        <v>Dentro</v>
      </c>
      <c r="BS862" s="137" t="str">
        <f aca="false" t="array" ref="BS862:BS862">IF(MAX(IF(DATOS_[id]=DATOS_[[#This Row],[id]],DATOS_[F.fin.cal]))=DATOS_[[#This Row],[F.fin.cal]],"Sí","NO")</f>
        <v>Sí</v>
      </c>
      <c r="BT862" s="137" t="str">
        <f aca="false">IF(AND(DATOS_[[#This Row],[% normaliz]]&lt;&gt;1,DATOS_[[#This Row],[% anualiz]]=1),"Sí","NO")</f>
        <v>Sí</v>
      </c>
      <c r="BU862" s="137" t="str">
        <f aca="false">IF(AND(DATOS_[[#This Row],[% normaliz]]=1,DATOS_[[#This Row],[% anualiz]]&lt;&gt;1),"Sí","NO")</f>
        <v>NO</v>
      </c>
      <c r="BV862" s="137" t="str">
        <f aca="false">IF(AND(DATOS_[[#This Row],[% normaliz]]&lt;&gt;1,DATOS_[[#This Row],[% anualiz]]&lt;&gt;1),"Sí","NO")</f>
        <v>NO</v>
      </c>
      <c r="BW862" s="137" t="str">
        <f aca="false">+IF(DATOS_[[#This Row],[% normaliz]]*DATOS_[[#This Row],[% anualiz]]=1,"NO","Sí")</f>
        <v>Sí</v>
      </c>
      <c r="BX862" s="138" t="e">
        <f aca="false">(DATOS_[[#This Row],[S.BASE]]*(1/DATOS_[[#This Row],[% normaliz]])*(1/DATOS_[[#This Row],[% anualiz]]))*IF(DATOS_[[#This Row],[Check Equiparado]]="Sí",1,0)</f>
        <v>#DIV/0!</v>
      </c>
      <c r="BY8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2" s="138" t="e">
        <f aca="false">+DATOS_[[#This Row],[SALARIO BASE Eq]]+DATOS_[[#This Row],[Tot COMPL.SAL Eq]]</f>
        <v>#DIV/0!</v>
      </c>
      <c r="CA862" s="138" t="e">
        <f aca="false" t="array" ref="CA862:CA8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2" s="138" t="e">
        <f aca="false">+DATOS_[[#This Row],[TOTAL SALARIO Eq]]+DATOS_[[#This Row],[Tot Extrasalarial Eq]]</f>
        <v>#DIV/0!</v>
      </c>
      <c r="CC862" s="139" t="n">
        <f aca="false">DATOS_[[#This Row],[S.BASE]]</f>
        <v>0</v>
      </c>
      <c r="CD862" s="139" t="n">
        <f aca="false">+SUM(DATOS_[[#This Row],[Conc.Sal.01]:[Conc.Sal.30]])</f>
        <v>0</v>
      </c>
      <c r="CE862" s="139" t="n">
        <f aca="false">+DATOS_[[#This Row],[SALARIO BASE Ef]]+DATOS_[[#This Row],[Tot COMPL.SAL Ef]]</f>
        <v>0</v>
      </c>
      <c r="CF862" s="139" t="n">
        <f aca="false">+SUM(DATOS_[[#This Row],[C.Extra.01]:[C.Extra.05]])</f>
        <v>0</v>
      </c>
      <c r="CG862" s="139" t="n">
        <f aca="false">+DATOS_[[#This Row],[TOTAL SALARIO Ef]]+DATOS_[[#This Row],[Tot Extrasalarial Ef]]</f>
        <v>0</v>
      </c>
      <c r="CH862" s="140" t="n">
        <f aca="false">MIN(IF(DATOS_[[#This Row],[Fecha Fin Contrato]]="",$D$4,DATOS_[[#This Row],[Fecha Fin Contrato]]),$D$4)-MAX(DATOS_[[#This Row],[Fecha de Contratación]],$D$3)+1</f>
        <v>1</v>
      </c>
      <c r="CI862" s="141" t="str">
        <f aca="false">IF(COUNTIFS(DATOS_[id],DATOS_[[#This Row],[id]])&gt;1,DATOS_[[#This Row],[id]],"")</f>
        <v/>
      </c>
      <c r="CJ862" s="141" t="n">
        <f aca="false">(Inicio!$G$10-DATOS_[[#This Row],[Fecha Nacimiento]])/365.25</f>
        <v>0</v>
      </c>
      <c r="CK862" s="141" t="n">
        <f aca="false">(Inicio!$G$10-DATOS_[[#This Row],[Fecha de Antigüedad]])/365.25</f>
        <v>0</v>
      </c>
      <c r="CL862" s="141" t="e">
        <f aca="false">+VLOOKUP(DATOS_[[#This Row],[Clave de Contrato]],TblTiposContrato13[],3,0)</f>
        <v>#N/A</v>
      </c>
      <c r="CM862" s="141" t="e">
        <f aca="false">+VLOOKUP(DATOS_[[#This Row],[Clave de Contrato]],TblTiposContrato13[],4,0)</f>
        <v>#N/A</v>
      </c>
      <c r="CN862" s="141" t="str">
        <f aca="false">VLOOKUP(DATOS_[[#This Row],[Edad]],CONTRATOS!TblRngEdad,2,1)</f>
        <v>20  o menos</v>
      </c>
      <c r="CO862" s="141" t="str">
        <f aca="false">VLOOKUP(DATOS_[[#This Row],[Antigüedad]],TblRngAntg14[],2,1)</f>
        <v>0 a 1 años</v>
      </c>
    </row>
    <row r="863" customFormat="false" ht="13.8" hidden="false" customHeight="false" outlineLevel="0" collapsed="false">
      <c r="D863" s="128"/>
      <c r="E863" s="129"/>
      <c r="F863" s="129"/>
      <c r="G863" s="129"/>
      <c r="H863" s="130"/>
      <c r="I863" s="131"/>
      <c r="J863" s="128"/>
      <c r="K863" s="132"/>
      <c r="L863" s="132"/>
      <c r="M863" s="133"/>
      <c r="N863" s="133"/>
      <c r="O863" s="133"/>
      <c r="P863" s="129"/>
      <c r="Z863" s="74"/>
      <c r="AA863" s="75"/>
      <c r="AB863" s="75"/>
      <c r="AC863" s="129"/>
      <c r="AD863" s="134"/>
      <c r="AE863" s="134"/>
      <c r="AF863" s="134"/>
      <c r="AG863" s="134"/>
      <c r="AH863" s="134"/>
      <c r="AI863" s="134"/>
      <c r="AJ863" s="134"/>
      <c r="AK863" s="134"/>
      <c r="AL863" s="134"/>
      <c r="AM863" s="134"/>
      <c r="AN863" s="134"/>
      <c r="AO863" s="134"/>
      <c r="AP863" s="134"/>
      <c r="AQ863" s="134"/>
      <c r="AR863" s="134"/>
      <c r="AS863" s="134"/>
      <c r="AT863" s="134"/>
      <c r="AU863" s="134"/>
      <c r="AV863" s="134"/>
      <c r="AW863" s="134"/>
      <c r="AX863" s="134"/>
      <c r="AY863" s="134"/>
      <c r="AZ863" s="134"/>
      <c r="BA863" s="134"/>
      <c r="BB863" s="134"/>
      <c r="BC863" s="134"/>
      <c r="BD863" s="134"/>
      <c r="BE863" s="134"/>
      <c r="BF863" s="134"/>
      <c r="BG863" s="134"/>
      <c r="BH863" s="134"/>
      <c r="BI863" s="134"/>
      <c r="BJ863" s="134"/>
      <c r="BK863" s="134"/>
      <c r="BL863" s="134"/>
      <c r="BM863" s="135"/>
      <c r="BN863" s="136" t="n">
        <f aca="false">+MAX($D$3,DATOS_[[#This Row],[Fecha Inicio Sit. Contract.]])</f>
        <v>0</v>
      </c>
      <c r="BO863" s="136" t="n">
        <f aca="false">+MIN($D$4,DATOS_[[#This Row],[Fecha Fin Sit. Contract.]])</f>
        <v>0</v>
      </c>
      <c r="BP863" s="137" t="n">
        <f aca="false">+DATOS_[[#This Row],[% de jornada]]*IF(DATOS_[[#This Row],[% jornada reducida]]="",1,DATOS_[[#This Row],[% jornada reducida]])</f>
        <v>0</v>
      </c>
      <c r="BQ863" s="137" t="n">
        <f aca="false">+(DATOS_[[#This Row],[F.fin.cal]]-DATOS_[[#This Row],[F.ini.cal]]+1)/($D$4-$D$3+1)</f>
        <v>1</v>
      </c>
      <c r="BR863" s="137" t="str">
        <f aca="false">IF(OR(AND(DATOS_[[#This Row],[Fecha Fin Contrato]]&lt;$D$3,DATOS_[[#This Row],[Fecha Fin Contrato]]&lt;&gt;""),DATOS_[[#This Row],[Fecha de Contratación]]&gt;$D$4),"Fuera","Dentro")</f>
        <v>Dentro</v>
      </c>
      <c r="BS863" s="137" t="str">
        <f aca="false" t="array" ref="BS863:BS863">IF(MAX(IF(DATOS_[id]=DATOS_[[#This Row],[id]],DATOS_[F.fin.cal]))=DATOS_[[#This Row],[F.fin.cal]],"Sí","NO")</f>
        <v>Sí</v>
      </c>
      <c r="BT863" s="137" t="str">
        <f aca="false">IF(AND(DATOS_[[#This Row],[% normaliz]]&lt;&gt;1,DATOS_[[#This Row],[% anualiz]]=1),"Sí","NO")</f>
        <v>Sí</v>
      </c>
      <c r="BU863" s="137" t="str">
        <f aca="false">IF(AND(DATOS_[[#This Row],[% normaliz]]=1,DATOS_[[#This Row],[% anualiz]]&lt;&gt;1),"Sí","NO")</f>
        <v>NO</v>
      </c>
      <c r="BV863" s="137" t="str">
        <f aca="false">IF(AND(DATOS_[[#This Row],[% normaliz]]&lt;&gt;1,DATOS_[[#This Row],[% anualiz]]&lt;&gt;1),"Sí","NO")</f>
        <v>NO</v>
      </c>
      <c r="BW863" s="137" t="str">
        <f aca="false">+IF(DATOS_[[#This Row],[% normaliz]]*DATOS_[[#This Row],[% anualiz]]=1,"NO","Sí")</f>
        <v>Sí</v>
      </c>
      <c r="BX863" s="138" t="e">
        <f aca="false">(DATOS_[[#This Row],[S.BASE]]*(1/DATOS_[[#This Row],[% normaliz]])*(1/DATOS_[[#This Row],[% anualiz]]))*IF(DATOS_[[#This Row],[Check Equiparado]]="Sí",1,0)</f>
        <v>#DIV/0!</v>
      </c>
      <c r="BY8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3" s="138" t="e">
        <f aca="false">+DATOS_[[#This Row],[SALARIO BASE Eq]]+DATOS_[[#This Row],[Tot COMPL.SAL Eq]]</f>
        <v>#DIV/0!</v>
      </c>
      <c r="CA863" s="138" t="e">
        <f aca="false" t="array" ref="CA863:CA8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3" s="138" t="e">
        <f aca="false">+DATOS_[[#This Row],[TOTAL SALARIO Eq]]+DATOS_[[#This Row],[Tot Extrasalarial Eq]]</f>
        <v>#DIV/0!</v>
      </c>
      <c r="CC863" s="139" t="n">
        <f aca="false">DATOS_[[#This Row],[S.BASE]]</f>
        <v>0</v>
      </c>
      <c r="CD863" s="139" t="n">
        <f aca="false">+SUM(DATOS_[[#This Row],[Conc.Sal.01]:[Conc.Sal.30]])</f>
        <v>0</v>
      </c>
      <c r="CE863" s="139" t="n">
        <f aca="false">+DATOS_[[#This Row],[SALARIO BASE Ef]]+DATOS_[[#This Row],[Tot COMPL.SAL Ef]]</f>
        <v>0</v>
      </c>
      <c r="CF863" s="139" t="n">
        <f aca="false">+SUM(DATOS_[[#This Row],[C.Extra.01]:[C.Extra.05]])</f>
        <v>0</v>
      </c>
      <c r="CG863" s="139" t="n">
        <f aca="false">+DATOS_[[#This Row],[TOTAL SALARIO Ef]]+DATOS_[[#This Row],[Tot Extrasalarial Ef]]</f>
        <v>0</v>
      </c>
      <c r="CH863" s="140" t="n">
        <f aca="false">MIN(IF(DATOS_[[#This Row],[Fecha Fin Contrato]]="",$D$4,DATOS_[[#This Row],[Fecha Fin Contrato]]),$D$4)-MAX(DATOS_[[#This Row],[Fecha de Contratación]],$D$3)+1</f>
        <v>1</v>
      </c>
      <c r="CI863" s="141" t="str">
        <f aca="false">IF(COUNTIFS(DATOS_[id],DATOS_[[#This Row],[id]])&gt;1,DATOS_[[#This Row],[id]],"")</f>
        <v/>
      </c>
      <c r="CJ863" s="141" t="n">
        <f aca="false">(Inicio!$G$10-DATOS_[[#This Row],[Fecha Nacimiento]])/365.25</f>
        <v>0</v>
      </c>
      <c r="CK863" s="141" t="n">
        <f aca="false">(Inicio!$G$10-DATOS_[[#This Row],[Fecha de Antigüedad]])/365.25</f>
        <v>0</v>
      </c>
      <c r="CL863" s="141" t="e">
        <f aca="false">+VLOOKUP(DATOS_[[#This Row],[Clave de Contrato]],TblTiposContrato13[],3,0)</f>
        <v>#N/A</v>
      </c>
      <c r="CM863" s="141" t="e">
        <f aca="false">+VLOOKUP(DATOS_[[#This Row],[Clave de Contrato]],TblTiposContrato13[],4,0)</f>
        <v>#N/A</v>
      </c>
      <c r="CN863" s="141" t="str">
        <f aca="false">VLOOKUP(DATOS_[[#This Row],[Edad]],CONTRATOS!TblRngEdad,2,1)</f>
        <v>20  o menos</v>
      </c>
      <c r="CO863" s="141" t="str">
        <f aca="false">VLOOKUP(DATOS_[[#This Row],[Antigüedad]],TblRngAntg14[],2,1)</f>
        <v>0 a 1 años</v>
      </c>
    </row>
    <row r="864" customFormat="false" ht="13.8" hidden="false" customHeight="false" outlineLevel="0" collapsed="false">
      <c r="D864" s="128"/>
      <c r="E864" s="129"/>
      <c r="F864" s="129"/>
      <c r="G864" s="129"/>
      <c r="H864" s="130"/>
      <c r="I864" s="131"/>
      <c r="J864" s="128"/>
      <c r="K864" s="132"/>
      <c r="L864" s="132"/>
      <c r="M864" s="133"/>
      <c r="N864" s="133"/>
      <c r="O864" s="133"/>
      <c r="P864" s="129"/>
      <c r="Z864" s="74"/>
      <c r="AA864" s="75"/>
      <c r="AB864" s="75"/>
      <c r="AC864" s="129"/>
      <c r="AD864" s="134"/>
      <c r="AE864" s="134"/>
      <c r="AF864" s="134"/>
      <c r="AG864" s="134"/>
      <c r="AH864" s="134"/>
      <c r="AI864" s="134"/>
      <c r="AJ864" s="134"/>
      <c r="AK864" s="134"/>
      <c r="AL864" s="134"/>
      <c r="AM864" s="134"/>
      <c r="AN864" s="134"/>
      <c r="AO864" s="134"/>
      <c r="AP864" s="134"/>
      <c r="AQ864" s="134"/>
      <c r="AR864" s="134"/>
      <c r="AS864" s="134"/>
      <c r="AT864" s="134"/>
      <c r="AU864" s="134"/>
      <c r="AV864" s="134"/>
      <c r="AW864" s="134"/>
      <c r="AX864" s="134"/>
      <c r="AY864" s="134"/>
      <c r="AZ864" s="134"/>
      <c r="BA864" s="134"/>
      <c r="BB864" s="134"/>
      <c r="BC864" s="134"/>
      <c r="BD864" s="134"/>
      <c r="BE864" s="134"/>
      <c r="BF864" s="134"/>
      <c r="BG864" s="134"/>
      <c r="BH864" s="134"/>
      <c r="BI864" s="134"/>
      <c r="BJ864" s="134"/>
      <c r="BK864" s="134"/>
      <c r="BL864" s="134"/>
      <c r="BM864" s="135"/>
      <c r="BN864" s="136" t="n">
        <f aca="false">+MAX($D$3,DATOS_[[#This Row],[Fecha Inicio Sit. Contract.]])</f>
        <v>0</v>
      </c>
      <c r="BO864" s="136" t="n">
        <f aca="false">+MIN($D$4,DATOS_[[#This Row],[Fecha Fin Sit. Contract.]])</f>
        <v>0</v>
      </c>
      <c r="BP864" s="137" t="n">
        <f aca="false">+DATOS_[[#This Row],[% de jornada]]*IF(DATOS_[[#This Row],[% jornada reducida]]="",1,DATOS_[[#This Row],[% jornada reducida]])</f>
        <v>0</v>
      </c>
      <c r="BQ864" s="137" t="n">
        <f aca="false">+(DATOS_[[#This Row],[F.fin.cal]]-DATOS_[[#This Row],[F.ini.cal]]+1)/($D$4-$D$3+1)</f>
        <v>1</v>
      </c>
      <c r="BR864" s="137" t="str">
        <f aca="false">IF(OR(AND(DATOS_[[#This Row],[Fecha Fin Contrato]]&lt;$D$3,DATOS_[[#This Row],[Fecha Fin Contrato]]&lt;&gt;""),DATOS_[[#This Row],[Fecha de Contratación]]&gt;$D$4),"Fuera","Dentro")</f>
        <v>Dentro</v>
      </c>
      <c r="BS864" s="137" t="str">
        <f aca="false" t="array" ref="BS864:BS864">IF(MAX(IF(DATOS_[id]=DATOS_[[#This Row],[id]],DATOS_[F.fin.cal]))=DATOS_[[#This Row],[F.fin.cal]],"Sí","NO")</f>
        <v>Sí</v>
      </c>
      <c r="BT864" s="137" t="str">
        <f aca="false">IF(AND(DATOS_[[#This Row],[% normaliz]]&lt;&gt;1,DATOS_[[#This Row],[% anualiz]]=1),"Sí","NO")</f>
        <v>Sí</v>
      </c>
      <c r="BU864" s="137" t="str">
        <f aca="false">IF(AND(DATOS_[[#This Row],[% normaliz]]=1,DATOS_[[#This Row],[% anualiz]]&lt;&gt;1),"Sí","NO")</f>
        <v>NO</v>
      </c>
      <c r="BV864" s="137" t="str">
        <f aca="false">IF(AND(DATOS_[[#This Row],[% normaliz]]&lt;&gt;1,DATOS_[[#This Row],[% anualiz]]&lt;&gt;1),"Sí","NO")</f>
        <v>NO</v>
      </c>
      <c r="BW864" s="137" t="str">
        <f aca="false">+IF(DATOS_[[#This Row],[% normaliz]]*DATOS_[[#This Row],[% anualiz]]=1,"NO","Sí")</f>
        <v>Sí</v>
      </c>
      <c r="BX864" s="138" t="e">
        <f aca="false">(DATOS_[[#This Row],[S.BASE]]*(1/DATOS_[[#This Row],[% normaliz]])*(1/DATOS_[[#This Row],[% anualiz]]))*IF(DATOS_[[#This Row],[Check Equiparado]]="Sí",1,0)</f>
        <v>#DIV/0!</v>
      </c>
      <c r="BY8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4" s="138" t="e">
        <f aca="false">+DATOS_[[#This Row],[SALARIO BASE Eq]]+DATOS_[[#This Row],[Tot COMPL.SAL Eq]]</f>
        <v>#DIV/0!</v>
      </c>
      <c r="CA864" s="138" t="e">
        <f aca="false" t="array" ref="CA864:CA8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4" s="138" t="e">
        <f aca="false">+DATOS_[[#This Row],[TOTAL SALARIO Eq]]+DATOS_[[#This Row],[Tot Extrasalarial Eq]]</f>
        <v>#DIV/0!</v>
      </c>
      <c r="CC864" s="139" t="n">
        <f aca="false">DATOS_[[#This Row],[S.BASE]]</f>
        <v>0</v>
      </c>
      <c r="CD864" s="139" t="n">
        <f aca="false">+SUM(DATOS_[[#This Row],[Conc.Sal.01]:[Conc.Sal.30]])</f>
        <v>0</v>
      </c>
      <c r="CE864" s="139" t="n">
        <f aca="false">+DATOS_[[#This Row],[SALARIO BASE Ef]]+DATOS_[[#This Row],[Tot COMPL.SAL Ef]]</f>
        <v>0</v>
      </c>
      <c r="CF864" s="139" t="n">
        <f aca="false">+SUM(DATOS_[[#This Row],[C.Extra.01]:[C.Extra.05]])</f>
        <v>0</v>
      </c>
      <c r="CG864" s="139" t="n">
        <f aca="false">+DATOS_[[#This Row],[TOTAL SALARIO Ef]]+DATOS_[[#This Row],[Tot Extrasalarial Ef]]</f>
        <v>0</v>
      </c>
      <c r="CH864" s="140" t="n">
        <f aca="false">MIN(IF(DATOS_[[#This Row],[Fecha Fin Contrato]]="",$D$4,DATOS_[[#This Row],[Fecha Fin Contrato]]),$D$4)-MAX(DATOS_[[#This Row],[Fecha de Contratación]],$D$3)+1</f>
        <v>1</v>
      </c>
      <c r="CI864" s="141" t="str">
        <f aca="false">IF(COUNTIFS(DATOS_[id],DATOS_[[#This Row],[id]])&gt;1,DATOS_[[#This Row],[id]],"")</f>
        <v/>
      </c>
      <c r="CJ864" s="141" t="n">
        <f aca="false">(Inicio!$G$10-DATOS_[[#This Row],[Fecha Nacimiento]])/365.25</f>
        <v>0</v>
      </c>
      <c r="CK864" s="141" t="n">
        <f aca="false">(Inicio!$G$10-DATOS_[[#This Row],[Fecha de Antigüedad]])/365.25</f>
        <v>0</v>
      </c>
      <c r="CL864" s="141" t="e">
        <f aca="false">+VLOOKUP(DATOS_[[#This Row],[Clave de Contrato]],TblTiposContrato13[],3,0)</f>
        <v>#N/A</v>
      </c>
      <c r="CM864" s="141" t="e">
        <f aca="false">+VLOOKUP(DATOS_[[#This Row],[Clave de Contrato]],TblTiposContrato13[],4,0)</f>
        <v>#N/A</v>
      </c>
      <c r="CN864" s="141" t="str">
        <f aca="false">VLOOKUP(DATOS_[[#This Row],[Edad]],CONTRATOS!TblRngEdad,2,1)</f>
        <v>20  o menos</v>
      </c>
      <c r="CO864" s="141" t="str">
        <f aca="false">VLOOKUP(DATOS_[[#This Row],[Antigüedad]],TblRngAntg14[],2,1)</f>
        <v>0 a 1 años</v>
      </c>
    </row>
    <row r="865" customFormat="false" ht="13.8" hidden="false" customHeight="false" outlineLevel="0" collapsed="false">
      <c r="D865" s="128"/>
      <c r="E865" s="129"/>
      <c r="F865" s="129"/>
      <c r="G865" s="129"/>
      <c r="H865" s="130"/>
      <c r="I865" s="131"/>
      <c r="J865" s="128"/>
      <c r="K865" s="132"/>
      <c r="L865" s="132"/>
      <c r="M865" s="133"/>
      <c r="N865" s="133"/>
      <c r="O865" s="133"/>
      <c r="P865" s="129"/>
      <c r="Z865" s="74"/>
      <c r="AA865" s="75"/>
      <c r="AB865" s="75"/>
      <c r="AC865" s="129"/>
      <c r="AD865" s="134"/>
      <c r="AE865" s="134"/>
      <c r="AF865" s="134"/>
      <c r="AG865" s="134"/>
      <c r="AH865" s="134"/>
      <c r="AI865" s="134"/>
      <c r="AJ865" s="134"/>
      <c r="AK865" s="134"/>
      <c r="AL865" s="134"/>
      <c r="AM865" s="134"/>
      <c r="AN865" s="134"/>
      <c r="AO865" s="134"/>
      <c r="AP865" s="134"/>
      <c r="AQ865" s="134"/>
      <c r="AR865" s="134"/>
      <c r="AS865" s="134"/>
      <c r="AT865" s="134"/>
      <c r="AU865" s="134"/>
      <c r="AV865" s="134"/>
      <c r="AW865" s="134"/>
      <c r="AX865" s="134"/>
      <c r="AY865" s="134"/>
      <c r="AZ865" s="134"/>
      <c r="BA865" s="134"/>
      <c r="BB865" s="134"/>
      <c r="BC865" s="134"/>
      <c r="BD865" s="134"/>
      <c r="BE865" s="134"/>
      <c r="BF865" s="134"/>
      <c r="BG865" s="134"/>
      <c r="BH865" s="134"/>
      <c r="BI865" s="134"/>
      <c r="BJ865" s="134"/>
      <c r="BK865" s="134"/>
      <c r="BL865" s="134"/>
      <c r="BM865" s="135"/>
      <c r="BN865" s="136" t="n">
        <f aca="false">+MAX($D$3,DATOS_[[#This Row],[Fecha Inicio Sit. Contract.]])</f>
        <v>0</v>
      </c>
      <c r="BO865" s="136" t="n">
        <f aca="false">+MIN($D$4,DATOS_[[#This Row],[Fecha Fin Sit. Contract.]])</f>
        <v>0</v>
      </c>
      <c r="BP865" s="137" t="n">
        <f aca="false">+DATOS_[[#This Row],[% de jornada]]*IF(DATOS_[[#This Row],[% jornada reducida]]="",1,DATOS_[[#This Row],[% jornada reducida]])</f>
        <v>0</v>
      </c>
      <c r="BQ865" s="137" t="n">
        <f aca="false">+(DATOS_[[#This Row],[F.fin.cal]]-DATOS_[[#This Row],[F.ini.cal]]+1)/($D$4-$D$3+1)</f>
        <v>1</v>
      </c>
      <c r="BR865" s="137" t="str">
        <f aca="false">IF(OR(AND(DATOS_[[#This Row],[Fecha Fin Contrato]]&lt;$D$3,DATOS_[[#This Row],[Fecha Fin Contrato]]&lt;&gt;""),DATOS_[[#This Row],[Fecha de Contratación]]&gt;$D$4),"Fuera","Dentro")</f>
        <v>Dentro</v>
      </c>
      <c r="BS865" s="137" t="str">
        <f aca="false" t="array" ref="BS865:BS865">IF(MAX(IF(DATOS_[id]=DATOS_[[#This Row],[id]],DATOS_[F.fin.cal]))=DATOS_[[#This Row],[F.fin.cal]],"Sí","NO")</f>
        <v>Sí</v>
      </c>
      <c r="BT865" s="137" t="str">
        <f aca="false">IF(AND(DATOS_[[#This Row],[% normaliz]]&lt;&gt;1,DATOS_[[#This Row],[% anualiz]]=1),"Sí","NO")</f>
        <v>Sí</v>
      </c>
      <c r="BU865" s="137" t="str">
        <f aca="false">IF(AND(DATOS_[[#This Row],[% normaliz]]=1,DATOS_[[#This Row],[% anualiz]]&lt;&gt;1),"Sí","NO")</f>
        <v>NO</v>
      </c>
      <c r="BV865" s="137" t="str">
        <f aca="false">IF(AND(DATOS_[[#This Row],[% normaliz]]&lt;&gt;1,DATOS_[[#This Row],[% anualiz]]&lt;&gt;1),"Sí","NO")</f>
        <v>NO</v>
      </c>
      <c r="BW865" s="137" t="str">
        <f aca="false">+IF(DATOS_[[#This Row],[% normaliz]]*DATOS_[[#This Row],[% anualiz]]=1,"NO","Sí")</f>
        <v>Sí</v>
      </c>
      <c r="BX865" s="138" t="e">
        <f aca="false">(DATOS_[[#This Row],[S.BASE]]*(1/DATOS_[[#This Row],[% normaliz]])*(1/DATOS_[[#This Row],[% anualiz]]))*IF(DATOS_[[#This Row],[Check Equiparado]]="Sí",1,0)</f>
        <v>#DIV/0!</v>
      </c>
      <c r="BY8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5" s="138" t="e">
        <f aca="false">+DATOS_[[#This Row],[SALARIO BASE Eq]]+DATOS_[[#This Row],[Tot COMPL.SAL Eq]]</f>
        <v>#DIV/0!</v>
      </c>
      <c r="CA865" s="138" t="e">
        <f aca="false" t="array" ref="CA865:CA8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5" s="138" t="e">
        <f aca="false">+DATOS_[[#This Row],[TOTAL SALARIO Eq]]+DATOS_[[#This Row],[Tot Extrasalarial Eq]]</f>
        <v>#DIV/0!</v>
      </c>
      <c r="CC865" s="139" t="n">
        <f aca="false">DATOS_[[#This Row],[S.BASE]]</f>
        <v>0</v>
      </c>
      <c r="CD865" s="139" t="n">
        <f aca="false">+SUM(DATOS_[[#This Row],[Conc.Sal.01]:[Conc.Sal.30]])</f>
        <v>0</v>
      </c>
      <c r="CE865" s="139" t="n">
        <f aca="false">+DATOS_[[#This Row],[SALARIO BASE Ef]]+DATOS_[[#This Row],[Tot COMPL.SAL Ef]]</f>
        <v>0</v>
      </c>
      <c r="CF865" s="139" t="n">
        <f aca="false">+SUM(DATOS_[[#This Row],[C.Extra.01]:[C.Extra.05]])</f>
        <v>0</v>
      </c>
      <c r="CG865" s="139" t="n">
        <f aca="false">+DATOS_[[#This Row],[TOTAL SALARIO Ef]]+DATOS_[[#This Row],[Tot Extrasalarial Ef]]</f>
        <v>0</v>
      </c>
      <c r="CH865" s="140" t="n">
        <f aca="false">MIN(IF(DATOS_[[#This Row],[Fecha Fin Contrato]]="",$D$4,DATOS_[[#This Row],[Fecha Fin Contrato]]),$D$4)-MAX(DATOS_[[#This Row],[Fecha de Contratación]],$D$3)+1</f>
        <v>1</v>
      </c>
      <c r="CI865" s="141" t="str">
        <f aca="false">IF(COUNTIFS(DATOS_[id],DATOS_[[#This Row],[id]])&gt;1,DATOS_[[#This Row],[id]],"")</f>
        <v/>
      </c>
      <c r="CJ865" s="141" t="n">
        <f aca="false">(Inicio!$G$10-DATOS_[[#This Row],[Fecha Nacimiento]])/365.25</f>
        <v>0</v>
      </c>
      <c r="CK865" s="141" t="n">
        <f aca="false">(Inicio!$G$10-DATOS_[[#This Row],[Fecha de Antigüedad]])/365.25</f>
        <v>0</v>
      </c>
      <c r="CL865" s="141" t="e">
        <f aca="false">+VLOOKUP(DATOS_[[#This Row],[Clave de Contrato]],TblTiposContrato13[],3,0)</f>
        <v>#N/A</v>
      </c>
      <c r="CM865" s="141" t="e">
        <f aca="false">+VLOOKUP(DATOS_[[#This Row],[Clave de Contrato]],TblTiposContrato13[],4,0)</f>
        <v>#N/A</v>
      </c>
      <c r="CN865" s="141" t="str">
        <f aca="false">VLOOKUP(DATOS_[[#This Row],[Edad]],CONTRATOS!TblRngEdad,2,1)</f>
        <v>20  o menos</v>
      </c>
      <c r="CO865" s="141" t="str">
        <f aca="false">VLOOKUP(DATOS_[[#This Row],[Antigüedad]],TblRngAntg14[],2,1)</f>
        <v>0 a 1 años</v>
      </c>
    </row>
    <row r="866" customFormat="false" ht="13.8" hidden="false" customHeight="false" outlineLevel="0" collapsed="false">
      <c r="D866" s="128"/>
      <c r="E866" s="129"/>
      <c r="F866" s="129"/>
      <c r="G866" s="129"/>
      <c r="H866" s="130"/>
      <c r="I866" s="131"/>
      <c r="J866" s="128"/>
      <c r="K866" s="132"/>
      <c r="L866" s="132"/>
      <c r="M866" s="133"/>
      <c r="N866" s="133"/>
      <c r="O866" s="133"/>
      <c r="P866" s="129"/>
      <c r="Z866" s="74"/>
      <c r="AA866" s="75"/>
      <c r="AB866" s="75"/>
      <c r="AC866" s="129"/>
      <c r="AD866" s="134"/>
      <c r="AE866" s="134"/>
      <c r="AF866" s="134"/>
      <c r="AG866" s="134"/>
      <c r="AH866" s="134"/>
      <c r="AI866" s="134"/>
      <c r="AJ866" s="134"/>
      <c r="AK866" s="134"/>
      <c r="AL866" s="134"/>
      <c r="AM866" s="134"/>
      <c r="AN866" s="134"/>
      <c r="AO866" s="134"/>
      <c r="AP866" s="134"/>
      <c r="AQ866" s="134"/>
      <c r="AR866" s="134"/>
      <c r="AS866" s="134"/>
      <c r="AT866" s="134"/>
      <c r="AU866" s="134"/>
      <c r="AV866" s="134"/>
      <c r="AW866" s="134"/>
      <c r="AX866" s="134"/>
      <c r="AY866" s="134"/>
      <c r="AZ866" s="134"/>
      <c r="BA866" s="134"/>
      <c r="BB866" s="134"/>
      <c r="BC866" s="134"/>
      <c r="BD866" s="134"/>
      <c r="BE866" s="134"/>
      <c r="BF866" s="134"/>
      <c r="BG866" s="134"/>
      <c r="BH866" s="134"/>
      <c r="BI866" s="134"/>
      <c r="BJ866" s="134"/>
      <c r="BK866" s="134"/>
      <c r="BL866" s="134"/>
      <c r="BM866" s="135"/>
      <c r="BN866" s="136" t="n">
        <f aca="false">+MAX($D$3,DATOS_[[#This Row],[Fecha Inicio Sit. Contract.]])</f>
        <v>0</v>
      </c>
      <c r="BO866" s="136" t="n">
        <f aca="false">+MIN($D$4,DATOS_[[#This Row],[Fecha Fin Sit. Contract.]])</f>
        <v>0</v>
      </c>
      <c r="BP866" s="137" t="n">
        <f aca="false">+DATOS_[[#This Row],[% de jornada]]*IF(DATOS_[[#This Row],[% jornada reducida]]="",1,DATOS_[[#This Row],[% jornada reducida]])</f>
        <v>0</v>
      </c>
      <c r="BQ866" s="137" t="n">
        <f aca="false">+(DATOS_[[#This Row],[F.fin.cal]]-DATOS_[[#This Row],[F.ini.cal]]+1)/($D$4-$D$3+1)</f>
        <v>1</v>
      </c>
      <c r="BR866" s="137" t="str">
        <f aca="false">IF(OR(AND(DATOS_[[#This Row],[Fecha Fin Contrato]]&lt;$D$3,DATOS_[[#This Row],[Fecha Fin Contrato]]&lt;&gt;""),DATOS_[[#This Row],[Fecha de Contratación]]&gt;$D$4),"Fuera","Dentro")</f>
        <v>Dentro</v>
      </c>
      <c r="BS866" s="137" t="str">
        <f aca="false" t="array" ref="BS866:BS866">IF(MAX(IF(DATOS_[id]=DATOS_[[#This Row],[id]],DATOS_[F.fin.cal]))=DATOS_[[#This Row],[F.fin.cal]],"Sí","NO")</f>
        <v>Sí</v>
      </c>
      <c r="BT866" s="137" t="str">
        <f aca="false">IF(AND(DATOS_[[#This Row],[% normaliz]]&lt;&gt;1,DATOS_[[#This Row],[% anualiz]]=1),"Sí","NO")</f>
        <v>Sí</v>
      </c>
      <c r="BU866" s="137" t="str">
        <f aca="false">IF(AND(DATOS_[[#This Row],[% normaliz]]=1,DATOS_[[#This Row],[% anualiz]]&lt;&gt;1),"Sí","NO")</f>
        <v>NO</v>
      </c>
      <c r="BV866" s="137" t="str">
        <f aca="false">IF(AND(DATOS_[[#This Row],[% normaliz]]&lt;&gt;1,DATOS_[[#This Row],[% anualiz]]&lt;&gt;1),"Sí","NO")</f>
        <v>NO</v>
      </c>
      <c r="BW866" s="137" t="str">
        <f aca="false">+IF(DATOS_[[#This Row],[% normaliz]]*DATOS_[[#This Row],[% anualiz]]=1,"NO","Sí")</f>
        <v>Sí</v>
      </c>
      <c r="BX866" s="138" t="e">
        <f aca="false">(DATOS_[[#This Row],[S.BASE]]*(1/DATOS_[[#This Row],[% normaliz]])*(1/DATOS_[[#This Row],[% anualiz]]))*IF(DATOS_[[#This Row],[Check Equiparado]]="Sí",1,0)</f>
        <v>#DIV/0!</v>
      </c>
      <c r="BY8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6" s="138" t="e">
        <f aca="false">+DATOS_[[#This Row],[SALARIO BASE Eq]]+DATOS_[[#This Row],[Tot COMPL.SAL Eq]]</f>
        <v>#DIV/0!</v>
      </c>
      <c r="CA866" s="138" t="e">
        <f aca="false" t="array" ref="CA866:CA8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6" s="138" t="e">
        <f aca="false">+DATOS_[[#This Row],[TOTAL SALARIO Eq]]+DATOS_[[#This Row],[Tot Extrasalarial Eq]]</f>
        <v>#DIV/0!</v>
      </c>
      <c r="CC866" s="139" t="n">
        <f aca="false">DATOS_[[#This Row],[S.BASE]]</f>
        <v>0</v>
      </c>
      <c r="CD866" s="139" t="n">
        <f aca="false">+SUM(DATOS_[[#This Row],[Conc.Sal.01]:[Conc.Sal.30]])</f>
        <v>0</v>
      </c>
      <c r="CE866" s="139" t="n">
        <f aca="false">+DATOS_[[#This Row],[SALARIO BASE Ef]]+DATOS_[[#This Row],[Tot COMPL.SAL Ef]]</f>
        <v>0</v>
      </c>
      <c r="CF866" s="139" t="n">
        <f aca="false">+SUM(DATOS_[[#This Row],[C.Extra.01]:[C.Extra.05]])</f>
        <v>0</v>
      </c>
      <c r="CG866" s="139" t="n">
        <f aca="false">+DATOS_[[#This Row],[TOTAL SALARIO Ef]]+DATOS_[[#This Row],[Tot Extrasalarial Ef]]</f>
        <v>0</v>
      </c>
      <c r="CH866" s="140" t="n">
        <f aca="false">MIN(IF(DATOS_[[#This Row],[Fecha Fin Contrato]]="",$D$4,DATOS_[[#This Row],[Fecha Fin Contrato]]),$D$4)-MAX(DATOS_[[#This Row],[Fecha de Contratación]],$D$3)+1</f>
        <v>1</v>
      </c>
      <c r="CI866" s="141" t="str">
        <f aca="false">IF(COUNTIFS(DATOS_[id],DATOS_[[#This Row],[id]])&gt;1,DATOS_[[#This Row],[id]],"")</f>
        <v/>
      </c>
      <c r="CJ866" s="141" t="n">
        <f aca="false">(Inicio!$G$10-DATOS_[[#This Row],[Fecha Nacimiento]])/365.25</f>
        <v>0</v>
      </c>
      <c r="CK866" s="141" t="n">
        <f aca="false">(Inicio!$G$10-DATOS_[[#This Row],[Fecha de Antigüedad]])/365.25</f>
        <v>0</v>
      </c>
      <c r="CL866" s="141" t="e">
        <f aca="false">+VLOOKUP(DATOS_[[#This Row],[Clave de Contrato]],TblTiposContrato13[],3,0)</f>
        <v>#N/A</v>
      </c>
      <c r="CM866" s="141" t="e">
        <f aca="false">+VLOOKUP(DATOS_[[#This Row],[Clave de Contrato]],TblTiposContrato13[],4,0)</f>
        <v>#N/A</v>
      </c>
      <c r="CN866" s="141" t="str">
        <f aca="false">VLOOKUP(DATOS_[[#This Row],[Edad]],CONTRATOS!TblRngEdad,2,1)</f>
        <v>20  o menos</v>
      </c>
      <c r="CO866" s="141" t="str">
        <f aca="false">VLOOKUP(DATOS_[[#This Row],[Antigüedad]],TblRngAntg14[],2,1)</f>
        <v>0 a 1 años</v>
      </c>
    </row>
    <row r="867" customFormat="false" ht="13.8" hidden="false" customHeight="false" outlineLevel="0" collapsed="false">
      <c r="D867" s="128"/>
      <c r="E867" s="129"/>
      <c r="F867" s="129"/>
      <c r="G867" s="129"/>
      <c r="H867" s="130"/>
      <c r="I867" s="131"/>
      <c r="J867" s="128"/>
      <c r="K867" s="132"/>
      <c r="L867" s="132"/>
      <c r="M867" s="133"/>
      <c r="N867" s="133"/>
      <c r="O867" s="133"/>
      <c r="P867" s="129"/>
      <c r="Z867" s="74"/>
      <c r="AA867" s="75"/>
      <c r="AB867" s="75"/>
      <c r="AC867" s="129"/>
      <c r="AD867" s="134"/>
      <c r="AE867" s="134"/>
      <c r="AF867" s="134"/>
      <c r="AG867" s="134"/>
      <c r="AH867" s="134"/>
      <c r="AI867" s="134"/>
      <c r="AJ867" s="134"/>
      <c r="AK867" s="134"/>
      <c r="AL867" s="134"/>
      <c r="AM867" s="134"/>
      <c r="AN867" s="134"/>
      <c r="AO867" s="134"/>
      <c r="AP867" s="134"/>
      <c r="AQ867" s="134"/>
      <c r="AR867" s="134"/>
      <c r="AS867" s="134"/>
      <c r="AT867" s="134"/>
      <c r="AU867" s="134"/>
      <c r="AV867" s="134"/>
      <c r="AW867" s="134"/>
      <c r="AX867" s="134"/>
      <c r="AY867" s="134"/>
      <c r="AZ867" s="134"/>
      <c r="BA867" s="134"/>
      <c r="BB867" s="134"/>
      <c r="BC867" s="134"/>
      <c r="BD867" s="134"/>
      <c r="BE867" s="134"/>
      <c r="BF867" s="134"/>
      <c r="BG867" s="134"/>
      <c r="BH867" s="134"/>
      <c r="BI867" s="134"/>
      <c r="BJ867" s="134"/>
      <c r="BK867" s="134"/>
      <c r="BL867" s="134"/>
      <c r="BM867" s="135"/>
      <c r="BN867" s="136" t="n">
        <f aca="false">+MAX($D$3,DATOS_[[#This Row],[Fecha Inicio Sit. Contract.]])</f>
        <v>0</v>
      </c>
      <c r="BO867" s="136" t="n">
        <f aca="false">+MIN($D$4,DATOS_[[#This Row],[Fecha Fin Sit. Contract.]])</f>
        <v>0</v>
      </c>
      <c r="BP867" s="137" t="n">
        <f aca="false">+DATOS_[[#This Row],[% de jornada]]*IF(DATOS_[[#This Row],[% jornada reducida]]="",1,DATOS_[[#This Row],[% jornada reducida]])</f>
        <v>0</v>
      </c>
      <c r="BQ867" s="137" t="n">
        <f aca="false">+(DATOS_[[#This Row],[F.fin.cal]]-DATOS_[[#This Row],[F.ini.cal]]+1)/($D$4-$D$3+1)</f>
        <v>1</v>
      </c>
      <c r="BR867" s="137" t="str">
        <f aca="false">IF(OR(AND(DATOS_[[#This Row],[Fecha Fin Contrato]]&lt;$D$3,DATOS_[[#This Row],[Fecha Fin Contrato]]&lt;&gt;""),DATOS_[[#This Row],[Fecha de Contratación]]&gt;$D$4),"Fuera","Dentro")</f>
        <v>Dentro</v>
      </c>
      <c r="BS867" s="137" t="str">
        <f aca="false" t="array" ref="BS867:BS867">IF(MAX(IF(DATOS_[id]=DATOS_[[#This Row],[id]],DATOS_[F.fin.cal]))=DATOS_[[#This Row],[F.fin.cal]],"Sí","NO")</f>
        <v>Sí</v>
      </c>
      <c r="BT867" s="137" t="str">
        <f aca="false">IF(AND(DATOS_[[#This Row],[% normaliz]]&lt;&gt;1,DATOS_[[#This Row],[% anualiz]]=1),"Sí","NO")</f>
        <v>Sí</v>
      </c>
      <c r="BU867" s="137" t="str">
        <f aca="false">IF(AND(DATOS_[[#This Row],[% normaliz]]=1,DATOS_[[#This Row],[% anualiz]]&lt;&gt;1),"Sí","NO")</f>
        <v>NO</v>
      </c>
      <c r="BV867" s="137" t="str">
        <f aca="false">IF(AND(DATOS_[[#This Row],[% normaliz]]&lt;&gt;1,DATOS_[[#This Row],[% anualiz]]&lt;&gt;1),"Sí","NO")</f>
        <v>NO</v>
      </c>
      <c r="BW867" s="137" t="str">
        <f aca="false">+IF(DATOS_[[#This Row],[% normaliz]]*DATOS_[[#This Row],[% anualiz]]=1,"NO","Sí")</f>
        <v>Sí</v>
      </c>
      <c r="BX867" s="138" t="e">
        <f aca="false">(DATOS_[[#This Row],[S.BASE]]*(1/DATOS_[[#This Row],[% normaliz]])*(1/DATOS_[[#This Row],[% anualiz]]))*IF(DATOS_[[#This Row],[Check Equiparado]]="Sí",1,0)</f>
        <v>#DIV/0!</v>
      </c>
      <c r="BY8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7" s="138" t="e">
        <f aca="false">+DATOS_[[#This Row],[SALARIO BASE Eq]]+DATOS_[[#This Row],[Tot COMPL.SAL Eq]]</f>
        <v>#DIV/0!</v>
      </c>
      <c r="CA867" s="138" t="e">
        <f aca="false" t="array" ref="CA867:CA8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7" s="138" t="e">
        <f aca="false">+DATOS_[[#This Row],[TOTAL SALARIO Eq]]+DATOS_[[#This Row],[Tot Extrasalarial Eq]]</f>
        <v>#DIV/0!</v>
      </c>
      <c r="CC867" s="139" t="n">
        <f aca="false">DATOS_[[#This Row],[S.BASE]]</f>
        <v>0</v>
      </c>
      <c r="CD867" s="139" t="n">
        <f aca="false">+SUM(DATOS_[[#This Row],[Conc.Sal.01]:[Conc.Sal.30]])</f>
        <v>0</v>
      </c>
      <c r="CE867" s="139" t="n">
        <f aca="false">+DATOS_[[#This Row],[SALARIO BASE Ef]]+DATOS_[[#This Row],[Tot COMPL.SAL Ef]]</f>
        <v>0</v>
      </c>
      <c r="CF867" s="139" t="n">
        <f aca="false">+SUM(DATOS_[[#This Row],[C.Extra.01]:[C.Extra.05]])</f>
        <v>0</v>
      </c>
      <c r="CG867" s="139" t="n">
        <f aca="false">+DATOS_[[#This Row],[TOTAL SALARIO Ef]]+DATOS_[[#This Row],[Tot Extrasalarial Ef]]</f>
        <v>0</v>
      </c>
      <c r="CH867" s="140" t="n">
        <f aca="false">MIN(IF(DATOS_[[#This Row],[Fecha Fin Contrato]]="",$D$4,DATOS_[[#This Row],[Fecha Fin Contrato]]),$D$4)-MAX(DATOS_[[#This Row],[Fecha de Contratación]],$D$3)+1</f>
        <v>1</v>
      </c>
      <c r="CI867" s="141" t="str">
        <f aca="false">IF(COUNTIFS(DATOS_[id],DATOS_[[#This Row],[id]])&gt;1,DATOS_[[#This Row],[id]],"")</f>
        <v/>
      </c>
      <c r="CJ867" s="141" t="n">
        <f aca="false">(Inicio!$G$10-DATOS_[[#This Row],[Fecha Nacimiento]])/365.25</f>
        <v>0</v>
      </c>
      <c r="CK867" s="141" t="n">
        <f aca="false">(Inicio!$G$10-DATOS_[[#This Row],[Fecha de Antigüedad]])/365.25</f>
        <v>0</v>
      </c>
      <c r="CL867" s="141" t="e">
        <f aca="false">+VLOOKUP(DATOS_[[#This Row],[Clave de Contrato]],TblTiposContrato13[],3,0)</f>
        <v>#N/A</v>
      </c>
      <c r="CM867" s="141" t="e">
        <f aca="false">+VLOOKUP(DATOS_[[#This Row],[Clave de Contrato]],TblTiposContrato13[],4,0)</f>
        <v>#N/A</v>
      </c>
      <c r="CN867" s="141" t="str">
        <f aca="false">VLOOKUP(DATOS_[[#This Row],[Edad]],CONTRATOS!TblRngEdad,2,1)</f>
        <v>20  o menos</v>
      </c>
      <c r="CO867" s="141" t="str">
        <f aca="false">VLOOKUP(DATOS_[[#This Row],[Antigüedad]],TblRngAntg14[],2,1)</f>
        <v>0 a 1 años</v>
      </c>
    </row>
    <row r="868" customFormat="false" ht="13.8" hidden="false" customHeight="false" outlineLevel="0" collapsed="false">
      <c r="D868" s="128"/>
      <c r="E868" s="129"/>
      <c r="F868" s="129"/>
      <c r="G868" s="129"/>
      <c r="H868" s="130"/>
      <c r="I868" s="131"/>
      <c r="J868" s="128"/>
      <c r="K868" s="132"/>
      <c r="L868" s="132"/>
      <c r="M868" s="133"/>
      <c r="N868" s="133"/>
      <c r="O868" s="133"/>
      <c r="P868" s="129"/>
      <c r="Z868" s="74"/>
      <c r="AA868" s="75"/>
      <c r="AB868" s="75"/>
      <c r="AC868" s="129"/>
      <c r="AD868" s="134"/>
      <c r="AE868" s="134"/>
      <c r="AF868" s="134"/>
      <c r="AG868" s="134"/>
      <c r="AH868" s="134"/>
      <c r="AI868" s="134"/>
      <c r="AJ868" s="134"/>
      <c r="AK868" s="134"/>
      <c r="AL868" s="134"/>
      <c r="AM868" s="134"/>
      <c r="AN868" s="134"/>
      <c r="AO868" s="134"/>
      <c r="AP868" s="134"/>
      <c r="AQ868" s="134"/>
      <c r="AR868" s="134"/>
      <c r="AS868" s="134"/>
      <c r="AT868" s="134"/>
      <c r="AU868" s="134"/>
      <c r="AV868" s="134"/>
      <c r="AW868" s="134"/>
      <c r="AX868" s="134"/>
      <c r="AY868" s="134"/>
      <c r="AZ868" s="134"/>
      <c r="BA868" s="134"/>
      <c r="BB868" s="134"/>
      <c r="BC868" s="134"/>
      <c r="BD868" s="134"/>
      <c r="BE868" s="134"/>
      <c r="BF868" s="134"/>
      <c r="BG868" s="134"/>
      <c r="BH868" s="134"/>
      <c r="BI868" s="134"/>
      <c r="BJ868" s="134"/>
      <c r="BK868" s="134"/>
      <c r="BL868" s="134"/>
      <c r="BM868" s="135"/>
      <c r="BN868" s="136" t="n">
        <f aca="false">+MAX($D$3,DATOS_[[#This Row],[Fecha Inicio Sit. Contract.]])</f>
        <v>0</v>
      </c>
      <c r="BO868" s="136" t="n">
        <f aca="false">+MIN($D$4,DATOS_[[#This Row],[Fecha Fin Sit. Contract.]])</f>
        <v>0</v>
      </c>
      <c r="BP868" s="137" t="n">
        <f aca="false">+DATOS_[[#This Row],[% de jornada]]*IF(DATOS_[[#This Row],[% jornada reducida]]="",1,DATOS_[[#This Row],[% jornada reducida]])</f>
        <v>0</v>
      </c>
      <c r="BQ868" s="137" t="n">
        <f aca="false">+(DATOS_[[#This Row],[F.fin.cal]]-DATOS_[[#This Row],[F.ini.cal]]+1)/($D$4-$D$3+1)</f>
        <v>1</v>
      </c>
      <c r="BR868" s="137" t="str">
        <f aca="false">IF(OR(AND(DATOS_[[#This Row],[Fecha Fin Contrato]]&lt;$D$3,DATOS_[[#This Row],[Fecha Fin Contrato]]&lt;&gt;""),DATOS_[[#This Row],[Fecha de Contratación]]&gt;$D$4),"Fuera","Dentro")</f>
        <v>Dentro</v>
      </c>
      <c r="BS868" s="137" t="str">
        <f aca="false" t="array" ref="BS868:BS868">IF(MAX(IF(DATOS_[id]=DATOS_[[#This Row],[id]],DATOS_[F.fin.cal]))=DATOS_[[#This Row],[F.fin.cal]],"Sí","NO")</f>
        <v>Sí</v>
      </c>
      <c r="BT868" s="137" t="str">
        <f aca="false">IF(AND(DATOS_[[#This Row],[% normaliz]]&lt;&gt;1,DATOS_[[#This Row],[% anualiz]]=1),"Sí","NO")</f>
        <v>Sí</v>
      </c>
      <c r="BU868" s="137" t="str">
        <f aca="false">IF(AND(DATOS_[[#This Row],[% normaliz]]=1,DATOS_[[#This Row],[% anualiz]]&lt;&gt;1),"Sí","NO")</f>
        <v>NO</v>
      </c>
      <c r="BV868" s="137" t="str">
        <f aca="false">IF(AND(DATOS_[[#This Row],[% normaliz]]&lt;&gt;1,DATOS_[[#This Row],[% anualiz]]&lt;&gt;1),"Sí","NO")</f>
        <v>NO</v>
      </c>
      <c r="BW868" s="137" t="str">
        <f aca="false">+IF(DATOS_[[#This Row],[% normaliz]]*DATOS_[[#This Row],[% anualiz]]=1,"NO","Sí")</f>
        <v>Sí</v>
      </c>
      <c r="BX868" s="138" t="e">
        <f aca="false">(DATOS_[[#This Row],[S.BASE]]*(1/DATOS_[[#This Row],[% normaliz]])*(1/DATOS_[[#This Row],[% anualiz]]))*IF(DATOS_[[#This Row],[Check Equiparado]]="Sí",1,0)</f>
        <v>#DIV/0!</v>
      </c>
      <c r="BY8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8" s="138" t="e">
        <f aca="false">+DATOS_[[#This Row],[SALARIO BASE Eq]]+DATOS_[[#This Row],[Tot COMPL.SAL Eq]]</f>
        <v>#DIV/0!</v>
      </c>
      <c r="CA868" s="138" t="e">
        <f aca="false" t="array" ref="CA868:CA8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8" s="138" t="e">
        <f aca="false">+DATOS_[[#This Row],[TOTAL SALARIO Eq]]+DATOS_[[#This Row],[Tot Extrasalarial Eq]]</f>
        <v>#DIV/0!</v>
      </c>
      <c r="CC868" s="139" t="n">
        <f aca="false">DATOS_[[#This Row],[S.BASE]]</f>
        <v>0</v>
      </c>
      <c r="CD868" s="139" t="n">
        <f aca="false">+SUM(DATOS_[[#This Row],[Conc.Sal.01]:[Conc.Sal.30]])</f>
        <v>0</v>
      </c>
      <c r="CE868" s="139" t="n">
        <f aca="false">+DATOS_[[#This Row],[SALARIO BASE Ef]]+DATOS_[[#This Row],[Tot COMPL.SAL Ef]]</f>
        <v>0</v>
      </c>
      <c r="CF868" s="139" t="n">
        <f aca="false">+SUM(DATOS_[[#This Row],[C.Extra.01]:[C.Extra.05]])</f>
        <v>0</v>
      </c>
      <c r="CG868" s="139" t="n">
        <f aca="false">+DATOS_[[#This Row],[TOTAL SALARIO Ef]]+DATOS_[[#This Row],[Tot Extrasalarial Ef]]</f>
        <v>0</v>
      </c>
      <c r="CH868" s="140" t="n">
        <f aca="false">MIN(IF(DATOS_[[#This Row],[Fecha Fin Contrato]]="",$D$4,DATOS_[[#This Row],[Fecha Fin Contrato]]),$D$4)-MAX(DATOS_[[#This Row],[Fecha de Contratación]],$D$3)+1</f>
        <v>1</v>
      </c>
      <c r="CI868" s="141" t="str">
        <f aca="false">IF(COUNTIFS(DATOS_[id],DATOS_[[#This Row],[id]])&gt;1,DATOS_[[#This Row],[id]],"")</f>
        <v/>
      </c>
      <c r="CJ868" s="141" t="n">
        <f aca="false">(Inicio!$G$10-DATOS_[[#This Row],[Fecha Nacimiento]])/365.25</f>
        <v>0</v>
      </c>
      <c r="CK868" s="141" t="n">
        <f aca="false">(Inicio!$G$10-DATOS_[[#This Row],[Fecha de Antigüedad]])/365.25</f>
        <v>0</v>
      </c>
      <c r="CL868" s="141" t="e">
        <f aca="false">+VLOOKUP(DATOS_[[#This Row],[Clave de Contrato]],TblTiposContrato13[],3,0)</f>
        <v>#N/A</v>
      </c>
      <c r="CM868" s="141" t="e">
        <f aca="false">+VLOOKUP(DATOS_[[#This Row],[Clave de Contrato]],TblTiposContrato13[],4,0)</f>
        <v>#N/A</v>
      </c>
      <c r="CN868" s="141" t="str">
        <f aca="false">VLOOKUP(DATOS_[[#This Row],[Edad]],CONTRATOS!TblRngEdad,2,1)</f>
        <v>20  o menos</v>
      </c>
      <c r="CO868" s="141" t="str">
        <f aca="false">VLOOKUP(DATOS_[[#This Row],[Antigüedad]],TblRngAntg14[],2,1)</f>
        <v>0 a 1 años</v>
      </c>
    </row>
    <row r="869" customFormat="false" ht="13.8" hidden="false" customHeight="false" outlineLevel="0" collapsed="false">
      <c r="D869" s="128"/>
      <c r="E869" s="129"/>
      <c r="F869" s="129"/>
      <c r="G869" s="129"/>
      <c r="H869" s="130"/>
      <c r="I869" s="131"/>
      <c r="J869" s="128"/>
      <c r="K869" s="132"/>
      <c r="L869" s="132"/>
      <c r="M869" s="133"/>
      <c r="N869" s="133"/>
      <c r="O869" s="133"/>
      <c r="P869" s="129"/>
      <c r="Z869" s="74"/>
      <c r="AA869" s="75"/>
      <c r="AB869" s="75"/>
      <c r="AC869" s="129"/>
      <c r="AD869" s="134"/>
      <c r="AE869" s="134"/>
      <c r="AF869" s="134"/>
      <c r="AG869" s="134"/>
      <c r="AH869" s="134"/>
      <c r="AI869" s="134"/>
      <c r="AJ869" s="134"/>
      <c r="AK869" s="134"/>
      <c r="AL869" s="134"/>
      <c r="AM869" s="134"/>
      <c r="AN869" s="134"/>
      <c r="AO869" s="134"/>
      <c r="AP869" s="134"/>
      <c r="AQ869" s="134"/>
      <c r="AR869" s="134"/>
      <c r="AS869" s="134"/>
      <c r="AT869" s="134"/>
      <c r="AU869" s="134"/>
      <c r="AV869" s="134"/>
      <c r="AW869" s="134"/>
      <c r="AX869" s="134"/>
      <c r="AY869" s="134"/>
      <c r="AZ869" s="134"/>
      <c r="BA869" s="134"/>
      <c r="BB869" s="134"/>
      <c r="BC869" s="134"/>
      <c r="BD869" s="134"/>
      <c r="BE869" s="134"/>
      <c r="BF869" s="134"/>
      <c r="BG869" s="134"/>
      <c r="BH869" s="134"/>
      <c r="BI869" s="134"/>
      <c r="BJ869" s="134"/>
      <c r="BK869" s="134"/>
      <c r="BL869" s="134"/>
      <c r="BM869" s="135"/>
      <c r="BN869" s="136" t="n">
        <f aca="false">+MAX($D$3,DATOS_[[#This Row],[Fecha Inicio Sit. Contract.]])</f>
        <v>0</v>
      </c>
      <c r="BO869" s="136" t="n">
        <f aca="false">+MIN($D$4,DATOS_[[#This Row],[Fecha Fin Sit. Contract.]])</f>
        <v>0</v>
      </c>
      <c r="BP869" s="137" t="n">
        <f aca="false">+DATOS_[[#This Row],[% de jornada]]*IF(DATOS_[[#This Row],[% jornada reducida]]="",1,DATOS_[[#This Row],[% jornada reducida]])</f>
        <v>0</v>
      </c>
      <c r="BQ869" s="137" t="n">
        <f aca="false">+(DATOS_[[#This Row],[F.fin.cal]]-DATOS_[[#This Row],[F.ini.cal]]+1)/($D$4-$D$3+1)</f>
        <v>1</v>
      </c>
      <c r="BR869" s="137" t="str">
        <f aca="false">IF(OR(AND(DATOS_[[#This Row],[Fecha Fin Contrato]]&lt;$D$3,DATOS_[[#This Row],[Fecha Fin Contrato]]&lt;&gt;""),DATOS_[[#This Row],[Fecha de Contratación]]&gt;$D$4),"Fuera","Dentro")</f>
        <v>Dentro</v>
      </c>
      <c r="BS869" s="137" t="str">
        <f aca="false" t="array" ref="BS869:BS869">IF(MAX(IF(DATOS_[id]=DATOS_[[#This Row],[id]],DATOS_[F.fin.cal]))=DATOS_[[#This Row],[F.fin.cal]],"Sí","NO")</f>
        <v>Sí</v>
      </c>
      <c r="BT869" s="137" t="str">
        <f aca="false">IF(AND(DATOS_[[#This Row],[% normaliz]]&lt;&gt;1,DATOS_[[#This Row],[% anualiz]]=1),"Sí","NO")</f>
        <v>Sí</v>
      </c>
      <c r="BU869" s="137" t="str">
        <f aca="false">IF(AND(DATOS_[[#This Row],[% normaliz]]=1,DATOS_[[#This Row],[% anualiz]]&lt;&gt;1),"Sí","NO")</f>
        <v>NO</v>
      </c>
      <c r="BV869" s="137" t="str">
        <f aca="false">IF(AND(DATOS_[[#This Row],[% normaliz]]&lt;&gt;1,DATOS_[[#This Row],[% anualiz]]&lt;&gt;1),"Sí","NO")</f>
        <v>NO</v>
      </c>
      <c r="BW869" s="137" t="str">
        <f aca="false">+IF(DATOS_[[#This Row],[% normaliz]]*DATOS_[[#This Row],[% anualiz]]=1,"NO","Sí")</f>
        <v>Sí</v>
      </c>
      <c r="BX869" s="138" t="e">
        <f aca="false">(DATOS_[[#This Row],[S.BASE]]*(1/DATOS_[[#This Row],[% normaliz]])*(1/DATOS_[[#This Row],[% anualiz]]))*IF(DATOS_[[#This Row],[Check Equiparado]]="Sí",1,0)</f>
        <v>#DIV/0!</v>
      </c>
      <c r="BY8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9" s="138" t="e">
        <f aca="false">+DATOS_[[#This Row],[SALARIO BASE Eq]]+DATOS_[[#This Row],[Tot COMPL.SAL Eq]]</f>
        <v>#DIV/0!</v>
      </c>
      <c r="CA869" s="138" t="e">
        <f aca="false" t="array" ref="CA869:CA8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9" s="138" t="e">
        <f aca="false">+DATOS_[[#This Row],[TOTAL SALARIO Eq]]+DATOS_[[#This Row],[Tot Extrasalarial Eq]]</f>
        <v>#DIV/0!</v>
      </c>
      <c r="CC869" s="139" t="n">
        <f aca="false">DATOS_[[#This Row],[S.BASE]]</f>
        <v>0</v>
      </c>
      <c r="CD869" s="139" t="n">
        <f aca="false">+SUM(DATOS_[[#This Row],[Conc.Sal.01]:[Conc.Sal.30]])</f>
        <v>0</v>
      </c>
      <c r="CE869" s="139" t="n">
        <f aca="false">+DATOS_[[#This Row],[SALARIO BASE Ef]]+DATOS_[[#This Row],[Tot COMPL.SAL Ef]]</f>
        <v>0</v>
      </c>
      <c r="CF869" s="139" t="n">
        <f aca="false">+SUM(DATOS_[[#This Row],[C.Extra.01]:[C.Extra.05]])</f>
        <v>0</v>
      </c>
      <c r="CG869" s="139" t="n">
        <f aca="false">+DATOS_[[#This Row],[TOTAL SALARIO Ef]]+DATOS_[[#This Row],[Tot Extrasalarial Ef]]</f>
        <v>0</v>
      </c>
      <c r="CH869" s="140" t="n">
        <f aca="false">MIN(IF(DATOS_[[#This Row],[Fecha Fin Contrato]]="",$D$4,DATOS_[[#This Row],[Fecha Fin Contrato]]),$D$4)-MAX(DATOS_[[#This Row],[Fecha de Contratación]],$D$3)+1</f>
        <v>1</v>
      </c>
      <c r="CI869" s="141" t="str">
        <f aca="false">IF(COUNTIFS(DATOS_[id],DATOS_[[#This Row],[id]])&gt;1,DATOS_[[#This Row],[id]],"")</f>
        <v/>
      </c>
      <c r="CJ869" s="141" t="n">
        <f aca="false">(Inicio!$G$10-DATOS_[[#This Row],[Fecha Nacimiento]])/365.25</f>
        <v>0</v>
      </c>
      <c r="CK869" s="141" t="n">
        <f aca="false">(Inicio!$G$10-DATOS_[[#This Row],[Fecha de Antigüedad]])/365.25</f>
        <v>0</v>
      </c>
      <c r="CL869" s="141" t="e">
        <f aca="false">+VLOOKUP(DATOS_[[#This Row],[Clave de Contrato]],TblTiposContrato13[],3,0)</f>
        <v>#N/A</v>
      </c>
      <c r="CM869" s="141" t="e">
        <f aca="false">+VLOOKUP(DATOS_[[#This Row],[Clave de Contrato]],TblTiposContrato13[],4,0)</f>
        <v>#N/A</v>
      </c>
      <c r="CN869" s="141" t="str">
        <f aca="false">VLOOKUP(DATOS_[[#This Row],[Edad]],CONTRATOS!TblRngEdad,2,1)</f>
        <v>20  o menos</v>
      </c>
      <c r="CO869" s="141" t="str">
        <f aca="false">VLOOKUP(DATOS_[[#This Row],[Antigüedad]],TblRngAntg14[],2,1)</f>
        <v>0 a 1 años</v>
      </c>
    </row>
    <row r="870" customFormat="false" ht="13.8" hidden="false" customHeight="false" outlineLevel="0" collapsed="false">
      <c r="D870" s="128"/>
      <c r="E870" s="129"/>
      <c r="F870" s="129"/>
      <c r="G870" s="129"/>
      <c r="H870" s="130"/>
      <c r="I870" s="131"/>
      <c r="J870" s="128"/>
      <c r="K870" s="132"/>
      <c r="L870" s="132"/>
      <c r="M870" s="133"/>
      <c r="N870" s="133"/>
      <c r="O870" s="133"/>
      <c r="P870" s="129"/>
      <c r="Z870" s="74"/>
      <c r="AA870" s="75"/>
      <c r="AB870" s="75"/>
      <c r="AC870" s="129"/>
      <c r="AD870" s="134"/>
      <c r="AE870" s="134"/>
      <c r="AF870" s="134"/>
      <c r="AG870" s="134"/>
      <c r="AH870" s="134"/>
      <c r="AI870" s="134"/>
      <c r="AJ870" s="134"/>
      <c r="AK870" s="134"/>
      <c r="AL870" s="134"/>
      <c r="AM870" s="134"/>
      <c r="AN870" s="134"/>
      <c r="AO870" s="134"/>
      <c r="AP870" s="134"/>
      <c r="AQ870" s="134"/>
      <c r="AR870" s="134"/>
      <c r="AS870" s="134"/>
      <c r="AT870" s="134"/>
      <c r="AU870" s="134"/>
      <c r="AV870" s="134"/>
      <c r="AW870" s="134"/>
      <c r="AX870" s="134"/>
      <c r="AY870" s="134"/>
      <c r="AZ870" s="134"/>
      <c r="BA870" s="134"/>
      <c r="BB870" s="134"/>
      <c r="BC870" s="134"/>
      <c r="BD870" s="134"/>
      <c r="BE870" s="134"/>
      <c r="BF870" s="134"/>
      <c r="BG870" s="134"/>
      <c r="BH870" s="134"/>
      <c r="BI870" s="134"/>
      <c r="BJ870" s="134"/>
      <c r="BK870" s="134"/>
      <c r="BL870" s="134"/>
      <c r="BM870" s="135"/>
      <c r="BN870" s="136" t="n">
        <f aca="false">+MAX($D$3,DATOS_[[#This Row],[Fecha Inicio Sit. Contract.]])</f>
        <v>0</v>
      </c>
      <c r="BO870" s="136" t="n">
        <f aca="false">+MIN($D$4,DATOS_[[#This Row],[Fecha Fin Sit. Contract.]])</f>
        <v>0</v>
      </c>
      <c r="BP870" s="137" t="n">
        <f aca="false">+DATOS_[[#This Row],[% de jornada]]*IF(DATOS_[[#This Row],[% jornada reducida]]="",1,DATOS_[[#This Row],[% jornada reducida]])</f>
        <v>0</v>
      </c>
      <c r="BQ870" s="137" t="n">
        <f aca="false">+(DATOS_[[#This Row],[F.fin.cal]]-DATOS_[[#This Row],[F.ini.cal]]+1)/($D$4-$D$3+1)</f>
        <v>1</v>
      </c>
      <c r="BR870" s="137" t="str">
        <f aca="false">IF(OR(AND(DATOS_[[#This Row],[Fecha Fin Contrato]]&lt;$D$3,DATOS_[[#This Row],[Fecha Fin Contrato]]&lt;&gt;""),DATOS_[[#This Row],[Fecha de Contratación]]&gt;$D$4),"Fuera","Dentro")</f>
        <v>Dentro</v>
      </c>
      <c r="BS870" s="137" t="str">
        <f aca="false" t="array" ref="BS870:BS870">IF(MAX(IF(DATOS_[id]=DATOS_[[#This Row],[id]],DATOS_[F.fin.cal]))=DATOS_[[#This Row],[F.fin.cal]],"Sí","NO")</f>
        <v>Sí</v>
      </c>
      <c r="BT870" s="137" t="str">
        <f aca="false">IF(AND(DATOS_[[#This Row],[% normaliz]]&lt;&gt;1,DATOS_[[#This Row],[% anualiz]]=1),"Sí","NO")</f>
        <v>Sí</v>
      </c>
      <c r="BU870" s="137" t="str">
        <f aca="false">IF(AND(DATOS_[[#This Row],[% normaliz]]=1,DATOS_[[#This Row],[% anualiz]]&lt;&gt;1),"Sí","NO")</f>
        <v>NO</v>
      </c>
      <c r="BV870" s="137" t="str">
        <f aca="false">IF(AND(DATOS_[[#This Row],[% normaliz]]&lt;&gt;1,DATOS_[[#This Row],[% anualiz]]&lt;&gt;1),"Sí","NO")</f>
        <v>NO</v>
      </c>
      <c r="BW870" s="137" t="str">
        <f aca="false">+IF(DATOS_[[#This Row],[% normaliz]]*DATOS_[[#This Row],[% anualiz]]=1,"NO","Sí")</f>
        <v>Sí</v>
      </c>
      <c r="BX870" s="138" t="e">
        <f aca="false">(DATOS_[[#This Row],[S.BASE]]*(1/DATOS_[[#This Row],[% normaliz]])*(1/DATOS_[[#This Row],[% anualiz]]))*IF(DATOS_[[#This Row],[Check Equiparado]]="Sí",1,0)</f>
        <v>#DIV/0!</v>
      </c>
      <c r="BY8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0" s="138" t="e">
        <f aca="false">+DATOS_[[#This Row],[SALARIO BASE Eq]]+DATOS_[[#This Row],[Tot COMPL.SAL Eq]]</f>
        <v>#DIV/0!</v>
      </c>
      <c r="CA870" s="138" t="e">
        <f aca="false" t="array" ref="CA870:CA8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0" s="138" t="e">
        <f aca="false">+DATOS_[[#This Row],[TOTAL SALARIO Eq]]+DATOS_[[#This Row],[Tot Extrasalarial Eq]]</f>
        <v>#DIV/0!</v>
      </c>
      <c r="CC870" s="139" t="n">
        <f aca="false">DATOS_[[#This Row],[S.BASE]]</f>
        <v>0</v>
      </c>
      <c r="CD870" s="139" t="n">
        <f aca="false">+SUM(DATOS_[[#This Row],[Conc.Sal.01]:[Conc.Sal.30]])</f>
        <v>0</v>
      </c>
      <c r="CE870" s="139" t="n">
        <f aca="false">+DATOS_[[#This Row],[SALARIO BASE Ef]]+DATOS_[[#This Row],[Tot COMPL.SAL Ef]]</f>
        <v>0</v>
      </c>
      <c r="CF870" s="139" t="n">
        <f aca="false">+SUM(DATOS_[[#This Row],[C.Extra.01]:[C.Extra.05]])</f>
        <v>0</v>
      </c>
      <c r="CG870" s="139" t="n">
        <f aca="false">+DATOS_[[#This Row],[TOTAL SALARIO Ef]]+DATOS_[[#This Row],[Tot Extrasalarial Ef]]</f>
        <v>0</v>
      </c>
      <c r="CH870" s="140" t="n">
        <f aca="false">MIN(IF(DATOS_[[#This Row],[Fecha Fin Contrato]]="",$D$4,DATOS_[[#This Row],[Fecha Fin Contrato]]),$D$4)-MAX(DATOS_[[#This Row],[Fecha de Contratación]],$D$3)+1</f>
        <v>1</v>
      </c>
      <c r="CI870" s="141" t="str">
        <f aca="false">IF(COUNTIFS(DATOS_[id],DATOS_[[#This Row],[id]])&gt;1,DATOS_[[#This Row],[id]],"")</f>
        <v/>
      </c>
      <c r="CJ870" s="141" t="n">
        <f aca="false">(Inicio!$G$10-DATOS_[[#This Row],[Fecha Nacimiento]])/365.25</f>
        <v>0</v>
      </c>
      <c r="CK870" s="141" t="n">
        <f aca="false">(Inicio!$G$10-DATOS_[[#This Row],[Fecha de Antigüedad]])/365.25</f>
        <v>0</v>
      </c>
      <c r="CL870" s="141" t="e">
        <f aca="false">+VLOOKUP(DATOS_[[#This Row],[Clave de Contrato]],TblTiposContrato13[],3,0)</f>
        <v>#N/A</v>
      </c>
      <c r="CM870" s="141" t="e">
        <f aca="false">+VLOOKUP(DATOS_[[#This Row],[Clave de Contrato]],TblTiposContrato13[],4,0)</f>
        <v>#N/A</v>
      </c>
      <c r="CN870" s="141" t="str">
        <f aca="false">VLOOKUP(DATOS_[[#This Row],[Edad]],CONTRATOS!TblRngEdad,2,1)</f>
        <v>20  o menos</v>
      </c>
      <c r="CO870" s="141" t="str">
        <f aca="false">VLOOKUP(DATOS_[[#This Row],[Antigüedad]],TblRngAntg14[],2,1)</f>
        <v>0 a 1 años</v>
      </c>
    </row>
    <row r="871" customFormat="false" ht="13.8" hidden="false" customHeight="false" outlineLevel="0" collapsed="false">
      <c r="D871" s="128"/>
      <c r="E871" s="129"/>
      <c r="F871" s="129"/>
      <c r="G871" s="129"/>
      <c r="H871" s="130"/>
      <c r="I871" s="131"/>
      <c r="J871" s="128"/>
      <c r="K871" s="132"/>
      <c r="L871" s="132"/>
      <c r="M871" s="133"/>
      <c r="N871" s="133"/>
      <c r="O871" s="133"/>
      <c r="P871" s="129"/>
      <c r="Z871" s="74"/>
      <c r="AA871" s="75"/>
      <c r="AB871" s="75"/>
      <c r="AC871" s="129"/>
      <c r="AD871" s="134"/>
      <c r="AE871" s="134"/>
      <c r="AF871" s="134"/>
      <c r="AG871" s="134"/>
      <c r="AH871" s="134"/>
      <c r="AI871" s="134"/>
      <c r="AJ871" s="134"/>
      <c r="AK871" s="134"/>
      <c r="AL871" s="134"/>
      <c r="AM871" s="134"/>
      <c r="AN871" s="134"/>
      <c r="AO871" s="134"/>
      <c r="AP871" s="134"/>
      <c r="AQ871" s="134"/>
      <c r="AR871" s="134"/>
      <c r="AS871" s="134"/>
      <c r="AT871" s="134"/>
      <c r="AU871" s="134"/>
      <c r="AV871" s="134"/>
      <c r="AW871" s="134"/>
      <c r="AX871" s="134"/>
      <c r="AY871" s="134"/>
      <c r="AZ871" s="134"/>
      <c r="BA871" s="134"/>
      <c r="BB871" s="134"/>
      <c r="BC871" s="134"/>
      <c r="BD871" s="134"/>
      <c r="BE871" s="134"/>
      <c r="BF871" s="134"/>
      <c r="BG871" s="134"/>
      <c r="BH871" s="134"/>
      <c r="BI871" s="134"/>
      <c r="BJ871" s="134"/>
      <c r="BK871" s="134"/>
      <c r="BL871" s="134"/>
      <c r="BM871" s="135"/>
      <c r="BN871" s="136" t="n">
        <f aca="false">+MAX($D$3,DATOS_[[#This Row],[Fecha Inicio Sit. Contract.]])</f>
        <v>0</v>
      </c>
      <c r="BO871" s="136" t="n">
        <f aca="false">+MIN($D$4,DATOS_[[#This Row],[Fecha Fin Sit. Contract.]])</f>
        <v>0</v>
      </c>
      <c r="BP871" s="137" t="n">
        <f aca="false">+DATOS_[[#This Row],[% de jornada]]*IF(DATOS_[[#This Row],[% jornada reducida]]="",1,DATOS_[[#This Row],[% jornada reducida]])</f>
        <v>0</v>
      </c>
      <c r="BQ871" s="137" t="n">
        <f aca="false">+(DATOS_[[#This Row],[F.fin.cal]]-DATOS_[[#This Row],[F.ini.cal]]+1)/($D$4-$D$3+1)</f>
        <v>1</v>
      </c>
      <c r="BR871" s="137" t="str">
        <f aca="false">IF(OR(AND(DATOS_[[#This Row],[Fecha Fin Contrato]]&lt;$D$3,DATOS_[[#This Row],[Fecha Fin Contrato]]&lt;&gt;""),DATOS_[[#This Row],[Fecha de Contratación]]&gt;$D$4),"Fuera","Dentro")</f>
        <v>Dentro</v>
      </c>
      <c r="BS871" s="137" t="str">
        <f aca="false" t="array" ref="BS871:BS871">IF(MAX(IF(DATOS_[id]=DATOS_[[#This Row],[id]],DATOS_[F.fin.cal]))=DATOS_[[#This Row],[F.fin.cal]],"Sí","NO")</f>
        <v>Sí</v>
      </c>
      <c r="BT871" s="137" t="str">
        <f aca="false">IF(AND(DATOS_[[#This Row],[% normaliz]]&lt;&gt;1,DATOS_[[#This Row],[% anualiz]]=1),"Sí","NO")</f>
        <v>Sí</v>
      </c>
      <c r="BU871" s="137" t="str">
        <f aca="false">IF(AND(DATOS_[[#This Row],[% normaliz]]=1,DATOS_[[#This Row],[% anualiz]]&lt;&gt;1),"Sí","NO")</f>
        <v>NO</v>
      </c>
      <c r="BV871" s="137" t="str">
        <f aca="false">IF(AND(DATOS_[[#This Row],[% normaliz]]&lt;&gt;1,DATOS_[[#This Row],[% anualiz]]&lt;&gt;1),"Sí","NO")</f>
        <v>NO</v>
      </c>
      <c r="BW871" s="137" t="str">
        <f aca="false">+IF(DATOS_[[#This Row],[% normaliz]]*DATOS_[[#This Row],[% anualiz]]=1,"NO","Sí")</f>
        <v>Sí</v>
      </c>
      <c r="BX871" s="138" t="e">
        <f aca="false">(DATOS_[[#This Row],[S.BASE]]*(1/DATOS_[[#This Row],[% normaliz]])*(1/DATOS_[[#This Row],[% anualiz]]))*IF(DATOS_[[#This Row],[Check Equiparado]]="Sí",1,0)</f>
        <v>#DIV/0!</v>
      </c>
      <c r="BY8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1" s="138" t="e">
        <f aca="false">+DATOS_[[#This Row],[SALARIO BASE Eq]]+DATOS_[[#This Row],[Tot COMPL.SAL Eq]]</f>
        <v>#DIV/0!</v>
      </c>
      <c r="CA871" s="138" t="e">
        <f aca="false" t="array" ref="CA871:CA8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1" s="138" t="e">
        <f aca="false">+DATOS_[[#This Row],[TOTAL SALARIO Eq]]+DATOS_[[#This Row],[Tot Extrasalarial Eq]]</f>
        <v>#DIV/0!</v>
      </c>
      <c r="CC871" s="139" t="n">
        <f aca="false">DATOS_[[#This Row],[S.BASE]]</f>
        <v>0</v>
      </c>
      <c r="CD871" s="139" t="n">
        <f aca="false">+SUM(DATOS_[[#This Row],[Conc.Sal.01]:[Conc.Sal.30]])</f>
        <v>0</v>
      </c>
      <c r="CE871" s="139" t="n">
        <f aca="false">+DATOS_[[#This Row],[SALARIO BASE Ef]]+DATOS_[[#This Row],[Tot COMPL.SAL Ef]]</f>
        <v>0</v>
      </c>
      <c r="CF871" s="139" t="n">
        <f aca="false">+SUM(DATOS_[[#This Row],[C.Extra.01]:[C.Extra.05]])</f>
        <v>0</v>
      </c>
      <c r="CG871" s="139" t="n">
        <f aca="false">+DATOS_[[#This Row],[TOTAL SALARIO Ef]]+DATOS_[[#This Row],[Tot Extrasalarial Ef]]</f>
        <v>0</v>
      </c>
      <c r="CH871" s="140" t="n">
        <f aca="false">MIN(IF(DATOS_[[#This Row],[Fecha Fin Contrato]]="",$D$4,DATOS_[[#This Row],[Fecha Fin Contrato]]),$D$4)-MAX(DATOS_[[#This Row],[Fecha de Contratación]],$D$3)+1</f>
        <v>1</v>
      </c>
      <c r="CI871" s="141" t="str">
        <f aca="false">IF(COUNTIFS(DATOS_[id],DATOS_[[#This Row],[id]])&gt;1,DATOS_[[#This Row],[id]],"")</f>
        <v/>
      </c>
      <c r="CJ871" s="141" t="n">
        <f aca="false">(Inicio!$G$10-DATOS_[[#This Row],[Fecha Nacimiento]])/365.25</f>
        <v>0</v>
      </c>
      <c r="CK871" s="141" t="n">
        <f aca="false">(Inicio!$G$10-DATOS_[[#This Row],[Fecha de Antigüedad]])/365.25</f>
        <v>0</v>
      </c>
      <c r="CL871" s="141" t="e">
        <f aca="false">+VLOOKUP(DATOS_[[#This Row],[Clave de Contrato]],TblTiposContrato13[],3,0)</f>
        <v>#N/A</v>
      </c>
      <c r="CM871" s="141" t="e">
        <f aca="false">+VLOOKUP(DATOS_[[#This Row],[Clave de Contrato]],TblTiposContrato13[],4,0)</f>
        <v>#N/A</v>
      </c>
      <c r="CN871" s="141" t="str">
        <f aca="false">VLOOKUP(DATOS_[[#This Row],[Edad]],CONTRATOS!TblRngEdad,2,1)</f>
        <v>20  o menos</v>
      </c>
      <c r="CO871" s="141" t="str">
        <f aca="false">VLOOKUP(DATOS_[[#This Row],[Antigüedad]],TblRngAntg14[],2,1)</f>
        <v>0 a 1 años</v>
      </c>
    </row>
    <row r="872" customFormat="false" ht="13.8" hidden="false" customHeight="false" outlineLevel="0" collapsed="false">
      <c r="D872" s="128"/>
      <c r="E872" s="129"/>
      <c r="F872" s="129"/>
      <c r="G872" s="129"/>
      <c r="H872" s="130"/>
      <c r="I872" s="131"/>
      <c r="J872" s="128"/>
      <c r="K872" s="132"/>
      <c r="L872" s="132"/>
      <c r="M872" s="133"/>
      <c r="N872" s="133"/>
      <c r="O872" s="133"/>
      <c r="P872" s="129"/>
      <c r="Z872" s="74"/>
      <c r="AA872" s="75"/>
      <c r="AB872" s="75"/>
      <c r="AC872" s="129"/>
      <c r="AD872" s="134"/>
      <c r="AE872" s="134"/>
      <c r="AF872" s="134"/>
      <c r="AG872" s="134"/>
      <c r="AH872" s="134"/>
      <c r="AI872" s="134"/>
      <c r="AJ872" s="134"/>
      <c r="AK872" s="134"/>
      <c r="AL872" s="134"/>
      <c r="AM872" s="134"/>
      <c r="AN872" s="134"/>
      <c r="AO872" s="134"/>
      <c r="AP872" s="134"/>
      <c r="AQ872" s="134"/>
      <c r="AR872" s="134"/>
      <c r="AS872" s="134"/>
      <c r="AT872" s="134"/>
      <c r="AU872" s="134"/>
      <c r="AV872" s="134"/>
      <c r="AW872" s="134"/>
      <c r="AX872" s="134"/>
      <c r="AY872" s="134"/>
      <c r="AZ872" s="134"/>
      <c r="BA872" s="134"/>
      <c r="BB872" s="134"/>
      <c r="BC872" s="134"/>
      <c r="BD872" s="134"/>
      <c r="BE872" s="134"/>
      <c r="BF872" s="134"/>
      <c r="BG872" s="134"/>
      <c r="BH872" s="134"/>
      <c r="BI872" s="134"/>
      <c r="BJ872" s="134"/>
      <c r="BK872" s="134"/>
      <c r="BL872" s="134"/>
      <c r="BM872" s="135"/>
      <c r="BN872" s="136" t="n">
        <f aca="false">+MAX($D$3,DATOS_[[#This Row],[Fecha Inicio Sit. Contract.]])</f>
        <v>0</v>
      </c>
      <c r="BO872" s="136" t="n">
        <f aca="false">+MIN($D$4,DATOS_[[#This Row],[Fecha Fin Sit. Contract.]])</f>
        <v>0</v>
      </c>
      <c r="BP872" s="137" t="n">
        <f aca="false">+DATOS_[[#This Row],[% de jornada]]*IF(DATOS_[[#This Row],[% jornada reducida]]="",1,DATOS_[[#This Row],[% jornada reducida]])</f>
        <v>0</v>
      </c>
      <c r="BQ872" s="137" t="n">
        <f aca="false">+(DATOS_[[#This Row],[F.fin.cal]]-DATOS_[[#This Row],[F.ini.cal]]+1)/($D$4-$D$3+1)</f>
        <v>1</v>
      </c>
      <c r="BR872" s="137" t="str">
        <f aca="false">IF(OR(AND(DATOS_[[#This Row],[Fecha Fin Contrato]]&lt;$D$3,DATOS_[[#This Row],[Fecha Fin Contrato]]&lt;&gt;""),DATOS_[[#This Row],[Fecha de Contratación]]&gt;$D$4),"Fuera","Dentro")</f>
        <v>Dentro</v>
      </c>
      <c r="BS872" s="137" t="str">
        <f aca="false" t="array" ref="BS872:BS872">IF(MAX(IF(DATOS_[id]=DATOS_[[#This Row],[id]],DATOS_[F.fin.cal]))=DATOS_[[#This Row],[F.fin.cal]],"Sí","NO")</f>
        <v>Sí</v>
      </c>
      <c r="BT872" s="137" t="str">
        <f aca="false">IF(AND(DATOS_[[#This Row],[% normaliz]]&lt;&gt;1,DATOS_[[#This Row],[% anualiz]]=1),"Sí","NO")</f>
        <v>Sí</v>
      </c>
      <c r="BU872" s="137" t="str">
        <f aca="false">IF(AND(DATOS_[[#This Row],[% normaliz]]=1,DATOS_[[#This Row],[% anualiz]]&lt;&gt;1),"Sí","NO")</f>
        <v>NO</v>
      </c>
      <c r="BV872" s="137" t="str">
        <f aca="false">IF(AND(DATOS_[[#This Row],[% normaliz]]&lt;&gt;1,DATOS_[[#This Row],[% anualiz]]&lt;&gt;1),"Sí","NO")</f>
        <v>NO</v>
      </c>
      <c r="BW872" s="137" t="str">
        <f aca="false">+IF(DATOS_[[#This Row],[% normaliz]]*DATOS_[[#This Row],[% anualiz]]=1,"NO","Sí")</f>
        <v>Sí</v>
      </c>
      <c r="BX872" s="138" t="e">
        <f aca="false">(DATOS_[[#This Row],[S.BASE]]*(1/DATOS_[[#This Row],[% normaliz]])*(1/DATOS_[[#This Row],[% anualiz]]))*IF(DATOS_[[#This Row],[Check Equiparado]]="Sí",1,0)</f>
        <v>#DIV/0!</v>
      </c>
      <c r="BY8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2" s="138" t="e">
        <f aca="false">+DATOS_[[#This Row],[SALARIO BASE Eq]]+DATOS_[[#This Row],[Tot COMPL.SAL Eq]]</f>
        <v>#DIV/0!</v>
      </c>
      <c r="CA872" s="138" t="e">
        <f aca="false" t="array" ref="CA872:CA8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2" s="138" t="e">
        <f aca="false">+DATOS_[[#This Row],[TOTAL SALARIO Eq]]+DATOS_[[#This Row],[Tot Extrasalarial Eq]]</f>
        <v>#DIV/0!</v>
      </c>
      <c r="CC872" s="139" t="n">
        <f aca="false">DATOS_[[#This Row],[S.BASE]]</f>
        <v>0</v>
      </c>
      <c r="CD872" s="139" t="n">
        <f aca="false">+SUM(DATOS_[[#This Row],[Conc.Sal.01]:[Conc.Sal.30]])</f>
        <v>0</v>
      </c>
      <c r="CE872" s="139" t="n">
        <f aca="false">+DATOS_[[#This Row],[SALARIO BASE Ef]]+DATOS_[[#This Row],[Tot COMPL.SAL Ef]]</f>
        <v>0</v>
      </c>
      <c r="CF872" s="139" t="n">
        <f aca="false">+SUM(DATOS_[[#This Row],[C.Extra.01]:[C.Extra.05]])</f>
        <v>0</v>
      </c>
      <c r="CG872" s="139" t="n">
        <f aca="false">+DATOS_[[#This Row],[TOTAL SALARIO Ef]]+DATOS_[[#This Row],[Tot Extrasalarial Ef]]</f>
        <v>0</v>
      </c>
      <c r="CH872" s="140" t="n">
        <f aca="false">MIN(IF(DATOS_[[#This Row],[Fecha Fin Contrato]]="",$D$4,DATOS_[[#This Row],[Fecha Fin Contrato]]),$D$4)-MAX(DATOS_[[#This Row],[Fecha de Contratación]],$D$3)+1</f>
        <v>1</v>
      </c>
      <c r="CI872" s="141" t="str">
        <f aca="false">IF(COUNTIFS(DATOS_[id],DATOS_[[#This Row],[id]])&gt;1,DATOS_[[#This Row],[id]],"")</f>
        <v/>
      </c>
      <c r="CJ872" s="141" t="n">
        <f aca="false">(Inicio!$G$10-DATOS_[[#This Row],[Fecha Nacimiento]])/365.25</f>
        <v>0</v>
      </c>
      <c r="CK872" s="141" t="n">
        <f aca="false">(Inicio!$G$10-DATOS_[[#This Row],[Fecha de Antigüedad]])/365.25</f>
        <v>0</v>
      </c>
      <c r="CL872" s="141" t="e">
        <f aca="false">+VLOOKUP(DATOS_[[#This Row],[Clave de Contrato]],TblTiposContrato13[],3,0)</f>
        <v>#N/A</v>
      </c>
      <c r="CM872" s="141" t="e">
        <f aca="false">+VLOOKUP(DATOS_[[#This Row],[Clave de Contrato]],TblTiposContrato13[],4,0)</f>
        <v>#N/A</v>
      </c>
      <c r="CN872" s="141" t="str">
        <f aca="false">VLOOKUP(DATOS_[[#This Row],[Edad]],CONTRATOS!TblRngEdad,2,1)</f>
        <v>20  o menos</v>
      </c>
      <c r="CO872" s="141" t="str">
        <f aca="false">VLOOKUP(DATOS_[[#This Row],[Antigüedad]],TblRngAntg14[],2,1)</f>
        <v>0 a 1 años</v>
      </c>
    </row>
    <row r="873" customFormat="false" ht="13.8" hidden="false" customHeight="false" outlineLevel="0" collapsed="false">
      <c r="D873" s="128"/>
      <c r="E873" s="129"/>
      <c r="F873" s="129"/>
      <c r="G873" s="129"/>
      <c r="H873" s="130"/>
      <c r="I873" s="131"/>
      <c r="J873" s="128"/>
      <c r="K873" s="132"/>
      <c r="L873" s="132"/>
      <c r="M873" s="133"/>
      <c r="N873" s="133"/>
      <c r="O873" s="133"/>
      <c r="P873" s="129"/>
      <c r="Z873" s="74"/>
      <c r="AA873" s="75"/>
      <c r="AB873" s="75"/>
      <c r="AC873" s="129"/>
      <c r="AD873" s="134"/>
      <c r="AE873" s="134"/>
      <c r="AF873" s="134"/>
      <c r="AG873" s="134"/>
      <c r="AH873" s="134"/>
      <c r="AI873" s="134"/>
      <c r="AJ873" s="134"/>
      <c r="AK873" s="134"/>
      <c r="AL873" s="134"/>
      <c r="AM873" s="134"/>
      <c r="AN873" s="134"/>
      <c r="AO873" s="134"/>
      <c r="AP873" s="134"/>
      <c r="AQ873" s="134"/>
      <c r="AR873" s="134"/>
      <c r="AS873" s="134"/>
      <c r="AT873" s="134"/>
      <c r="AU873" s="134"/>
      <c r="AV873" s="134"/>
      <c r="AW873" s="134"/>
      <c r="AX873" s="134"/>
      <c r="AY873" s="134"/>
      <c r="AZ873" s="134"/>
      <c r="BA873" s="134"/>
      <c r="BB873" s="134"/>
      <c r="BC873" s="134"/>
      <c r="BD873" s="134"/>
      <c r="BE873" s="134"/>
      <c r="BF873" s="134"/>
      <c r="BG873" s="134"/>
      <c r="BH873" s="134"/>
      <c r="BI873" s="134"/>
      <c r="BJ873" s="134"/>
      <c r="BK873" s="134"/>
      <c r="BL873" s="134"/>
      <c r="BM873" s="135"/>
      <c r="BN873" s="136" t="n">
        <f aca="false">+MAX($D$3,DATOS_[[#This Row],[Fecha Inicio Sit. Contract.]])</f>
        <v>0</v>
      </c>
      <c r="BO873" s="136" t="n">
        <f aca="false">+MIN($D$4,DATOS_[[#This Row],[Fecha Fin Sit. Contract.]])</f>
        <v>0</v>
      </c>
      <c r="BP873" s="137" t="n">
        <f aca="false">+DATOS_[[#This Row],[% de jornada]]*IF(DATOS_[[#This Row],[% jornada reducida]]="",1,DATOS_[[#This Row],[% jornada reducida]])</f>
        <v>0</v>
      </c>
      <c r="BQ873" s="137" t="n">
        <f aca="false">+(DATOS_[[#This Row],[F.fin.cal]]-DATOS_[[#This Row],[F.ini.cal]]+1)/($D$4-$D$3+1)</f>
        <v>1</v>
      </c>
      <c r="BR873" s="137" t="str">
        <f aca="false">IF(OR(AND(DATOS_[[#This Row],[Fecha Fin Contrato]]&lt;$D$3,DATOS_[[#This Row],[Fecha Fin Contrato]]&lt;&gt;""),DATOS_[[#This Row],[Fecha de Contratación]]&gt;$D$4),"Fuera","Dentro")</f>
        <v>Dentro</v>
      </c>
      <c r="BS873" s="137" t="str">
        <f aca="false" t="array" ref="BS873:BS873">IF(MAX(IF(DATOS_[id]=DATOS_[[#This Row],[id]],DATOS_[F.fin.cal]))=DATOS_[[#This Row],[F.fin.cal]],"Sí","NO")</f>
        <v>Sí</v>
      </c>
      <c r="BT873" s="137" t="str">
        <f aca="false">IF(AND(DATOS_[[#This Row],[% normaliz]]&lt;&gt;1,DATOS_[[#This Row],[% anualiz]]=1),"Sí","NO")</f>
        <v>Sí</v>
      </c>
      <c r="BU873" s="137" t="str">
        <f aca="false">IF(AND(DATOS_[[#This Row],[% normaliz]]=1,DATOS_[[#This Row],[% anualiz]]&lt;&gt;1),"Sí","NO")</f>
        <v>NO</v>
      </c>
      <c r="BV873" s="137" t="str">
        <f aca="false">IF(AND(DATOS_[[#This Row],[% normaliz]]&lt;&gt;1,DATOS_[[#This Row],[% anualiz]]&lt;&gt;1),"Sí","NO")</f>
        <v>NO</v>
      </c>
      <c r="BW873" s="137" t="str">
        <f aca="false">+IF(DATOS_[[#This Row],[% normaliz]]*DATOS_[[#This Row],[% anualiz]]=1,"NO","Sí")</f>
        <v>Sí</v>
      </c>
      <c r="BX873" s="138" t="e">
        <f aca="false">(DATOS_[[#This Row],[S.BASE]]*(1/DATOS_[[#This Row],[% normaliz]])*(1/DATOS_[[#This Row],[% anualiz]]))*IF(DATOS_[[#This Row],[Check Equiparado]]="Sí",1,0)</f>
        <v>#DIV/0!</v>
      </c>
      <c r="BY8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3" s="138" t="e">
        <f aca="false">+DATOS_[[#This Row],[SALARIO BASE Eq]]+DATOS_[[#This Row],[Tot COMPL.SAL Eq]]</f>
        <v>#DIV/0!</v>
      </c>
      <c r="CA873" s="138" t="e">
        <f aca="false" t="array" ref="CA873:CA8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3" s="138" t="e">
        <f aca="false">+DATOS_[[#This Row],[TOTAL SALARIO Eq]]+DATOS_[[#This Row],[Tot Extrasalarial Eq]]</f>
        <v>#DIV/0!</v>
      </c>
      <c r="CC873" s="139" t="n">
        <f aca="false">DATOS_[[#This Row],[S.BASE]]</f>
        <v>0</v>
      </c>
      <c r="CD873" s="139" t="n">
        <f aca="false">+SUM(DATOS_[[#This Row],[Conc.Sal.01]:[Conc.Sal.30]])</f>
        <v>0</v>
      </c>
      <c r="CE873" s="139" t="n">
        <f aca="false">+DATOS_[[#This Row],[SALARIO BASE Ef]]+DATOS_[[#This Row],[Tot COMPL.SAL Ef]]</f>
        <v>0</v>
      </c>
      <c r="CF873" s="139" t="n">
        <f aca="false">+SUM(DATOS_[[#This Row],[C.Extra.01]:[C.Extra.05]])</f>
        <v>0</v>
      </c>
      <c r="CG873" s="139" t="n">
        <f aca="false">+DATOS_[[#This Row],[TOTAL SALARIO Ef]]+DATOS_[[#This Row],[Tot Extrasalarial Ef]]</f>
        <v>0</v>
      </c>
      <c r="CH873" s="140" t="n">
        <f aca="false">MIN(IF(DATOS_[[#This Row],[Fecha Fin Contrato]]="",$D$4,DATOS_[[#This Row],[Fecha Fin Contrato]]),$D$4)-MAX(DATOS_[[#This Row],[Fecha de Contratación]],$D$3)+1</f>
        <v>1</v>
      </c>
      <c r="CI873" s="141" t="str">
        <f aca="false">IF(COUNTIFS(DATOS_[id],DATOS_[[#This Row],[id]])&gt;1,DATOS_[[#This Row],[id]],"")</f>
        <v/>
      </c>
      <c r="CJ873" s="141" t="n">
        <f aca="false">(Inicio!$G$10-DATOS_[[#This Row],[Fecha Nacimiento]])/365.25</f>
        <v>0</v>
      </c>
      <c r="CK873" s="141" t="n">
        <f aca="false">(Inicio!$G$10-DATOS_[[#This Row],[Fecha de Antigüedad]])/365.25</f>
        <v>0</v>
      </c>
      <c r="CL873" s="141" t="e">
        <f aca="false">+VLOOKUP(DATOS_[[#This Row],[Clave de Contrato]],TblTiposContrato13[],3,0)</f>
        <v>#N/A</v>
      </c>
      <c r="CM873" s="141" t="e">
        <f aca="false">+VLOOKUP(DATOS_[[#This Row],[Clave de Contrato]],TblTiposContrato13[],4,0)</f>
        <v>#N/A</v>
      </c>
      <c r="CN873" s="141" t="str">
        <f aca="false">VLOOKUP(DATOS_[[#This Row],[Edad]],CONTRATOS!TblRngEdad,2,1)</f>
        <v>20  o menos</v>
      </c>
      <c r="CO873" s="141" t="str">
        <f aca="false">VLOOKUP(DATOS_[[#This Row],[Antigüedad]],TblRngAntg14[],2,1)</f>
        <v>0 a 1 años</v>
      </c>
    </row>
    <row r="874" customFormat="false" ht="13.8" hidden="false" customHeight="false" outlineLevel="0" collapsed="false">
      <c r="D874" s="128"/>
      <c r="E874" s="129"/>
      <c r="F874" s="129"/>
      <c r="G874" s="129"/>
      <c r="H874" s="130"/>
      <c r="I874" s="131"/>
      <c r="J874" s="128"/>
      <c r="K874" s="132"/>
      <c r="L874" s="132"/>
      <c r="M874" s="133"/>
      <c r="N874" s="133"/>
      <c r="O874" s="133"/>
      <c r="P874" s="129"/>
      <c r="Z874" s="74"/>
      <c r="AA874" s="75"/>
      <c r="AB874" s="75"/>
      <c r="AC874" s="129"/>
      <c r="AD874" s="134"/>
      <c r="AE874" s="134"/>
      <c r="AF874" s="134"/>
      <c r="AG874" s="134"/>
      <c r="AH874" s="134"/>
      <c r="AI874" s="134"/>
      <c r="AJ874" s="134"/>
      <c r="AK874" s="134"/>
      <c r="AL874" s="134"/>
      <c r="AM874" s="134"/>
      <c r="AN874" s="134"/>
      <c r="AO874" s="134"/>
      <c r="AP874" s="134"/>
      <c r="AQ874" s="134"/>
      <c r="AR874" s="134"/>
      <c r="AS874" s="134"/>
      <c r="AT874" s="134"/>
      <c r="AU874" s="134"/>
      <c r="AV874" s="134"/>
      <c r="AW874" s="134"/>
      <c r="AX874" s="134"/>
      <c r="AY874" s="134"/>
      <c r="AZ874" s="134"/>
      <c r="BA874" s="134"/>
      <c r="BB874" s="134"/>
      <c r="BC874" s="134"/>
      <c r="BD874" s="134"/>
      <c r="BE874" s="134"/>
      <c r="BF874" s="134"/>
      <c r="BG874" s="134"/>
      <c r="BH874" s="134"/>
      <c r="BI874" s="134"/>
      <c r="BJ874" s="134"/>
      <c r="BK874" s="134"/>
      <c r="BL874" s="134"/>
      <c r="BM874" s="135"/>
      <c r="BN874" s="136" t="n">
        <f aca="false">+MAX($D$3,DATOS_[[#This Row],[Fecha Inicio Sit. Contract.]])</f>
        <v>0</v>
      </c>
      <c r="BO874" s="136" t="n">
        <f aca="false">+MIN($D$4,DATOS_[[#This Row],[Fecha Fin Sit. Contract.]])</f>
        <v>0</v>
      </c>
      <c r="BP874" s="137" t="n">
        <f aca="false">+DATOS_[[#This Row],[% de jornada]]*IF(DATOS_[[#This Row],[% jornada reducida]]="",1,DATOS_[[#This Row],[% jornada reducida]])</f>
        <v>0</v>
      </c>
      <c r="BQ874" s="137" t="n">
        <f aca="false">+(DATOS_[[#This Row],[F.fin.cal]]-DATOS_[[#This Row],[F.ini.cal]]+1)/($D$4-$D$3+1)</f>
        <v>1</v>
      </c>
      <c r="BR874" s="137" t="str">
        <f aca="false">IF(OR(AND(DATOS_[[#This Row],[Fecha Fin Contrato]]&lt;$D$3,DATOS_[[#This Row],[Fecha Fin Contrato]]&lt;&gt;""),DATOS_[[#This Row],[Fecha de Contratación]]&gt;$D$4),"Fuera","Dentro")</f>
        <v>Dentro</v>
      </c>
      <c r="BS874" s="137" t="str">
        <f aca="false" t="array" ref="BS874:BS874">IF(MAX(IF(DATOS_[id]=DATOS_[[#This Row],[id]],DATOS_[F.fin.cal]))=DATOS_[[#This Row],[F.fin.cal]],"Sí","NO")</f>
        <v>Sí</v>
      </c>
      <c r="BT874" s="137" t="str">
        <f aca="false">IF(AND(DATOS_[[#This Row],[% normaliz]]&lt;&gt;1,DATOS_[[#This Row],[% anualiz]]=1),"Sí","NO")</f>
        <v>Sí</v>
      </c>
      <c r="BU874" s="137" t="str">
        <f aca="false">IF(AND(DATOS_[[#This Row],[% normaliz]]=1,DATOS_[[#This Row],[% anualiz]]&lt;&gt;1),"Sí","NO")</f>
        <v>NO</v>
      </c>
      <c r="BV874" s="137" t="str">
        <f aca="false">IF(AND(DATOS_[[#This Row],[% normaliz]]&lt;&gt;1,DATOS_[[#This Row],[% anualiz]]&lt;&gt;1),"Sí","NO")</f>
        <v>NO</v>
      </c>
      <c r="BW874" s="137" t="str">
        <f aca="false">+IF(DATOS_[[#This Row],[% normaliz]]*DATOS_[[#This Row],[% anualiz]]=1,"NO","Sí")</f>
        <v>Sí</v>
      </c>
      <c r="BX874" s="138" t="e">
        <f aca="false">(DATOS_[[#This Row],[S.BASE]]*(1/DATOS_[[#This Row],[% normaliz]])*(1/DATOS_[[#This Row],[% anualiz]]))*IF(DATOS_[[#This Row],[Check Equiparado]]="Sí",1,0)</f>
        <v>#DIV/0!</v>
      </c>
      <c r="BY8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4" s="138" t="e">
        <f aca="false">+DATOS_[[#This Row],[SALARIO BASE Eq]]+DATOS_[[#This Row],[Tot COMPL.SAL Eq]]</f>
        <v>#DIV/0!</v>
      </c>
      <c r="CA874" s="138" t="e">
        <f aca="false" t="array" ref="CA874:CA8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4" s="138" t="e">
        <f aca="false">+DATOS_[[#This Row],[TOTAL SALARIO Eq]]+DATOS_[[#This Row],[Tot Extrasalarial Eq]]</f>
        <v>#DIV/0!</v>
      </c>
      <c r="CC874" s="139" t="n">
        <f aca="false">DATOS_[[#This Row],[S.BASE]]</f>
        <v>0</v>
      </c>
      <c r="CD874" s="139" t="n">
        <f aca="false">+SUM(DATOS_[[#This Row],[Conc.Sal.01]:[Conc.Sal.30]])</f>
        <v>0</v>
      </c>
      <c r="CE874" s="139" t="n">
        <f aca="false">+DATOS_[[#This Row],[SALARIO BASE Ef]]+DATOS_[[#This Row],[Tot COMPL.SAL Ef]]</f>
        <v>0</v>
      </c>
      <c r="CF874" s="139" t="n">
        <f aca="false">+SUM(DATOS_[[#This Row],[C.Extra.01]:[C.Extra.05]])</f>
        <v>0</v>
      </c>
      <c r="CG874" s="139" t="n">
        <f aca="false">+DATOS_[[#This Row],[TOTAL SALARIO Ef]]+DATOS_[[#This Row],[Tot Extrasalarial Ef]]</f>
        <v>0</v>
      </c>
      <c r="CH874" s="140" t="n">
        <f aca="false">MIN(IF(DATOS_[[#This Row],[Fecha Fin Contrato]]="",$D$4,DATOS_[[#This Row],[Fecha Fin Contrato]]),$D$4)-MAX(DATOS_[[#This Row],[Fecha de Contratación]],$D$3)+1</f>
        <v>1</v>
      </c>
      <c r="CI874" s="141" t="str">
        <f aca="false">IF(COUNTIFS(DATOS_[id],DATOS_[[#This Row],[id]])&gt;1,DATOS_[[#This Row],[id]],"")</f>
        <v/>
      </c>
      <c r="CJ874" s="141" t="n">
        <f aca="false">(Inicio!$G$10-DATOS_[[#This Row],[Fecha Nacimiento]])/365.25</f>
        <v>0</v>
      </c>
      <c r="CK874" s="141" t="n">
        <f aca="false">(Inicio!$G$10-DATOS_[[#This Row],[Fecha de Antigüedad]])/365.25</f>
        <v>0</v>
      </c>
      <c r="CL874" s="141" t="e">
        <f aca="false">+VLOOKUP(DATOS_[[#This Row],[Clave de Contrato]],TblTiposContrato13[],3,0)</f>
        <v>#N/A</v>
      </c>
      <c r="CM874" s="141" t="e">
        <f aca="false">+VLOOKUP(DATOS_[[#This Row],[Clave de Contrato]],TblTiposContrato13[],4,0)</f>
        <v>#N/A</v>
      </c>
      <c r="CN874" s="141" t="str">
        <f aca="false">VLOOKUP(DATOS_[[#This Row],[Edad]],CONTRATOS!TblRngEdad,2,1)</f>
        <v>20  o menos</v>
      </c>
      <c r="CO874" s="141" t="str">
        <f aca="false">VLOOKUP(DATOS_[[#This Row],[Antigüedad]],TblRngAntg14[],2,1)</f>
        <v>0 a 1 años</v>
      </c>
    </row>
    <row r="875" customFormat="false" ht="13.8" hidden="false" customHeight="false" outlineLevel="0" collapsed="false">
      <c r="D875" s="128"/>
      <c r="E875" s="129"/>
      <c r="F875" s="129"/>
      <c r="G875" s="129"/>
      <c r="H875" s="130"/>
      <c r="I875" s="131"/>
      <c r="J875" s="128"/>
      <c r="K875" s="132"/>
      <c r="L875" s="132"/>
      <c r="M875" s="133"/>
      <c r="N875" s="133"/>
      <c r="O875" s="133"/>
      <c r="P875" s="129"/>
      <c r="Z875" s="74"/>
      <c r="AA875" s="75"/>
      <c r="AB875" s="75"/>
      <c r="AC875" s="129"/>
      <c r="AD875" s="134"/>
      <c r="AE875" s="134"/>
      <c r="AF875" s="134"/>
      <c r="AG875" s="134"/>
      <c r="AH875" s="134"/>
      <c r="AI875" s="134"/>
      <c r="AJ875" s="134"/>
      <c r="AK875" s="134"/>
      <c r="AL875" s="134"/>
      <c r="AM875" s="134"/>
      <c r="AN875" s="134"/>
      <c r="AO875" s="134"/>
      <c r="AP875" s="134"/>
      <c r="AQ875" s="134"/>
      <c r="AR875" s="134"/>
      <c r="AS875" s="134"/>
      <c r="AT875" s="134"/>
      <c r="AU875" s="134"/>
      <c r="AV875" s="134"/>
      <c r="AW875" s="134"/>
      <c r="AX875" s="134"/>
      <c r="AY875" s="134"/>
      <c r="AZ875" s="134"/>
      <c r="BA875" s="134"/>
      <c r="BB875" s="134"/>
      <c r="BC875" s="134"/>
      <c r="BD875" s="134"/>
      <c r="BE875" s="134"/>
      <c r="BF875" s="134"/>
      <c r="BG875" s="134"/>
      <c r="BH875" s="134"/>
      <c r="BI875" s="134"/>
      <c r="BJ875" s="134"/>
      <c r="BK875" s="134"/>
      <c r="BL875" s="134"/>
      <c r="BM875" s="135"/>
      <c r="BN875" s="136" t="n">
        <f aca="false">+MAX($D$3,DATOS_[[#This Row],[Fecha Inicio Sit. Contract.]])</f>
        <v>0</v>
      </c>
      <c r="BO875" s="136" t="n">
        <f aca="false">+MIN($D$4,DATOS_[[#This Row],[Fecha Fin Sit. Contract.]])</f>
        <v>0</v>
      </c>
      <c r="BP875" s="137" t="n">
        <f aca="false">+DATOS_[[#This Row],[% de jornada]]*IF(DATOS_[[#This Row],[% jornada reducida]]="",1,DATOS_[[#This Row],[% jornada reducida]])</f>
        <v>0</v>
      </c>
      <c r="BQ875" s="137" t="n">
        <f aca="false">+(DATOS_[[#This Row],[F.fin.cal]]-DATOS_[[#This Row],[F.ini.cal]]+1)/($D$4-$D$3+1)</f>
        <v>1</v>
      </c>
      <c r="BR875" s="137" t="str">
        <f aca="false">IF(OR(AND(DATOS_[[#This Row],[Fecha Fin Contrato]]&lt;$D$3,DATOS_[[#This Row],[Fecha Fin Contrato]]&lt;&gt;""),DATOS_[[#This Row],[Fecha de Contratación]]&gt;$D$4),"Fuera","Dentro")</f>
        <v>Dentro</v>
      </c>
      <c r="BS875" s="137" t="str">
        <f aca="false" t="array" ref="BS875:BS875">IF(MAX(IF(DATOS_[id]=DATOS_[[#This Row],[id]],DATOS_[F.fin.cal]))=DATOS_[[#This Row],[F.fin.cal]],"Sí","NO")</f>
        <v>Sí</v>
      </c>
      <c r="BT875" s="137" t="str">
        <f aca="false">IF(AND(DATOS_[[#This Row],[% normaliz]]&lt;&gt;1,DATOS_[[#This Row],[% anualiz]]=1),"Sí","NO")</f>
        <v>Sí</v>
      </c>
      <c r="BU875" s="137" t="str">
        <f aca="false">IF(AND(DATOS_[[#This Row],[% normaliz]]=1,DATOS_[[#This Row],[% anualiz]]&lt;&gt;1),"Sí","NO")</f>
        <v>NO</v>
      </c>
      <c r="BV875" s="137" t="str">
        <f aca="false">IF(AND(DATOS_[[#This Row],[% normaliz]]&lt;&gt;1,DATOS_[[#This Row],[% anualiz]]&lt;&gt;1),"Sí","NO")</f>
        <v>NO</v>
      </c>
      <c r="BW875" s="137" t="str">
        <f aca="false">+IF(DATOS_[[#This Row],[% normaliz]]*DATOS_[[#This Row],[% anualiz]]=1,"NO","Sí")</f>
        <v>Sí</v>
      </c>
      <c r="BX875" s="138" t="e">
        <f aca="false">(DATOS_[[#This Row],[S.BASE]]*(1/DATOS_[[#This Row],[% normaliz]])*(1/DATOS_[[#This Row],[% anualiz]]))*IF(DATOS_[[#This Row],[Check Equiparado]]="Sí",1,0)</f>
        <v>#DIV/0!</v>
      </c>
      <c r="BY8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5" s="138" t="e">
        <f aca="false">+DATOS_[[#This Row],[SALARIO BASE Eq]]+DATOS_[[#This Row],[Tot COMPL.SAL Eq]]</f>
        <v>#DIV/0!</v>
      </c>
      <c r="CA875" s="138" t="e">
        <f aca="false" t="array" ref="CA875:CA8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5" s="138" t="e">
        <f aca="false">+DATOS_[[#This Row],[TOTAL SALARIO Eq]]+DATOS_[[#This Row],[Tot Extrasalarial Eq]]</f>
        <v>#DIV/0!</v>
      </c>
      <c r="CC875" s="139" t="n">
        <f aca="false">DATOS_[[#This Row],[S.BASE]]</f>
        <v>0</v>
      </c>
      <c r="CD875" s="139" t="n">
        <f aca="false">+SUM(DATOS_[[#This Row],[Conc.Sal.01]:[Conc.Sal.30]])</f>
        <v>0</v>
      </c>
      <c r="CE875" s="139" t="n">
        <f aca="false">+DATOS_[[#This Row],[SALARIO BASE Ef]]+DATOS_[[#This Row],[Tot COMPL.SAL Ef]]</f>
        <v>0</v>
      </c>
      <c r="CF875" s="139" t="n">
        <f aca="false">+SUM(DATOS_[[#This Row],[C.Extra.01]:[C.Extra.05]])</f>
        <v>0</v>
      </c>
      <c r="CG875" s="139" t="n">
        <f aca="false">+DATOS_[[#This Row],[TOTAL SALARIO Ef]]+DATOS_[[#This Row],[Tot Extrasalarial Ef]]</f>
        <v>0</v>
      </c>
      <c r="CH875" s="140" t="n">
        <f aca="false">MIN(IF(DATOS_[[#This Row],[Fecha Fin Contrato]]="",$D$4,DATOS_[[#This Row],[Fecha Fin Contrato]]),$D$4)-MAX(DATOS_[[#This Row],[Fecha de Contratación]],$D$3)+1</f>
        <v>1</v>
      </c>
      <c r="CI875" s="141" t="str">
        <f aca="false">IF(COUNTIFS(DATOS_[id],DATOS_[[#This Row],[id]])&gt;1,DATOS_[[#This Row],[id]],"")</f>
        <v/>
      </c>
      <c r="CJ875" s="141" t="n">
        <f aca="false">(Inicio!$G$10-DATOS_[[#This Row],[Fecha Nacimiento]])/365.25</f>
        <v>0</v>
      </c>
      <c r="CK875" s="141" t="n">
        <f aca="false">(Inicio!$G$10-DATOS_[[#This Row],[Fecha de Antigüedad]])/365.25</f>
        <v>0</v>
      </c>
      <c r="CL875" s="141" t="e">
        <f aca="false">+VLOOKUP(DATOS_[[#This Row],[Clave de Contrato]],TblTiposContrato13[],3,0)</f>
        <v>#N/A</v>
      </c>
      <c r="CM875" s="141" t="e">
        <f aca="false">+VLOOKUP(DATOS_[[#This Row],[Clave de Contrato]],TblTiposContrato13[],4,0)</f>
        <v>#N/A</v>
      </c>
      <c r="CN875" s="141" t="str">
        <f aca="false">VLOOKUP(DATOS_[[#This Row],[Edad]],CONTRATOS!TblRngEdad,2,1)</f>
        <v>20  o menos</v>
      </c>
      <c r="CO875" s="141" t="str">
        <f aca="false">VLOOKUP(DATOS_[[#This Row],[Antigüedad]],TblRngAntg14[],2,1)</f>
        <v>0 a 1 años</v>
      </c>
    </row>
    <row r="876" customFormat="false" ht="13.8" hidden="false" customHeight="false" outlineLevel="0" collapsed="false">
      <c r="D876" s="128"/>
      <c r="E876" s="129"/>
      <c r="F876" s="129"/>
      <c r="G876" s="129"/>
      <c r="H876" s="130"/>
      <c r="I876" s="131"/>
      <c r="J876" s="128"/>
      <c r="K876" s="132"/>
      <c r="L876" s="132"/>
      <c r="M876" s="133"/>
      <c r="N876" s="133"/>
      <c r="O876" s="133"/>
      <c r="P876" s="129"/>
      <c r="Z876" s="74"/>
      <c r="AA876" s="75"/>
      <c r="AB876" s="75"/>
      <c r="AC876" s="129"/>
      <c r="AD876" s="134"/>
      <c r="AE876" s="134"/>
      <c r="AF876" s="134"/>
      <c r="AG876" s="134"/>
      <c r="AH876" s="134"/>
      <c r="AI876" s="134"/>
      <c r="AJ876" s="134"/>
      <c r="AK876" s="134"/>
      <c r="AL876" s="134"/>
      <c r="AM876" s="134"/>
      <c r="AN876" s="134"/>
      <c r="AO876" s="134"/>
      <c r="AP876" s="134"/>
      <c r="AQ876" s="134"/>
      <c r="AR876" s="134"/>
      <c r="AS876" s="134"/>
      <c r="AT876" s="134"/>
      <c r="AU876" s="134"/>
      <c r="AV876" s="134"/>
      <c r="AW876" s="134"/>
      <c r="AX876" s="134"/>
      <c r="AY876" s="134"/>
      <c r="AZ876" s="134"/>
      <c r="BA876" s="134"/>
      <c r="BB876" s="134"/>
      <c r="BC876" s="134"/>
      <c r="BD876" s="134"/>
      <c r="BE876" s="134"/>
      <c r="BF876" s="134"/>
      <c r="BG876" s="134"/>
      <c r="BH876" s="134"/>
      <c r="BI876" s="134"/>
      <c r="BJ876" s="134"/>
      <c r="BK876" s="134"/>
      <c r="BL876" s="134"/>
      <c r="BM876" s="135"/>
      <c r="BN876" s="136" t="n">
        <f aca="false">+MAX($D$3,DATOS_[[#This Row],[Fecha Inicio Sit. Contract.]])</f>
        <v>0</v>
      </c>
      <c r="BO876" s="136" t="n">
        <f aca="false">+MIN($D$4,DATOS_[[#This Row],[Fecha Fin Sit. Contract.]])</f>
        <v>0</v>
      </c>
      <c r="BP876" s="137" t="n">
        <f aca="false">+DATOS_[[#This Row],[% de jornada]]*IF(DATOS_[[#This Row],[% jornada reducida]]="",1,DATOS_[[#This Row],[% jornada reducida]])</f>
        <v>0</v>
      </c>
      <c r="BQ876" s="137" t="n">
        <f aca="false">+(DATOS_[[#This Row],[F.fin.cal]]-DATOS_[[#This Row],[F.ini.cal]]+1)/($D$4-$D$3+1)</f>
        <v>1</v>
      </c>
      <c r="BR876" s="137" t="str">
        <f aca="false">IF(OR(AND(DATOS_[[#This Row],[Fecha Fin Contrato]]&lt;$D$3,DATOS_[[#This Row],[Fecha Fin Contrato]]&lt;&gt;""),DATOS_[[#This Row],[Fecha de Contratación]]&gt;$D$4),"Fuera","Dentro")</f>
        <v>Dentro</v>
      </c>
      <c r="BS876" s="137" t="str">
        <f aca="false" t="array" ref="BS876:BS876">IF(MAX(IF(DATOS_[id]=DATOS_[[#This Row],[id]],DATOS_[F.fin.cal]))=DATOS_[[#This Row],[F.fin.cal]],"Sí","NO")</f>
        <v>Sí</v>
      </c>
      <c r="BT876" s="137" t="str">
        <f aca="false">IF(AND(DATOS_[[#This Row],[% normaliz]]&lt;&gt;1,DATOS_[[#This Row],[% anualiz]]=1),"Sí","NO")</f>
        <v>Sí</v>
      </c>
      <c r="BU876" s="137" t="str">
        <f aca="false">IF(AND(DATOS_[[#This Row],[% normaliz]]=1,DATOS_[[#This Row],[% anualiz]]&lt;&gt;1),"Sí","NO")</f>
        <v>NO</v>
      </c>
      <c r="BV876" s="137" t="str">
        <f aca="false">IF(AND(DATOS_[[#This Row],[% normaliz]]&lt;&gt;1,DATOS_[[#This Row],[% anualiz]]&lt;&gt;1),"Sí","NO")</f>
        <v>NO</v>
      </c>
      <c r="BW876" s="137" t="str">
        <f aca="false">+IF(DATOS_[[#This Row],[% normaliz]]*DATOS_[[#This Row],[% anualiz]]=1,"NO","Sí")</f>
        <v>Sí</v>
      </c>
      <c r="BX876" s="138" t="e">
        <f aca="false">(DATOS_[[#This Row],[S.BASE]]*(1/DATOS_[[#This Row],[% normaliz]])*(1/DATOS_[[#This Row],[% anualiz]]))*IF(DATOS_[[#This Row],[Check Equiparado]]="Sí",1,0)</f>
        <v>#DIV/0!</v>
      </c>
      <c r="BY8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6" s="138" t="e">
        <f aca="false">+DATOS_[[#This Row],[SALARIO BASE Eq]]+DATOS_[[#This Row],[Tot COMPL.SAL Eq]]</f>
        <v>#DIV/0!</v>
      </c>
      <c r="CA876" s="138" t="e">
        <f aca="false" t="array" ref="CA876:CA8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6" s="138" t="e">
        <f aca="false">+DATOS_[[#This Row],[TOTAL SALARIO Eq]]+DATOS_[[#This Row],[Tot Extrasalarial Eq]]</f>
        <v>#DIV/0!</v>
      </c>
      <c r="CC876" s="139" t="n">
        <f aca="false">DATOS_[[#This Row],[S.BASE]]</f>
        <v>0</v>
      </c>
      <c r="CD876" s="139" t="n">
        <f aca="false">+SUM(DATOS_[[#This Row],[Conc.Sal.01]:[Conc.Sal.30]])</f>
        <v>0</v>
      </c>
      <c r="CE876" s="139" t="n">
        <f aca="false">+DATOS_[[#This Row],[SALARIO BASE Ef]]+DATOS_[[#This Row],[Tot COMPL.SAL Ef]]</f>
        <v>0</v>
      </c>
      <c r="CF876" s="139" t="n">
        <f aca="false">+SUM(DATOS_[[#This Row],[C.Extra.01]:[C.Extra.05]])</f>
        <v>0</v>
      </c>
      <c r="CG876" s="139" t="n">
        <f aca="false">+DATOS_[[#This Row],[TOTAL SALARIO Ef]]+DATOS_[[#This Row],[Tot Extrasalarial Ef]]</f>
        <v>0</v>
      </c>
      <c r="CH876" s="140" t="n">
        <f aca="false">MIN(IF(DATOS_[[#This Row],[Fecha Fin Contrato]]="",$D$4,DATOS_[[#This Row],[Fecha Fin Contrato]]),$D$4)-MAX(DATOS_[[#This Row],[Fecha de Contratación]],$D$3)+1</f>
        <v>1</v>
      </c>
      <c r="CI876" s="141" t="str">
        <f aca="false">IF(COUNTIFS(DATOS_[id],DATOS_[[#This Row],[id]])&gt;1,DATOS_[[#This Row],[id]],"")</f>
        <v/>
      </c>
      <c r="CJ876" s="141" t="n">
        <f aca="false">(Inicio!$G$10-DATOS_[[#This Row],[Fecha Nacimiento]])/365.25</f>
        <v>0</v>
      </c>
      <c r="CK876" s="141" t="n">
        <f aca="false">(Inicio!$G$10-DATOS_[[#This Row],[Fecha de Antigüedad]])/365.25</f>
        <v>0</v>
      </c>
      <c r="CL876" s="141" t="e">
        <f aca="false">+VLOOKUP(DATOS_[[#This Row],[Clave de Contrato]],TblTiposContrato13[],3,0)</f>
        <v>#N/A</v>
      </c>
      <c r="CM876" s="141" t="e">
        <f aca="false">+VLOOKUP(DATOS_[[#This Row],[Clave de Contrato]],TblTiposContrato13[],4,0)</f>
        <v>#N/A</v>
      </c>
      <c r="CN876" s="141" t="str">
        <f aca="false">VLOOKUP(DATOS_[[#This Row],[Edad]],CONTRATOS!TblRngEdad,2,1)</f>
        <v>20  o menos</v>
      </c>
      <c r="CO876" s="141" t="str">
        <f aca="false">VLOOKUP(DATOS_[[#This Row],[Antigüedad]],TblRngAntg14[],2,1)</f>
        <v>0 a 1 años</v>
      </c>
    </row>
    <row r="877" customFormat="false" ht="13.8" hidden="false" customHeight="false" outlineLevel="0" collapsed="false">
      <c r="D877" s="128"/>
      <c r="E877" s="129"/>
      <c r="F877" s="129"/>
      <c r="G877" s="129"/>
      <c r="H877" s="130"/>
      <c r="I877" s="131"/>
      <c r="J877" s="128"/>
      <c r="K877" s="132"/>
      <c r="L877" s="132"/>
      <c r="M877" s="133"/>
      <c r="N877" s="133"/>
      <c r="O877" s="133"/>
      <c r="P877" s="129"/>
      <c r="Z877" s="74"/>
      <c r="AA877" s="75"/>
      <c r="AB877" s="75"/>
      <c r="AC877" s="129"/>
      <c r="AD877" s="134"/>
      <c r="AE877" s="134"/>
      <c r="AF877" s="134"/>
      <c r="AG877" s="134"/>
      <c r="AH877" s="134"/>
      <c r="AI877" s="134"/>
      <c r="AJ877" s="134"/>
      <c r="AK877" s="134"/>
      <c r="AL877" s="134"/>
      <c r="AM877" s="134"/>
      <c r="AN877" s="134"/>
      <c r="AO877" s="134"/>
      <c r="AP877" s="134"/>
      <c r="AQ877" s="134"/>
      <c r="AR877" s="134"/>
      <c r="AS877" s="134"/>
      <c r="AT877" s="134"/>
      <c r="AU877" s="134"/>
      <c r="AV877" s="134"/>
      <c r="AW877" s="134"/>
      <c r="AX877" s="134"/>
      <c r="AY877" s="134"/>
      <c r="AZ877" s="134"/>
      <c r="BA877" s="134"/>
      <c r="BB877" s="134"/>
      <c r="BC877" s="134"/>
      <c r="BD877" s="134"/>
      <c r="BE877" s="134"/>
      <c r="BF877" s="134"/>
      <c r="BG877" s="134"/>
      <c r="BH877" s="134"/>
      <c r="BI877" s="134"/>
      <c r="BJ877" s="134"/>
      <c r="BK877" s="134"/>
      <c r="BL877" s="134"/>
      <c r="BM877" s="135"/>
      <c r="BN877" s="136" t="n">
        <f aca="false">+MAX($D$3,DATOS_[[#This Row],[Fecha Inicio Sit. Contract.]])</f>
        <v>0</v>
      </c>
      <c r="BO877" s="136" t="n">
        <f aca="false">+MIN($D$4,DATOS_[[#This Row],[Fecha Fin Sit. Contract.]])</f>
        <v>0</v>
      </c>
      <c r="BP877" s="137" t="n">
        <f aca="false">+DATOS_[[#This Row],[% de jornada]]*IF(DATOS_[[#This Row],[% jornada reducida]]="",1,DATOS_[[#This Row],[% jornada reducida]])</f>
        <v>0</v>
      </c>
      <c r="BQ877" s="137" t="n">
        <f aca="false">+(DATOS_[[#This Row],[F.fin.cal]]-DATOS_[[#This Row],[F.ini.cal]]+1)/($D$4-$D$3+1)</f>
        <v>1</v>
      </c>
      <c r="BR877" s="137" t="str">
        <f aca="false">IF(OR(AND(DATOS_[[#This Row],[Fecha Fin Contrato]]&lt;$D$3,DATOS_[[#This Row],[Fecha Fin Contrato]]&lt;&gt;""),DATOS_[[#This Row],[Fecha de Contratación]]&gt;$D$4),"Fuera","Dentro")</f>
        <v>Dentro</v>
      </c>
      <c r="BS877" s="137" t="str">
        <f aca="false" t="array" ref="BS877:BS877">IF(MAX(IF(DATOS_[id]=DATOS_[[#This Row],[id]],DATOS_[F.fin.cal]))=DATOS_[[#This Row],[F.fin.cal]],"Sí","NO")</f>
        <v>Sí</v>
      </c>
      <c r="BT877" s="137" t="str">
        <f aca="false">IF(AND(DATOS_[[#This Row],[% normaliz]]&lt;&gt;1,DATOS_[[#This Row],[% anualiz]]=1),"Sí","NO")</f>
        <v>Sí</v>
      </c>
      <c r="BU877" s="137" t="str">
        <f aca="false">IF(AND(DATOS_[[#This Row],[% normaliz]]=1,DATOS_[[#This Row],[% anualiz]]&lt;&gt;1),"Sí","NO")</f>
        <v>NO</v>
      </c>
      <c r="BV877" s="137" t="str">
        <f aca="false">IF(AND(DATOS_[[#This Row],[% normaliz]]&lt;&gt;1,DATOS_[[#This Row],[% anualiz]]&lt;&gt;1),"Sí","NO")</f>
        <v>NO</v>
      </c>
      <c r="BW877" s="137" t="str">
        <f aca="false">+IF(DATOS_[[#This Row],[% normaliz]]*DATOS_[[#This Row],[% anualiz]]=1,"NO","Sí")</f>
        <v>Sí</v>
      </c>
      <c r="BX877" s="138" t="e">
        <f aca="false">(DATOS_[[#This Row],[S.BASE]]*(1/DATOS_[[#This Row],[% normaliz]])*(1/DATOS_[[#This Row],[% anualiz]]))*IF(DATOS_[[#This Row],[Check Equiparado]]="Sí",1,0)</f>
        <v>#DIV/0!</v>
      </c>
      <c r="BY8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7" s="138" t="e">
        <f aca="false">+DATOS_[[#This Row],[SALARIO BASE Eq]]+DATOS_[[#This Row],[Tot COMPL.SAL Eq]]</f>
        <v>#DIV/0!</v>
      </c>
      <c r="CA877" s="138" t="e">
        <f aca="false" t="array" ref="CA877:CA8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7" s="138" t="e">
        <f aca="false">+DATOS_[[#This Row],[TOTAL SALARIO Eq]]+DATOS_[[#This Row],[Tot Extrasalarial Eq]]</f>
        <v>#DIV/0!</v>
      </c>
      <c r="CC877" s="139" t="n">
        <f aca="false">DATOS_[[#This Row],[S.BASE]]</f>
        <v>0</v>
      </c>
      <c r="CD877" s="139" t="n">
        <f aca="false">+SUM(DATOS_[[#This Row],[Conc.Sal.01]:[Conc.Sal.30]])</f>
        <v>0</v>
      </c>
      <c r="CE877" s="139" t="n">
        <f aca="false">+DATOS_[[#This Row],[SALARIO BASE Ef]]+DATOS_[[#This Row],[Tot COMPL.SAL Ef]]</f>
        <v>0</v>
      </c>
      <c r="CF877" s="139" t="n">
        <f aca="false">+SUM(DATOS_[[#This Row],[C.Extra.01]:[C.Extra.05]])</f>
        <v>0</v>
      </c>
      <c r="CG877" s="139" t="n">
        <f aca="false">+DATOS_[[#This Row],[TOTAL SALARIO Ef]]+DATOS_[[#This Row],[Tot Extrasalarial Ef]]</f>
        <v>0</v>
      </c>
      <c r="CH877" s="140" t="n">
        <f aca="false">MIN(IF(DATOS_[[#This Row],[Fecha Fin Contrato]]="",$D$4,DATOS_[[#This Row],[Fecha Fin Contrato]]),$D$4)-MAX(DATOS_[[#This Row],[Fecha de Contratación]],$D$3)+1</f>
        <v>1</v>
      </c>
      <c r="CI877" s="141" t="str">
        <f aca="false">IF(COUNTIFS(DATOS_[id],DATOS_[[#This Row],[id]])&gt;1,DATOS_[[#This Row],[id]],"")</f>
        <v/>
      </c>
      <c r="CJ877" s="141" t="n">
        <f aca="false">(Inicio!$G$10-DATOS_[[#This Row],[Fecha Nacimiento]])/365.25</f>
        <v>0</v>
      </c>
      <c r="CK877" s="141" t="n">
        <f aca="false">(Inicio!$G$10-DATOS_[[#This Row],[Fecha de Antigüedad]])/365.25</f>
        <v>0</v>
      </c>
      <c r="CL877" s="141" t="e">
        <f aca="false">+VLOOKUP(DATOS_[[#This Row],[Clave de Contrato]],TblTiposContrato13[],3,0)</f>
        <v>#N/A</v>
      </c>
      <c r="CM877" s="141" t="e">
        <f aca="false">+VLOOKUP(DATOS_[[#This Row],[Clave de Contrato]],TblTiposContrato13[],4,0)</f>
        <v>#N/A</v>
      </c>
      <c r="CN877" s="141" t="str">
        <f aca="false">VLOOKUP(DATOS_[[#This Row],[Edad]],CONTRATOS!TblRngEdad,2,1)</f>
        <v>20  o menos</v>
      </c>
      <c r="CO877" s="141" t="str">
        <f aca="false">VLOOKUP(DATOS_[[#This Row],[Antigüedad]],TblRngAntg14[],2,1)</f>
        <v>0 a 1 años</v>
      </c>
    </row>
    <row r="878" customFormat="false" ht="13.8" hidden="false" customHeight="false" outlineLevel="0" collapsed="false">
      <c r="D878" s="128"/>
      <c r="E878" s="129"/>
      <c r="F878" s="129"/>
      <c r="G878" s="129"/>
      <c r="H878" s="130"/>
      <c r="I878" s="131"/>
      <c r="J878" s="128"/>
      <c r="K878" s="132"/>
      <c r="L878" s="132"/>
      <c r="M878" s="133"/>
      <c r="N878" s="133"/>
      <c r="O878" s="133"/>
      <c r="P878" s="129"/>
      <c r="Z878" s="74"/>
      <c r="AA878" s="75"/>
      <c r="AB878" s="75"/>
      <c r="AC878" s="129"/>
      <c r="AD878" s="134"/>
      <c r="AE878" s="134"/>
      <c r="AF878" s="134"/>
      <c r="AG878" s="134"/>
      <c r="AH878" s="134"/>
      <c r="AI878" s="134"/>
      <c r="AJ878" s="134"/>
      <c r="AK878" s="134"/>
      <c r="AL878" s="134"/>
      <c r="AM878" s="134"/>
      <c r="AN878" s="134"/>
      <c r="AO878" s="134"/>
      <c r="AP878" s="134"/>
      <c r="AQ878" s="134"/>
      <c r="AR878" s="134"/>
      <c r="AS878" s="134"/>
      <c r="AT878" s="134"/>
      <c r="AU878" s="134"/>
      <c r="AV878" s="134"/>
      <c r="AW878" s="134"/>
      <c r="AX878" s="134"/>
      <c r="AY878" s="134"/>
      <c r="AZ878" s="134"/>
      <c r="BA878" s="134"/>
      <c r="BB878" s="134"/>
      <c r="BC878" s="134"/>
      <c r="BD878" s="134"/>
      <c r="BE878" s="134"/>
      <c r="BF878" s="134"/>
      <c r="BG878" s="134"/>
      <c r="BH878" s="134"/>
      <c r="BI878" s="134"/>
      <c r="BJ878" s="134"/>
      <c r="BK878" s="134"/>
      <c r="BL878" s="134"/>
      <c r="BM878" s="135"/>
      <c r="BN878" s="136" t="n">
        <f aca="false">+MAX($D$3,DATOS_[[#This Row],[Fecha Inicio Sit. Contract.]])</f>
        <v>0</v>
      </c>
      <c r="BO878" s="136" t="n">
        <f aca="false">+MIN($D$4,DATOS_[[#This Row],[Fecha Fin Sit. Contract.]])</f>
        <v>0</v>
      </c>
      <c r="BP878" s="137" t="n">
        <f aca="false">+DATOS_[[#This Row],[% de jornada]]*IF(DATOS_[[#This Row],[% jornada reducida]]="",1,DATOS_[[#This Row],[% jornada reducida]])</f>
        <v>0</v>
      </c>
      <c r="BQ878" s="137" t="n">
        <f aca="false">+(DATOS_[[#This Row],[F.fin.cal]]-DATOS_[[#This Row],[F.ini.cal]]+1)/($D$4-$D$3+1)</f>
        <v>1</v>
      </c>
      <c r="BR878" s="137" t="str">
        <f aca="false">IF(OR(AND(DATOS_[[#This Row],[Fecha Fin Contrato]]&lt;$D$3,DATOS_[[#This Row],[Fecha Fin Contrato]]&lt;&gt;""),DATOS_[[#This Row],[Fecha de Contratación]]&gt;$D$4),"Fuera","Dentro")</f>
        <v>Dentro</v>
      </c>
      <c r="BS878" s="137" t="str">
        <f aca="false" t="array" ref="BS878:BS878">IF(MAX(IF(DATOS_[id]=DATOS_[[#This Row],[id]],DATOS_[F.fin.cal]))=DATOS_[[#This Row],[F.fin.cal]],"Sí","NO")</f>
        <v>Sí</v>
      </c>
      <c r="BT878" s="137" t="str">
        <f aca="false">IF(AND(DATOS_[[#This Row],[% normaliz]]&lt;&gt;1,DATOS_[[#This Row],[% anualiz]]=1),"Sí","NO")</f>
        <v>Sí</v>
      </c>
      <c r="BU878" s="137" t="str">
        <f aca="false">IF(AND(DATOS_[[#This Row],[% normaliz]]=1,DATOS_[[#This Row],[% anualiz]]&lt;&gt;1),"Sí","NO")</f>
        <v>NO</v>
      </c>
      <c r="BV878" s="137" t="str">
        <f aca="false">IF(AND(DATOS_[[#This Row],[% normaliz]]&lt;&gt;1,DATOS_[[#This Row],[% anualiz]]&lt;&gt;1),"Sí","NO")</f>
        <v>NO</v>
      </c>
      <c r="BW878" s="137" t="str">
        <f aca="false">+IF(DATOS_[[#This Row],[% normaliz]]*DATOS_[[#This Row],[% anualiz]]=1,"NO","Sí")</f>
        <v>Sí</v>
      </c>
      <c r="BX878" s="138" t="e">
        <f aca="false">(DATOS_[[#This Row],[S.BASE]]*(1/DATOS_[[#This Row],[% normaliz]])*(1/DATOS_[[#This Row],[% anualiz]]))*IF(DATOS_[[#This Row],[Check Equiparado]]="Sí",1,0)</f>
        <v>#DIV/0!</v>
      </c>
      <c r="BY8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8" s="138" t="e">
        <f aca="false">+DATOS_[[#This Row],[SALARIO BASE Eq]]+DATOS_[[#This Row],[Tot COMPL.SAL Eq]]</f>
        <v>#DIV/0!</v>
      </c>
      <c r="CA878" s="138" t="e">
        <f aca="false" t="array" ref="CA878:CA8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8" s="138" t="e">
        <f aca="false">+DATOS_[[#This Row],[TOTAL SALARIO Eq]]+DATOS_[[#This Row],[Tot Extrasalarial Eq]]</f>
        <v>#DIV/0!</v>
      </c>
      <c r="CC878" s="139" t="n">
        <f aca="false">DATOS_[[#This Row],[S.BASE]]</f>
        <v>0</v>
      </c>
      <c r="CD878" s="139" t="n">
        <f aca="false">+SUM(DATOS_[[#This Row],[Conc.Sal.01]:[Conc.Sal.30]])</f>
        <v>0</v>
      </c>
      <c r="CE878" s="139" t="n">
        <f aca="false">+DATOS_[[#This Row],[SALARIO BASE Ef]]+DATOS_[[#This Row],[Tot COMPL.SAL Ef]]</f>
        <v>0</v>
      </c>
      <c r="CF878" s="139" t="n">
        <f aca="false">+SUM(DATOS_[[#This Row],[C.Extra.01]:[C.Extra.05]])</f>
        <v>0</v>
      </c>
      <c r="CG878" s="139" t="n">
        <f aca="false">+DATOS_[[#This Row],[TOTAL SALARIO Ef]]+DATOS_[[#This Row],[Tot Extrasalarial Ef]]</f>
        <v>0</v>
      </c>
      <c r="CH878" s="140" t="n">
        <f aca="false">MIN(IF(DATOS_[[#This Row],[Fecha Fin Contrato]]="",$D$4,DATOS_[[#This Row],[Fecha Fin Contrato]]),$D$4)-MAX(DATOS_[[#This Row],[Fecha de Contratación]],$D$3)+1</f>
        <v>1</v>
      </c>
      <c r="CI878" s="141" t="str">
        <f aca="false">IF(COUNTIFS(DATOS_[id],DATOS_[[#This Row],[id]])&gt;1,DATOS_[[#This Row],[id]],"")</f>
        <v/>
      </c>
      <c r="CJ878" s="141" t="n">
        <f aca="false">(Inicio!$G$10-DATOS_[[#This Row],[Fecha Nacimiento]])/365.25</f>
        <v>0</v>
      </c>
      <c r="CK878" s="141" t="n">
        <f aca="false">(Inicio!$G$10-DATOS_[[#This Row],[Fecha de Antigüedad]])/365.25</f>
        <v>0</v>
      </c>
      <c r="CL878" s="141" t="e">
        <f aca="false">+VLOOKUP(DATOS_[[#This Row],[Clave de Contrato]],TblTiposContrato13[],3,0)</f>
        <v>#N/A</v>
      </c>
      <c r="CM878" s="141" t="e">
        <f aca="false">+VLOOKUP(DATOS_[[#This Row],[Clave de Contrato]],TblTiposContrato13[],4,0)</f>
        <v>#N/A</v>
      </c>
      <c r="CN878" s="141" t="str">
        <f aca="false">VLOOKUP(DATOS_[[#This Row],[Edad]],CONTRATOS!TblRngEdad,2,1)</f>
        <v>20  o menos</v>
      </c>
      <c r="CO878" s="141" t="str">
        <f aca="false">VLOOKUP(DATOS_[[#This Row],[Antigüedad]],TblRngAntg14[],2,1)</f>
        <v>0 a 1 años</v>
      </c>
    </row>
    <row r="879" customFormat="false" ht="13.8" hidden="false" customHeight="false" outlineLevel="0" collapsed="false">
      <c r="D879" s="128"/>
      <c r="E879" s="129"/>
      <c r="F879" s="129"/>
      <c r="G879" s="129"/>
      <c r="H879" s="130"/>
      <c r="I879" s="131"/>
      <c r="J879" s="128"/>
      <c r="K879" s="132"/>
      <c r="L879" s="132"/>
      <c r="M879" s="133"/>
      <c r="N879" s="133"/>
      <c r="O879" s="133"/>
      <c r="P879" s="129"/>
      <c r="Z879" s="74"/>
      <c r="AA879" s="75"/>
      <c r="AB879" s="75"/>
      <c r="AC879" s="129"/>
      <c r="AD879" s="134"/>
      <c r="AE879" s="134"/>
      <c r="AF879" s="134"/>
      <c r="AG879" s="134"/>
      <c r="AH879" s="134"/>
      <c r="AI879" s="134"/>
      <c r="AJ879" s="134"/>
      <c r="AK879" s="134"/>
      <c r="AL879" s="134"/>
      <c r="AM879" s="134"/>
      <c r="AN879" s="134"/>
      <c r="AO879" s="134"/>
      <c r="AP879" s="134"/>
      <c r="AQ879" s="134"/>
      <c r="AR879" s="134"/>
      <c r="AS879" s="134"/>
      <c r="AT879" s="134"/>
      <c r="AU879" s="134"/>
      <c r="AV879" s="134"/>
      <c r="AW879" s="134"/>
      <c r="AX879" s="134"/>
      <c r="AY879" s="134"/>
      <c r="AZ879" s="134"/>
      <c r="BA879" s="134"/>
      <c r="BB879" s="134"/>
      <c r="BC879" s="134"/>
      <c r="BD879" s="134"/>
      <c r="BE879" s="134"/>
      <c r="BF879" s="134"/>
      <c r="BG879" s="134"/>
      <c r="BH879" s="134"/>
      <c r="BI879" s="134"/>
      <c r="BJ879" s="134"/>
      <c r="BK879" s="134"/>
      <c r="BL879" s="134"/>
      <c r="BM879" s="135"/>
      <c r="BN879" s="136" t="n">
        <f aca="false">+MAX($D$3,DATOS_[[#This Row],[Fecha Inicio Sit. Contract.]])</f>
        <v>0</v>
      </c>
      <c r="BO879" s="136" t="n">
        <f aca="false">+MIN($D$4,DATOS_[[#This Row],[Fecha Fin Sit. Contract.]])</f>
        <v>0</v>
      </c>
      <c r="BP879" s="137" t="n">
        <f aca="false">+DATOS_[[#This Row],[% de jornada]]*IF(DATOS_[[#This Row],[% jornada reducida]]="",1,DATOS_[[#This Row],[% jornada reducida]])</f>
        <v>0</v>
      </c>
      <c r="BQ879" s="137" t="n">
        <f aca="false">+(DATOS_[[#This Row],[F.fin.cal]]-DATOS_[[#This Row],[F.ini.cal]]+1)/($D$4-$D$3+1)</f>
        <v>1</v>
      </c>
      <c r="BR879" s="137" t="str">
        <f aca="false">IF(OR(AND(DATOS_[[#This Row],[Fecha Fin Contrato]]&lt;$D$3,DATOS_[[#This Row],[Fecha Fin Contrato]]&lt;&gt;""),DATOS_[[#This Row],[Fecha de Contratación]]&gt;$D$4),"Fuera","Dentro")</f>
        <v>Dentro</v>
      </c>
      <c r="BS879" s="137" t="str">
        <f aca="false" t="array" ref="BS879:BS879">IF(MAX(IF(DATOS_[id]=DATOS_[[#This Row],[id]],DATOS_[F.fin.cal]))=DATOS_[[#This Row],[F.fin.cal]],"Sí","NO")</f>
        <v>Sí</v>
      </c>
      <c r="BT879" s="137" t="str">
        <f aca="false">IF(AND(DATOS_[[#This Row],[% normaliz]]&lt;&gt;1,DATOS_[[#This Row],[% anualiz]]=1),"Sí","NO")</f>
        <v>Sí</v>
      </c>
      <c r="BU879" s="137" t="str">
        <f aca="false">IF(AND(DATOS_[[#This Row],[% normaliz]]=1,DATOS_[[#This Row],[% anualiz]]&lt;&gt;1),"Sí","NO")</f>
        <v>NO</v>
      </c>
      <c r="BV879" s="137" t="str">
        <f aca="false">IF(AND(DATOS_[[#This Row],[% normaliz]]&lt;&gt;1,DATOS_[[#This Row],[% anualiz]]&lt;&gt;1),"Sí","NO")</f>
        <v>NO</v>
      </c>
      <c r="BW879" s="137" t="str">
        <f aca="false">+IF(DATOS_[[#This Row],[% normaliz]]*DATOS_[[#This Row],[% anualiz]]=1,"NO","Sí")</f>
        <v>Sí</v>
      </c>
      <c r="BX879" s="138" t="e">
        <f aca="false">(DATOS_[[#This Row],[S.BASE]]*(1/DATOS_[[#This Row],[% normaliz]])*(1/DATOS_[[#This Row],[% anualiz]]))*IF(DATOS_[[#This Row],[Check Equiparado]]="Sí",1,0)</f>
        <v>#DIV/0!</v>
      </c>
      <c r="BY8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9" s="138" t="e">
        <f aca="false">+DATOS_[[#This Row],[SALARIO BASE Eq]]+DATOS_[[#This Row],[Tot COMPL.SAL Eq]]</f>
        <v>#DIV/0!</v>
      </c>
      <c r="CA879" s="138" t="e">
        <f aca="false" t="array" ref="CA879:CA8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9" s="138" t="e">
        <f aca="false">+DATOS_[[#This Row],[TOTAL SALARIO Eq]]+DATOS_[[#This Row],[Tot Extrasalarial Eq]]</f>
        <v>#DIV/0!</v>
      </c>
      <c r="CC879" s="139" t="n">
        <f aca="false">DATOS_[[#This Row],[S.BASE]]</f>
        <v>0</v>
      </c>
      <c r="CD879" s="139" t="n">
        <f aca="false">+SUM(DATOS_[[#This Row],[Conc.Sal.01]:[Conc.Sal.30]])</f>
        <v>0</v>
      </c>
      <c r="CE879" s="139" t="n">
        <f aca="false">+DATOS_[[#This Row],[SALARIO BASE Ef]]+DATOS_[[#This Row],[Tot COMPL.SAL Ef]]</f>
        <v>0</v>
      </c>
      <c r="CF879" s="139" t="n">
        <f aca="false">+SUM(DATOS_[[#This Row],[C.Extra.01]:[C.Extra.05]])</f>
        <v>0</v>
      </c>
      <c r="CG879" s="139" t="n">
        <f aca="false">+DATOS_[[#This Row],[TOTAL SALARIO Ef]]+DATOS_[[#This Row],[Tot Extrasalarial Ef]]</f>
        <v>0</v>
      </c>
      <c r="CH879" s="140" t="n">
        <f aca="false">MIN(IF(DATOS_[[#This Row],[Fecha Fin Contrato]]="",$D$4,DATOS_[[#This Row],[Fecha Fin Contrato]]),$D$4)-MAX(DATOS_[[#This Row],[Fecha de Contratación]],$D$3)+1</f>
        <v>1</v>
      </c>
      <c r="CI879" s="141" t="str">
        <f aca="false">IF(COUNTIFS(DATOS_[id],DATOS_[[#This Row],[id]])&gt;1,DATOS_[[#This Row],[id]],"")</f>
        <v/>
      </c>
      <c r="CJ879" s="141" t="n">
        <f aca="false">(Inicio!$G$10-DATOS_[[#This Row],[Fecha Nacimiento]])/365.25</f>
        <v>0</v>
      </c>
      <c r="CK879" s="141" t="n">
        <f aca="false">(Inicio!$G$10-DATOS_[[#This Row],[Fecha de Antigüedad]])/365.25</f>
        <v>0</v>
      </c>
      <c r="CL879" s="141" t="e">
        <f aca="false">+VLOOKUP(DATOS_[[#This Row],[Clave de Contrato]],TblTiposContrato13[],3,0)</f>
        <v>#N/A</v>
      </c>
      <c r="CM879" s="141" t="e">
        <f aca="false">+VLOOKUP(DATOS_[[#This Row],[Clave de Contrato]],TblTiposContrato13[],4,0)</f>
        <v>#N/A</v>
      </c>
      <c r="CN879" s="141" t="str">
        <f aca="false">VLOOKUP(DATOS_[[#This Row],[Edad]],CONTRATOS!TblRngEdad,2,1)</f>
        <v>20  o menos</v>
      </c>
      <c r="CO879" s="141" t="str">
        <f aca="false">VLOOKUP(DATOS_[[#This Row],[Antigüedad]],TblRngAntg14[],2,1)</f>
        <v>0 a 1 años</v>
      </c>
    </row>
    <row r="880" customFormat="false" ht="13.8" hidden="false" customHeight="false" outlineLevel="0" collapsed="false">
      <c r="D880" s="128"/>
      <c r="E880" s="129"/>
      <c r="F880" s="129"/>
      <c r="G880" s="129"/>
      <c r="H880" s="130"/>
      <c r="I880" s="131"/>
      <c r="J880" s="128"/>
      <c r="K880" s="132"/>
      <c r="L880" s="132"/>
      <c r="M880" s="133"/>
      <c r="N880" s="133"/>
      <c r="O880" s="133"/>
      <c r="P880" s="129"/>
      <c r="Z880" s="74"/>
      <c r="AA880" s="75"/>
      <c r="AB880" s="75"/>
      <c r="AC880" s="129"/>
      <c r="AD880" s="134"/>
      <c r="AE880" s="134"/>
      <c r="AF880" s="134"/>
      <c r="AG880" s="134"/>
      <c r="AH880" s="134"/>
      <c r="AI880" s="134"/>
      <c r="AJ880" s="134"/>
      <c r="AK880" s="134"/>
      <c r="AL880" s="134"/>
      <c r="AM880" s="134"/>
      <c r="AN880" s="134"/>
      <c r="AO880" s="134"/>
      <c r="AP880" s="134"/>
      <c r="AQ880" s="134"/>
      <c r="AR880" s="134"/>
      <c r="AS880" s="134"/>
      <c r="AT880" s="134"/>
      <c r="AU880" s="134"/>
      <c r="AV880" s="134"/>
      <c r="AW880" s="134"/>
      <c r="AX880" s="134"/>
      <c r="AY880" s="134"/>
      <c r="AZ880" s="134"/>
      <c r="BA880" s="134"/>
      <c r="BB880" s="134"/>
      <c r="BC880" s="134"/>
      <c r="BD880" s="134"/>
      <c r="BE880" s="134"/>
      <c r="BF880" s="134"/>
      <c r="BG880" s="134"/>
      <c r="BH880" s="134"/>
      <c r="BI880" s="134"/>
      <c r="BJ880" s="134"/>
      <c r="BK880" s="134"/>
      <c r="BL880" s="134"/>
      <c r="BM880" s="135"/>
      <c r="BN880" s="136" t="n">
        <f aca="false">+MAX($D$3,DATOS_[[#This Row],[Fecha Inicio Sit. Contract.]])</f>
        <v>0</v>
      </c>
      <c r="BO880" s="136" t="n">
        <f aca="false">+MIN($D$4,DATOS_[[#This Row],[Fecha Fin Sit. Contract.]])</f>
        <v>0</v>
      </c>
      <c r="BP880" s="137" t="n">
        <f aca="false">+DATOS_[[#This Row],[% de jornada]]*IF(DATOS_[[#This Row],[% jornada reducida]]="",1,DATOS_[[#This Row],[% jornada reducida]])</f>
        <v>0</v>
      </c>
      <c r="BQ880" s="137" t="n">
        <f aca="false">+(DATOS_[[#This Row],[F.fin.cal]]-DATOS_[[#This Row],[F.ini.cal]]+1)/($D$4-$D$3+1)</f>
        <v>1</v>
      </c>
      <c r="BR880" s="137" t="str">
        <f aca="false">IF(OR(AND(DATOS_[[#This Row],[Fecha Fin Contrato]]&lt;$D$3,DATOS_[[#This Row],[Fecha Fin Contrato]]&lt;&gt;""),DATOS_[[#This Row],[Fecha de Contratación]]&gt;$D$4),"Fuera","Dentro")</f>
        <v>Dentro</v>
      </c>
      <c r="BS880" s="137" t="str">
        <f aca="false" t="array" ref="BS880:BS880">IF(MAX(IF(DATOS_[id]=DATOS_[[#This Row],[id]],DATOS_[F.fin.cal]))=DATOS_[[#This Row],[F.fin.cal]],"Sí","NO")</f>
        <v>Sí</v>
      </c>
      <c r="BT880" s="137" t="str">
        <f aca="false">IF(AND(DATOS_[[#This Row],[% normaliz]]&lt;&gt;1,DATOS_[[#This Row],[% anualiz]]=1),"Sí","NO")</f>
        <v>Sí</v>
      </c>
      <c r="BU880" s="137" t="str">
        <f aca="false">IF(AND(DATOS_[[#This Row],[% normaliz]]=1,DATOS_[[#This Row],[% anualiz]]&lt;&gt;1),"Sí","NO")</f>
        <v>NO</v>
      </c>
      <c r="BV880" s="137" t="str">
        <f aca="false">IF(AND(DATOS_[[#This Row],[% normaliz]]&lt;&gt;1,DATOS_[[#This Row],[% anualiz]]&lt;&gt;1),"Sí","NO")</f>
        <v>NO</v>
      </c>
      <c r="BW880" s="137" t="str">
        <f aca="false">+IF(DATOS_[[#This Row],[% normaliz]]*DATOS_[[#This Row],[% anualiz]]=1,"NO","Sí")</f>
        <v>Sí</v>
      </c>
      <c r="BX880" s="138" t="e">
        <f aca="false">(DATOS_[[#This Row],[S.BASE]]*(1/DATOS_[[#This Row],[% normaliz]])*(1/DATOS_[[#This Row],[% anualiz]]))*IF(DATOS_[[#This Row],[Check Equiparado]]="Sí",1,0)</f>
        <v>#DIV/0!</v>
      </c>
      <c r="BY8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0" s="138" t="e">
        <f aca="false">+DATOS_[[#This Row],[SALARIO BASE Eq]]+DATOS_[[#This Row],[Tot COMPL.SAL Eq]]</f>
        <v>#DIV/0!</v>
      </c>
      <c r="CA880" s="138" t="e">
        <f aca="false" t="array" ref="CA880:CA8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0" s="138" t="e">
        <f aca="false">+DATOS_[[#This Row],[TOTAL SALARIO Eq]]+DATOS_[[#This Row],[Tot Extrasalarial Eq]]</f>
        <v>#DIV/0!</v>
      </c>
      <c r="CC880" s="139" t="n">
        <f aca="false">DATOS_[[#This Row],[S.BASE]]</f>
        <v>0</v>
      </c>
      <c r="CD880" s="139" t="n">
        <f aca="false">+SUM(DATOS_[[#This Row],[Conc.Sal.01]:[Conc.Sal.30]])</f>
        <v>0</v>
      </c>
      <c r="CE880" s="139" t="n">
        <f aca="false">+DATOS_[[#This Row],[SALARIO BASE Ef]]+DATOS_[[#This Row],[Tot COMPL.SAL Ef]]</f>
        <v>0</v>
      </c>
      <c r="CF880" s="139" t="n">
        <f aca="false">+SUM(DATOS_[[#This Row],[C.Extra.01]:[C.Extra.05]])</f>
        <v>0</v>
      </c>
      <c r="CG880" s="139" t="n">
        <f aca="false">+DATOS_[[#This Row],[TOTAL SALARIO Ef]]+DATOS_[[#This Row],[Tot Extrasalarial Ef]]</f>
        <v>0</v>
      </c>
      <c r="CH880" s="140" t="n">
        <f aca="false">MIN(IF(DATOS_[[#This Row],[Fecha Fin Contrato]]="",$D$4,DATOS_[[#This Row],[Fecha Fin Contrato]]),$D$4)-MAX(DATOS_[[#This Row],[Fecha de Contratación]],$D$3)+1</f>
        <v>1</v>
      </c>
      <c r="CI880" s="141" t="str">
        <f aca="false">IF(COUNTIFS(DATOS_[id],DATOS_[[#This Row],[id]])&gt;1,DATOS_[[#This Row],[id]],"")</f>
        <v/>
      </c>
      <c r="CJ880" s="141" t="n">
        <f aca="false">(Inicio!$G$10-DATOS_[[#This Row],[Fecha Nacimiento]])/365.25</f>
        <v>0</v>
      </c>
      <c r="CK880" s="141" t="n">
        <f aca="false">(Inicio!$G$10-DATOS_[[#This Row],[Fecha de Antigüedad]])/365.25</f>
        <v>0</v>
      </c>
      <c r="CL880" s="141" t="e">
        <f aca="false">+VLOOKUP(DATOS_[[#This Row],[Clave de Contrato]],TblTiposContrato13[],3,0)</f>
        <v>#N/A</v>
      </c>
      <c r="CM880" s="141" t="e">
        <f aca="false">+VLOOKUP(DATOS_[[#This Row],[Clave de Contrato]],TblTiposContrato13[],4,0)</f>
        <v>#N/A</v>
      </c>
      <c r="CN880" s="141" t="str">
        <f aca="false">VLOOKUP(DATOS_[[#This Row],[Edad]],CONTRATOS!TblRngEdad,2,1)</f>
        <v>20  o menos</v>
      </c>
      <c r="CO880" s="141" t="str">
        <f aca="false">VLOOKUP(DATOS_[[#This Row],[Antigüedad]],TblRngAntg14[],2,1)</f>
        <v>0 a 1 años</v>
      </c>
    </row>
    <row r="881" customFormat="false" ht="13.8" hidden="false" customHeight="false" outlineLevel="0" collapsed="false">
      <c r="D881" s="128"/>
      <c r="E881" s="129"/>
      <c r="F881" s="129"/>
      <c r="G881" s="129"/>
      <c r="H881" s="130"/>
      <c r="I881" s="131"/>
      <c r="J881" s="128"/>
      <c r="K881" s="132"/>
      <c r="L881" s="132"/>
      <c r="M881" s="133"/>
      <c r="N881" s="133"/>
      <c r="O881" s="133"/>
      <c r="P881" s="129"/>
      <c r="Z881" s="74"/>
      <c r="AA881" s="75"/>
      <c r="AB881" s="75"/>
      <c r="AC881" s="129"/>
      <c r="AD881" s="134"/>
      <c r="AE881" s="134"/>
      <c r="AF881" s="134"/>
      <c r="AG881" s="134"/>
      <c r="AH881" s="134"/>
      <c r="AI881" s="134"/>
      <c r="AJ881" s="134"/>
      <c r="AK881" s="134"/>
      <c r="AL881" s="134"/>
      <c r="AM881" s="134"/>
      <c r="AN881" s="134"/>
      <c r="AO881" s="134"/>
      <c r="AP881" s="134"/>
      <c r="AQ881" s="134"/>
      <c r="AR881" s="134"/>
      <c r="AS881" s="134"/>
      <c r="AT881" s="134"/>
      <c r="AU881" s="134"/>
      <c r="AV881" s="134"/>
      <c r="AW881" s="134"/>
      <c r="AX881" s="134"/>
      <c r="AY881" s="134"/>
      <c r="AZ881" s="134"/>
      <c r="BA881" s="134"/>
      <c r="BB881" s="134"/>
      <c r="BC881" s="134"/>
      <c r="BD881" s="134"/>
      <c r="BE881" s="134"/>
      <c r="BF881" s="134"/>
      <c r="BG881" s="134"/>
      <c r="BH881" s="134"/>
      <c r="BI881" s="134"/>
      <c r="BJ881" s="134"/>
      <c r="BK881" s="134"/>
      <c r="BL881" s="134"/>
      <c r="BM881" s="135"/>
      <c r="BN881" s="136" t="n">
        <f aca="false">+MAX($D$3,DATOS_[[#This Row],[Fecha Inicio Sit. Contract.]])</f>
        <v>0</v>
      </c>
      <c r="BO881" s="136" t="n">
        <f aca="false">+MIN($D$4,DATOS_[[#This Row],[Fecha Fin Sit. Contract.]])</f>
        <v>0</v>
      </c>
      <c r="BP881" s="137" t="n">
        <f aca="false">+DATOS_[[#This Row],[% de jornada]]*IF(DATOS_[[#This Row],[% jornada reducida]]="",1,DATOS_[[#This Row],[% jornada reducida]])</f>
        <v>0</v>
      </c>
      <c r="BQ881" s="137" t="n">
        <f aca="false">+(DATOS_[[#This Row],[F.fin.cal]]-DATOS_[[#This Row],[F.ini.cal]]+1)/($D$4-$D$3+1)</f>
        <v>1</v>
      </c>
      <c r="BR881" s="137" t="str">
        <f aca="false">IF(OR(AND(DATOS_[[#This Row],[Fecha Fin Contrato]]&lt;$D$3,DATOS_[[#This Row],[Fecha Fin Contrato]]&lt;&gt;""),DATOS_[[#This Row],[Fecha de Contratación]]&gt;$D$4),"Fuera","Dentro")</f>
        <v>Dentro</v>
      </c>
      <c r="BS881" s="137" t="str">
        <f aca="false" t="array" ref="BS881:BS881">IF(MAX(IF(DATOS_[id]=DATOS_[[#This Row],[id]],DATOS_[F.fin.cal]))=DATOS_[[#This Row],[F.fin.cal]],"Sí","NO")</f>
        <v>Sí</v>
      </c>
      <c r="BT881" s="137" t="str">
        <f aca="false">IF(AND(DATOS_[[#This Row],[% normaliz]]&lt;&gt;1,DATOS_[[#This Row],[% anualiz]]=1),"Sí","NO")</f>
        <v>Sí</v>
      </c>
      <c r="BU881" s="137" t="str">
        <f aca="false">IF(AND(DATOS_[[#This Row],[% normaliz]]=1,DATOS_[[#This Row],[% anualiz]]&lt;&gt;1),"Sí","NO")</f>
        <v>NO</v>
      </c>
      <c r="BV881" s="137" t="str">
        <f aca="false">IF(AND(DATOS_[[#This Row],[% normaliz]]&lt;&gt;1,DATOS_[[#This Row],[% anualiz]]&lt;&gt;1),"Sí","NO")</f>
        <v>NO</v>
      </c>
      <c r="BW881" s="137" t="str">
        <f aca="false">+IF(DATOS_[[#This Row],[% normaliz]]*DATOS_[[#This Row],[% anualiz]]=1,"NO","Sí")</f>
        <v>Sí</v>
      </c>
      <c r="BX881" s="138" t="e">
        <f aca="false">(DATOS_[[#This Row],[S.BASE]]*(1/DATOS_[[#This Row],[% normaliz]])*(1/DATOS_[[#This Row],[% anualiz]]))*IF(DATOS_[[#This Row],[Check Equiparado]]="Sí",1,0)</f>
        <v>#DIV/0!</v>
      </c>
      <c r="BY8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1" s="138" t="e">
        <f aca="false">+DATOS_[[#This Row],[SALARIO BASE Eq]]+DATOS_[[#This Row],[Tot COMPL.SAL Eq]]</f>
        <v>#DIV/0!</v>
      </c>
      <c r="CA881" s="138" t="e">
        <f aca="false" t="array" ref="CA881:CA8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1" s="138" t="e">
        <f aca="false">+DATOS_[[#This Row],[TOTAL SALARIO Eq]]+DATOS_[[#This Row],[Tot Extrasalarial Eq]]</f>
        <v>#DIV/0!</v>
      </c>
      <c r="CC881" s="139" t="n">
        <f aca="false">DATOS_[[#This Row],[S.BASE]]</f>
        <v>0</v>
      </c>
      <c r="CD881" s="139" t="n">
        <f aca="false">+SUM(DATOS_[[#This Row],[Conc.Sal.01]:[Conc.Sal.30]])</f>
        <v>0</v>
      </c>
      <c r="CE881" s="139" t="n">
        <f aca="false">+DATOS_[[#This Row],[SALARIO BASE Ef]]+DATOS_[[#This Row],[Tot COMPL.SAL Ef]]</f>
        <v>0</v>
      </c>
      <c r="CF881" s="139" t="n">
        <f aca="false">+SUM(DATOS_[[#This Row],[C.Extra.01]:[C.Extra.05]])</f>
        <v>0</v>
      </c>
      <c r="CG881" s="139" t="n">
        <f aca="false">+DATOS_[[#This Row],[TOTAL SALARIO Ef]]+DATOS_[[#This Row],[Tot Extrasalarial Ef]]</f>
        <v>0</v>
      </c>
      <c r="CH881" s="140" t="n">
        <f aca="false">MIN(IF(DATOS_[[#This Row],[Fecha Fin Contrato]]="",$D$4,DATOS_[[#This Row],[Fecha Fin Contrato]]),$D$4)-MAX(DATOS_[[#This Row],[Fecha de Contratación]],$D$3)+1</f>
        <v>1</v>
      </c>
      <c r="CI881" s="141" t="str">
        <f aca="false">IF(COUNTIFS(DATOS_[id],DATOS_[[#This Row],[id]])&gt;1,DATOS_[[#This Row],[id]],"")</f>
        <v/>
      </c>
      <c r="CJ881" s="141" t="n">
        <f aca="false">(Inicio!$G$10-DATOS_[[#This Row],[Fecha Nacimiento]])/365.25</f>
        <v>0</v>
      </c>
      <c r="CK881" s="141" t="n">
        <f aca="false">(Inicio!$G$10-DATOS_[[#This Row],[Fecha de Antigüedad]])/365.25</f>
        <v>0</v>
      </c>
      <c r="CL881" s="141" t="e">
        <f aca="false">+VLOOKUP(DATOS_[[#This Row],[Clave de Contrato]],TblTiposContrato13[],3,0)</f>
        <v>#N/A</v>
      </c>
      <c r="CM881" s="141" t="e">
        <f aca="false">+VLOOKUP(DATOS_[[#This Row],[Clave de Contrato]],TblTiposContrato13[],4,0)</f>
        <v>#N/A</v>
      </c>
      <c r="CN881" s="141" t="str">
        <f aca="false">VLOOKUP(DATOS_[[#This Row],[Edad]],CONTRATOS!TblRngEdad,2,1)</f>
        <v>20  o menos</v>
      </c>
      <c r="CO881" s="141" t="str">
        <f aca="false">VLOOKUP(DATOS_[[#This Row],[Antigüedad]],TblRngAntg14[],2,1)</f>
        <v>0 a 1 años</v>
      </c>
    </row>
    <row r="882" customFormat="false" ht="13.8" hidden="false" customHeight="false" outlineLevel="0" collapsed="false">
      <c r="D882" s="128"/>
      <c r="E882" s="129"/>
      <c r="F882" s="129"/>
      <c r="G882" s="129"/>
      <c r="H882" s="130"/>
      <c r="I882" s="131"/>
      <c r="J882" s="128"/>
      <c r="K882" s="132"/>
      <c r="L882" s="132"/>
      <c r="M882" s="133"/>
      <c r="N882" s="133"/>
      <c r="O882" s="133"/>
      <c r="P882" s="129"/>
      <c r="Z882" s="74"/>
      <c r="AA882" s="75"/>
      <c r="AB882" s="75"/>
      <c r="AC882" s="129"/>
      <c r="AD882" s="134"/>
      <c r="AE882" s="134"/>
      <c r="AF882" s="134"/>
      <c r="AG882" s="134"/>
      <c r="AH882" s="134"/>
      <c r="AI882" s="134"/>
      <c r="AJ882" s="134"/>
      <c r="AK882" s="134"/>
      <c r="AL882" s="134"/>
      <c r="AM882" s="134"/>
      <c r="AN882" s="134"/>
      <c r="AO882" s="134"/>
      <c r="AP882" s="134"/>
      <c r="AQ882" s="134"/>
      <c r="AR882" s="134"/>
      <c r="AS882" s="134"/>
      <c r="AT882" s="134"/>
      <c r="AU882" s="134"/>
      <c r="AV882" s="134"/>
      <c r="AW882" s="134"/>
      <c r="AX882" s="134"/>
      <c r="AY882" s="134"/>
      <c r="AZ882" s="134"/>
      <c r="BA882" s="134"/>
      <c r="BB882" s="134"/>
      <c r="BC882" s="134"/>
      <c r="BD882" s="134"/>
      <c r="BE882" s="134"/>
      <c r="BF882" s="134"/>
      <c r="BG882" s="134"/>
      <c r="BH882" s="134"/>
      <c r="BI882" s="134"/>
      <c r="BJ882" s="134"/>
      <c r="BK882" s="134"/>
      <c r="BL882" s="134"/>
      <c r="BM882" s="135"/>
      <c r="BN882" s="136" t="n">
        <f aca="false">+MAX($D$3,DATOS_[[#This Row],[Fecha Inicio Sit. Contract.]])</f>
        <v>0</v>
      </c>
      <c r="BO882" s="136" t="n">
        <f aca="false">+MIN($D$4,DATOS_[[#This Row],[Fecha Fin Sit. Contract.]])</f>
        <v>0</v>
      </c>
      <c r="BP882" s="137" t="n">
        <f aca="false">+DATOS_[[#This Row],[% de jornada]]*IF(DATOS_[[#This Row],[% jornada reducida]]="",1,DATOS_[[#This Row],[% jornada reducida]])</f>
        <v>0</v>
      </c>
      <c r="BQ882" s="137" t="n">
        <f aca="false">+(DATOS_[[#This Row],[F.fin.cal]]-DATOS_[[#This Row],[F.ini.cal]]+1)/($D$4-$D$3+1)</f>
        <v>1</v>
      </c>
      <c r="BR882" s="137" t="str">
        <f aca="false">IF(OR(AND(DATOS_[[#This Row],[Fecha Fin Contrato]]&lt;$D$3,DATOS_[[#This Row],[Fecha Fin Contrato]]&lt;&gt;""),DATOS_[[#This Row],[Fecha de Contratación]]&gt;$D$4),"Fuera","Dentro")</f>
        <v>Dentro</v>
      </c>
      <c r="BS882" s="137" t="str">
        <f aca="false" t="array" ref="BS882:BS882">IF(MAX(IF(DATOS_[id]=DATOS_[[#This Row],[id]],DATOS_[F.fin.cal]))=DATOS_[[#This Row],[F.fin.cal]],"Sí","NO")</f>
        <v>Sí</v>
      </c>
      <c r="BT882" s="137" t="str">
        <f aca="false">IF(AND(DATOS_[[#This Row],[% normaliz]]&lt;&gt;1,DATOS_[[#This Row],[% anualiz]]=1),"Sí","NO")</f>
        <v>Sí</v>
      </c>
      <c r="BU882" s="137" t="str">
        <f aca="false">IF(AND(DATOS_[[#This Row],[% normaliz]]=1,DATOS_[[#This Row],[% anualiz]]&lt;&gt;1),"Sí","NO")</f>
        <v>NO</v>
      </c>
      <c r="BV882" s="137" t="str">
        <f aca="false">IF(AND(DATOS_[[#This Row],[% normaliz]]&lt;&gt;1,DATOS_[[#This Row],[% anualiz]]&lt;&gt;1),"Sí","NO")</f>
        <v>NO</v>
      </c>
      <c r="BW882" s="137" t="str">
        <f aca="false">+IF(DATOS_[[#This Row],[% normaliz]]*DATOS_[[#This Row],[% anualiz]]=1,"NO","Sí")</f>
        <v>Sí</v>
      </c>
      <c r="BX882" s="138" t="e">
        <f aca="false">(DATOS_[[#This Row],[S.BASE]]*(1/DATOS_[[#This Row],[% normaliz]])*(1/DATOS_[[#This Row],[% anualiz]]))*IF(DATOS_[[#This Row],[Check Equiparado]]="Sí",1,0)</f>
        <v>#DIV/0!</v>
      </c>
      <c r="BY8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2" s="138" t="e">
        <f aca="false">+DATOS_[[#This Row],[SALARIO BASE Eq]]+DATOS_[[#This Row],[Tot COMPL.SAL Eq]]</f>
        <v>#DIV/0!</v>
      </c>
      <c r="CA882" s="138" t="e">
        <f aca="false" t="array" ref="CA882:CA8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2" s="138" t="e">
        <f aca="false">+DATOS_[[#This Row],[TOTAL SALARIO Eq]]+DATOS_[[#This Row],[Tot Extrasalarial Eq]]</f>
        <v>#DIV/0!</v>
      </c>
      <c r="CC882" s="139" t="n">
        <f aca="false">DATOS_[[#This Row],[S.BASE]]</f>
        <v>0</v>
      </c>
      <c r="CD882" s="139" t="n">
        <f aca="false">+SUM(DATOS_[[#This Row],[Conc.Sal.01]:[Conc.Sal.30]])</f>
        <v>0</v>
      </c>
      <c r="CE882" s="139" t="n">
        <f aca="false">+DATOS_[[#This Row],[SALARIO BASE Ef]]+DATOS_[[#This Row],[Tot COMPL.SAL Ef]]</f>
        <v>0</v>
      </c>
      <c r="CF882" s="139" t="n">
        <f aca="false">+SUM(DATOS_[[#This Row],[C.Extra.01]:[C.Extra.05]])</f>
        <v>0</v>
      </c>
      <c r="CG882" s="139" t="n">
        <f aca="false">+DATOS_[[#This Row],[TOTAL SALARIO Ef]]+DATOS_[[#This Row],[Tot Extrasalarial Ef]]</f>
        <v>0</v>
      </c>
      <c r="CH882" s="140" t="n">
        <f aca="false">MIN(IF(DATOS_[[#This Row],[Fecha Fin Contrato]]="",$D$4,DATOS_[[#This Row],[Fecha Fin Contrato]]),$D$4)-MAX(DATOS_[[#This Row],[Fecha de Contratación]],$D$3)+1</f>
        <v>1</v>
      </c>
      <c r="CI882" s="141" t="str">
        <f aca="false">IF(COUNTIFS(DATOS_[id],DATOS_[[#This Row],[id]])&gt;1,DATOS_[[#This Row],[id]],"")</f>
        <v/>
      </c>
      <c r="CJ882" s="141" t="n">
        <f aca="false">(Inicio!$G$10-DATOS_[[#This Row],[Fecha Nacimiento]])/365.25</f>
        <v>0</v>
      </c>
      <c r="CK882" s="141" t="n">
        <f aca="false">(Inicio!$G$10-DATOS_[[#This Row],[Fecha de Antigüedad]])/365.25</f>
        <v>0</v>
      </c>
      <c r="CL882" s="141" t="e">
        <f aca="false">+VLOOKUP(DATOS_[[#This Row],[Clave de Contrato]],TblTiposContrato13[],3,0)</f>
        <v>#N/A</v>
      </c>
      <c r="CM882" s="141" t="e">
        <f aca="false">+VLOOKUP(DATOS_[[#This Row],[Clave de Contrato]],TblTiposContrato13[],4,0)</f>
        <v>#N/A</v>
      </c>
      <c r="CN882" s="141" t="str">
        <f aca="false">VLOOKUP(DATOS_[[#This Row],[Edad]],CONTRATOS!TblRngEdad,2,1)</f>
        <v>20  o menos</v>
      </c>
      <c r="CO882" s="141" t="str">
        <f aca="false">VLOOKUP(DATOS_[[#This Row],[Antigüedad]],TblRngAntg14[],2,1)</f>
        <v>0 a 1 años</v>
      </c>
    </row>
    <row r="883" customFormat="false" ht="13.8" hidden="false" customHeight="false" outlineLevel="0" collapsed="false">
      <c r="D883" s="128"/>
      <c r="E883" s="129"/>
      <c r="F883" s="129"/>
      <c r="G883" s="129"/>
      <c r="H883" s="130"/>
      <c r="I883" s="131"/>
      <c r="J883" s="128"/>
      <c r="K883" s="132"/>
      <c r="L883" s="132"/>
      <c r="M883" s="133"/>
      <c r="N883" s="133"/>
      <c r="O883" s="133"/>
      <c r="P883" s="129"/>
      <c r="Z883" s="74"/>
      <c r="AA883" s="75"/>
      <c r="AB883" s="75"/>
      <c r="AC883" s="129"/>
      <c r="AD883" s="134"/>
      <c r="AE883" s="134"/>
      <c r="AF883" s="134"/>
      <c r="AG883" s="134"/>
      <c r="AH883" s="134"/>
      <c r="AI883" s="134"/>
      <c r="AJ883" s="134"/>
      <c r="AK883" s="134"/>
      <c r="AL883" s="134"/>
      <c r="AM883" s="134"/>
      <c r="AN883" s="134"/>
      <c r="AO883" s="134"/>
      <c r="AP883" s="134"/>
      <c r="AQ883" s="134"/>
      <c r="AR883" s="134"/>
      <c r="AS883" s="134"/>
      <c r="AT883" s="134"/>
      <c r="AU883" s="134"/>
      <c r="AV883" s="134"/>
      <c r="AW883" s="134"/>
      <c r="AX883" s="134"/>
      <c r="AY883" s="134"/>
      <c r="AZ883" s="134"/>
      <c r="BA883" s="134"/>
      <c r="BB883" s="134"/>
      <c r="BC883" s="134"/>
      <c r="BD883" s="134"/>
      <c r="BE883" s="134"/>
      <c r="BF883" s="134"/>
      <c r="BG883" s="134"/>
      <c r="BH883" s="134"/>
      <c r="BI883" s="134"/>
      <c r="BJ883" s="134"/>
      <c r="BK883" s="134"/>
      <c r="BL883" s="134"/>
      <c r="BM883" s="135"/>
      <c r="BN883" s="136" t="n">
        <f aca="false">+MAX($D$3,DATOS_[[#This Row],[Fecha Inicio Sit. Contract.]])</f>
        <v>0</v>
      </c>
      <c r="BO883" s="136" t="n">
        <f aca="false">+MIN($D$4,DATOS_[[#This Row],[Fecha Fin Sit. Contract.]])</f>
        <v>0</v>
      </c>
      <c r="BP883" s="137" t="n">
        <f aca="false">+DATOS_[[#This Row],[% de jornada]]*IF(DATOS_[[#This Row],[% jornada reducida]]="",1,DATOS_[[#This Row],[% jornada reducida]])</f>
        <v>0</v>
      </c>
      <c r="BQ883" s="137" t="n">
        <f aca="false">+(DATOS_[[#This Row],[F.fin.cal]]-DATOS_[[#This Row],[F.ini.cal]]+1)/($D$4-$D$3+1)</f>
        <v>1</v>
      </c>
      <c r="BR883" s="137" t="str">
        <f aca="false">IF(OR(AND(DATOS_[[#This Row],[Fecha Fin Contrato]]&lt;$D$3,DATOS_[[#This Row],[Fecha Fin Contrato]]&lt;&gt;""),DATOS_[[#This Row],[Fecha de Contratación]]&gt;$D$4),"Fuera","Dentro")</f>
        <v>Dentro</v>
      </c>
      <c r="BS883" s="137" t="str">
        <f aca="false" t="array" ref="BS883:BS883">IF(MAX(IF(DATOS_[id]=DATOS_[[#This Row],[id]],DATOS_[F.fin.cal]))=DATOS_[[#This Row],[F.fin.cal]],"Sí","NO")</f>
        <v>Sí</v>
      </c>
      <c r="BT883" s="137" t="str">
        <f aca="false">IF(AND(DATOS_[[#This Row],[% normaliz]]&lt;&gt;1,DATOS_[[#This Row],[% anualiz]]=1),"Sí","NO")</f>
        <v>Sí</v>
      </c>
      <c r="BU883" s="137" t="str">
        <f aca="false">IF(AND(DATOS_[[#This Row],[% normaliz]]=1,DATOS_[[#This Row],[% anualiz]]&lt;&gt;1),"Sí","NO")</f>
        <v>NO</v>
      </c>
      <c r="BV883" s="137" t="str">
        <f aca="false">IF(AND(DATOS_[[#This Row],[% normaliz]]&lt;&gt;1,DATOS_[[#This Row],[% anualiz]]&lt;&gt;1),"Sí","NO")</f>
        <v>NO</v>
      </c>
      <c r="BW883" s="137" t="str">
        <f aca="false">+IF(DATOS_[[#This Row],[% normaliz]]*DATOS_[[#This Row],[% anualiz]]=1,"NO","Sí")</f>
        <v>Sí</v>
      </c>
      <c r="BX883" s="138" t="e">
        <f aca="false">(DATOS_[[#This Row],[S.BASE]]*(1/DATOS_[[#This Row],[% normaliz]])*(1/DATOS_[[#This Row],[% anualiz]]))*IF(DATOS_[[#This Row],[Check Equiparado]]="Sí",1,0)</f>
        <v>#DIV/0!</v>
      </c>
      <c r="BY8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3" s="138" t="e">
        <f aca="false">+DATOS_[[#This Row],[SALARIO BASE Eq]]+DATOS_[[#This Row],[Tot COMPL.SAL Eq]]</f>
        <v>#DIV/0!</v>
      </c>
      <c r="CA883" s="138" t="e">
        <f aca="false" t="array" ref="CA883:CA8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3" s="138" t="e">
        <f aca="false">+DATOS_[[#This Row],[TOTAL SALARIO Eq]]+DATOS_[[#This Row],[Tot Extrasalarial Eq]]</f>
        <v>#DIV/0!</v>
      </c>
      <c r="CC883" s="139" t="n">
        <f aca="false">DATOS_[[#This Row],[S.BASE]]</f>
        <v>0</v>
      </c>
      <c r="CD883" s="139" t="n">
        <f aca="false">+SUM(DATOS_[[#This Row],[Conc.Sal.01]:[Conc.Sal.30]])</f>
        <v>0</v>
      </c>
      <c r="CE883" s="139" t="n">
        <f aca="false">+DATOS_[[#This Row],[SALARIO BASE Ef]]+DATOS_[[#This Row],[Tot COMPL.SAL Ef]]</f>
        <v>0</v>
      </c>
      <c r="CF883" s="139" t="n">
        <f aca="false">+SUM(DATOS_[[#This Row],[C.Extra.01]:[C.Extra.05]])</f>
        <v>0</v>
      </c>
      <c r="CG883" s="139" t="n">
        <f aca="false">+DATOS_[[#This Row],[TOTAL SALARIO Ef]]+DATOS_[[#This Row],[Tot Extrasalarial Ef]]</f>
        <v>0</v>
      </c>
      <c r="CH883" s="140" t="n">
        <f aca="false">MIN(IF(DATOS_[[#This Row],[Fecha Fin Contrato]]="",$D$4,DATOS_[[#This Row],[Fecha Fin Contrato]]),$D$4)-MAX(DATOS_[[#This Row],[Fecha de Contratación]],$D$3)+1</f>
        <v>1</v>
      </c>
      <c r="CI883" s="141" t="str">
        <f aca="false">IF(COUNTIFS(DATOS_[id],DATOS_[[#This Row],[id]])&gt;1,DATOS_[[#This Row],[id]],"")</f>
        <v/>
      </c>
      <c r="CJ883" s="141" t="n">
        <f aca="false">(Inicio!$G$10-DATOS_[[#This Row],[Fecha Nacimiento]])/365.25</f>
        <v>0</v>
      </c>
      <c r="CK883" s="141" t="n">
        <f aca="false">(Inicio!$G$10-DATOS_[[#This Row],[Fecha de Antigüedad]])/365.25</f>
        <v>0</v>
      </c>
      <c r="CL883" s="141" t="e">
        <f aca="false">+VLOOKUP(DATOS_[[#This Row],[Clave de Contrato]],TblTiposContrato13[],3,0)</f>
        <v>#N/A</v>
      </c>
      <c r="CM883" s="141" t="e">
        <f aca="false">+VLOOKUP(DATOS_[[#This Row],[Clave de Contrato]],TblTiposContrato13[],4,0)</f>
        <v>#N/A</v>
      </c>
      <c r="CN883" s="141" t="str">
        <f aca="false">VLOOKUP(DATOS_[[#This Row],[Edad]],CONTRATOS!TblRngEdad,2,1)</f>
        <v>20  o menos</v>
      </c>
      <c r="CO883" s="141" t="str">
        <f aca="false">VLOOKUP(DATOS_[[#This Row],[Antigüedad]],TblRngAntg14[],2,1)</f>
        <v>0 a 1 años</v>
      </c>
    </row>
    <row r="884" customFormat="false" ht="13.8" hidden="false" customHeight="false" outlineLevel="0" collapsed="false">
      <c r="D884" s="128"/>
      <c r="E884" s="129"/>
      <c r="F884" s="129"/>
      <c r="G884" s="129"/>
      <c r="H884" s="130"/>
      <c r="I884" s="131"/>
      <c r="J884" s="128"/>
      <c r="K884" s="132"/>
      <c r="L884" s="132"/>
      <c r="M884" s="133"/>
      <c r="N884" s="133"/>
      <c r="O884" s="133"/>
      <c r="P884" s="129"/>
      <c r="Z884" s="74"/>
      <c r="AA884" s="75"/>
      <c r="AB884" s="75"/>
      <c r="AC884" s="129"/>
      <c r="AD884" s="134"/>
      <c r="AE884" s="134"/>
      <c r="AF884" s="134"/>
      <c r="AG884" s="134"/>
      <c r="AH884" s="134"/>
      <c r="AI884" s="134"/>
      <c r="AJ884" s="134"/>
      <c r="AK884" s="134"/>
      <c r="AL884" s="134"/>
      <c r="AM884" s="134"/>
      <c r="AN884" s="134"/>
      <c r="AO884" s="134"/>
      <c r="AP884" s="134"/>
      <c r="AQ884" s="134"/>
      <c r="AR884" s="134"/>
      <c r="AS884" s="134"/>
      <c r="AT884" s="134"/>
      <c r="AU884" s="134"/>
      <c r="AV884" s="134"/>
      <c r="AW884" s="134"/>
      <c r="AX884" s="134"/>
      <c r="AY884" s="134"/>
      <c r="AZ884" s="134"/>
      <c r="BA884" s="134"/>
      <c r="BB884" s="134"/>
      <c r="BC884" s="134"/>
      <c r="BD884" s="134"/>
      <c r="BE884" s="134"/>
      <c r="BF884" s="134"/>
      <c r="BG884" s="134"/>
      <c r="BH884" s="134"/>
      <c r="BI884" s="134"/>
      <c r="BJ884" s="134"/>
      <c r="BK884" s="134"/>
      <c r="BL884" s="134"/>
      <c r="BM884" s="135"/>
      <c r="BN884" s="136" t="n">
        <f aca="false">+MAX($D$3,DATOS_[[#This Row],[Fecha Inicio Sit. Contract.]])</f>
        <v>0</v>
      </c>
      <c r="BO884" s="136" t="n">
        <f aca="false">+MIN($D$4,DATOS_[[#This Row],[Fecha Fin Sit. Contract.]])</f>
        <v>0</v>
      </c>
      <c r="BP884" s="137" t="n">
        <f aca="false">+DATOS_[[#This Row],[% de jornada]]*IF(DATOS_[[#This Row],[% jornada reducida]]="",1,DATOS_[[#This Row],[% jornada reducida]])</f>
        <v>0</v>
      </c>
      <c r="BQ884" s="137" t="n">
        <f aca="false">+(DATOS_[[#This Row],[F.fin.cal]]-DATOS_[[#This Row],[F.ini.cal]]+1)/($D$4-$D$3+1)</f>
        <v>1</v>
      </c>
      <c r="BR884" s="137" t="str">
        <f aca="false">IF(OR(AND(DATOS_[[#This Row],[Fecha Fin Contrato]]&lt;$D$3,DATOS_[[#This Row],[Fecha Fin Contrato]]&lt;&gt;""),DATOS_[[#This Row],[Fecha de Contratación]]&gt;$D$4),"Fuera","Dentro")</f>
        <v>Dentro</v>
      </c>
      <c r="BS884" s="137" t="str">
        <f aca="false" t="array" ref="BS884:BS884">IF(MAX(IF(DATOS_[id]=DATOS_[[#This Row],[id]],DATOS_[F.fin.cal]))=DATOS_[[#This Row],[F.fin.cal]],"Sí","NO")</f>
        <v>Sí</v>
      </c>
      <c r="BT884" s="137" t="str">
        <f aca="false">IF(AND(DATOS_[[#This Row],[% normaliz]]&lt;&gt;1,DATOS_[[#This Row],[% anualiz]]=1),"Sí","NO")</f>
        <v>Sí</v>
      </c>
      <c r="BU884" s="137" t="str">
        <f aca="false">IF(AND(DATOS_[[#This Row],[% normaliz]]=1,DATOS_[[#This Row],[% anualiz]]&lt;&gt;1),"Sí","NO")</f>
        <v>NO</v>
      </c>
      <c r="BV884" s="137" t="str">
        <f aca="false">IF(AND(DATOS_[[#This Row],[% normaliz]]&lt;&gt;1,DATOS_[[#This Row],[% anualiz]]&lt;&gt;1),"Sí","NO")</f>
        <v>NO</v>
      </c>
      <c r="BW884" s="137" t="str">
        <f aca="false">+IF(DATOS_[[#This Row],[% normaliz]]*DATOS_[[#This Row],[% anualiz]]=1,"NO","Sí")</f>
        <v>Sí</v>
      </c>
      <c r="BX884" s="138" t="e">
        <f aca="false">(DATOS_[[#This Row],[S.BASE]]*(1/DATOS_[[#This Row],[% normaliz]])*(1/DATOS_[[#This Row],[% anualiz]]))*IF(DATOS_[[#This Row],[Check Equiparado]]="Sí",1,0)</f>
        <v>#DIV/0!</v>
      </c>
      <c r="BY8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4" s="138" t="e">
        <f aca="false">+DATOS_[[#This Row],[SALARIO BASE Eq]]+DATOS_[[#This Row],[Tot COMPL.SAL Eq]]</f>
        <v>#DIV/0!</v>
      </c>
      <c r="CA884" s="138" t="e">
        <f aca="false" t="array" ref="CA884:CA8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4" s="138" t="e">
        <f aca="false">+DATOS_[[#This Row],[TOTAL SALARIO Eq]]+DATOS_[[#This Row],[Tot Extrasalarial Eq]]</f>
        <v>#DIV/0!</v>
      </c>
      <c r="CC884" s="139" t="n">
        <f aca="false">DATOS_[[#This Row],[S.BASE]]</f>
        <v>0</v>
      </c>
      <c r="CD884" s="139" t="n">
        <f aca="false">+SUM(DATOS_[[#This Row],[Conc.Sal.01]:[Conc.Sal.30]])</f>
        <v>0</v>
      </c>
      <c r="CE884" s="139" t="n">
        <f aca="false">+DATOS_[[#This Row],[SALARIO BASE Ef]]+DATOS_[[#This Row],[Tot COMPL.SAL Ef]]</f>
        <v>0</v>
      </c>
      <c r="CF884" s="139" t="n">
        <f aca="false">+SUM(DATOS_[[#This Row],[C.Extra.01]:[C.Extra.05]])</f>
        <v>0</v>
      </c>
      <c r="CG884" s="139" t="n">
        <f aca="false">+DATOS_[[#This Row],[TOTAL SALARIO Ef]]+DATOS_[[#This Row],[Tot Extrasalarial Ef]]</f>
        <v>0</v>
      </c>
      <c r="CH884" s="140" t="n">
        <f aca="false">MIN(IF(DATOS_[[#This Row],[Fecha Fin Contrato]]="",$D$4,DATOS_[[#This Row],[Fecha Fin Contrato]]),$D$4)-MAX(DATOS_[[#This Row],[Fecha de Contratación]],$D$3)+1</f>
        <v>1</v>
      </c>
      <c r="CI884" s="141" t="str">
        <f aca="false">IF(COUNTIFS(DATOS_[id],DATOS_[[#This Row],[id]])&gt;1,DATOS_[[#This Row],[id]],"")</f>
        <v/>
      </c>
      <c r="CJ884" s="141" t="n">
        <f aca="false">(Inicio!$G$10-DATOS_[[#This Row],[Fecha Nacimiento]])/365.25</f>
        <v>0</v>
      </c>
      <c r="CK884" s="141" t="n">
        <f aca="false">(Inicio!$G$10-DATOS_[[#This Row],[Fecha de Antigüedad]])/365.25</f>
        <v>0</v>
      </c>
      <c r="CL884" s="141" t="e">
        <f aca="false">+VLOOKUP(DATOS_[[#This Row],[Clave de Contrato]],TblTiposContrato13[],3,0)</f>
        <v>#N/A</v>
      </c>
      <c r="CM884" s="141" t="e">
        <f aca="false">+VLOOKUP(DATOS_[[#This Row],[Clave de Contrato]],TblTiposContrato13[],4,0)</f>
        <v>#N/A</v>
      </c>
      <c r="CN884" s="141" t="str">
        <f aca="false">VLOOKUP(DATOS_[[#This Row],[Edad]],CONTRATOS!TblRngEdad,2,1)</f>
        <v>20  o menos</v>
      </c>
      <c r="CO884" s="141" t="str">
        <f aca="false">VLOOKUP(DATOS_[[#This Row],[Antigüedad]],TblRngAntg14[],2,1)</f>
        <v>0 a 1 años</v>
      </c>
    </row>
    <row r="885" customFormat="false" ht="13.8" hidden="false" customHeight="false" outlineLevel="0" collapsed="false">
      <c r="D885" s="128"/>
      <c r="E885" s="129"/>
      <c r="F885" s="129"/>
      <c r="G885" s="129"/>
      <c r="H885" s="130"/>
      <c r="I885" s="131"/>
      <c r="J885" s="128"/>
      <c r="K885" s="132"/>
      <c r="L885" s="132"/>
      <c r="M885" s="133"/>
      <c r="N885" s="133"/>
      <c r="O885" s="133"/>
      <c r="P885" s="129"/>
      <c r="Z885" s="74"/>
      <c r="AA885" s="75"/>
      <c r="AB885" s="75"/>
      <c r="AC885" s="129"/>
      <c r="AD885" s="134"/>
      <c r="AE885" s="134"/>
      <c r="AF885" s="134"/>
      <c r="AG885" s="134"/>
      <c r="AH885" s="134"/>
      <c r="AI885" s="134"/>
      <c r="AJ885" s="134"/>
      <c r="AK885" s="134"/>
      <c r="AL885" s="134"/>
      <c r="AM885" s="134"/>
      <c r="AN885" s="134"/>
      <c r="AO885" s="134"/>
      <c r="AP885" s="134"/>
      <c r="AQ885" s="134"/>
      <c r="AR885" s="134"/>
      <c r="AS885" s="134"/>
      <c r="AT885" s="134"/>
      <c r="AU885" s="134"/>
      <c r="AV885" s="134"/>
      <c r="AW885" s="134"/>
      <c r="AX885" s="134"/>
      <c r="AY885" s="134"/>
      <c r="AZ885" s="134"/>
      <c r="BA885" s="134"/>
      <c r="BB885" s="134"/>
      <c r="BC885" s="134"/>
      <c r="BD885" s="134"/>
      <c r="BE885" s="134"/>
      <c r="BF885" s="134"/>
      <c r="BG885" s="134"/>
      <c r="BH885" s="134"/>
      <c r="BI885" s="134"/>
      <c r="BJ885" s="134"/>
      <c r="BK885" s="134"/>
      <c r="BL885" s="134"/>
      <c r="BM885" s="135"/>
      <c r="BN885" s="136" t="n">
        <f aca="false">+MAX($D$3,DATOS_[[#This Row],[Fecha Inicio Sit. Contract.]])</f>
        <v>0</v>
      </c>
      <c r="BO885" s="136" t="n">
        <f aca="false">+MIN($D$4,DATOS_[[#This Row],[Fecha Fin Sit. Contract.]])</f>
        <v>0</v>
      </c>
      <c r="BP885" s="137" t="n">
        <f aca="false">+DATOS_[[#This Row],[% de jornada]]*IF(DATOS_[[#This Row],[% jornada reducida]]="",1,DATOS_[[#This Row],[% jornada reducida]])</f>
        <v>0</v>
      </c>
      <c r="BQ885" s="137" t="n">
        <f aca="false">+(DATOS_[[#This Row],[F.fin.cal]]-DATOS_[[#This Row],[F.ini.cal]]+1)/($D$4-$D$3+1)</f>
        <v>1</v>
      </c>
      <c r="BR885" s="137" t="str">
        <f aca="false">IF(OR(AND(DATOS_[[#This Row],[Fecha Fin Contrato]]&lt;$D$3,DATOS_[[#This Row],[Fecha Fin Contrato]]&lt;&gt;""),DATOS_[[#This Row],[Fecha de Contratación]]&gt;$D$4),"Fuera","Dentro")</f>
        <v>Dentro</v>
      </c>
      <c r="BS885" s="137" t="str">
        <f aca="false" t="array" ref="BS885:BS885">IF(MAX(IF(DATOS_[id]=DATOS_[[#This Row],[id]],DATOS_[F.fin.cal]))=DATOS_[[#This Row],[F.fin.cal]],"Sí","NO")</f>
        <v>Sí</v>
      </c>
      <c r="BT885" s="137" t="str">
        <f aca="false">IF(AND(DATOS_[[#This Row],[% normaliz]]&lt;&gt;1,DATOS_[[#This Row],[% anualiz]]=1),"Sí","NO")</f>
        <v>Sí</v>
      </c>
      <c r="BU885" s="137" t="str">
        <f aca="false">IF(AND(DATOS_[[#This Row],[% normaliz]]=1,DATOS_[[#This Row],[% anualiz]]&lt;&gt;1),"Sí","NO")</f>
        <v>NO</v>
      </c>
      <c r="BV885" s="137" t="str">
        <f aca="false">IF(AND(DATOS_[[#This Row],[% normaliz]]&lt;&gt;1,DATOS_[[#This Row],[% anualiz]]&lt;&gt;1),"Sí","NO")</f>
        <v>NO</v>
      </c>
      <c r="BW885" s="137" t="str">
        <f aca="false">+IF(DATOS_[[#This Row],[% normaliz]]*DATOS_[[#This Row],[% anualiz]]=1,"NO","Sí")</f>
        <v>Sí</v>
      </c>
      <c r="BX885" s="138" t="e">
        <f aca="false">(DATOS_[[#This Row],[S.BASE]]*(1/DATOS_[[#This Row],[% normaliz]])*(1/DATOS_[[#This Row],[% anualiz]]))*IF(DATOS_[[#This Row],[Check Equiparado]]="Sí",1,0)</f>
        <v>#DIV/0!</v>
      </c>
      <c r="BY8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5" s="138" t="e">
        <f aca="false">+DATOS_[[#This Row],[SALARIO BASE Eq]]+DATOS_[[#This Row],[Tot COMPL.SAL Eq]]</f>
        <v>#DIV/0!</v>
      </c>
      <c r="CA885" s="138" t="e">
        <f aca="false" t="array" ref="CA885:CA8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5" s="138" t="e">
        <f aca="false">+DATOS_[[#This Row],[TOTAL SALARIO Eq]]+DATOS_[[#This Row],[Tot Extrasalarial Eq]]</f>
        <v>#DIV/0!</v>
      </c>
      <c r="CC885" s="139" t="n">
        <f aca="false">DATOS_[[#This Row],[S.BASE]]</f>
        <v>0</v>
      </c>
      <c r="CD885" s="139" t="n">
        <f aca="false">+SUM(DATOS_[[#This Row],[Conc.Sal.01]:[Conc.Sal.30]])</f>
        <v>0</v>
      </c>
      <c r="CE885" s="139" t="n">
        <f aca="false">+DATOS_[[#This Row],[SALARIO BASE Ef]]+DATOS_[[#This Row],[Tot COMPL.SAL Ef]]</f>
        <v>0</v>
      </c>
      <c r="CF885" s="139" t="n">
        <f aca="false">+SUM(DATOS_[[#This Row],[C.Extra.01]:[C.Extra.05]])</f>
        <v>0</v>
      </c>
      <c r="CG885" s="139" t="n">
        <f aca="false">+DATOS_[[#This Row],[TOTAL SALARIO Ef]]+DATOS_[[#This Row],[Tot Extrasalarial Ef]]</f>
        <v>0</v>
      </c>
      <c r="CH885" s="140" t="n">
        <f aca="false">MIN(IF(DATOS_[[#This Row],[Fecha Fin Contrato]]="",$D$4,DATOS_[[#This Row],[Fecha Fin Contrato]]),$D$4)-MAX(DATOS_[[#This Row],[Fecha de Contratación]],$D$3)+1</f>
        <v>1</v>
      </c>
      <c r="CI885" s="141" t="str">
        <f aca="false">IF(COUNTIFS(DATOS_[id],DATOS_[[#This Row],[id]])&gt;1,DATOS_[[#This Row],[id]],"")</f>
        <v/>
      </c>
      <c r="CJ885" s="141" t="n">
        <f aca="false">(Inicio!$G$10-DATOS_[[#This Row],[Fecha Nacimiento]])/365.25</f>
        <v>0</v>
      </c>
      <c r="CK885" s="141" t="n">
        <f aca="false">(Inicio!$G$10-DATOS_[[#This Row],[Fecha de Antigüedad]])/365.25</f>
        <v>0</v>
      </c>
      <c r="CL885" s="141" t="e">
        <f aca="false">+VLOOKUP(DATOS_[[#This Row],[Clave de Contrato]],TblTiposContrato13[],3,0)</f>
        <v>#N/A</v>
      </c>
      <c r="CM885" s="141" t="e">
        <f aca="false">+VLOOKUP(DATOS_[[#This Row],[Clave de Contrato]],TblTiposContrato13[],4,0)</f>
        <v>#N/A</v>
      </c>
      <c r="CN885" s="141" t="str">
        <f aca="false">VLOOKUP(DATOS_[[#This Row],[Edad]],CONTRATOS!TblRngEdad,2,1)</f>
        <v>20  o menos</v>
      </c>
      <c r="CO885" s="141" t="str">
        <f aca="false">VLOOKUP(DATOS_[[#This Row],[Antigüedad]],TblRngAntg14[],2,1)</f>
        <v>0 a 1 años</v>
      </c>
    </row>
    <row r="886" customFormat="false" ht="13.8" hidden="false" customHeight="false" outlineLevel="0" collapsed="false">
      <c r="D886" s="128"/>
      <c r="E886" s="129"/>
      <c r="F886" s="129"/>
      <c r="G886" s="129"/>
      <c r="H886" s="130"/>
      <c r="I886" s="131"/>
      <c r="J886" s="128"/>
      <c r="K886" s="132"/>
      <c r="L886" s="132"/>
      <c r="M886" s="133"/>
      <c r="N886" s="133"/>
      <c r="O886" s="133"/>
      <c r="P886" s="129"/>
      <c r="Z886" s="74"/>
      <c r="AA886" s="75"/>
      <c r="AB886" s="75"/>
      <c r="AC886" s="129"/>
      <c r="AD886" s="134"/>
      <c r="AE886" s="134"/>
      <c r="AF886" s="134"/>
      <c r="AG886" s="134"/>
      <c r="AH886" s="134"/>
      <c r="AI886" s="134"/>
      <c r="AJ886" s="134"/>
      <c r="AK886" s="134"/>
      <c r="AL886" s="134"/>
      <c r="AM886" s="134"/>
      <c r="AN886" s="134"/>
      <c r="AO886" s="134"/>
      <c r="AP886" s="134"/>
      <c r="AQ886" s="134"/>
      <c r="AR886" s="134"/>
      <c r="AS886" s="134"/>
      <c r="AT886" s="134"/>
      <c r="AU886" s="134"/>
      <c r="AV886" s="134"/>
      <c r="AW886" s="134"/>
      <c r="AX886" s="134"/>
      <c r="AY886" s="134"/>
      <c r="AZ886" s="134"/>
      <c r="BA886" s="134"/>
      <c r="BB886" s="134"/>
      <c r="BC886" s="134"/>
      <c r="BD886" s="134"/>
      <c r="BE886" s="134"/>
      <c r="BF886" s="134"/>
      <c r="BG886" s="134"/>
      <c r="BH886" s="134"/>
      <c r="BI886" s="134"/>
      <c r="BJ886" s="134"/>
      <c r="BK886" s="134"/>
      <c r="BL886" s="134"/>
      <c r="BM886" s="135"/>
      <c r="BN886" s="136" t="n">
        <f aca="false">+MAX($D$3,DATOS_[[#This Row],[Fecha Inicio Sit. Contract.]])</f>
        <v>0</v>
      </c>
      <c r="BO886" s="136" t="n">
        <f aca="false">+MIN($D$4,DATOS_[[#This Row],[Fecha Fin Sit. Contract.]])</f>
        <v>0</v>
      </c>
      <c r="BP886" s="137" t="n">
        <f aca="false">+DATOS_[[#This Row],[% de jornada]]*IF(DATOS_[[#This Row],[% jornada reducida]]="",1,DATOS_[[#This Row],[% jornada reducida]])</f>
        <v>0</v>
      </c>
      <c r="BQ886" s="137" t="n">
        <f aca="false">+(DATOS_[[#This Row],[F.fin.cal]]-DATOS_[[#This Row],[F.ini.cal]]+1)/($D$4-$D$3+1)</f>
        <v>1</v>
      </c>
      <c r="BR886" s="137" t="str">
        <f aca="false">IF(OR(AND(DATOS_[[#This Row],[Fecha Fin Contrato]]&lt;$D$3,DATOS_[[#This Row],[Fecha Fin Contrato]]&lt;&gt;""),DATOS_[[#This Row],[Fecha de Contratación]]&gt;$D$4),"Fuera","Dentro")</f>
        <v>Dentro</v>
      </c>
      <c r="BS886" s="137" t="str">
        <f aca="false" t="array" ref="BS886:BS886">IF(MAX(IF(DATOS_[id]=DATOS_[[#This Row],[id]],DATOS_[F.fin.cal]))=DATOS_[[#This Row],[F.fin.cal]],"Sí","NO")</f>
        <v>Sí</v>
      </c>
      <c r="BT886" s="137" t="str">
        <f aca="false">IF(AND(DATOS_[[#This Row],[% normaliz]]&lt;&gt;1,DATOS_[[#This Row],[% anualiz]]=1),"Sí","NO")</f>
        <v>Sí</v>
      </c>
      <c r="BU886" s="137" t="str">
        <f aca="false">IF(AND(DATOS_[[#This Row],[% normaliz]]=1,DATOS_[[#This Row],[% anualiz]]&lt;&gt;1),"Sí","NO")</f>
        <v>NO</v>
      </c>
      <c r="BV886" s="137" t="str">
        <f aca="false">IF(AND(DATOS_[[#This Row],[% normaliz]]&lt;&gt;1,DATOS_[[#This Row],[% anualiz]]&lt;&gt;1),"Sí","NO")</f>
        <v>NO</v>
      </c>
      <c r="BW886" s="137" t="str">
        <f aca="false">+IF(DATOS_[[#This Row],[% normaliz]]*DATOS_[[#This Row],[% anualiz]]=1,"NO","Sí")</f>
        <v>Sí</v>
      </c>
      <c r="BX886" s="138" t="e">
        <f aca="false">(DATOS_[[#This Row],[S.BASE]]*(1/DATOS_[[#This Row],[% normaliz]])*(1/DATOS_[[#This Row],[% anualiz]]))*IF(DATOS_[[#This Row],[Check Equiparado]]="Sí",1,0)</f>
        <v>#DIV/0!</v>
      </c>
      <c r="BY8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6" s="138" t="e">
        <f aca="false">+DATOS_[[#This Row],[SALARIO BASE Eq]]+DATOS_[[#This Row],[Tot COMPL.SAL Eq]]</f>
        <v>#DIV/0!</v>
      </c>
      <c r="CA886" s="138" t="e">
        <f aca="false" t="array" ref="CA886:CA8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6" s="138" t="e">
        <f aca="false">+DATOS_[[#This Row],[TOTAL SALARIO Eq]]+DATOS_[[#This Row],[Tot Extrasalarial Eq]]</f>
        <v>#DIV/0!</v>
      </c>
      <c r="CC886" s="139" t="n">
        <f aca="false">DATOS_[[#This Row],[S.BASE]]</f>
        <v>0</v>
      </c>
      <c r="CD886" s="139" t="n">
        <f aca="false">+SUM(DATOS_[[#This Row],[Conc.Sal.01]:[Conc.Sal.30]])</f>
        <v>0</v>
      </c>
      <c r="CE886" s="139" t="n">
        <f aca="false">+DATOS_[[#This Row],[SALARIO BASE Ef]]+DATOS_[[#This Row],[Tot COMPL.SAL Ef]]</f>
        <v>0</v>
      </c>
      <c r="CF886" s="139" t="n">
        <f aca="false">+SUM(DATOS_[[#This Row],[C.Extra.01]:[C.Extra.05]])</f>
        <v>0</v>
      </c>
      <c r="CG886" s="139" t="n">
        <f aca="false">+DATOS_[[#This Row],[TOTAL SALARIO Ef]]+DATOS_[[#This Row],[Tot Extrasalarial Ef]]</f>
        <v>0</v>
      </c>
      <c r="CH886" s="140" t="n">
        <f aca="false">MIN(IF(DATOS_[[#This Row],[Fecha Fin Contrato]]="",$D$4,DATOS_[[#This Row],[Fecha Fin Contrato]]),$D$4)-MAX(DATOS_[[#This Row],[Fecha de Contratación]],$D$3)+1</f>
        <v>1</v>
      </c>
      <c r="CI886" s="141" t="str">
        <f aca="false">IF(COUNTIFS(DATOS_[id],DATOS_[[#This Row],[id]])&gt;1,DATOS_[[#This Row],[id]],"")</f>
        <v/>
      </c>
      <c r="CJ886" s="141" t="n">
        <f aca="false">(Inicio!$G$10-DATOS_[[#This Row],[Fecha Nacimiento]])/365.25</f>
        <v>0</v>
      </c>
      <c r="CK886" s="141" t="n">
        <f aca="false">(Inicio!$G$10-DATOS_[[#This Row],[Fecha de Antigüedad]])/365.25</f>
        <v>0</v>
      </c>
      <c r="CL886" s="141" t="e">
        <f aca="false">+VLOOKUP(DATOS_[[#This Row],[Clave de Contrato]],TblTiposContrato13[],3,0)</f>
        <v>#N/A</v>
      </c>
      <c r="CM886" s="141" t="e">
        <f aca="false">+VLOOKUP(DATOS_[[#This Row],[Clave de Contrato]],TblTiposContrato13[],4,0)</f>
        <v>#N/A</v>
      </c>
      <c r="CN886" s="141" t="str">
        <f aca="false">VLOOKUP(DATOS_[[#This Row],[Edad]],CONTRATOS!TblRngEdad,2,1)</f>
        <v>20  o menos</v>
      </c>
      <c r="CO886" s="141" t="str">
        <f aca="false">VLOOKUP(DATOS_[[#This Row],[Antigüedad]],TblRngAntg14[],2,1)</f>
        <v>0 a 1 años</v>
      </c>
    </row>
    <row r="887" customFormat="false" ht="13.8" hidden="false" customHeight="false" outlineLevel="0" collapsed="false">
      <c r="D887" s="128"/>
      <c r="E887" s="129"/>
      <c r="F887" s="129"/>
      <c r="G887" s="129"/>
      <c r="H887" s="130"/>
      <c r="I887" s="131"/>
      <c r="J887" s="128"/>
      <c r="K887" s="132"/>
      <c r="L887" s="132"/>
      <c r="M887" s="133"/>
      <c r="N887" s="133"/>
      <c r="O887" s="133"/>
      <c r="P887" s="129"/>
      <c r="Z887" s="74"/>
      <c r="AA887" s="75"/>
      <c r="AB887" s="75"/>
      <c r="AC887" s="129"/>
      <c r="AD887" s="134"/>
      <c r="AE887" s="134"/>
      <c r="AF887" s="134"/>
      <c r="AG887" s="134"/>
      <c r="AH887" s="134"/>
      <c r="AI887" s="134"/>
      <c r="AJ887" s="134"/>
      <c r="AK887" s="134"/>
      <c r="AL887" s="134"/>
      <c r="AM887" s="134"/>
      <c r="AN887" s="134"/>
      <c r="AO887" s="134"/>
      <c r="AP887" s="134"/>
      <c r="AQ887" s="134"/>
      <c r="AR887" s="134"/>
      <c r="AS887" s="134"/>
      <c r="AT887" s="134"/>
      <c r="AU887" s="134"/>
      <c r="AV887" s="134"/>
      <c r="AW887" s="134"/>
      <c r="AX887" s="134"/>
      <c r="AY887" s="134"/>
      <c r="AZ887" s="134"/>
      <c r="BA887" s="134"/>
      <c r="BB887" s="134"/>
      <c r="BC887" s="134"/>
      <c r="BD887" s="134"/>
      <c r="BE887" s="134"/>
      <c r="BF887" s="134"/>
      <c r="BG887" s="134"/>
      <c r="BH887" s="134"/>
      <c r="BI887" s="134"/>
      <c r="BJ887" s="134"/>
      <c r="BK887" s="134"/>
      <c r="BL887" s="134"/>
      <c r="BM887" s="135"/>
      <c r="BN887" s="136" t="n">
        <f aca="false">+MAX($D$3,DATOS_[[#This Row],[Fecha Inicio Sit. Contract.]])</f>
        <v>0</v>
      </c>
      <c r="BO887" s="136" t="n">
        <f aca="false">+MIN($D$4,DATOS_[[#This Row],[Fecha Fin Sit. Contract.]])</f>
        <v>0</v>
      </c>
      <c r="BP887" s="137" t="n">
        <f aca="false">+DATOS_[[#This Row],[% de jornada]]*IF(DATOS_[[#This Row],[% jornada reducida]]="",1,DATOS_[[#This Row],[% jornada reducida]])</f>
        <v>0</v>
      </c>
      <c r="BQ887" s="137" t="n">
        <f aca="false">+(DATOS_[[#This Row],[F.fin.cal]]-DATOS_[[#This Row],[F.ini.cal]]+1)/($D$4-$D$3+1)</f>
        <v>1</v>
      </c>
      <c r="BR887" s="137" t="str">
        <f aca="false">IF(OR(AND(DATOS_[[#This Row],[Fecha Fin Contrato]]&lt;$D$3,DATOS_[[#This Row],[Fecha Fin Contrato]]&lt;&gt;""),DATOS_[[#This Row],[Fecha de Contratación]]&gt;$D$4),"Fuera","Dentro")</f>
        <v>Dentro</v>
      </c>
      <c r="BS887" s="137" t="str">
        <f aca="false" t="array" ref="BS887:BS887">IF(MAX(IF(DATOS_[id]=DATOS_[[#This Row],[id]],DATOS_[F.fin.cal]))=DATOS_[[#This Row],[F.fin.cal]],"Sí","NO")</f>
        <v>Sí</v>
      </c>
      <c r="BT887" s="137" t="str">
        <f aca="false">IF(AND(DATOS_[[#This Row],[% normaliz]]&lt;&gt;1,DATOS_[[#This Row],[% anualiz]]=1),"Sí","NO")</f>
        <v>Sí</v>
      </c>
      <c r="BU887" s="137" t="str">
        <f aca="false">IF(AND(DATOS_[[#This Row],[% normaliz]]=1,DATOS_[[#This Row],[% anualiz]]&lt;&gt;1),"Sí","NO")</f>
        <v>NO</v>
      </c>
      <c r="BV887" s="137" t="str">
        <f aca="false">IF(AND(DATOS_[[#This Row],[% normaliz]]&lt;&gt;1,DATOS_[[#This Row],[% anualiz]]&lt;&gt;1),"Sí","NO")</f>
        <v>NO</v>
      </c>
      <c r="BW887" s="137" t="str">
        <f aca="false">+IF(DATOS_[[#This Row],[% normaliz]]*DATOS_[[#This Row],[% anualiz]]=1,"NO","Sí")</f>
        <v>Sí</v>
      </c>
      <c r="BX887" s="138" t="e">
        <f aca="false">(DATOS_[[#This Row],[S.BASE]]*(1/DATOS_[[#This Row],[% normaliz]])*(1/DATOS_[[#This Row],[% anualiz]]))*IF(DATOS_[[#This Row],[Check Equiparado]]="Sí",1,0)</f>
        <v>#DIV/0!</v>
      </c>
      <c r="BY8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7" s="138" t="e">
        <f aca="false">+DATOS_[[#This Row],[SALARIO BASE Eq]]+DATOS_[[#This Row],[Tot COMPL.SAL Eq]]</f>
        <v>#DIV/0!</v>
      </c>
      <c r="CA887" s="138" t="e">
        <f aca="false" t="array" ref="CA887:CA8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7" s="138" t="e">
        <f aca="false">+DATOS_[[#This Row],[TOTAL SALARIO Eq]]+DATOS_[[#This Row],[Tot Extrasalarial Eq]]</f>
        <v>#DIV/0!</v>
      </c>
      <c r="CC887" s="139" t="n">
        <f aca="false">DATOS_[[#This Row],[S.BASE]]</f>
        <v>0</v>
      </c>
      <c r="CD887" s="139" t="n">
        <f aca="false">+SUM(DATOS_[[#This Row],[Conc.Sal.01]:[Conc.Sal.30]])</f>
        <v>0</v>
      </c>
      <c r="CE887" s="139" t="n">
        <f aca="false">+DATOS_[[#This Row],[SALARIO BASE Ef]]+DATOS_[[#This Row],[Tot COMPL.SAL Ef]]</f>
        <v>0</v>
      </c>
      <c r="CF887" s="139" t="n">
        <f aca="false">+SUM(DATOS_[[#This Row],[C.Extra.01]:[C.Extra.05]])</f>
        <v>0</v>
      </c>
      <c r="CG887" s="139" t="n">
        <f aca="false">+DATOS_[[#This Row],[TOTAL SALARIO Ef]]+DATOS_[[#This Row],[Tot Extrasalarial Ef]]</f>
        <v>0</v>
      </c>
      <c r="CH887" s="140" t="n">
        <f aca="false">MIN(IF(DATOS_[[#This Row],[Fecha Fin Contrato]]="",$D$4,DATOS_[[#This Row],[Fecha Fin Contrato]]),$D$4)-MAX(DATOS_[[#This Row],[Fecha de Contratación]],$D$3)+1</f>
        <v>1</v>
      </c>
      <c r="CI887" s="141" t="str">
        <f aca="false">IF(COUNTIFS(DATOS_[id],DATOS_[[#This Row],[id]])&gt;1,DATOS_[[#This Row],[id]],"")</f>
        <v/>
      </c>
      <c r="CJ887" s="141" t="n">
        <f aca="false">(Inicio!$G$10-DATOS_[[#This Row],[Fecha Nacimiento]])/365.25</f>
        <v>0</v>
      </c>
      <c r="CK887" s="141" t="n">
        <f aca="false">(Inicio!$G$10-DATOS_[[#This Row],[Fecha de Antigüedad]])/365.25</f>
        <v>0</v>
      </c>
      <c r="CL887" s="141" t="e">
        <f aca="false">+VLOOKUP(DATOS_[[#This Row],[Clave de Contrato]],TblTiposContrato13[],3,0)</f>
        <v>#N/A</v>
      </c>
      <c r="CM887" s="141" t="e">
        <f aca="false">+VLOOKUP(DATOS_[[#This Row],[Clave de Contrato]],TblTiposContrato13[],4,0)</f>
        <v>#N/A</v>
      </c>
      <c r="CN887" s="141" t="str">
        <f aca="false">VLOOKUP(DATOS_[[#This Row],[Edad]],CONTRATOS!TblRngEdad,2,1)</f>
        <v>20  o menos</v>
      </c>
      <c r="CO887" s="141" t="str">
        <f aca="false">VLOOKUP(DATOS_[[#This Row],[Antigüedad]],TblRngAntg14[],2,1)</f>
        <v>0 a 1 años</v>
      </c>
    </row>
    <row r="888" customFormat="false" ht="13.8" hidden="false" customHeight="false" outlineLevel="0" collapsed="false">
      <c r="D888" s="128"/>
      <c r="E888" s="129"/>
      <c r="F888" s="129"/>
      <c r="G888" s="129"/>
      <c r="H888" s="130"/>
      <c r="I888" s="131"/>
      <c r="J888" s="128"/>
      <c r="K888" s="132"/>
      <c r="L888" s="132"/>
      <c r="M888" s="133"/>
      <c r="N888" s="133"/>
      <c r="O888" s="133"/>
      <c r="P888" s="129"/>
      <c r="Z888" s="74"/>
      <c r="AA888" s="75"/>
      <c r="AB888" s="75"/>
      <c r="AC888" s="129"/>
      <c r="AD888" s="134"/>
      <c r="AE888" s="134"/>
      <c r="AF888" s="134"/>
      <c r="AG888" s="134"/>
      <c r="AH888" s="134"/>
      <c r="AI888" s="134"/>
      <c r="AJ888" s="134"/>
      <c r="AK888" s="134"/>
      <c r="AL888" s="134"/>
      <c r="AM888" s="134"/>
      <c r="AN888" s="134"/>
      <c r="AO888" s="134"/>
      <c r="AP888" s="134"/>
      <c r="AQ888" s="134"/>
      <c r="AR888" s="134"/>
      <c r="AS888" s="134"/>
      <c r="AT888" s="134"/>
      <c r="AU888" s="134"/>
      <c r="AV888" s="134"/>
      <c r="AW888" s="134"/>
      <c r="AX888" s="134"/>
      <c r="AY888" s="134"/>
      <c r="AZ888" s="134"/>
      <c r="BA888" s="134"/>
      <c r="BB888" s="134"/>
      <c r="BC888" s="134"/>
      <c r="BD888" s="134"/>
      <c r="BE888" s="134"/>
      <c r="BF888" s="134"/>
      <c r="BG888" s="134"/>
      <c r="BH888" s="134"/>
      <c r="BI888" s="134"/>
      <c r="BJ888" s="134"/>
      <c r="BK888" s="134"/>
      <c r="BL888" s="134"/>
      <c r="BM888" s="135"/>
      <c r="BN888" s="136" t="n">
        <f aca="false">+MAX($D$3,DATOS_[[#This Row],[Fecha Inicio Sit. Contract.]])</f>
        <v>0</v>
      </c>
      <c r="BO888" s="136" t="n">
        <f aca="false">+MIN($D$4,DATOS_[[#This Row],[Fecha Fin Sit. Contract.]])</f>
        <v>0</v>
      </c>
      <c r="BP888" s="137" t="n">
        <f aca="false">+DATOS_[[#This Row],[% de jornada]]*IF(DATOS_[[#This Row],[% jornada reducida]]="",1,DATOS_[[#This Row],[% jornada reducida]])</f>
        <v>0</v>
      </c>
      <c r="BQ888" s="137" t="n">
        <f aca="false">+(DATOS_[[#This Row],[F.fin.cal]]-DATOS_[[#This Row],[F.ini.cal]]+1)/($D$4-$D$3+1)</f>
        <v>1</v>
      </c>
      <c r="BR888" s="137" t="str">
        <f aca="false">IF(OR(AND(DATOS_[[#This Row],[Fecha Fin Contrato]]&lt;$D$3,DATOS_[[#This Row],[Fecha Fin Contrato]]&lt;&gt;""),DATOS_[[#This Row],[Fecha de Contratación]]&gt;$D$4),"Fuera","Dentro")</f>
        <v>Dentro</v>
      </c>
      <c r="BS888" s="137" t="str">
        <f aca="false" t="array" ref="BS888:BS888">IF(MAX(IF(DATOS_[id]=DATOS_[[#This Row],[id]],DATOS_[F.fin.cal]))=DATOS_[[#This Row],[F.fin.cal]],"Sí","NO")</f>
        <v>Sí</v>
      </c>
      <c r="BT888" s="137" t="str">
        <f aca="false">IF(AND(DATOS_[[#This Row],[% normaliz]]&lt;&gt;1,DATOS_[[#This Row],[% anualiz]]=1),"Sí","NO")</f>
        <v>Sí</v>
      </c>
      <c r="BU888" s="137" t="str">
        <f aca="false">IF(AND(DATOS_[[#This Row],[% normaliz]]=1,DATOS_[[#This Row],[% anualiz]]&lt;&gt;1),"Sí","NO")</f>
        <v>NO</v>
      </c>
      <c r="BV888" s="137" t="str">
        <f aca="false">IF(AND(DATOS_[[#This Row],[% normaliz]]&lt;&gt;1,DATOS_[[#This Row],[% anualiz]]&lt;&gt;1),"Sí","NO")</f>
        <v>NO</v>
      </c>
      <c r="BW888" s="137" t="str">
        <f aca="false">+IF(DATOS_[[#This Row],[% normaliz]]*DATOS_[[#This Row],[% anualiz]]=1,"NO","Sí")</f>
        <v>Sí</v>
      </c>
      <c r="BX888" s="138" t="e">
        <f aca="false">(DATOS_[[#This Row],[S.BASE]]*(1/DATOS_[[#This Row],[% normaliz]])*(1/DATOS_[[#This Row],[% anualiz]]))*IF(DATOS_[[#This Row],[Check Equiparado]]="Sí",1,0)</f>
        <v>#DIV/0!</v>
      </c>
      <c r="BY8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8" s="138" t="e">
        <f aca="false">+DATOS_[[#This Row],[SALARIO BASE Eq]]+DATOS_[[#This Row],[Tot COMPL.SAL Eq]]</f>
        <v>#DIV/0!</v>
      </c>
      <c r="CA888" s="138" t="e">
        <f aca="false" t="array" ref="CA888:CA8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8" s="138" t="e">
        <f aca="false">+DATOS_[[#This Row],[TOTAL SALARIO Eq]]+DATOS_[[#This Row],[Tot Extrasalarial Eq]]</f>
        <v>#DIV/0!</v>
      </c>
      <c r="CC888" s="139" t="n">
        <f aca="false">DATOS_[[#This Row],[S.BASE]]</f>
        <v>0</v>
      </c>
      <c r="CD888" s="139" t="n">
        <f aca="false">+SUM(DATOS_[[#This Row],[Conc.Sal.01]:[Conc.Sal.30]])</f>
        <v>0</v>
      </c>
      <c r="CE888" s="139" t="n">
        <f aca="false">+DATOS_[[#This Row],[SALARIO BASE Ef]]+DATOS_[[#This Row],[Tot COMPL.SAL Ef]]</f>
        <v>0</v>
      </c>
      <c r="CF888" s="139" t="n">
        <f aca="false">+SUM(DATOS_[[#This Row],[C.Extra.01]:[C.Extra.05]])</f>
        <v>0</v>
      </c>
      <c r="CG888" s="139" t="n">
        <f aca="false">+DATOS_[[#This Row],[TOTAL SALARIO Ef]]+DATOS_[[#This Row],[Tot Extrasalarial Ef]]</f>
        <v>0</v>
      </c>
      <c r="CH888" s="140" t="n">
        <f aca="false">MIN(IF(DATOS_[[#This Row],[Fecha Fin Contrato]]="",$D$4,DATOS_[[#This Row],[Fecha Fin Contrato]]),$D$4)-MAX(DATOS_[[#This Row],[Fecha de Contratación]],$D$3)+1</f>
        <v>1</v>
      </c>
      <c r="CI888" s="141" t="str">
        <f aca="false">IF(COUNTIFS(DATOS_[id],DATOS_[[#This Row],[id]])&gt;1,DATOS_[[#This Row],[id]],"")</f>
        <v/>
      </c>
      <c r="CJ888" s="141" t="n">
        <f aca="false">(Inicio!$G$10-DATOS_[[#This Row],[Fecha Nacimiento]])/365.25</f>
        <v>0</v>
      </c>
      <c r="CK888" s="141" t="n">
        <f aca="false">(Inicio!$G$10-DATOS_[[#This Row],[Fecha de Antigüedad]])/365.25</f>
        <v>0</v>
      </c>
      <c r="CL888" s="141" t="e">
        <f aca="false">+VLOOKUP(DATOS_[[#This Row],[Clave de Contrato]],TblTiposContrato13[],3,0)</f>
        <v>#N/A</v>
      </c>
      <c r="CM888" s="141" t="e">
        <f aca="false">+VLOOKUP(DATOS_[[#This Row],[Clave de Contrato]],TblTiposContrato13[],4,0)</f>
        <v>#N/A</v>
      </c>
      <c r="CN888" s="141" t="str">
        <f aca="false">VLOOKUP(DATOS_[[#This Row],[Edad]],CONTRATOS!TblRngEdad,2,1)</f>
        <v>20  o menos</v>
      </c>
      <c r="CO888" s="141" t="str">
        <f aca="false">VLOOKUP(DATOS_[[#This Row],[Antigüedad]],TblRngAntg14[],2,1)</f>
        <v>0 a 1 años</v>
      </c>
    </row>
    <row r="889" customFormat="false" ht="13.8" hidden="false" customHeight="false" outlineLevel="0" collapsed="false">
      <c r="D889" s="128"/>
      <c r="E889" s="129"/>
      <c r="F889" s="129"/>
      <c r="G889" s="129"/>
      <c r="H889" s="130"/>
      <c r="I889" s="131"/>
      <c r="J889" s="128"/>
      <c r="K889" s="132"/>
      <c r="L889" s="132"/>
      <c r="M889" s="133"/>
      <c r="N889" s="133"/>
      <c r="O889" s="133"/>
      <c r="P889" s="129"/>
      <c r="Z889" s="74"/>
      <c r="AA889" s="75"/>
      <c r="AB889" s="75"/>
      <c r="AC889" s="129"/>
      <c r="AD889" s="134"/>
      <c r="AE889" s="134"/>
      <c r="AF889" s="134"/>
      <c r="AG889" s="134"/>
      <c r="AH889" s="134"/>
      <c r="AI889" s="134"/>
      <c r="AJ889" s="134"/>
      <c r="AK889" s="134"/>
      <c r="AL889" s="134"/>
      <c r="AM889" s="134"/>
      <c r="AN889" s="134"/>
      <c r="AO889" s="134"/>
      <c r="AP889" s="134"/>
      <c r="AQ889" s="134"/>
      <c r="AR889" s="134"/>
      <c r="AS889" s="134"/>
      <c r="AT889" s="134"/>
      <c r="AU889" s="134"/>
      <c r="AV889" s="134"/>
      <c r="AW889" s="134"/>
      <c r="AX889" s="134"/>
      <c r="AY889" s="134"/>
      <c r="AZ889" s="134"/>
      <c r="BA889" s="134"/>
      <c r="BB889" s="134"/>
      <c r="BC889" s="134"/>
      <c r="BD889" s="134"/>
      <c r="BE889" s="134"/>
      <c r="BF889" s="134"/>
      <c r="BG889" s="134"/>
      <c r="BH889" s="134"/>
      <c r="BI889" s="134"/>
      <c r="BJ889" s="134"/>
      <c r="BK889" s="134"/>
      <c r="BL889" s="134"/>
      <c r="BM889" s="135"/>
      <c r="BN889" s="136" t="n">
        <f aca="false">+MAX($D$3,DATOS_[[#This Row],[Fecha Inicio Sit. Contract.]])</f>
        <v>0</v>
      </c>
      <c r="BO889" s="136" t="n">
        <f aca="false">+MIN($D$4,DATOS_[[#This Row],[Fecha Fin Sit. Contract.]])</f>
        <v>0</v>
      </c>
      <c r="BP889" s="137" t="n">
        <f aca="false">+DATOS_[[#This Row],[% de jornada]]*IF(DATOS_[[#This Row],[% jornada reducida]]="",1,DATOS_[[#This Row],[% jornada reducida]])</f>
        <v>0</v>
      </c>
      <c r="BQ889" s="137" t="n">
        <f aca="false">+(DATOS_[[#This Row],[F.fin.cal]]-DATOS_[[#This Row],[F.ini.cal]]+1)/($D$4-$D$3+1)</f>
        <v>1</v>
      </c>
      <c r="BR889" s="137" t="str">
        <f aca="false">IF(OR(AND(DATOS_[[#This Row],[Fecha Fin Contrato]]&lt;$D$3,DATOS_[[#This Row],[Fecha Fin Contrato]]&lt;&gt;""),DATOS_[[#This Row],[Fecha de Contratación]]&gt;$D$4),"Fuera","Dentro")</f>
        <v>Dentro</v>
      </c>
      <c r="BS889" s="137" t="str">
        <f aca="false" t="array" ref="BS889:BS889">IF(MAX(IF(DATOS_[id]=DATOS_[[#This Row],[id]],DATOS_[F.fin.cal]))=DATOS_[[#This Row],[F.fin.cal]],"Sí","NO")</f>
        <v>Sí</v>
      </c>
      <c r="BT889" s="137" t="str">
        <f aca="false">IF(AND(DATOS_[[#This Row],[% normaliz]]&lt;&gt;1,DATOS_[[#This Row],[% anualiz]]=1),"Sí","NO")</f>
        <v>Sí</v>
      </c>
      <c r="BU889" s="137" t="str">
        <f aca="false">IF(AND(DATOS_[[#This Row],[% normaliz]]=1,DATOS_[[#This Row],[% anualiz]]&lt;&gt;1),"Sí","NO")</f>
        <v>NO</v>
      </c>
      <c r="BV889" s="137" t="str">
        <f aca="false">IF(AND(DATOS_[[#This Row],[% normaliz]]&lt;&gt;1,DATOS_[[#This Row],[% anualiz]]&lt;&gt;1),"Sí","NO")</f>
        <v>NO</v>
      </c>
      <c r="BW889" s="137" t="str">
        <f aca="false">+IF(DATOS_[[#This Row],[% normaliz]]*DATOS_[[#This Row],[% anualiz]]=1,"NO","Sí")</f>
        <v>Sí</v>
      </c>
      <c r="BX889" s="138" t="e">
        <f aca="false">(DATOS_[[#This Row],[S.BASE]]*(1/DATOS_[[#This Row],[% normaliz]])*(1/DATOS_[[#This Row],[% anualiz]]))*IF(DATOS_[[#This Row],[Check Equiparado]]="Sí",1,0)</f>
        <v>#DIV/0!</v>
      </c>
      <c r="BY8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9" s="138" t="e">
        <f aca="false">+DATOS_[[#This Row],[SALARIO BASE Eq]]+DATOS_[[#This Row],[Tot COMPL.SAL Eq]]</f>
        <v>#DIV/0!</v>
      </c>
      <c r="CA889" s="138" t="e">
        <f aca="false" t="array" ref="CA889:CA8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9" s="138" t="e">
        <f aca="false">+DATOS_[[#This Row],[TOTAL SALARIO Eq]]+DATOS_[[#This Row],[Tot Extrasalarial Eq]]</f>
        <v>#DIV/0!</v>
      </c>
      <c r="CC889" s="139" t="n">
        <f aca="false">DATOS_[[#This Row],[S.BASE]]</f>
        <v>0</v>
      </c>
      <c r="CD889" s="139" t="n">
        <f aca="false">+SUM(DATOS_[[#This Row],[Conc.Sal.01]:[Conc.Sal.30]])</f>
        <v>0</v>
      </c>
      <c r="CE889" s="139" t="n">
        <f aca="false">+DATOS_[[#This Row],[SALARIO BASE Ef]]+DATOS_[[#This Row],[Tot COMPL.SAL Ef]]</f>
        <v>0</v>
      </c>
      <c r="CF889" s="139" t="n">
        <f aca="false">+SUM(DATOS_[[#This Row],[C.Extra.01]:[C.Extra.05]])</f>
        <v>0</v>
      </c>
      <c r="CG889" s="139" t="n">
        <f aca="false">+DATOS_[[#This Row],[TOTAL SALARIO Ef]]+DATOS_[[#This Row],[Tot Extrasalarial Ef]]</f>
        <v>0</v>
      </c>
      <c r="CH889" s="140" t="n">
        <f aca="false">MIN(IF(DATOS_[[#This Row],[Fecha Fin Contrato]]="",$D$4,DATOS_[[#This Row],[Fecha Fin Contrato]]),$D$4)-MAX(DATOS_[[#This Row],[Fecha de Contratación]],$D$3)+1</f>
        <v>1</v>
      </c>
      <c r="CI889" s="141" t="str">
        <f aca="false">IF(COUNTIFS(DATOS_[id],DATOS_[[#This Row],[id]])&gt;1,DATOS_[[#This Row],[id]],"")</f>
        <v/>
      </c>
      <c r="CJ889" s="141" t="n">
        <f aca="false">(Inicio!$G$10-DATOS_[[#This Row],[Fecha Nacimiento]])/365.25</f>
        <v>0</v>
      </c>
      <c r="CK889" s="141" t="n">
        <f aca="false">(Inicio!$G$10-DATOS_[[#This Row],[Fecha de Antigüedad]])/365.25</f>
        <v>0</v>
      </c>
      <c r="CL889" s="141" t="e">
        <f aca="false">+VLOOKUP(DATOS_[[#This Row],[Clave de Contrato]],TblTiposContrato13[],3,0)</f>
        <v>#N/A</v>
      </c>
      <c r="CM889" s="141" t="e">
        <f aca="false">+VLOOKUP(DATOS_[[#This Row],[Clave de Contrato]],TblTiposContrato13[],4,0)</f>
        <v>#N/A</v>
      </c>
      <c r="CN889" s="141" t="str">
        <f aca="false">VLOOKUP(DATOS_[[#This Row],[Edad]],CONTRATOS!TblRngEdad,2,1)</f>
        <v>20  o menos</v>
      </c>
      <c r="CO889" s="141" t="str">
        <f aca="false">VLOOKUP(DATOS_[[#This Row],[Antigüedad]],TblRngAntg14[],2,1)</f>
        <v>0 a 1 años</v>
      </c>
    </row>
    <row r="890" customFormat="false" ht="13.8" hidden="false" customHeight="false" outlineLevel="0" collapsed="false">
      <c r="D890" s="128"/>
      <c r="E890" s="129"/>
      <c r="F890" s="129"/>
      <c r="G890" s="129"/>
      <c r="H890" s="130"/>
      <c r="I890" s="131"/>
      <c r="J890" s="128"/>
      <c r="K890" s="132"/>
      <c r="L890" s="132"/>
      <c r="M890" s="133"/>
      <c r="N890" s="133"/>
      <c r="O890" s="133"/>
      <c r="P890" s="129"/>
      <c r="Z890" s="74"/>
      <c r="AA890" s="75"/>
      <c r="AB890" s="75"/>
      <c r="AC890" s="129"/>
      <c r="AD890" s="134"/>
      <c r="AE890" s="134"/>
      <c r="AF890" s="134"/>
      <c r="AG890" s="134"/>
      <c r="AH890" s="134"/>
      <c r="AI890" s="134"/>
      <c r="AJ890" s="134"/>
      <c r="AK890" s="134"/>
      <c r="AL890" s="134"/>
      <c r="AM890" s="134"/>
      <c r="AN890" s="134"/>
      <c r="AO890" s="134"/>
      <c r="AP890" s="134"/>
      <c r="AQ890" s="134"/>
      <c r="AR890" s="134"/>
      <c r="AS890" s="134"/>
      <c r="AT890" s="134"/>
      <c r="AU890" s="134"/>
      <c r="AV890" s="134"/>
      <c r="AW890" s="134"/>
      <c r="AX890" s="134"/>
      <c r="AY890" s="134"/>
      <c r="AZ890" s="134"/>
      <c r="BA890" s="134"/>
      <c r="BB890" s="134"/>
      <c r="BC890" s="134"/>
      <c r="BD890" s="134"/>
      <c r="BE890" s="134"/>
      <c r="BF890" s="134"/>
      <c r="BG890" s="134"/>
      <c r="BH890" s="134"/>
      <c r="BI890" s="134"/>
      <c r="BJ890" s="134"/>
      <c r="BK890" s="134"/>
      <c r="BL890" s="134"/>
      <c r="BM890" s="135"/>
      <c r="BN890" s="136" t="n">
        <f aca="false">+MAX($D$3,DATOS_[[#This Row],[Fecha Inicio Sit. Contract.]])</f>
        <v>0</v>
      </c>
      <c r="BO890" s="136" t="n">
        <f aca="false">+MIN($D$4,DATOS_[[#This Row],[Fecha Fin Sit. Contract.]])</f>
        <v>0</v>
      </c>
      <c r="BP890" s="137" t="n">
        <f aca="false">+DATOS_[[#This Row],[% de jornada]]*IF(DATOS_[[#This Row],[% jornada reducida]]="",1,DATOS_[[#This Row],[% jornada reducida]])</f>
        <v>0</v>
      </c>
      <c r="BQ890" s="137" t="n">
        <f aca="false">+(DATOS_[[#This Row],[F.fin.cal]]-DATOS_[[#This Row],[F.ini.cal]]+1)/($D$4-$D$3+1)</f>
        <v>1</v>
      </c>
      <c r="BR890" s="137" t="str">
        <f aca="false">IF(OR(AND(DATOS_[[#This Row],[Fecha Fin Contrato]]&lt;$D$3,DATOS_[[#This Row],[Fecha Fin Contrato]]&lt;&gt;""),DATOS_[[#This Row],[Fecha de Contratación]]&gt;$D$4),"Fuera","Dentro")</f>
        <v>Dentro</v>
      </c>
      <c r="BS890" s="137" t="str">
        <f aca="false" t="array" ref="BS890:BS890">IF(MAX(IF(DATOS_[id]=DATOS_[[#This Row],[id]],DATOS_[F.fin.cal]))=DATOS_[[#This Row],[F.fin.cal]],"Sí","NO")</f>
        <v>Sí</v>
      </c>
      <c r="BT890" s="137" t="str">
        <f aca="false">IF(AND(DATOS_[[#This Row],[% normaliz]]&lt;&gt;1,DATOS_[[#This Row],[% anualiz]]=1),"Sí","NO")</f>
        <v>Sí</v>
      </c>
      <c r="BU890" s="137" t="str">
        <f aca="false">IF(AND(DATOS_[[#This Row],[% normaliz]]=1,DATOS_[[#This Row],[% anualiz]]&lt;&gt;1),"Sí","NO")</f>
        <v>NO</v>
      </c>
      <c r="BV890" s="137" t="str">
        <f aca="false">IF(AND(DATOS_[[#This Row],[% normaliz]]&lt;&gt;1,DATOS_[[#This Row],[% anualiz]]&lt;&gt;1),"Sí","NO")</f>
        <v>NO</v>
      </c>
      <c r="BW890" s="137" t="str">
        <f aca="false">+IF(DATOS_[[#This Row],[% normaliz]]*DATOS_[[#This Row],[% anualiz]]=1,"NO","Sí")</f>
        <v>Sí</v>
      </c>
      <c r="BX890" s="138" t="e">
        <f aca="false">(DATOS_[[#This Row],[S.BASE]]*(1/DATOS_[[#This Row],[% normaliz]])*(1/DATOS_[[#This Row],[% anualiz]]))*IF(DATOS_[[#This Row],[Check Equiparado]]="Sí",1,0)</f>
        <v>#DIV/0!</v>
      </c>
      <c r="BY8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0" s="138" t="e">
        <f aca="false">+DATOS_[[#This Row],[SALARIO BASE Eq]]+DATOS_[[#This Row],[Tot COMPL.SAL Eq]]</f>
        <v>#DIV/0!</v>
      </c>
      <c r="CA890" s="138" t="e">
        <f aca="false" t="array" ref="CA890:CA8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0" s="138" t="e">
        <f aca="false">+DATOS_[[#This Row],[TOTAL SALARIO Eq]]+DATOS_[[#This Row],[Tot Extrasalarial Eq]]</f>
        <v>#DIV/0!</v>
      </c>
      <c r="CC890" s="139" t="n">
        <f aca="false">DATOS_[[#This Row],[S.BASE]]</f>
        <v>0</v>
      </c>
      <c r="CD890" s="139" t="n">
        <f aca="false">+SUM(DATOS_[[#This Row],[Conc.Sal.01]:[Conc.Sal.30]])</f>
        <v>0</v>
      </c>
      <c r="CE890" s="139" t="n">
        <f aca="false">+DATOS_[[#This Row],[SALARIO BASE Ef]]+DATOS_[[#This Row],[Tot COMPL.SAL Ef]]</f>
        <v>0</v>
      </c>
      <c r="CF890" s="139" t="n">
        <f aca="false">+SUM(DATOS_[[#This Row],[C.Extra.01]:[C.Extra.05]])</f>
        <v>0</v>
      </c>
      <c r="CG890" s="139" t="n">
        <f aca="false">+DATOS_[[#This Row],[TOTAL SALARIO Ef]]+DATOS_[[#This Row],[Tot Extrasalarial Ef]]</f>
        <v>0</v>
      </c>
      <c r="CH890" s="140" t="n">
        <f aca="false">MIN(IF(DATOS_[[#This Row],[Fecha Fin Contrato]]="",$D$4,DATOS_[[#This Row],[Fecha Fin Contrato]]),$D$4)-MAX(DATOS_[[#This Row],[Fecha de Contratación]],$D$3)+1</f>
        <v>1</v>
      </c>
      <c r="CI890" s="141" t="str">
        <f aca="false">IF(COUNTIFS(DATOS_[id],DATOS_[[#This Row],[id]])&gt;1,DATOS_[[#This Row],[id]],"")</f>
        <v/>
      </c>
      <c r="CJ890" s="141" t="n">
        <f aca="false">(Inicio!$G$10-DATOS_[[#This Row],[Fecha Nacimiento]])/365.25</f>
        <v>0</v>
      </c>
      <c r="CK890" s="141" t="n">
        <f aca="false">(Inicio!$G$10-DATOS_[[#This Row],[Fecha de Antigüedad]])/365.25</f>
        <v>0</v>
      </c>
      <c r="CL890" s="141" t="e">
        <f aca="false">+VLOOKUP(DATOS_[[#This Row],[Clave de Contrato]],TblTiposContrato13[],3,0)</f>
        <v>#N/A</v>
      </c>
      <c r="CM890" s="141" t="e">
        <f aca="false">+VLOOKUP(DATOS_[[#This Row],[Clave de Contrato]],TblTiposContrato13[],4,0)</f>
        <v>#N/A</v>
      </c>
      <c r="CN890" s="141" t="str">
        <f aca="false">VLOOKUP(DATOS_[[#This Row],[Edad]],CONTRATOS!TblRngEdad,2,1)</f>
        <v>20  o menos</v>
      </c>
      <c r="CO890" s="141" t="str">
        <f aca="false">VLOOKUP(DATOS_[[#This Row],[Antigüedad]],TblRngAntg14[],2,1)</f>
        <v>0 a 1 años</v>
      </c>
    </row>
    <row r="891" customFormat="false" ht="13.8" hidden="false" customHeight="false" outlineLevel="0" collapsed="false">
      <c r="D891" s="128"/>
      <c r="E891" s="129"/>
      <c r="F891" s="129"/>
      <c r="G891" s="129"/>
      <c r="H891" s="130"/>
      <c r="I891" s="131"/>
      <c r="J891" s="128"/>
      <c r="K891" s="132"/>
      <c r="L891" s="132"/>
      <c r="M891" s="133"/>
      <c r="N891" s="133"/>
      <c r="O891" s="133"/>
      <c r="P891" s="129"/>
      <c r="Z891" s="74"/>
      <c r="AA891" s="75"/>
      <c r="AB891" s="75"/>
      <c r="AC891" s="129"/>
      <c r="AD891" s="134"/>
      <c r="AE891" s="134"/>
      <c r="AF891" s="134"/>
      <c r="AG891" s="134"/>
      <c r="AH891" s="134"/>
      <c r="AI891" s="134"/>
      <c r="AJ891" s="134"/>
      <c r="AK891" s="134"/>
      <c r="AL891" s="134"/>
      <c r="AM891" s="134"/>
      <c r="AN891" s="134"/>
      <c r="AO891" s="134"/>
      <c r="AP891" s="134"/>
      <c r="AQ891" s="134"/>
      <c r="AR891" s="134"/>
      <c r="AS891" s="134"/>
      <c r="AT891" s="134"/>
      <c r="AU891" s="134"/>
      <c r="AV891" s="134"/>
      <c r="AW891" s="134"/>
      <c r="AX891" s="134"/>
      <c r="AY891" s="134"/>
      <c r="AZ891" s="134"/>
      <c r="BA891" s="134"/>
      <c r="BB891" s="134"/>
      <c r="BC891" s="134"/>
      <c r="BD891" s="134"/>
      <c r="BE891" s="134"/>
      <c r="BF891" s="134"/>
      <c r="BG891" s="134"/>
      <c r="BH891" s="134"/>
      <c r="BI891" s="134"/>
      <c r="BJ891" s="134"/>
      <c r="BK891" s="134"/>
      <c r="BL891" s="134"/>
      <c r="BM891" s="135"/>
      <c r="BN891" s="136" t="n">
        <f aca="false">+MAX($D$3,DATOS_[[#This Row],[Fecha Inicio Sit. Contract.]])</f>
        <v>0</v>
      </c>
      <c r="BO891" s="136" t="n">
        <f aca="false">+MIN($D$4,DATOS_[[#This Row],[Fecha Fin Sit. Contract.]])</f>
        <v>0</v>
      </c>
      <c r="BP891" s="137" t="n">
        <f aca="false">+DATOS_[[#This Row],[% de jornada]]*IF(DATOS_[[#This Row],[% jornada reducida]]="",1,DATOS_[[#This Row],[% jornada reducida]])</f>
        <v>0</v>
      </c>
      <c r="BQ891" s="137" t="n">
        <f aca="false">+(DATOS_[[#This Row],[F.fin.cal]]-DATOS_[[#This Row],[F.ini.cal]]+1)/($D$4-$D$3+1)</f>
        <v>1</v>
      </c>
      <c r="BR891" s="137" t="str">
        <f aca="false">IF(OR(AND(DATOS_[[#This Row],[Fecha Fin Contrato]]&lt;$D$3,DATOS_[[#This Row],[Fecha Fin Contrato]]&lt;&gt;""),DATOS_[[#This Row],[Fecha de Contratación]]&gt;$D$4),"Fuera","Dentro")</f>
        <v>Dentro</v>
      </c>
      <c r="BS891" s="137" t="str">
        <f aca="false" t="array" ref="BS891:BS891">IF(MAX(IF(DATOS_[id]=DATOS_[[#This Row],[id]],DATOS_[F.fin.cal]))=DATOS_[[#This Row],[F.fin.cal]],"Sí","NO")</f>
        <v>Sí</v>
      </c>
      <c r="BT891" s="137" t="str">
        <f aca="false">IF(AND(DATOS_[[#This Row],[% normaliz]]&lt;&gt;1,DATOS_[[#This Row],[% anualiz]]=1),"Sí","NO")</f>
        <v>Sí</v>
      </c>
      <c r="BU891" s="137" t="str">
        <f aca="false">IF(AND(DATOS_[[#This Row],[% normaliz]]=1,DATOS_[[#This Row],[% anualiz]]&lt;&gt;1),"Sí","NO")</f>
        <v>NO</v>
      </c>
      <c r="BV891" s="137" t="str">
        <f aca="false">IF(AND(DATOS_[[#This Row],[% normaliz]]&lt;&gt;1,DATOS_[[#This Row],[% anualiz]]&lt;&gt;1),"Sí","NO")</f>
        <v>NO</v>
      </c>
      <c r="BW891" s="137" t="str">
        <f aca="false">+IF(DATOS_[[#This Row],[% normaliz]]*DATOS_[[#This Row],[% anualiz]]=1,"NO","Sí")</f>
        <v>Sí</v>
      </c>
      <c r="BX891" s="138" t="e">
        <f aca="false">(DATOS_[[#This Row],[S.BASE]]*(1/DATOS_[[#This Row],[% normaliz]])*(1/DATOS_[[#This Row],[% anualiz]]))*IF(DATOS_[[#This Row],[Check Equiparado]]="Sí",1,0)</f>
        <v>#DIV/0!</v>
      </c>
      <c r="BY8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1" s="138" t="e">
        <f aca="false">+DATOS_[[#This Row],[SALARIO BASE Eq]]+DATOS_[[#This Row],[Tot COMPL.SAL Eq]]</f>
        <v>#DIV/0!</v>
      </c>
      <c r="CA891" s="138" t="e">
        <f aca="false" t="array" ref="CA891:CA8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1" s="138" t="e">
        <f aca="false">+DATOS_[[#This Row],[TOTAL SALARIO Eq]]+DATOS_[[#This Row],[Tot Extrasalarial Eq]]</f>
        <v>#DIV/0!</v>
      </c>
      <c r="CC891" s="139" t="n">
        <f aca="false">DATOS_[[#This Row],[S.BASE]]</f>
        <v>0</v>
      </c>
      <c r="CD891" s="139" t="n">
        <f aca="false">+SUM(DATOS_[[#This Row],[Conc.Sal.01]:[Conc.Sal.30]])</f>
        <v>0</v>
      </c>
      <c r="CE891" s="139" t="n">
        <f aca="false">+DATOS_[[#This Row],[SALARIO BASE Ef]]+DATOS_[[#This Row],[Tot COMPL.SAL Ef]]</f>
        <v>0</v>
      </c>
      <c r="CF891" s="139" t="n">
        <f aca="false">+SUM(DATOS_[[#This Row],[C.Extra.01]:[C.Extra.05]])</f>
        <v>0</v>
      </c>
      <c r="CG891" s="139" t="n">
        <f aca="false">+DATOS_[[#This Row],[TOTAL SALARIO Ef]]+DATOS_[[#This Row],[Tot Extrasalarial Ef]]</f>
        <v>0</v>
      </c>
      <c r="CH891" s="140" t="n">
        <f aca="false">MIN(IF(DATOS_[[#This Row],[Fecha Fin Contrato]]="",$D$4,DATOS_[[#This Row],[Fecha Fin Contrato]]),$D$4)-MAX(DATOS_[[#This Row],[Fecha de Contratación]],$D$3)+1</f>
        <v>1</v>
      </c>
      <c r="CI891" s="141" t="str">
        <f aca="false">IF(COUNTIFS(DATOS_[id],DATOS_[[#This Row],[id]])&gt;1,DATOS_[[#This Row],[id]],"")</f>
        <v/>
      </c>
      <c r="CJ891" s="141" t="n">
        <f aca="false">(Inicio!$G$10-DATOS_[[#This Row],[Fecha Nacimiento]])/365.25</f>
        <v>0</v>
      </c>
      <c r="CK891" s="141" t="n">
        <f aca="false">(Inicio!$G$10-DATOS_[[#This Row],[Fecha de Antigüedad]])/365.25</f>
        <v>0</v>
      </c>
      <c r="CL891" s="141" t="e">
        <f aca="false">+VLOOKUP(DATOS_[[#This Row],[Clave de Contrato]],TblTiposContrato13[],3,0)</f>
        <v>#N/A</v>
      </c>
      <c r="CM891" s="141" t="e">
        <f aca="false">+VLOOKUP(DATOS_[[#This Row],[Clave de Contrato]],TblTiposContrato13[],4,0)</f>
        <v>#N/A</v>
      </c>
      <c r="CN891" s="141" t="str">
        <f aca="false">VLOOKUP(DATOS_[[#This Row],[Edad]],CONTRATOS!TblRngEdad,2,1)</f>
        <v>20  o menos</v>
      </c>
      <c r="CO891" s="141" t="str">
        <f aca="false">VLOOKUP(DATOS_[[#This Row],[Antigüedad]],TblRngAntg14[],2,1)</f>
        <v>0 a 1 años</v>
      </c>
    </row>
    <row r="892" customFormat="false" ht="13.8" hidden="false" customHeight="false" outlineLevel="0" collapsed="false">
      <c r="D892" s="128"/>
      <c r="E892" s="129"/>
      <c r="F892" s="129"/>
      <c r="G892" s="129"/>
      <c r="H892" s="130"/>
      <c r="I892" s="131"/>
      <c r="J892" s="128"/>
      <c r="K892" s="132"/>
      <c r="L892" s="132"/>
      <c r="M892" s="133"/>
      <c r="N892" s="133"/>
      <c r="O892" s="133"/>
      <c r="P892" s="129"/>
      <c r="Z892" s="74"/>
      <c r="AA892" s="75"/>
      <c r="AB892" s="75"/>
      <c r="AC892" s="129"/>
      <c r="AD892" s="134"/>
      <c r="AE892" s="134"/>
      <c r="AF892" s="134"/>
      <c r="AG892" s="134"/>
      <c r="AH892" s="134"/>
      <c r="AI892" s="134"/>
      <c r="AJ892" s="134"/>
      <c r="AK892" s="134"/>
      <c r="AL892" s="134"/>
      <c r="AM892" s="134"/>
      <c r="AN892" s="134"/>
      <c r="AO892" s="134"/>
      <c r="AP892" s="134"/>
      <c r="AQ892" s="134"/>
      <c r="AR892" s="134"/>
      <c r="AS892" s="134"/>
      <c r="AT892" s="134"/>
      <c r="AU892" s="134"/>
      <c r="AV892" s="134"/>
      <c r="AW892" s="134"/>
      <c r="AX892" s="134"/>
      <c r="AY892" s="134"/>
      <c r="AZ892" s="134"/>
      <c r="BA892" s="134"/>
      <c r="BB892" s="134"/>
      <c r="BC892" s="134"/>
      <c r="BD892" s="134"/>
      <c r="BE892" s="134"/>
      <c r="BF892" s="134"/>
      <c r="BG892" s="134"/>
      <c r="BH892" s="134"/>
      <c r="BI892" s="134"/>
      <c r="BJ892" s="134"/>
      <c r="BK892" s="134"/>
      <c r="BL892" s="134"/>
      <c r="BM892" s="135"/>
      <c r="BN892" s="136" t="n">
        <f aca="false">+MAX($D$3,DATOS_[[#This Row],[Fecha Inicio Sit. Contract.]])</f>
        <v>0</v>
      </c>
      <c r="BO892" s="136" t="n">
        <f aca="false">+MIN($D$4,DATOS_[[#This Row],[Fecha Fin Sit. Contract.]])</f>
        <v>0</v>
      </c>
      <c r="BP892" s="137" t="n">
        <f aca="false">+DATOS_[[#This Row],[% de jornada]]*IF(DATOS_[[#This Row],[% jornada reducida]]="",1,DATOS_[[#This Row],[% jornada reducida]])</f>
        <v>0</v>
      </c>
      <c r="BQ892" s="137" t="n">
        <f aca="false">+(DATOS_[[#This Row],[F.fin.cal]]-DATOS_[[#This Row],[F.ini.cal]]+1)/($D$4-$D$3+1)</f>
        <v>1</v>
      </c>
      <c r="BR892" s="137" t="str">
        <f aca="false">IF(OR(AND(DATOS_[[#This Row],[Fecha Fin Contrato]]&lt;$D$3,DATOS_[[#This Row],[Fecha Fin Contrato]]&lt;&gt;""),DATOS_[[#This Row],[Fecha de Contratación]]&gt;$D$4),"Fuera","Dentro")</f>
        <v>Dentro</v>
      </c>
      <c r="BS892" s="137" t="str">
        <f aca="false" t="array" ref="BS892:BS892">IF(MAX(IF(DATOS_[id]=DATOS_[[#This Row],[id]],DATOS_[F.fin.cal]))=DATOS_[[#This Row],[F.fin.cal]],"Sí","NO")</f>
        <v>Sí</v>
      </c>
      <c r="BT892" s="137" t="str">
        <f aca="false">IF(AND(DATOS_[[#This Row],[% normaliz]]&lt;&gt;1,DATOS_[[#This Row],[% anualiz]]=1),"Sí","NO")</f>
        <v>Sí</v>
      </c>
      <c r="BU892" s="137" t="str">
        <f aca="false">IF(AND(DATOS_[[#This Row],[% normaliz]]=1,DATOS_[[#This Row],[% anualiz]]&lt;&gt;1),"Sí","NO")</f>
        <v>NO</v>
      </c>
      <c r="BV892" s="137" t="str">
        <f aca="false">IF(AND(DATOS_[[#This Row],[% normaliz]]&lt;&gt;1,DATOS_[[#This Row],[% anualiz]]&lt;&gt;1),"Sí","NO")</f>
        <v>NO</v>
      </c>
      <c r="BW892" s="137" t="str">
        <f aca="false">+IF(DATOS_[[#This Row],[% normaliz]]*DATOS_[[#This Row],[% anualiz]]=1,"NO","Sí")</f>
        <v>Sí</v>
      </c>
      <c r="BX892" s="138" t="e">
        <f aca="false">(DATOS_[[#This Row],[S.BASE]]*(1/DATOS_[[#This Row],[% normaliz]])*(1/DATOS_[[#This Row],[% anualiz]]))*IF(DATOS_[[#This Row],[Check Equiparado]]="Sí",1,0)</f>
        <v>#DIV/0!</v>
      </c>
      <c r="BY8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2" s="138" t="e">
        <f aca="false">+DATOS_[[#This Row],[SALARIO BASE Eq]]+DATOS_[[#This Row],[Tot COMPL.SAL Eq]]</f>
        <v>#DIV/0!</v>
      </c>
      <c r="CA892" s="138" t="e">
        <f aca="false" t="array" ref="CA892:CA8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2" s="138" t="e">
        <f aca="false">+DATOS_[[#This Row],[TOTAL SALARIO Eq]]+DATOS_[[#This Row],[Tot Extrasalarial Eq]]</f>
        <v>#DIV/0!</v>
      </c>
      <c r="CC892" s="139" t="n">
        <f aca="false">DATOS_[[#This Row],[S.BASE]]</f>
        <v>0</v>
      </c>
      <c r="CD892" s="139" t="n">
        <f aca="false">+SUM(DATOS_[[#This Row],[Conc.Sal.01]:[Conc.Sal.30]])</f>
        <v>0</v>
      </c>
      <c r="CE892" s="139" t="n">
        <f aca="false">+DATOS_[[#This Row],[SALARIO BASE Ef]]+DATOS_[[#This Row],[Tot COMPL.SAL Ef]]</f>
        <v>0</v>
      </c>
      <c r="CF892" s="139" t="n">
        <f aca="false">+SUM(DATOS_[[#This Row],[C.Extra.01]:[C.Extra.05]])</f>
        <v>0</v>
      </c>
      <c r="CG892" s="139" t="n">
        <f aca="false">+DATOS_[[#This Row],[TOTAL SALARIO Ef]]+DATOS_[[#This Row],[Tot Extrasalarial Ef]]</f>
        <v>0</v>
      </c>
      <c r="CH892" s="140" t="n">
        <f aca="false">MIN(IF(DATOS_[[#This Row],[Fecha Fin Contrato]]="",$D$4,DATOS_[[#This Row],[Fecha Fin Contrato]]),$D$4)-MAX(DATOS_[[#This Row],[Fecha de Contratación]],$D$3)+1</f>
        <v>1</v>
      </c>
      <c r="CI892" s="141" t="str">
        <f aca="false">IF(COUNTIFS(DATOS_[id],DATOS_[[#This Row],[id]])&gt;1,DATOS_[[#This Row],[id]],"")</f>
        <v/>
      </c>
      <c r="CJ892" s="141" t="n">
        <f aca="false">(Inicio!$G$10-DATOS_[[#This Row],[Fecha Nacimiento]])/365.25</f>
        <v>0</v>
      </c>
      <c r="CK892" s="141" t="n">
        <f aca="false">(Inicio!$G$10-DATOS_[[#This Row],[Fecha de Antigüedad]])/365.25</f>
        <v>0</v>
      </c>
      <c r="CL892" s="141" t="e">
        <f aca="false">+VLOOKUP(DATOS_[[#This Row],[Clave de Contrato]],TblTiposContrato13[],3,0)</f>
        <v>#N/A</v>
      </c>
      <c r="CM892" s="141" t="e">
        <f aca="false">+VLOOKUP(DATOS_[[#This Row],[Clave de Contrato]],TblTiposContrato13[],4,0)</f>
        <v>#N/A</v>
      </c>
      <c r="CN892" s="141" t="str">
        <f aca="false">VLOOKUP(DATOS_[[#This Row],[Edad]],CONTRATOS!TblRngEdad,2,1)</f>
        <v>20  o menos</v>
      </c>
      <c r="CO892" s="141" t="str">
        <f aca="false">VLOOKUP(DATOS_[[#This Row],[Antigüedad]],TblRngAntg14[],2,1)</f>
        <v>0 a 1 años</v>
      </c>
    </row>
    <row r="893" customFormat="false" ht="13.8" hidden="false" customHeight="false" outlineLevel="0" collapsed="false">
      <c r="D893" s="128"/>
      <c r="E893" s="129"/>
      <c r="F893" s="129"/>
      <c r="G893" s="129"/>
      <c r="H893" s="130"/>
      <c r="I893" s="131"/>
      <c r="J893" s="128"/>
      <c r="K893" s="132"/>
      <c r="L893" s="132"/>
      <c r="M893" s="133"/>
      <c r="N893" s="133"/>
      <c r="O893" s="133"/>
      <c r="P893" s="129"/>
      <c r="Z893" s="74"/>
      <c r="AA893" s="75"/>
      <c r="AB893" s="75"/>
      <c r="AC893" s="129"/>
      <c r="AD893" s="134"/>
      <c r="AE893" s="134"/>
      <c r="AF893" s="134"/>
      <c r="AG893" s="134"/>
      <c r="AH893" s="134"/>
      <c r="AI893" s="134"/>
      <c r="AJ893" s="134"/>
      <c r="AK893" s="134"/>
      <c r="AL893" s="134"/>
      <c r="AM893" s="134"/>
      <c r="AN893" s="134"/>
      <c r="AO893" s="134"/>
      <c r="AP893" s="134"/>
      <c r="AQ893" s="134"/>
      <c r="AR893" s="134"/>
      <c r="AS893" s="134"/>
      <c r="AT893" s="134"/>
      <c r="AU893" s="134"/>
      <c r="AV893" s="134"/>
      <c r="AW893" s="134"/>
      <c r="AX893" s="134"/>
      <c r="AY893" s="134"/>
      <c r="AZ893" s="134"/>
      <c r="BA893" s="134"/>
      <c r="BB893" s="134"/>
      <c r="BC893" s="134"/>
      <c r="BD893" s="134"/>
      <c r="BE893" s="134"/>
      <c r="BF893" s="134"/>
      <c r="BG893" s="134"/>
      <c r="BH893" s="134"/>
      <c r="BI893" s="134"/>
      <c r="BJ893" s="134"/>
      <c r="BK893" s="134"/>
      <c r="BL893" s="134"/>
      <c r="BM893" s="135"/>
      <c r="BN893" s="136" t="n">
        <f aca="false">+MAX($D$3,DATOS_[[#This Row],[Fecha Inicio Sit. Contract.]])</f>
        <v>0</v>
      </c>
      <c r="BO893" s="136" t="n">
        <f aca="false">+MIN($D$4,DATOS_[[#This Row],[Fecha Fin Sit. Contract.]])</f>
        <v>0</v>
      </c>
      <c r="BP893" s="137" t="n">
        <f aca="false">+DATOS_[[#This Row],[% de jornada]]*IF(DATOS_[[#This Row],[% jornada reducida]]="",1,DATOS_[[#This Row],[% jornada reducida]])</f>
        <v>0</v>
      </c>
      <c r="BQ893" s="137" t="n">
        <f aca="false">+(DATOS_[[#This Row],[F.fin.cal]]-DATOS_[[#This Row],[F.ini.cal]]+1)/($D$4-$D$3+1)</f>
        <v>1</v>
      </c>
      <c r="BR893" s="137" t="str">
        <f aca="false">IF(OR(AND(DATOS_[[#This Row],[Fecha Fin Contrato]]&lt;$D$3,DATOS_[[#This Row],[Fecha Fin Contrato]]&lt;&gt;""),DATOS_[[#This Row],[Fecha de Contratación]]&gt;$D$4),"Fuera","Dentro")</f>
        <v>Dentro</v>
      </c>
      <c r="BS893" s="137" t="str">
        <f aca="false" t="array" ref="BS893:BS893">IF(MAX(IF(DATOS_[id]=DATOS_[[#This Row],[id]],DATOS_[F.fin.cal]))=DATOS_[[#This Row],[F.fin.cal]],"Sí","NO")</f>
        <v>Sí</v>
      </c>
      <c r="BT893" s="137" t="str">
        <f aca="false">IF(AND(DATOS_[[#This Row],[% normaliz]]&lt;&gt;1,DATOS_[[#This Row],[% anualiz]]=1),"Sí","NO")</f>
        <v>Sí</v>
      </c>
      <c r="BU893" s="137" t="str">
        <f aca="false">IF(AND(DATOS_[[#This Row],[% normaliz]]=1,DATOS_[[#This Row],[% anualiz]]&lt;&gt;1),"Sí","NO")</f>
        <v>NO</v>
      </c>
      <c r="BV893" s="137" t="str">
        <f aca="false">IF(AND(DATOS_[[#This Row],[% normaliz]]&lt;&gt;1,DATOS_[[#This Row],[% anualiz]]&lt;&gt;1),"Sí","NO")</f>
        <v>NO</v>
      </c>
      <c r="BW893" s="137" t="str">
        <f aca="false">+IF(DATOS_[[#This Row],[% normaliz]]*DATOS_[[#This Row],[% anualiz]]=1,"NO","Sí")</f>
        <v>Sí</v>
      </c>
      <c r="BX893" s="138" t="e">
        <f aca="false">(DATOS_[[#This Row],[S.BASE]]*(1/DATOS_[[#This Row],[% normaliz]])*(1/DATOS_[[#This Row],[% anualiz]]))*IF(DATOS_[[#This Row],[Check Equiparado]]="Sí",1,0)</f>
        <v>#DIV/0!</v>
      </c>
      <c r="BY8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3" s="138" t="e">
        <f aca="false">+DATOS_[[#This Row],[SALARIO BASE Eq]]+DATOS_[[#This Row],[Tot COMPL.SAL Eq]]</f>
        <v>#DIV/0!</v>
      </c>
      <c r="CA893" s="138" t="e">
        <f aca="false" t="array" ref="CA893:CA8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3" s="138" t="e">
        <f aca="false">+DATOS_[[#This Row],[TOTAL SALARIO Eq]]+DATOS_[[#This Row],[Tot Extrasalarial Eq]]</f>
        <v>#DIV/0!</v>
      </c>
      <c r="CC893" s="139" t="n">
        <f aca="false">DATOS_[[#This Row],[S.BASE]]</f>
        <v>0</v>
      </c>
      <c r="CD893" s="139" t="n">
        <f aca="false">+SUM(DATOS_[[#This Row],[Conc.Sal.01]:[Conc.Sal.30]])</f>
        <v>0</v>
      </c>
      <c r="CE893" s="139" t="n">
        <f aca="false">+DATOS_[[#This Row],[SALARIO BASE Ef]]+DATOS_[[#This Row],[Tot COMPL.SAL Ef]]</f>
        <v>0</v>
      </c>
      <c r="CF893" s="139" t="n">
        <f aca="false">+SUM(DATOS_[[#This Row],[C.Extra.01]:[C.Extra.05]])</f>
        <v>0</v>
      </c>
      <c r="CG893" s="139" t="n">
        <f aca="false">+DATOS_[[#This Row],[TOTAL SALARIO Ef]]+DATOS_[[#This Row],[Tot Extrasalarial Ef]]</f>
        <v>0</v>
      </c>
      <c r="CH893" s="140" t="n">
        <f aca="false">MIN(IF(DATOS_[[#This Row],[Fecha Fin Contrato]]="",$D$4,DATOS_[[#This Row],[Fecha Fin Contrato]]),$D$4)-MAX(DATOS_[[#This Row],[Fecha de Contratación]],$D$3)+1</f>
        <v>1</v>
      </c>
      <c r="CI893" s="141" t="str">
        <f aca="false">IF(COUNTIFS(DATOS_[id],DATOS_[[#This Row],[id]])&gt;1,DATOS_[[#This Row],[id]],"")</f>
        <v/>
      </c>
      <c r="CJ893" s="141" t="n">
        <f aca="false">(Inicio!$G$10-DATOS_[[#This Row],[Fecha Nacimiento]])/365.25</f>
        <v>0</v>
      </c>
      <c r="CK893" s="141" t="n">
        <f aca="false">(Inicio!$G$10-DATOS_[[#This Row],[Fecha de Antigüedad]])/365.25</f>
        <v>0</v>
      </c>
      <c r="CL893" s="141" t="e">
        <f aca="false">+VLOOKUP(DATOS_[[#This Row],[Clave de Contrato]],TblTiposContrato13[],3,0)</f>
        <v>#N/A</v>
      </c>
      <c r="CM893" s="141" t="e">
        <f aca="false">+VLOOKUP(DATOS_[[#This Row],[Clave de Contrato]],TblTiposContrato13[],4,0)</f>
        <v>#N/A</v>
      </c>
      <c r="CN893" s="141" t="str">
        <f aca="false">VLOOKUP(DATOS_[[#This Row],[Edad]],CONTRATOS!TblRngEdad,2,1)</f>
        <v>20  o menos</v>
      </c>
      <c r="CO893" s="141" t="str">
        <f aca="false">VLOOKUP(DATOS_[[#This Row],[Antigüedad]],TblRngAntg14[],2,1)</f>
        <v>0 a 1 años</v>
      </c>
    </row>
    <row r="894" customFormat="false" ht="13.8" hidden="false" customHeight="false" outlineLevel="0" collapsed="false">
      <c r="D894" s="128"/>
      <c r="E894" s="129"/>
      <c r="F894" s="129"/>
      <c r="G894" s="129"/>
      <c r="H894" s="130"/>
      <c r="I894" s="131"/>
      <c r="J894" s="128"/>
      <c r="K894" s="132"/>
      <c r="L894" s="132"/>
      <c r="M894" s="133"/>
      <c r="N894" s="133"/>
      <c r="O894" s="133"/>
      <c r="P894" s="129"/>
      <c r="Z894" s="74"/>
      <c r="AA894" s="75"/>
      <c r="AB894" s="75"/>
      <c r="AC894" s="129"/>
      <c r="AD894" s="134"/>
      <c r="AE894" s="134"/>
      <c r="AF894" s="134"/>
      <c r="AG894" s="134"/>
      <c r="AH894" s="134"/>
      <c r="AI894" s="134"/>
      <c r="AJ894" s="134"/>
      <c r="AK894" s="134"/>
      <c r="AL894" s="134"/>
      <c r="AM894" s="134"/>
      <c r="AN894" s="134"/>
      <c r="AO894" s="134"/>
      <c r="AP894" s="134"/>
      <c r="AQ894" s="134"/>
      <c r="AR894" s="134"/>
      <c r="AS894" s="134"/>
      <c r="AT894" s="134"/>
      <c r="AU894" s="134"/>
      <c r="AV894" s="134"/>
      <c r="AW894" s="134"/>
      <c r="AX894" s="134"/>
      <c r="AY894" s="134"/>
      <c r="AZ894" s="134"/>
      <c r="BA894" s="134"/>
      <c r="BB894" s="134"/>
      <c r="BC894" s="134"/>
      <c r="BD894" s="134"/>
      <c r="BE894" s="134"/>
      <c r="BF894" s="134"/>
      <c r="BG894" s="134"/>
      <c r="BH894" s="134"/>
      <c r="BI894" s="134"/>
      <c r="BJ894" s="134"/>
      <c r="BK894" s="134"/>
      <c r="BL894" s="134"/>
      <c r="BM894" s="135"/>
      <c r="BN894" s="136" t="n">
        <f aca="false">+MAX($D$3,DATOS_[[#This Row],[Fecha Inicio Sit. Contract.]])</f>
        <v>0</v>
      </c>
      <c r="BO894" s="136" t="n">
        <f aca="false">+MIN($D$4,DATOS_[[#This Row],[Fecha Fin Sit. Contract.]])</f>
        <v>0</v>
      </c>
      <c r="BP894" s="137" t="n">
        <f aca="false">+DATOS_[[#This Row],[% de jornada]]*IF(DATOS_[[#This Row],[% jornada reducida]]="",1,DATOS_[[#This Row],[% jornada reducida]])</f>
        <v>0</v>
      </c>
      <c r="BQ894" s="137" t="n">
        <f aca="false">+(DATOS_[[#This Row],[F.fin.cal]]-DATOS_[[#This Row],[F.ini.cal]]+1)/($D$4-$D$3+1)</f>
        <v>1</v>
      </c>
      <c r="BR894" s="137" t="str">
        <f aca="false">IF(OR(AND(DATOS_[[#This Row],[Fecha Fin Contrato]]&lt;$D$3,DATOS_[[#This Row],[Fecha Fin Contrato]]&lt;&gt;""),DATOS_[[#This Row],[Fecha de Contratación]]&gt;$D$4),"Fuera","Dentro")</f>
        <v>Dentro</v>
      </c>
      <c r="BS894" s="137" t="str">
        <f aca="false" t="array" ref="BS894:BS894">IF(MAX(IF(DATOS_[id]=DATOS_[[#This Row],[id]],DATOS_[F.fin.cal]))=DATOS_[[#This Row],[F.fin.cal]],"Sí","NO")</f>
        <v>Sí</v>
      </c>
      <c r="BT894" s="137" t="str">
        <f aca="false">IF(AND(DATOS_[[#This Row],[% normaliz]]&lt;&gt;1,DATOS_[[#This Row],[% anualiz]]=1),"Sí","NO")</f>
        <v>Sí</v>
      </c>
      <c r="BU894" s="137" t="str">
        <f aca="false">IF(AND(DATOS_[[#This Row],[% normaliz]]=1,DATOS_[[#This Row],[% anualiz]]&lt;&gt;1),"Sí","NO")</f>
        <v>NO</v>
      </c>
      <c r="BV894" s="137" t="str">
        <f aca="false">IF(AND(DATOS_[[#This Row],[% normaliz]]&lt;&gt;1,DATOS_[[#This Row],[% anualiz]]&lt;&gt;1),"Sí","NO")</f>
        <v>NO</v>
      </c>
      <c r="BW894" s="137" t="str">
        <f aca="false">+IF(DATOS_[[#This Row],[% normaliz]]*DATOS_[[#This Row],[% anualiz]]=1,"NO","Sí")</f>
        <v>Sí</v>
      </c>
      <c r="BX894" s="138" t="e">
        <f aca="false">(DATOS_[[#This Row],[S.BASE]]*(1/DATOS_[[#This Row],[% normaliz]])*(1/DATOS_[[#This Row],[% anualiz]]))*IF(DATOS_[[#This Row],[Check Equiparado]]="Sí",1,0)</f>
        <v>#DIV/0!</v>
      </c>
      <c r="BY8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4" s="138" t="e">
        <f aca="false">+DATOS_[[#This Row],[SALARIO BASE Eq]]+DATOS_[[#This Row],[Tot COMPL.SAL Eq]]</f>
        <v>#DIV/0!</v>
      </c>
      <c r="CA894" s="138" t="e">
        <f aca="false" t="array" ref="CA894:CA8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4" s="138" t="e">
        <f aca="false">+DATOS_[[#This Row],[TOTAL SALARIO Eq]]+DATOS_[[#This Row],[Tot Extrasalarial Eq]]</f>
        <v>#DIV/0!</v>
      </c>
      <c r="CC894" s="139" t="n">
        <f aca="false">DATOS_[[#This Row],[S.BASE]]</f>
        <v>0</v>
      </c>
      <c r="CD894" s="139" t="n">
        <f aca="false">+SUM(DATOS_[[#This Row],[Conc.Sal.01]:[Conc.Sal.30]])</f>
        <v>0</v>
      </c>
      <c r="CE894" s="139" t="n">
        <f aca="false">+DATOS_[[#This Row],[SALARIO BASE Ef]]+DATOS_[[#This Row],[Tot COMPL.SAL Ef]]</f>
        <v>0</v>
      </c>
      <c r="CF894" s="139" t="n">
        <f aca="false">+SUM(DATOS_[[#This Row],[C.Extra.01]:[C.Extra.05]])</f>
        <v>0</v>
      </c>
      <c r="CG894" s="139" t="n">
        <f aca="false">+DATOS_[[#This Row],[TOTAL SALARIO Ef]]+DATOS_[[#This Row],[Tot Extrasalarial Ef]]</f>
        <v>0</v>
      </c>
      <c r="CH894" s="140" t="n">
        <f aca="false">MIN(IF(DATOS_[[#This Row],[Fecha Fin Contrato]]="",$D$4,DATOS_[[#This Row],[Fecha Fin Contrato]]),$D$4)-MAX(DATOS_[[#This Row],[Fecha de Contratación]],$D$3)+1</f>
        <v>1</v>
      </c>
      <c r="CI894" s="141" t="str">
        <f aca="false">IF(COUNTIFS(DATOS_[id],DATOS_[[#This Row],[id]])&gt;1,DATOS_[[#This Row],[id]],"")</f>
        <v/>
      </c>
      <c r="CJ894" s="141" t="n">
        <f aca="false">(Inicio!$G$10-DATOS_[[#This Row],[Fecha Nacimiento]])/365.25</f>
        <v>0</v>
      </c>
      <c r="CK894" s="141" t="n">
        <f aca="false">(Inicio!$G$10-DATOS_[[#This Row],[Fecha de Antigüedad]])/365.25</f>
        <v>0</v>
      </c>
      <c r="CL894" s="141" t="e">
        <f aca="false">+VLOOKUP(DATOS_[[#This Row],[Clave de Contrato]],TblTiposContrato13[],3,0)</f>
        <v>#N/A</v>
      </c>
      <c r="CM894" s="141" t="e">
        <f aca="false">+VLOOKUP(DATOS_[[#This Row],[Clave de Contrato]],TblTiposContrato13[],4,0)</f>
        <v>#N/A</v>
      </c>
      <c r="CN894" s="141" t="str">
        <f aca="false">VLOOKUP(DATOS_[[#This Row],[Edad]],CONTRATOS!TblRngEdad,2,1)</f>
        <v>20  o menos</v>
      </c>
      <c r="CO894" s="141" t="str">
        <f aca="false">VLOOKUP(DATOS_[[#This Row],[Antigüedad]],TblRngAntg14[],2,1)</f>
        <v>0 a 1 años</v>
      </c>
    </row>
    <row r="895" customFormat="false" ht="13.8" hidden="false" customHeight="false" outlineLevel="0" collapsed="false">
      <c r="D895" s="128"/>
      <c r="E895" s="129"/>
      <c r="F895" s="129"/>
      <c r="G895" s="129"/>
      <c r="H895" s="130"/>
      <c r="I895" s="131"/>
      <c r="J895" s="128"/>
      <c r="K895" s="132"/>
      <c r="L895" s="132"/>
      <c r="M895" s="133"/>
      <c r="N895" s="133"/>
      <c r="O895" s="133"/>
      <c r="P895" s="129"/>
      <c r="Z895" s="74"/>
      <c r="AA895" s="75"/>
      <c r="AB895" s="75"/>
      <c r="AC895" s="129"/>
      <c r="AD895" s="134"/>
      <c r="AE895" s="134"/>
      <c r="AF895" s="134"/>
      <c r="AG895" s="134"/>
      <c r="AH895" s="134"/>
      <c r="AI895" s="134"/>
      <c r="AJ895" s="134"/>
      <c r="AK895" s="134"/>
      <c r="AL895" s="134"/>
      <c r="AM895" s="134"/>
      <c r="AN895" s="134"/>
      <c r="AO895" s="134"/>
      <c r="AP895" s="134"/>
      <c r="AQ895" s="134"/>
      <c r="AR895" s="134"/>
      <c r="AS895" s="134"/>
      <c r="AT895" s="134"/>
      <c r="AU895" s="134"/>
      <c r="AV895" s="134"/>
      <c r="AW895" s="134"/>
      <c r="AX895" s="134"/>
      <c r="AY895" s="134"/>
      <c r="AZ895" s="134"/>
      <c r="BA895" s="134"/>
      <c r="BB895" s="134"/>
      <c r="BC895" s="134"/>
      <c r="BD895" s="134"/>
      <c r="BE895" s="134"/>
      <c r="BF895" s="134"/>
      <c r="BG895" s="134"/>
      <c r="BH895" s="134"/>
      <c r="BI895" s="134"/>
      <c r="BJ895" s="134"/>
      <c r="BK895" s="134"/>
      <c r="BL895" s="134"/>
      <c r="BM895" s="135"/>
      <c r="BN895" s="136" t="n">
        <f aca="false">+MAX($D$3,DATOS_[[#This Row],[Fecha Inicio Sit. Contract.]])</f>
        <v>0</v>
      </c>
      <c r="BO895" s="136" t="n">
        <f aca="false">+MIN($D$4,DATOS_[[#This Row],[Fecha Fin Sit. Contract.]])</f>
        <v>0</v>
      </c>
      <c r="BP895" s="137" t="n">
        <f aca="false">+DATOS_[[#This Row],[% de jornada]]*IF(DATOS_[[#This Row],[% jornada reducida]]="",1,DATOS_[[#This Row],[% jornada reducida]])</f>
        <v>0</v>
      </c>
      <c r="BQ895" s="137" t="n">
        <f aca="false">+(DATOS_[[#This Row],[F.fin.cal]]-DATOS_[[#This Row],[F.ini.cal]]+1)/($D$4-$D$3+1)</f>
        <v>1</v>
      </c>
      <c r="BR895" s="137" t="str">
        <f aca="false">IF(OR(AND(DATOS_[[#This Row],[Fecha Fin Contrato]]&lt;$D$3,DATOS_[[#This Row],[Fecha Fin Contrato]]&lt;&gt;""),DATOS_[[#This Row],[Fecha de Contratación]]&gt;$D$4),"Fuera","Dentro")</f>
        <v>Dentro</v>
      </c>
      <c r="BS895" s="137" t="str">
        <f aca="false" t="array" ref="BS895:BS895">IF(MAX(IF(DATOS_[id]=DATOS_[[#This Row],[id]],DATOS_[F.fin.cal]))=DATOS_[[#This Row],[F.fin.cal]],"Sí","NO")</f>
        <v>Sí</v>
      </c>
      <c r="BT895" s="137" t="str">
        <f aca="false">IF(AND(DATOS_[[#This Row],[% normaliz]]&lt;&gt;1,DATOS_[[#This Row],[% anualiz]]=1),"Sí","NO")</f>
        <v>Sí</v>
      </c>
      <c r="BU895" s="137" t="str">
        <f aca="false">IF(AND(DATOS_[[#This Row],[% normaliz]]=1,DATOS_[[#This Row],[% anualiz]]&lt;&gt;1),"Sí","NO")</f>
        <v>NO</v>
      </c>
      <c r="BV895" s="137" t="str">
        <f aca="false">IF(AND(DATOS_[[#This Row],[% normaliz]]&lt;&gt;1,DATOS_[[#This Row],[% anualiz]]&lt;&gt;1),"Sí","NO")</f>
        <v>NO</v>
      </c>
      <c r="BW895" s="137" t="str">
        <f aca="false">+IF(DATOS_[[#This Row],[% normaliz]]*DATOS_[[#This Row],[% anualiz]]=1,"NO","Sí")</f>
        <v>Sí</v>
      </c>
      <c r="BX895" s="138" t="e">
        <f aca="false">(DATOS_[[#This Row],[S.BASE]]*(1/DATOS_[[#This Row],[% normaliz]])*(1/DATOS_[[#This Row],[% anualiz]]))*IF(DATOS_[[#This Row],[Check Equiparado]]="Sí",1,0)</f>
        <v>#DIV/0!</v>
      </c>
      <c r="BY8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5" s="138" t="e">
        <f aca="false">+DATOS_[[#This Row],[SALARIO BASE Eq]]+DATOS_[[#This Row],[Tot COMPL.SAL Eq]]</f>
        <v>#DIV/0!</v>
      </c>
      <c r="CA895" s="138" t="e">
        <f aca="false" t="array" ref="CA895:CA8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5" s="138" t="e">
        <f aca="false">+DATOS_[[#This Row],[TOTAL SALARIO Eq]]+DATOS_[[#This Row],[Tot Extrasalarial Eq]]</f>
        <v>#DIV/0!</v>
      </c>
      <c r="CC895" s="139" t="n">
        <f aca="false">DATOS_[[#This Row],[S.BASE]]</f>
        <v>0</v>
      </c>
      <c r="CD895" s="139" t="n">
        <f aca="false">+SUM(DATOS_[[#This Row],[Conc.Sal.01]:[Conc.Sal.30]])</f>
        <v>0</v>
      </c>
      <c r="CE895" s="139" t="n">
        <f aca="false">+DATOS_[[#This Row],[SALARIO BASE Ef]]+DATOS_[[#This Row],[Tot COMPL.SAL Ef]]</f>
        <v>0</v>
      </c>
      <c r="CF895" s="139" t="n">
        <f aca="false">+SUM(DATOS_[[#This Row],[C.Extra.01]:[C.Extra.05]])</f>
        <v>0</v>
      </c>
      <c r="CG895" s="139" t="n">
        <f aca="false">+DATOS_[[#This Row],[TOTAL SALARIO Ef]]+DATOS_[[#This Row],[Tot Extrasalarial Ef]]</f>
        <v>0</v>
      </c>
      <c r="CH895" s="140" t="n">
        <f aca="false">MIN(IF(DATOS_[[#This Row],[Fecha Fin Contrato]]="",$D$4,DATOS_[[#This Row],[Fecha Fin Contrato]]),$D$4)-MAX(DATOS_[[#This Row],[Fecha de Contratación]],$D$3)+1</f>
        <v>1</v>
      </c>
      <c r="CI895" s="141" t="str">
        <f aca="false">IF(COUNTIFS(DATOS_[id],DATOS_[[#This Row],[id]])&gt;1,DATOS_[[#This Row],[id]],"")</f>
        <v/>
      </c>
      <c r="CJ895" s="141" t="n">
        <f aca="false">(Inicio!$G$10-DATOS_[[#This Row],[Fecha Nacimiento]])/365.25</f>
        <v>0</v>
      </c>
      <c r="CK895" s="141" t="n">
        <f aca="false">(Inicio!$G$10-DATOS_[[#This Row],[Fecha de Antigüedad]])/365.25</f>
        <v>0</v>
      </c>
      <c r="CL895" s="141" t="e">
        <f aca="false">+VLOOKUP(DATOS_[[#This Row],[Clave de Contrato]],TblTiposContrato13[],3,0)</f>
        <v>#N/A</v>
      </c>
      <c r="CM895" s="141" t="e">
        <f aca="false">+VLOOKUP(DATOS_[[#This Row],[Clave de Contrato]],TblTiposContrato13[],4,0)</f>
        <v>#N/A</v>
      </c>
      <c r="CN895" s="141" t="str">
        <f aca="false">VLOOKUP(DATOS_[[#This Row],[Edad]],CONTRATOS!TblRngEdad,2,1)</f>
        <v>20  o menos</v>
      </c>
      <c r="CO895" s="141" t="str">
        <f aca="false">VLOOKUP(DATOS_[[#This Row],[Antigüedad]],TblRngAntg14[],2,1)</f>
        <v>0 a 1 años</v>
      </c>
    </row>
    <row r="896" customFormat="false" ht="13.8" hidden="false" customHeight="false" outlineLevel="0" collapsed="false">
      <c r="D896" s="128"/>
      <c r="E896" s="129"/>
      <c r="F896" s="129"/>
      <c r="G896" s="129"/>
      <c r="H896" s="130"/>
      <c r="I896" s="131"/>
      <c r="J896" s="128"/>
      <c r="K896" s="132"/>
      <c r="L896" s="132"/>
      <c r="M896" s="133"/>
      <c r="N896" s="133"/>
      <c r="O896" s="133"/>
      <c r="P896" s="129"/>
      <c r="Z896" s="74"/>
      <c r="AA896" s="75"/>
      <c r="AB896" s="75"/>
      <c r="AC896" s="129"/>
      <c r="AD896" s="134"/>
      <c r="AE896" s="134"/>
      <c r="AF896" s="134"/>
      <c r="AG896" s="134"/>
      <c r="AH896" s="134"/>
      <c r="AI896" s="134"/>
      <c r="AJ896" s="134"/>
      <c r="AK896" s="134"/>
      <c r="AL896" s="134"/>
      <c r="AM896" s="134"/>
      <c r="AN896" s="134"/>
      <c r="AO896" s="134"/>
      <c r="AP896" s="134"/>
      <c r="AQ896" s="134"/>
      <c r="AR896" s="134"/>
      <c r="AS896" s="134"/>
      <c r="AT896" s="134"/>
      <c r="AU896" s="134"/>
      <c r="AV896" s="134"/>
      <c r="AW896" s="134"/>
      <c r="AX896" s="134"/>
      <c r="AY896" s="134"/>
      <c r="AZ896" s="134"/>
      <c r="BA896" s="134"/>
      <c r="BB896" s="134"/>
      <c r="BC896" s="134"/>
      <c r="BD896" s="134"/>
      <c r="BE896" s="134"/>
      <c r="BF896" s="134"/>
      <c r="BG896" s="134"/>
      <c r="BH896" s="134"/>
      <c r="BI896" s="134"/>
      <c r="BJ896" s="134"/>
      <c r="BK896" s="134"/>
      <c r="BL896" s="134"/>
      <c r="BM896" s="135"/>
      <c r="BN896" s="136" t="n">
        <f aca="false">+MAX($D$3,DATOS_[[#This Row],[Fecha Inicio Sit. Contract.]])</f>
        <v>0</v>
      </c>
      <c r="BO896" s="136" t="n">
        <f aca="false">+MIN($D$4,DATOS_[[#This Row],[Fecha Fin Sit. Contract.]])</f>
        <v>0</v>
      </c>
      <c r="BP896" s="137" t="n">
        <f aca="false">+DATOS_[[#This Row],[% de jornada]]*IF(DATOS_[[#This Row],[% jornada reducida]]="",1,DATOS_[[#This Row],[% jornada reducida]])</f>
        <v>0</v>
      </c>
      <c r="BQ896" s="137" t="n">
        <f aca="false">+(DATOS_[[#This Row],[F.fin.cal]]-DATOS_[[#This Row],[F.ini.cal]]+1)/($D$4-$D$3+1)</f>
        <v>1</v>
      </c>
      <c r="BR896" s="137" t="str">
        <f aca="false">IF(OR(AND(DATOS_[[#This Row],[Fecha Fin Contrato]]&lt;$D$3,DATOS_[[#This Row],[Fecha Fin Contrato]]&lt;&gt;""),DATOS_[[#This Row],[Fecha de Contratación]]&gt;$D$4),"Fuera","Dentro")</f>
        <v>Dentro</v>
      </c>
      <c r="BS896" s="137" t="str">
        <f aca="false" t="array" ref="BS896:BS896">IF(MAX(IF(DATOS_[id]=DATOS_[[#This Row],[id]],DATOS_[F.fin.cal]))=DATOS_[[#This Row],[F.fin.cal]],"Sí","NO")</f>
        <v>Sí</v>
      </c>
      <c r="BT896" s="137" t="str">
        <f aca="false">IF(AND(DATOS_[[#This Row],[% normaliz]]&lt;&gt;1,DATOS_[[#This Row],[% anualiz]]=1),"Sí","NO")</f>
        <v>Sí</v>
      </c>
      <c r="BU896" s="137" t="str">
        <f aca="false">IF(AND(DATOS_[[#This Row],[% normaliz]]=1,DATOS_[[#This Row],[% anualiz]]&lt;&gt;1),"Sí","NO")</f>
        <v>NO</v>
      </c>
      <c r="BV896" s="137" t="str">
        <f aca="false">IF(AND(DATOS_[[#This Row],[% normaliz]]&lt;&gt;1,DATOS_[[#This Row],[% anualiz]]&lt;&gt;1),"Sí","NO")</f>
        <v>NO</v>
      </c>
      <c r="BW896" s="137" t="str">
        <f aca="false">+IF(DATOS_[[#This Row],[% normaliz]]*DATOS_[[#This Row],[% anualiz]]=1,"NO","Sí")</f>
        <v>Sí</v>
      </c>
      <c r="BX896" s="138" t="e">
        <f aca="false">(DATOS_[[#This Row],[S.BASE]]*(1/DATOS_[[#This Row],[% normaliz]])*(1/DATOS_[[#This Row],[% anualiz]]))*IF(DATOS_[[#This Row],[Check Equiparado]]="Sí",1,0)</f>
        <v>#DIV/0!</v>
      </c>
      <c r="BY8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6" s="138" t="e">
        <f aca="false">+DATOS_[[#This Row],[SALARIO BASE Eq]]+DATOS_[[#This Row],[Tot COMPL.SAL Eq]]</f>
        <v>#DIV/0!</v>
      </c>
      <c r="CA896" s="138" t="e">
        <f aca="false" t="array" ref="CA896:CA8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6" s="138" t="e">
        <f aca="false">+DATOS_[[#This Row],[TOTAL SALARIO Eq]]+DATOS_[[#This Row],[Tot Extrasalarial Eq]]</f>
        <v>#DIV/0!</v>
      </c>
      <c r="CC896" s="139" t="n">
        <f aca="false">DATOS_[[#This Row],[S.BASE]]</f>
        <v>0</v>
      </c>
      <c r="CD896" s="139" t="n">
        <f aca="false">+SUM(DATOS_[[#This Row],[Conc.Sal.01]:[Conc.Sal.30]])</f>
        <v>0</v>
      </c>
      <c r="CE896" s="139" t="n">
        <f aca="false">+DATOS_[[#This Row],[SALARIO BASE Ef]]+DATOS_[[#This Row],[Tot COMPL.SAL Ef]]</f>
        <v>0</v>
      </c>
      <c r="CF896" s="139" t="n">
        <f aca="false">+SUM(DATOS_[[#This Row],[C.Extra.01]:[C.Extra.05]])</f>
        <v>0</v>
      </c>
      <c r="CG896" s="139" t="n">
        <f aca="false">+DATOS_[[#This Row],[TOTAL SALARIO Ef]]+DATOS_[[#This Row],[Tot Extrasalarial Ef]]</f>
        <v>0</v>
      </c>
      <c r="CH896" s="140" t="n">
        <f aca="false">MIN(IF(DATOS_[[#This Row],[Fecha Fin Contrato]]="",$D$4,DATOS_[[#This Row],[Fecha Fin Contrato]]),$D$4)-MAX(DATOS_[[#This Row],[Fecha de Contratación]],$D$3)+1</f>
        <v>1</v>
      </c>
      <c r="CI896" s="141" t="str">
        <f aca="false">IF(COUNTIFS(DATOS_[id],DATOS_[[#This Row],[id]])&gt;1,DATOS_[[#This Row],[id]],"")</f>
        <v/>
      </c>
      <c r="CJ896" s="141" t="n">
        <f aca="false">(Inicio!$G$10-DATOS_[[#This Row],[Fecha Nacimiento]])/365.25</f>
        <v>0</v>
      </c>
      <c r="CK896" s="141" t="n">
        <f aca="false">(Inicio!$G$10-DATOS_[[#This Row],[Fecha de Antigüedad]])/365.25</f>
        <v>0</v>
      </c>
      <c r="CL896" s="141" t="e">
        <f aca="false">+VLOOKUP(DATOS_[[#This Row],[Clave de Contrato]],TblTiposContrato13[],3,0)</f>
        <v>#N/A</v>
      </c>
      <c r="CM896" s="141" t="e">
        <f aca="false">+VLOOKUP(DATOS_[[#This Row],[Clave de Contrato]],TblTiposContrato13[],4,0)</f>
        <v>#N/A</v>
      </c>
      <c r="CN896" s="141" t="str">
        <f aca="false">VLOOKUP(DATOS_[[#This Row],[Edad]],CONTRATOS!TblRngEdad,2,1)</f>
        <v>20  o menos</v>
      </c>
      <c r="CO896" s="141" t="str">
        <f aca="false">VLOOKUP(DATOS_[[#This Row],[Antigüedad]],TblRngAntg14[],2,1)</f>
        <v>0 a 1 años</v>
      </c>
    </row>
    <row r="897" customFormat="false" ht="13.8" hidden="false" customHeight="false" outlineLevel="0" collapsed="false">
      <c r="D897" s="128"/>
      <c r="E897" s="129"/>
      <c r="F897" s="129"/>
      <c r="G897" s="129"/>
      <c r="H897" s="130"/>
      <c r="I897" s="131"/>
      <c r="J897" s="128"/>
      <c r="K897" s="132"/>
      <c r="L897" s="132"/>
      <c r="M897" s="133"/>
      <c r="N897" s="133"/>
      <c r="O897" s="133"/>
      <c r="P897" s="129"/>
      <c r="Z897" s="74"/>
      <c r="AA897" s="75"/>
      <c r="AB897" s="75"/>
      <c r="AC897" s="129"/>
      <c r="AD897" s="134"/>
      <c r="AE897" s="134"/>
      <c r="AF897" s="134"/>
      <c r="AG897" s="134"/>
      <c r="AH897" s="134"/>
      <c r="AI897" s="134"/>
      <c r="AJ897" s="134"/>
      <c r="AK897" s="134"/>
      <c r="AL897" s="134"/>
      <c r="AM897" s="134"/>
      <c r="AN897" s="134"/>
      <c r="AO897" s="134"/>
      <c r="AP897" s="134"/>
      <c r="AQ897" s="134"/>
      <c r="AR897" s="134"/>
      <c r="AS897" s="134"/>
      <c r="AT897" s="134"/>
      <c r="AU897" s="134"/>
      <c r="AV897" s="134"/>
      <c r="AW897" s="134"/>
      <c r="AX897" s="134"/>
      <c r="AY897" s="134"/>
      <c r="AZ897" s="134"/>
      <c r="BA897" s="134"/>
      <c r="BB897" s="134"/>
      <c r="BC897" s="134"/>
      <c r="BD897" s="134"/>
      <c r="BE897" s="134"/>
      <c r="BF897" s="134"/>
      <c r="BG897" s="134"/>
      <c r="BH897" s="134"/>
      <c r="BI897" s="134"/>
      <c r="BJ897" s="134"/>
      <c r="BK897" s="134"/>
      <c r="BL897" s="134"/>
      <c r="BM897" s="135"/>
      <c r="BN897" s="136" t="n">
        <f aca="false">+MAX($D$3,DATOS_[[#This Row],[Fecha Inicio Sit. Contract.]])</f>
        <v>0</v>
      </c>
      <c r="BO897" s="136" t="n">
        <f aca="false">+MIN($D$4,DATOS_[[#This Row],[Fecha Fin Sit. Contract.]])</f>
        <v>0</v>
      </c>
      <c r="BP897" s="137" t="n">
        <f aca="false">+DATOS_[[#This Row],[% de jornada]]*IF(DATOS_[[#This Row],[% jornada reducida]]="",1,DATOS_[[#This Row],[% jornada reducida]])</f>
        <v>0</v>
      </c>
      <c r="BQ897" s="137" t="n">
        <f aca="false">+(DATOS_[[#This Row],[F.fin.cal]]-DATOS_[[#This Row],[F.ini.cal]]+1)/($D$4-$D$3+1)</f>
        <v>1</v>
      </c>
      <c r="BR897" s="137" t="str">
        <f aca="false">IF(OR(AND(DATOS_[[#This Row],[Fecha Fin Contrato]]&lt;$D$3,DATOS_[[#This Row],[Fecha Fin Contrato]]&lt;&gt;""),DATOS_[[#This Row],[Fecha de Contratación]]&gt;$D$4),"Fuera","Dentro")</f>
        <v>Dentro</v>
      </c>
      <c r="BS897" s="137" t="str">
        <f aca="false" t="array" ref="BS897:BS897">IF(MAX(IF(DATOS_[id]=DATOS_[[#This Row],[id]],DATOS_[F.fin.cal]))=DATOS_[[#This Row],[F.fin.cal]],"Sí","NO")</f>
        <v>Sí</v>
      </c>
      <c r="BT897" s="137" t="str">
        <f aca="false">IF(AND(DATOS_[[#This Row],[% normaliz]]&lt;&gt;1,DATOS_[[#This Row],[% anualiz]]=1),"Sí","NO")</f>
        <v>Sí</v>
      </c>
      <c r="BU897" s="137" t="str">
        <f aca="false">IF(AND(DATOS_[[#This Row],[% normaliz]]=1,DATOS_[[#This Row],[% anualiz]]&lt;&gt;1),"Sí","NO")</f>
        <v>NO</v>
      </c>
      <c r="BV897" s="137" t="str">
        <f aca="false">IF(AND(DATOS_[[#This Row],[% normaliz]]&lt;&gt;1,DATOS_[[#This Row],[% anualiz]]&lt;&gt;1),"Sí","NO")</f>
        <v>NO</v>
      </c>
      <c r="BW897" s="137" t="str">
        <f aca="false">+IF(DATOS_[[#This Row],[% normaliz]]*DATOS_[[#This Row],[% anualiz]]=1,"NO","Sí")</f>
        <v>Sí</v>
      </c>
      <c r="BX897" s="138" t="e">
        <f aca="false">(DATOS_[[#This Row],[S.BASE]]*(1/DATOS_[[#This Row],[% normaliz]])*(1/DATOS_[[#This Row],[% anualiz]]))*IF(DATOS_[[#This Row],[Check Equiparado]]="Sí",1,0)</f>
        <v>#DIV/0!</v>
      </c>
      <c r="BY8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7" s="138" t="e">
        <f aca="false">+DATOS_[[#This Row],[SALARIO BASE Eq]]+DATOS_[[#This Row],[Tot COMPL.SAL Eq]]</f>
        <v>#DIV/0!</v>
      </c>
      <c r="CA897" s="138" t="e">
        <f aca="false" t="array" ref="CA897:CA8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7" s="138" t="e">
        <f aca="false">+DATOS_[[#This Row],[TOTAL SALARIO Eq]]+DATOS_[[#This Row],[Tot Extrasalarial Eq]]</f>
        <v>#DIV/0!</v>
      </c>
      <c r="CC897" s="139" t="n">
        <f aca="false">DATOS_[[#This Row],[S.BASE]]</f>
        <v>0</v>
      </c>
      <c r="CD897" s="139" t="n">
        <f aca="false">+SUM(DATOS_[[#This Row],[Conc.Sal.01]:[Conc.Sal.30]])</f>
        <v>0</v>
      </c>
      <c r="CE897" s="139" t="n">
        <f aca="false">+DATOS_[[#This Row],[SALARIO BASE Ef]]+DATOS_[[#This Row],[Tot COMPL.SAL Ef]]</f>
        <v>0</v>
      </c>
      <c r="CF897" s="139" t="n">
        <f aca="false">+SUM(DATOS_[[#This Row],[C.Extra.01]:[C.Extra.05]])</f>
        <v>0</v>
      </c>
      <c r="CG897" s="139" t="n">
        <f aca="false">+DATOS_[[#This Row],[TOTAL SALARIO Ef]]+DATOS_[[#This Row],[Tot Extrasalarial Ef]]</f>
        <v>0</v>
      </c>
      <c r="CH897" s="140" t="n">
        <f aca="false">MIN(IF(DATOS_[[#This Row],[Fecha Fin Contrato]]="",$D$4,DATOS_[[#This Row],[Fecha Fin Contrato]]),$D$4)-MAX(DATOS_[[#This Row],[Fecha de Contratación]],$D$3)+1</f>
        <v>1</v>
      </c>
      <c r="CI897" s="141" t="str">
        <f aca="false">IF(COUNTIFS(DATOS_[id],DATOS_[[#This Row],[id]])&gt;1,DATOS_[[#This Row],[id]],"")</f>
        <v/>
      </c>
      <c r="CJ897" s="141" t="n">
        <f aca="false">(Inicio!$G$10-DATOS_[[#This Row],[Fecha Nacimiento]])/365.25</f>
        <v>0</v>
      </c>
      <c r="CK897" s="141" t="n">
        <f aca="false">(Inicio!$G$10-DATOS_[[#This Row],[Fecha de Antigüedad]])/365.25</f>
        <v>0</v>
      </c>
      <c r="CL897" s="141" t="e">
        <f aca="false">+VLOOKUP(DATOS_[[#This Row],[Clave de Contrato]],TblTiposContrato13[],3,0)</f>
        <v>#N/A</v>
      </c>
      <c r="CM897" s="141" t="e">
        <f aca="false">+VLOOKUP(DATOS_[[#This Row],[Clave de Contrato]],TblTiposContrato13[],4,0)</f>
        <v>#N/A</v>
      </c>
      <c r="CN897" s="141" t="str">
        <f aca="false">VLOOKUP(DATOS_[[#This Row],[Edad]],CONTRATOS!TblRngEdad,2,1)</f>
        <v>20  o menos</v>
      </c>
      <c r="CO897" s="141" t="str">
        <f aca="false">VLOOKUP(DATOS_[[#This Row],[Antigüedad]],TblRngAntg14[],2,1)</f>
        <v>0 a 1 años</v>
      </c>
    </row>
    <row r="898" customFormat="false" ht="13.8" hidden="false" customHeight="false" outlineLevel="0" collapsed="false">
      <c r="D898" s="128"/>
      <c r="E898" s="129"/>
      <c r="F898" s="129"/>
      <c r="G898" s="129"/>
      <c r="H898" s="130"/>
      <c r="I898" s="131"/>
      <c r="J898" s="128"/>
      <c r="K898" s="132"/>
      <c r="L898" s="132"/>
      <c r="M898" s="133"/>
      <c r="N898" s="133"/>
      <c r="O898" s="133"/>
      <c r="P898" s="129"/>
      <c r="Z898" s="74"/>
      <c r="AA898" s="75"/>
      <c r="AB898" s="75"/>
      <c r="AC898" s="129"/>
      <c r="AD898" s="134"/>
      <c r="AE898" s="134"/>
      <c r="AF898" s="134"/>
      <c r="AG898" s="134"/>
      <c r="AH898" s="134"/>
      <c r="AI898" s="134"/>
      <c r="AJ898" s="134"/>
      <c r="AK898" s="134"/>
      <c r="AL898" s="134"/>
      <c r="AM898" s="134"/>
      <c r="AN898" s="134"/>
      <c r="AO898" s="134"/>
      <c r="AP898" s="134"/>
      <c r="AQ898" s="134"/>
      <c r="AR898" s="134"/>
      <c r="AS898" s="134"/>
      <c r="AT898" s="134"/>
      <c r="AU898" s="134"/>
      <c r="AV898" s="134"/>
      <c r="AW898" s="134"/>
      <c r="AX898" s="134"/>
      <c r="AY898" s="134"/>
      <c r="AZ898" s="134"/>
      <c r="BA898" s="134"/>
      <c r="BB898" s="134"/>
      <c r="BC898" s="134"/>
      <c r="BD898" s="134"/>
      <c r="BE898" s="134"/>
      <c r="BF898" s="134"/>
      <c r="BG898" s="134"/>
      <c r="BH898" s="134"/>
      <c r="BI898" s="134"/>
      <c r="BJ898" s="134"/>
      <c r="BK898" s="134"/>
      <c r="BL898" s="134"/>
      <c r="BM898" s="135"/>
      <c r="BN898" s="136" t="n">
        <f aca="false">+MAX($D$3,DATOS_[[#This Row],[Fecha Inicio Sit. Contract.]])</f>
        <v>0</v>
      </c>
      <c r="BO898" s="136" t="n">
        <f aca="false">+MIN($D$4,DATOS_[[#This Row],[Fecha Fin Sit. Contract.]])</f>
        <v>0</v>
      </c>
      <c r="BP898" s="137" t="n">
        <f aca="false">+DATOS_[[#This Row],[% de jornada]]*IF(DATOS_[[#This Row],[% jornada reducida]]="",1,DATOS_[[#This Row],[% jornada reducida]])</f>
        <v>0</v>
      </c>
      <c r="BQ898" s="137" t="n">
        <f aca="false">+(DATOS_[[#This Row],[F.fin.cal]]-DATOS_[[#This Row],[F.ini.cal]]+1)/($D$4-$D$3+1)</f>
        <v>1</v>
      </c>
      <c r="BR898" s="137" t="str">
        <f aca="false">IF(OR(AND(DATOS_[[#This Row],[Fecha Fin Contrato]]&lt;$D$3,DATOS_[[#This Row],[Fecha Fin Contrato]]&lt;&gt;""),DATOS_[[#This Row],[Fecha de Contratación]]&gt;$D$4),"Fuera","Dentro")</f>
        <v>Dentro</v>
      </c>
      <c r="BS898" s="137" t="str">
        <f aca="false" t="array" ref="BS898:BS898">IF(MAX(IF(DATOS_[id]=DATOS_[[#This Row],[id]],DATOS_[F.fin.cal]))=DATOS_[[#This Row],[F.fin.cal]],"Sí","NO")</f>
        <v>Sí</v>
      </c>
      <c r="BT898" s="137" t="str">
        <f aca="false">IF(AND(DATOS_[[#This Row],[% normaliz]]&lt;&gt;1,DATOS_[[#This Row],[% anualiz]]=1),"Sí","NO")</f>
        <v>Sí</v>
      </c>
      <c r="BU898" s="137" t="str">
        <f aca="false">IF(AND(DATOS_[[#This Row],[% normaliz]]=1,DATOS_[[#This Row],[% anualiz]]&lt;&gt;1),"Sí","NO")</f>
        <v>NO</v>
      </c>
      <c r="BV898" s="137" t="str">
        <f aca="false">IF(AND(DATOS_[[#This Row],[% normaliz]]&lt;&gt;1,DATOS_[[#This Row],[% anualiz]]&lt;&gt;1),"Sí","NO")</f>
        <v>NO</v>
      </c>
      <c r="BW898" s="137" t="str">
        <f aca="false">+IF(DATOS_[[#This Row],[% normaliz]]*DATOS_[[#This Row],[% anualiz]]=1,"NO","Sí")</f>
        <v>Sí</v>
      </c>
      <c r="BX898" s="138" t="e">
        <f aca="false">(DATOS_[[#This Row],[S.BASE]]*(1/DATOS_[[#This Row],[% normaliz]])*(1/DATOS_[[#This Row],[% anualiz]]))*IF(DATOS_[[#This Row],[Check Equiparado]]="Sí",1,0)</f>
        <v>#DIV/0!</v>
      </c>
      <c r="BY8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8" s="138" t="e">
        <f aca="false">+DATOS_[[#This Row],[SALARIO BASE Eq]]+DATOS_[[#This Row],[Tot COMPL.SAL Eq]]</f>
        <v>#DIV/0!</v>
      </c>
      <c r="CA898" s="138" t="e">
        <f aca="false" t="array" ref="CA898:CA8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8" s="138" t="e">
        <f aca="false">+DATOS_[[#This Row],[TOTAL SALARIO Eq]]+DATOS_[[#This Row],[Tot Extrasalarial Eq]]</f>
        <v>#DIV/0!</v>
      </c>
      <c r="CC898" s="139" t="n">
        <f aca="false">DATOS_[[#This Row],[S.BASE]]</f>
        <v>0</v>
      </c>
      <c r="CD898" s="139" t="n">
        <f aca="false">+SUM(DATOS_[[#This Row],[Conc.Sal.01]:[Conc.Sal.30]])</f>
        <v>0</v>
      </c>
      <c r="CE898" s="139" t="n">
        <f aca="false">+DATOS_[[#This Row],[SALARIO BASE Ef]]+DATOS_[[#This Row],[Tot COMPL.SAL Ef]]</f>
        <v>0</v>
      </c>
      <c r="CF898" s="139" t="n">
        <f aca="false">+SUM(DATOS_[[#This Row],[C.Extra.01]:[C.Extra.05]])</f>
        <v>0</v>
      </c>
      <c r="CG898" s="139" t="n">
        <f aca="false">+DATOS_[[#This Row],[TOTAL SALARIO Ef]]+DATOS_[[#This Row],[Tot Extrasalarial Ef]]</f>
        <v>0</v>
      </c>
      <c r="CH898" s="140" t="n">
        <f aca="false">MIN(IF(DATOS_[[#This Row],[Fecha Fin Contrato]]="",$D$4,DATOS_[[#This Row],[Fecha Fin Contrato]]),$D$4)-MAX(DATOS_[[#This Row],[Fecha de Contratación]],$D$3)+1</f>
        <v>1</v>
      </c>
      <c r="CI898" s="141" t="str">
        <f aca="false">IF(COUNTIFS(DATOS_[id],DATOS_[[#This Row],[id]])&gt;1,DATOS_[[#This Row],[id]],"")</f>
        <v/>
      </c>
      <c r="CJ898" s="141" t="n">
        <f aca="false">(Inicio!$G$10-DATOS_[[#This Row],[Fecha Nacimiento]])/365.25</f>
        <v>0</v>
      </c>
      <c r="CK898" s="141" t="n">
        <f aca="false">(Inicio!$G$10-DATOS_[[#This Row],[Fecha de Antigüedad]])/365.25</f>
        <v>0</v>
      </c>
      <c r="CL898" s="141" t="e">
        <f aca="false">+VLOOKUP(DATOS_[[#This Row],[Clave de Contrato]],TblTiposContrato13[],3,0)</f>
        <v>#N/A</v>
      </c>
      <c r="CM898" s="141" t="e">
        <f aca="false">+VLOOKUP(DATOS_[[#This Row],[Clave de Contrato]],TblTiposContrato13[],4,0)</f>
        <v>#N/A</v>
      </c>
      <c r="CN898" s="141" t="str">
        <f aca="false">VLOOKUP(DATOS_[[#This Row],[Edad]],CONTRATOS!TblRngEdad,2,1)</f>
        <v>20  o menos</v>
      </c>
      <c r="CO898" s="141" t="str">
        <f aca="false">VLOOKUP(DATOS_[[#This Row],[Antigüedad]],TblRngAntg14[],2,1)</f>
        <v>0 a 1 años</v>
      </c>
    </row>
    <row r="899" customFormat="false" ht="13.8" hidden="false" customHeight="false" outlineLevel="0" collapsed="false">
      <c r="D899" s="128"/>
      <c r="E899" s="129"/>
      <c r="F899" s="129"/>
      <c r="G899" s="129"/>
      <c r="H899" s="130"/>
      <c r="I899" s="131"/>
      <c r="J899" s="128"/>
      <c r="K899" s="132"/>
      <c r="L899" s="132"/>
      <c r="M899" s="133"/>
      <c r="N899" s="133"/>
      <c r="O899" s="133"/>
      <c r="P899" s="129"/>
      <c r="Z899" s="74"/>
      <c r="AA899" s="75"/>
      <c r="AB899" s="75"/>
      <c r="AC899" s="129"/>
      <c r="AD899" s="134"/>
      <c r="AE899" s="134"/>
      <c r="AF899" s="134"/>
      <c r="AG899" s="134"/>
      <c r="AH899" s="134"/>
      <c r="AI899" s="134"/>
      <c r="AJ899" s="134"/>
      <c r="AK899" s="134"/>
      <c r="AL899" s="134"/>
      <c r="AM899" s="134"/>
      <c r="AN899" s="134"/>
      <c r="AO899" s="134"/>
      <c r="AP899" s="134"/>
      <c r="AQ899" s="134"/>
      <c r="AR899" s="134"/>
      <c r="AS899" s="134"/>
      <c r="AT899" s="134"/>
      <c r="AU899" s="134"/>
      <c r="AV899" s="134"/>
      <c r="AW899" s="134"/>
      <c r="AX899" s="134"/>
      <c r="AY899" s="134"/>
      <c r="AZ899" s="134"/>
      <c r="BA899" s="134"/>
      <c r="BB899" s="134"/>
      <c r="BC899" s="134"/>
      <c r="BD899" s="134"/>
      <c r="BE899" s="134"/>
      <c r="BF899" s="134"/>
      <c r="BG899" s="134"/>
      <c r="BH899" s="134"/>
      <c r="BI899" s="134"/>
      <c r="BJ899" s="134"/>
      <c r="BK899" s="134"/>
      <c r="BL899" s="134"/>
      <c r="BM899" s="135"/>
      <c r="BN899" s="136" t="n">
        <f aca="false">+MAX($D$3,DATOS_[[#This Row],[Fecha Inicio Sit. Contract.]])</f>
        <v>0</v>
      </c>
      <c r="BO899" s="136" t="n">
        <f aca="false">+MIN($D$4,DATOS_[[#This Row],[Fecha Fin Sit. Contract.]])</f>
        <v>0</v>
      </c>
      <c r="BP899" s="137" t="n">
        <f aca="false">+DATOS_[[#This Row],[% de jornada]]*IF(DATOS_[[#This Row],[% jornada reducida]]="",1,DATOS_[[#This Row],[% jornada reducida]])</f>
        <v>0</v>
      </c>
      <c r="BQ899" s="137" t="n">
        <f aca="false">+(DATOS_[[#This Row],[F.fin.cal]]-DATOS_[[#This Row],[F.ini.cal]]+1)/($D$4-$D$3+1)</f>
        <v>1</v>
      </c>
      <c r="BR899" s="137" t="str">
        <f aca="false">IF(OR(AND(DATOS_[[#This Row],[Fecha Fin Contrato]]&lt;$D$3,DATOS_[[#This Row],[Fecha Fin Contrato]]&lt;&gt;""),DATOS_[[#This Row],[Fecha de Contratación]]&gt;$D$4),"Fuera","Dentro")</f>
        <v>Dentro</v>
      </c>
      <c r="BS899" s="137" t="str">
        <f aca="false" t="array" ref="BS899:BS899">IF(MAX(IF(DATOS_[id]=DATOS_[[#This Row],[id]],DATOS_[F.fin.cal]))=DATOS_[[#This Row],[F.fin.cal]],"Sí","NO")</f>
        <v>Sí</v>
      </c>
      <c r="BT899" s="137" t="str">
        <f aca="false">IF(AND(DATOS_[[#This Row],[% normaliz]]&lt;&gt;1,DATOS_[[#This Row],[% anualiz]]=1),"Sí","NO")</f>
        <v>Sí</v>
      </c>
      <c r="BU899" s="137" t="str">
        <f aca="false">IF(AND(DATOS_[[#This Row],[% normaliz]]=1,DATOS_[[#This Row],[% anualiz]]&lt;&gt;1),"Sí","NO")</f>
        <v>NO</v>
      </c>
      <c r="BV899" s="137" t="str">
        <f aca="false">IF(AND(DATOS_[[#This Row],[% normaliz]]&lt;&gt;1,DATOS_[[#This Row],[% anualiz]]&lt;&gt;1),"Sí","NO")</f>
        <v>NO</v>
      </c>
      <c r="BW899" s="137" t="str">
        <f aca="false">+IF(DATOS_[[#This Row],[% normaliz]]*DATOS_[[#This Row],[% anualiz]]=1,"NO","Sí")</f>
        <v>Sí</v>
      </c>
      <c r="BX899" s="138" t="e">
        <f aca="false">(DATOS_[[#This Row],[S.BASE]]*(1/DATOS_[[#This Row],[% normaliz]])*(1/DATOS_[[#This Row],[% anualiz]]))*IF(DATOS_[[#This Row],[Check Equiparado]]="Sí",1,0)</f>
        <v>#DIV/0!</v>
      </c>
      <c r="BY8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9" s="138" t="e">
        <f aca="false">+DATOS_[[#This Row],[SALARIO BASE Eq]]+DATOS_[[#This Row],[Tot COMPL.SAL Eq]]</f>
        <v>#DIV/0!</v>
      </c>
      <c r="CA899" s="138" t="e">
        <f aca="false" t="array" ref="CA899:CA8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9" s="138" t="e">
        <f aca="false">+DATOS_[[#This Row],[TOTAL SALARIO Eq]]+DATOS_[[#This Row],[Tot Extrasalarial Eq]]</f>
        <v>#DIV/0!</v>
      </c>
      <c r="CC899" s="139" t="n">
        <f aca="false">DATOS_[[#This Row],[S.BASE]]</f>
        <v>0</v>
      </c>
      <c r="CD899" s="139" t="n">
        <f aca="false">+SUM(DATOS_[[#This Row],[Conc.Sal.01]:[Conc.Sal.30]])</f>
        <v>0</v>
      </c>
      <c r="CE899" s="139" t="n">
        <f aca="false">+DATOS_[[#This Row],[SALARIO BASE Ef]]+DATOS_[[#This Row],[Tot COMPL.SAL Ef]]</f>
        <v>0</v>
      </c>
      <c r="CF899" s="139" t="n">
        <f aca="false">+SUM(DATOS_[[#This Row],[C.Extra.01]:[C.Extra.05]])</f>
        <v>0</v>
      </c>
      <c r="CG899" s="139" t="n">
        <f aca="false">+DATOS_[[#This Row],[TOTAL SALARIO Ef]]+DATOS_[[#This Row],[Tot Extrasalarial Ef]]</f>
        <v>0</v>
      </c>
      <c r="CH899" s="140" t="n">
        <f aca="false">MIN(IF(DATOS_[[#This Row],[Fecha Fin Contrato]]="",$D$4,DATOS_[[#This Row],[Fecha Fin Contrato]]),$D$4)-MAX(DATOS_[[#This Row],[Fecha de Contratación]],$D$3)+1</f>
        <v>1</v>
      </c>
      <c r="CI899" s="141" t="str">
        <f aca="false">IF(COUNTIFS(DATOS_[id],DATOS_[[#This Row],[id]])&gt;1,DATOS_[[#This Row],[id]],"")</f>
        <v/>
      </c>
      <c r="CJ899" s="141" t="n">
        <f aca="false">(Inicio!$G$10-DATOS_[[#This Row],[Fecha Nacimiento]])/365.25</f>
        <v>0</v>
      </c>
      <c r="CK899" s="141" t="n">
        <f aca="false">(Inicio!$G$10-DATOS_[[#This Row],[Fecha de Antigüedad]])/365.25</f>
        <v>0</v>
      </c>
      <c r="CL899" s="141" t="e">
        <f aca="false">+VLOOKUP(DATOS_[[#This Row],[Clave de Contrato]],TblTiposContrato13[],3,0)</f>
        <v>#N/A</v>
      </c>
      <c r="CM899" s="141" t="e">
        <f aca="false">+VLOOKUP(DATOS_[[#This Row],[Clave de Contrato]],TblTiposContrato13[],4,0)</f>
        <v>#N/A</v>
      </c>
      <c r="CN899" s="141" t="str">
        <f aca="false">VLOOKUP(DATOS_[[#This Row],[Edad]],CONTRATOS!TblRngEdad,2,1)</f>
        <v>20  o menos</v>
      </c>
      <c r="CO899" s="141" t="str">
        <f aca="false">VLOOKUP(DATOS_[[#This Row],[Antigüedad]],TblRngAntg14[],2,1)</f>
        <v>0 a 1 años</v>
      </c>
    </row>
    <row r="900" customFormat="false" ht="13.8" hidden="false" customHeight="false" outlineLevel="0" collapsed="false">
      <c r="D900" s="128"/>
      <c r="E900" s="129"/>
      <c r="F900" s="129"/>
      <c r="G900" s="129"/>
      <c r="H900" s="130"/>
      <c r="I900" s="131"/>
      <c r="J900" s="128"/>
      <c r="K900" s="132"/>
      <c r="L900" s="132"/>
      <c r="M900" s="133"/>
      <c r="N900" s="133"/>
      <c r="O900" s="133"/>
      <c r="P900" s="129"/>
      <c r="Z900" s="74"/>
      <c r="AA900" s="75"/>
      <c r="AB900" s="75"/>
      <c r="AC900" s="129"/>
      <c r="AD900" s="134"/>
      <c r="AE900" s="134"/>
      <c r="AF900" s="134"/>
      <c r="AG900" s="134"/>
      <c r="AH900" s="134"/>
      <c r="AI900" s="134"/>
      <c r="AJ900" s="134"/>
      <c r="AK900" s="134"/>
      <c r="AL900" s="134"/>
      <c r="AM900" s="134"/>
      <c r="AN900" s="134"/>
      <c r="AO900" s="134"/>
      <c r="AP900" s="134"/>
      <c r="AQ900" s="134"/>
      <c r="AR900" s="134"/>
      <c r="AS900" s="134"/>
      <c r="AT900" s="134"/>
      <c r="AU900" s="134"/>
      <c r="AV900" s="134"/>
      <c r="AW900" s="134"/>
      <c r="AX900" s="134"/>
      <c r="AY900" s="134"/>
      <c r="AZ900" s="134"/>
      <c r="BA900" s="134"/>
      <c r="BB900" s="134"/>
      <c r="BC900" s="134"/>
      <c r="BD900" s="134"/>
      <c r="BE900" s="134"/>
      <c r="BF900" s="134"/>
      <c r="BG900" s="134"/>
      <c r="BH900" s="134"/>
      <c r="BI900" s="134"/>
      <c r="BJ900" s="134"/>
      <c r="BK900" s="134"/>
      <c r="BL900" s="134"/>
      <c r="BM900" s="135"/>
      <c r="BN900" s="136" t="n">
        <f aca="false">+MAX($D$3,DATOS_[[#This Row],[Fecha Inicio Sit. Contract.]])</f>
        <v>0</v>
      </c>
      <c r="BO900" s="136" t="n">
        <f aca="false">+MIN($D$4,DATOS_[[#This Row],[Fecha Fin Sit. Contract.]])</f>
        <v>0</v>
      </c>
      <c r="BP900" s="137" t="n">
        <f aca="false">+DATOS_[[#This Row],[% de jornada]]*IF(DATOS_[[#This Row],[% jornada reducida]]="",1,DATOS_[[#This Row],[% jornada reducida]])</f>
        <v>0</v>
      </c>
      <c r="BQ900" s="137" t="n">
        <f aca="false">+(DATOS_[[#This Row],[F.fin.cal]]-DATOS_[[#This Row],[F.ini.cal]]+1)/($D$4-$D$3+1)</f>
        <v>1</v>
      </c>
      <c r="BR900" s="137" t="str">
        <f aca="false">IF(OR(AND(DATOS_[[#This Row],[Fecha Fin Contrato]]&lt;$D$3,DATOS_[[#This Row],[Fecha Fin Contrato]]&lt;&gt;""),DATOS_[[#This Row],[Fecha de Contratación]]&gt;$D$4),"Fuera","Dentro")</f>
        <v>Dentro</v>
      </c>
      <c r="BS900" s="137" t="str">
        <f aca="false" t="array" ref="BS900:BS900">IF(MAX(IF(DATOS_[id]=DATOS_[[#This Row],[id]],DATOS_[F.fin.cal]))=DATOS_[[#This Row],[F.fin.cal]],"Sí","NO")</f>
        <v>Sí</v>
      </c>
      <c r="BT900" s="137" t="str">
        <f aca="false">IF(AND(DATOS_[[#This Row],[% normaliz]]&lt;&gt;1,DATOS_[[#This Row],[% anualiz]]=1),"Sí","NO")</f>
        <v>Sí</v>
      </c>
      <c r="BU900" s="137" t="str">
        <f aca="false">IF(AND(DATOS_[[#This Row],[% normaliz]]=1,DATOS_[[#This Row],[% anualiz]]&lt;&gt;1),"Sí","NO")</f>
        <v>NO</v>
      </c>
      <c r="BV900" s="137" t="str">
        <f aca="false">IF(AND(DATOS_[[#This Row],[% normaliz]]&lt;&gt;1,DATOS_[[#This Row],[% anualiz]]&lt;&gt;1),"Sí","NO")</f>
        <v>NO</v>
      </c>
      <c r="BW900" s="137" t="str">
        <f aca="false">+IF(DATOS_[[#This Row],[% normaliz]]*DATOS_[[#This Row],[% anualiz]]=1,"NO","Sí")</f>
        <v>Sí</v>
      </c>
      <c r="BX900" s="138" t="e">
        <f aca="false">(DATOS_[[#This Row],[S.BASE]]*(1/DATOS_[[#This Row],[% normaliz]])*(1/DATOS_[[#This Row],[% anualiz]]))*IF(DATOS_[[#This Row],[Check Equiparado]]="Sí",1,0)</f>
        <v>#DIV/0!</v>
      </c>
      <c r="BY9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0" s="138" t="e">
        <f aca="false">+DATOS_[[#This Row],[SALARIO BASE Eq]]+DATOS_[[#This Row],[Tot COMPL.SAL Eq]]</f>
        <v>#DIV/0!</v>
      </c>
      <c r="CA900" s="138" t="e">
        <f aca="false" t="array" ref="CA900:CA9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0" s="138" t="e">
        <f aca="false">+DATOS_[[#This Row],[TOTAL SALARIO Eq]]+DATOS_[[#This Row],[Tot Extrasalarial Eq]]</f>
        <v>#DIV/0!</v>
      </c>
      <c r="CC900" s="139" t="n">
        <f aca="false">DATOS_[[#This Row],[S.BASE]]</f>
        <v>0</v>
      </c>
      <c r="CD900" s="139" t="n">
        <f aca="false">+SUM(DATOS_[[#This Row],[Conc.Sal.01]:[Conc.Sal.30]])</f>
        <v>0</v>
      </c>
      <c r="CE900" s="139" t="n">
        <f aca="false">+DATOS_[[#This Row],[SALARIO BASE Ef]]+DATOS_[[#This Row],[Tot COMPL.SAL Ef]]</f>
        <v>0</v>
      </c>
      <c r="CF900" s="139" t="n">
        <f aca="false">+SUM(DATOS_[[#This Row],[C.Extra.01]:[C.Extra.05]])</f>
        <v>0</v>
      </c>
      <c r="CG900" s="139" t="n">
        <f aca="false">+DATOS_[[#This Row],[TOTAL SALARIO Ef]]+DATOS_[[#This Row],[Tot Extrasalarial Ef]]</f>
        <v>0</v>
      </c>
      <c r="CH900" s="140" t="n">
        <f aca="false">MIN(IF(DATOS_[[#This Row],[Fecha Fin Contrato]]="",$D$4,DATOS_[[#This Row],[Fecha Fin Contrato]]),$D$4)-MAX(DATOS_[[#This Row],[Fecha de Contratación]],$D$3)+1</f>
        <v>1</v>
      </c>
      <c r="CI900" s="141" t="str">
        <f aca="false">IF(COUNTIFS(DATOS_[id],DATOS_[[#This Row],[id]])&gt;1,DATOS_[[#This Row],[id]],"")</f>
        <v/>
      </c>
      <c r="CJ900" s="141" t="n">
        <f aca="false">(Inicio!$G$10-DATOS_[[#This Row],[Fecha Nacimiento]])/365.25</f>
        <v>0</v>
      </c>
      <c r="CK900" s="141" t="n">
        <f aca="false">(Inicio!$G$10-DATOS_[[#This Row],[Fecha de Antigüedad]])/365.25</f>
        <v>0</v>
      </c>
      <c r="CL900" s="141" t="e">
        <f aca="false">+VLOOKUP(DATOS_[[#This Row],[Clave de Contrato]],TblTiposContrato13[],3,0)</f>
        <v>#N/A</v>
      </c>
      <c r="CM900" s="141" t="e">
        <f aca="false">+VLOOKUP(DATOS_[[#This Row],[Clave de Contrato]],TblTiposContrato13[],4,0)</f>
        <v>#N/A</v>
      </c>
      <c r="CN900" s="141" t="str">
        <f aca="false">VLOOKUP(DATOS_[[#This Row],[Edad]],CONTRATOS!TblRngEdad,2,1)</f>
        <v>20  o menos</v>
      </c>
      <c r="CO900" s="141" t="str">
        <f aca="false">VLOOKUP(DATOS_[[#This Row],[Antigüedad]],TblRngAntg14[],2,1)</f>
        <v>0 a 1 años</v>
      </c>
    </row>
    <row r="901" customFormat="false" ht="13.8" hidden="false" customHeight="false" outlineLevel="0" collapsed="false">
      <c r="D901" s="128"/>
      <c r="E901" s="129"/>
      <c r="F901" s="129"/>
      <c r="G901" s="129"/>
      <c r="H901" s="130"/>
      <c r="I901" s="131"/>
      <c r="J901" s="128"/>
      <c r="K901" s="132"/>
      <c r="L901" s="132"/>
      <c r="M901" s="133"/>
      <c r="N901" s="133"/>
      <c r="O901" s="133"/>
      <c r="P901" s="129"/>
      <c r="Z901" s="74"/>
      <c r="AA901" s="75"/>
      <c r="AB901" s="75"/>
      <c r="AC901" s="129"/>
      <c r="AD901" s="134"/>
      <c r="AE901" s="134"/>
      <c r="AF901" s="134"/>
      <c r="AG901" s="134"/>
      <c r="AH901" s="134"/>
      <c r="AI901" s="134"/>
      <c r="AJ901" s="134"/>
      <c r="AK901" s="134"/>
      <c r="AL901" s="134"/>
      <c r="AM901" s="134"/>
      <c r="AN901" s="134"/>
      <c r="AO901" s="134"/>
      <c r="AP901" s="134"/>
      <c r="AQ901" s="134"/>
      <c r="AR901" s="134"/>
      <c r="AS901" s="134"/>
      <c r="AT901" s="134"/>
      <c r="AU901" s="134"/>
      <c r="AV901" s="134"/>
      <c r="AW901" s="134"/>
      <c r="AX901" s="134"/>
      <c r="AY901" s="134"/>
      <c r="AZ901" s="134"/>
      <c r="BA901" s="134"/>
      <c r="BB901" s="134"/>
      <c r="BC901" s="134"/>
      <c r="BD901" s="134"/>
      <c r="BE901" s="134"/>
      <c r="BF901" s="134"/>
      <c r="BG901" s="134"/>
      <c r="BH901" s="134"/>
      <c r="BI901" s="134"/>
      <c r="BJ901" s="134"/>
      <c r="BK901" s="134"/>
      <c r="BL901" s="134"/>
      <c r="BM901" s="135"/>
      <c r="BN901" s="136" t="n">
        <f aca="false">+MAX($D$3,DATOS_[[#This Row],[Fecha Inicio Sit. Contract.]])</f>
        <v>0</v>
      </c>
      <c r="BO901" s="136" t="n">
        <f aca="false">+MIN($D$4,DATOS_[[#This Row],[Fecha Fin Sit. Contract.]])</f>
        <v>0</v>
      </c>
      <c r="BP901" s="137" t="n">
        <f aca="false">+DATOS_[[#This Row],[% de jornada]]*IF(DATOS_[[#This Row],[% jornada reducida]]="",1,DATOS_[[#This Row],[% jornada reducida]])</f>
        <v>0</v>
      </c>
      <c r="BQ901" s="137" t="n">
        <f aca="false">+(DATOS_[[#This Row],[F.fin.cal]]-DATOS_[[#This Row],[F.ini.cal]]+1)/($D$4-$D$3+1)</f>
        <v>1</v>
      </c>
      <c r="BR901" s="137" t="str">
        <f aca="false">IF(OR(AND(DATOS_[[#This Row],[Fecha Fin Contrato]]&lt;$D$3,DATOS_[[#This Row],[Fecha Fin Contrato]]&lt;&gt;""),DATOS_[[#This Row],[Fecha de Contratación]]&gt;$D$4),"Fuera","Dentro")</f>
        <v>Dentro</v>
      </c>
      <c r="BS901" s="137" t="str">
        <f aca="false" t="array" ref="BS901:BS901">IF(MAX(IF(DATOS_[id]=DATOS_[[#This Row],[id]],DATOS_[F.fin.cal]))=DATOS_[[#This Row],[F.fin.cal]],"Sí","NO")</f>
        <v>Sí</v>
      </c>
      <c r="BT901" s="137" t="str">
        <f aca="false">IF(AND(DATOS_[[#This Row],[% normaliz]]&lt;&gt;1,DATOS_[[#This Row],[% anualiz]]=1),"Sí","NO")</f>
        <v>Sí</v>
      </c>
      <c r="BU901" s="137" t="str">
        <f aca="false">IF(AND(DATOS_[[#This Row],[% normaliz]]=1,DATOS_[[#This Row],[% anualiz]]&lt;&gt;1),"Sí","NO")</f>
        <v>NO</v>
      </c>
      <c r="BV901" s="137" t="str">
        <f aca="false">IF(AND(DATOS_[[#This Row],[% normaliz]]&lt;&gt;1,DATOS_[[#This Row],[% anualiz]]&lt;&gt;1),"Sí","NO")</f>
        <v>NO</v>
      </c>
      <c r="BW901" s="137" t="str">
        <f aca="false">+IF(DATOS_[[#This Row],[% normaliz]]*DATOS_[[#This Row],[% anualiz]]=1,"NO","Sí")</f>
        <v>Sí</v>
      </c>
      <c r="BX901" s="138" t="e">
        <f aca="false">(DATOS_[[#This Row],[S.BASE]]*(1/DATOS_[[#This Row],[% normaliz]])*(1/DATOS_[[#This Row],[% anualiz]]))*IF(DATOS_[[#This Row],[Check Equiparado]]="Sí",1,0)</f>
        <v>#DIV/0!</v>
      </c>
      <c r="BY9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1" s="138" t="e">
        <f aca="false">+DATOS_[[#This Row],[SALARIO BASE Eq]]+DATOS_[[#This Row],[Tot COMPL.SAL Eq]]</f>
        <v>#DIV/0!</v>
      </c>
      <c r="CA901" s="138" t="e">
        <f aca="false" t="array" ref="CA901:CA9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1" s="138" t="e">
        <f aca="false">+DATOS_[[#This Row],[TOTAL SALARIO Eq]]+DATOS_[[#This Row],[Tot Extrasalarial Eq]]</f>
        <v>#DIV/0!</v>
      </c>
      <c r="CC901" s="139" t="n">
        <f aca="false">DATOS_[[#This Row],[S.BASE]]</f>
        <v>0</v>
      </c>
      <c r="CD901" s="139" t="n">
        <f aca="false">+SUM(DATOS_[[#This Row],[Conc.Sal.01]:[Conc.Sal.30]])</f>
        <v>0</v>
      </c>
      <c r="CE901" s="139" t="n">
        <f aca="false">+DATOS_[[#This Row],[SALARIO BASE Ef]]+DATOS_[[#This Row],[Tot COMPL.SAL Ef]]</f>
        <v>0</v>
      </c>
      <c r="CF901" s="139" t="n">
        <f aca="false">+SUM(DATOS_[[#This Row],[C.Extra.01]:[C.Extra.05]])</f>
        <v>0</v>
      </c>
      <c r="CG901" s="139" t="n">
        <f aca="false">+DATOS_[[#This Row],[TOTAL SALARIO Ef]]+DATOS_[[#This Row],[Tot Extrasalarial Ef]]</f>
        <v>0</v>
      </c>
      <c r="CH901" s="140" t="n">
        <f aca="false">MIN(IF(DATOS_[[#This Row],[Fecha Fin Contrato]]="",$D$4,DATOS_[[#This Row],[Fecha Fin Contrato]]),$D$4)-MAX(DATOS_[[#This Row],[Fecha de Contratación]],$D$3)+1</f>
        <v>1</v>
      </c>
      <c r="CI901" s="141" t="str">
        <f aca="false">IF(COUNTIFS(DATOS_[id],DATOS_[[#This Row],[id]])&gt;1,DATOS_[[#This Row],[id]],"")</f>
        <v/>
      </c>
      <c r="CJ901" s="141" t="n">
        <f aca="false">(Inicio!$G$10-DATOS_[[#This Row],[Fecha Nacimiento]])/365.25</f>
        <v>0</v>
      </c>
      <c r="CK901" s="141" t="n">
        <f aca="false">(Inicio!$G$10-DATOS_[[#This Row],[Fecha de Antigüedad]])/365.25</f>
        <v>0</v>
      </c>
      <c r="CL901" s="141" t="e">
        <f aca="false">+VLOOKUP(DATOS_[[#This Row],[Clave de Contrato]],TblTiposContrato13[],3,0)</f>
        <v>#N/A</v>
      </c>
      <c r="CM901" s="141" t="e">
        <f aca="false">+VLOOKUP(DATOS_[[#This Row],[Clave de Contrato]],TblTiposContrato13[],4,0)</f>
        <v>#N/A</v>
      </c>
      <c r="CN901" s="141" t="str">
        <f aca="false">VLOOKUP(DATOS_[[#This Row],[Edad]],CONTRATOS!TblRngEdad,2,1)</f>
        <v>20  o menos</v>
      </c>
      <c r="CO901" s="141" t="str">
        <f aca="false">VLOOKUP(DATOS_[[#This Row],[Antigüedad]],TblRngAntg14[],2,1)</f>
        <v>0 a 1 años</v>
      </c>
    </row>
    <row r="902" customFormat="false" ht="13.8" hidden="false" customHeight="false" outlineLevel="0" collapsed="false">
      <c r="D902" s="128"/>
      <c r="E902" s="129"/>
      <c r="F902" s="129"/>
      <c r="G902" s="129"/>
      <c r="H902" s="130"/>
      <c r="I902" s="131"/>
      <c r="J902" s="128"/>
      <c r="K902" s="132"/>
      <c r="L902" s="132"/>
      <c r="M902" s="133"/>
      <c r="N902" s="133"/>
      <c r="O902" s="133"/>
      <c r="P902" s="129"/>
      <c r="Z902" s="74"/>
      <c r="AA902" s="75"/>
      <c r="AB902" s="75"/>
      <c r="AC902" s="129"/>
      <c r="AD902" s="134"/>
      <c r="AE902" s="134"/>
      <c r="AF902" s="134"/>
      <c r="AG902" s="134"/>
      <c r="AH902" s="134"/>
      <c r="AI902" s="134"/>
      <c r="AJ902" s="134"/>
      <c r="AK902" s="134"/>
      <c r="AL902" s="134"/>
      <c r="AM902" s="134"/>
      <c r="AN902" s="134"/>
      <c r="AO902" s="134"/>
      <c r="AP902" s="134"/>
      <c r="AQ902" s="134"/>
      <c r="AR902" s="134"/>
      <c r="AS902" s="134"/>
      <c r="AT902" s="134"/>
      <c r="AU902" s="134"/>
      <c r="AV902" s="134"/>
      <c r="AW902" s="134"/>
      <c r="AX902" s="134"/>
      <c r="AY902" s="134"/>
      <c r="AZ902" s="134"/>
      <c r="BA902" s="134"/>
      <c r="BB902" s="134"/>
      <c r="BC902" s="134"/>
      <c r="BD902" s="134"/>
      <c r="BE902" s="134"/>
      <c r="BF902" s="134"/>
      <c r="BG902" s="134"/>
      <c r="BH902" s="134"/>
      <c r="BI902" s="134"/>
      <c r="BJ902" s="134"/>
      <c r="BK902" s="134"/>
      <c r="BL902" s="134"/>
      <c r="BM902" s="135"/>
      <c r="BN902" s="136" t="n">
        <f aca="false">+MAX($D$3,DATOS_[[#This Row],[Fecha Inicio Sit. Contract.]])</f>
        <v>0</v>
      </c>
      <c r="BO902" s="136" t="n">
        <f aca="false">+MIN($D$4,DATOS_[[#This Row],[Fecha Fin Sit. Contract.]])</f>
        <v>0</v>
      </c>
      <c r="BP902" s="137" t="n">
        <f aca="false">+DATOS_[[#This Row],[% de jornada]]*IF(DATOS_[[#This Row],[% jornada reducida]]="",1,DATOS_[[#This Row],[% jornada reducida]])</f>
        <v>0</v>
      </c>
      <c r="BQ902" s="137" t="n">
        <f aca="false">+(DATOS_[[#This Row],[F.fin.cal]]-DATOS_[[#This Row],[F.ini.cal]]+1)/($D$4-$D$3+1)</f>
        <v>1</v>
      </c>
      <c r="BR902" s="137" t="str">
        <f aca="false">IF(OR(AND(DATOS_[[#This Row],[Fecha Fin Contrato]]&lt;$D$3,DATOS_[[#This Row],[Fecha Fin Contrato]]&lt;&gt;""),DATOS_[[#This Row],[Fecha de Contratación]]&gt;$D$4),"Fuera","Dentro")</f>
        <v>Dentro</v>
      </c>
      <c r="BS902" s="137" t="str">
        <f aca="false" t="array" ref="BS902:BS902">IF(MAX(IF(DATOS_[id]=DATOS_[[#This Row],[id]],DATOS_[F.fin.cal]))=DATOS_[[#This Row],[F.fin.cal]],"Sí","NO")</f>
        <v>Sí</v>
      </c>
      <c r="BT902" s="137" t="str">
        <f aca="false">IF(AND(DATOS_[[#This Row],[% normaliz]]&lt;&gt;1,DATOS_[[#This Row],[% anualiz]]=1),"Sí","NO")</f>
        <v>Sí</v>
      </c>
      <c r="BU902" s="137" t="str">
        <f aca="false">IF(AND(DATOS_[[#This Row],[% normaliz]]=1,DATOS_[[#This Row],[% anualiz]]&lt;&gt;1),"Sí","NO")</f>
        <v>NO</v>
      </c>
      <c r="BV902" s="137" t="str">
        <f aca="false">IF(AND(DATOS_[[#This Row],[% normaliz]]&lt;&gt;1,DATOS_[[#This Row],[% anualiz]]&lt;&gt;1),"Sí","NO")</f>
        <v>NO</v>
      </c>
      <c r="BW902" s="137" t="str">
        <f aca="false">+IF(DATOS_[[#This Row],[% normaliz]]*DATOS_[[#This Row],[% anualiz]]=1,"NO","Sí")</f>
        <v>Sí</v>
      </c>
      <c r="BX902" s="138" t="e">
        <f aca="false">(DATOS_[[#This Row],[S.BASE]]*(1/DATOS_[[#This Row],[% normaliz]])*(1/DATOS_[[#This Row],[% anualiz]]))*IF(DATOS_[[#This Row],[Check Equiparado]]="Sí",1,0)</f>
        <v>#DIV/0!</v>
      </c>
      <c r="BY9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2" s="138" t="e">
        <f aca="false">+DATOS_[[#This Row],[SALARIO BASE Eq]]+DATOS_[[#This Row],[Tot COMPL.SAL Eq]]</f>
        <v>#DIV/0!</v>
      </c>
      <c r="CA902" s="138" t="e">
        <f aca="false" t="array" ref="CA902:CA9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2" s="138" t="e">
        <f aca="false">+DATOS_[[#This Row],[TOTAL SALARIO Eq]]+DATOS_[[#This Row],[Tot Extrasalarial Eq]]</f>
        <v>#DIV/0!</v>
      </c>
      <c r="CC902" s="139" t="n">
        <f aca="false">DATOS_[[#This Row],[S.BASE]]</f>
        <v>0</v>
      </c>
      <c r="CD902" s="139" t="n">
        <f aca="false">+SUM(DATOS_[[#This Row],[Conc.Sal.01]:[Conc.Sal.30]])</f>
        <v>0</v>
      </c>
      <c r="CE902" s="139" t="n">
        <f aca="false">+DATOS_[[#This Row],[SALARIO BASE Ef]]+DATOS_[[#This Row],[Tot COMPL.SAL Ef]]</f>
        <v>0</v>
      </c>
      <c r="CF902" s="139" t="n">
        <f aca="false">+SUM(DATOS_[[#This Row],[C.Extra.01]:[C.Extra.05]])</f>
        <v>0</v>
      </c>
      <c r="CG902" s="139" t="n">
        <f aca="false">+DATOS_[[#This Row],[TOTAL SALARIO Ef]]+DATOS_[[#This Row],[Tot Extrasalarial Ef]]</f>
        <v>0</v>
      </c>
      <c r="CH902" s="140" t="n">
        <f aca="false">MIN(IF(DATOS_[[#This Row],[Fecha Fin Contrato]]="",$D$4,DATOS_[[#This Row],[Fecha Fin Contrato]]),$D$4)-MAX(DATOS_[[#This Row],[Fecha de Contratación]],$D$3)+1</f>
        <v>1</v>
      </c>
      <c r="CI902" s="141" t="str">
        <f aca="false">IF(COUNTIFS(DATOS_[id],DATOS_[[#This Row],[id]])&gt;1,DATOS_[[#This Row],[id]],"")</f>
        <v/>
      </c>
      <c r="CJ902" s="141" t="n">
        <f aca="false">(Inicio!$G$10-DATOS_[[#This Row],[Fecha Nacimiento]])/365.25</f>
        <v>0</v>
      </c>
      <c r="CK902" s="141" t="n">
        <f aca="false">(Inicio!$G$10-DATOS_[[#This Row],[Fecha de Antigüedad]])/365.25</f>
        <v>0</v>
      </c>
      <c r="CL902" s="141" t="e">
        <f aca="false">+VLOOKUP(DATOS_[[#This Row],[Clave de Contrato]],TblTiposContrato13[],3,0)</f>
        <v>#N/A</v>
      </c>
      <c r="CM902" s="141" t="e">
        <f aca="false">+VLOOKUP(DATOS_[[#This Row],[Clave de Contrato]],TblTiposContrato13[],4,0)</f>
        <v>#N/A</v>
      </c>
      <c r="CN902" s="141" t="str">
        <f aca="false">VLOOKUP(DATOS_[[#This Row],[Edad]],CONTRATOS!TblRngEdad,2,1)</f>
        <v>20  o menos</v>
      </c>
      <c r="CO902" s="141" t="str">
        <f aca="false">VLOOKUP(DATOS_[[#This Row],[Antigüedad]],TblRngAntg14[],2,1)</f>
        <v>0 a 1 años</v>
      </c>
    </row>
    <row r="903" customFormat="false" ht="13.8" hidden="false" customHeight="false" outlineLevel="0" collapsed="false">
      <c r="D903" s="128"/>
      <c r="E903" s="129"/>
      <c r="F903" s="129"/>
      <c r="G903" s="129"/>
      <c r="H903" s="130"/>
      <c r="I903" s="131"/>
      <c r="J903" s="128"/>
      <c r="K903" s="132"/>
      <c r="L903" s="132"/>
      <c r="M903" s="133"/>
      <c r="N903" s="133"/>
      <c r="O903" s="133"/>
      <c r="P903" s="129"/>
      <c r="Z903" s="74"/>
      <c r="AA903" s="75"/>
      <c r="AB903" s="75"/>
      <c r="AC903" s="129"/>
      <c r="AD903" s="134"/>
      <c r="AE903" s="134"/>
      <c r="AF903" s="134"/>
      <c r="AG903" s="134"/>
      <c r="AH903" s="134"/>
      <c r="AI903" s="134"/>
      <c r="AJ903" s="134"/>
      <c r="AK903" s="134"/>
      <c r="AL903" s="134"/>
      <c r="AM903" s="134"/>
      <c r="AN903" s="134"/>
      <c r="AO903" s="134"/>
      <c r="AP903" s="134"/>
      <c r="AQ903" s="134"/>
      <c r="AR903" s="134"/>
      <c r="AS903" s="134"/>
      <c r="AT903" s="134"/>
      <c r="AU903" s="134"/>
      <c r="AV903" s="134"/>
      <c r="AW903" s="134"/>
      <c r="AX903" s="134"/>
      <c r="AY903" s="134"/>
      <c r="AZ903" s="134"/>
      <c r="BA903" s="134"/>
      <c r="BB903" s="134"/>
      <c r="BC903" s="134"/>
      <c r="BD903" s="134"/>
      <c r="BE903" s="134"/>
      <c r="BF903" s="134"/>
      <c r="BG903" s="134"/>
      <c r="BH903" s="134"/>
      <c r="BI903" s="134"/>
      <c r="BJ903" s="134"/>
      <c r="BK903" s="134"/>
      <c r="BL903" s="134"/>
      <c r="BM903" s="135"/>
      <c r="BN903" s="136" t="n">
        <f aca="false">+MAX($D$3,DATOS_[[#This Row],[Fecha Inicio Sit. Contract.]])</f>
        <v>0</v>
      </c>
      <c r="BO903" s="136" t="n">
        <f aca="false">+MIN($D$4,DATOS_[[#This Row],[Fecha Fin Sit. Contract.]])</f>
        <v>0</v>
      </c>
      <c r="BP903" s="137" t="n">
        <f aca="false">+DATOS_[[#This Row],[% de jornada]]*IF(DATOS_[[#This Row],[% jornada reducida]]="",1,DATOS_[[#This Row],[% jornada reducida]])</f>
        <v>0</v>
      </c>
      <c r="BQ903" s="137" t="n">
        <f aca="false">+(DATOS_[[#This Row],[F.fin.cal]]-DATOS_[[#This Row],[F.ini.cal]]+1)/($D$4-$D$3+1)</f>
        <v>1</v>
      </c>
      <c r="BR903" s="137" t="str">
        <f aca="false">IF(OR(AND(DATOS_[[#This Row],[Fecha Fin Contrato]]&lt;$D$3,DATOS_[[#This Row],[Fecha Fin Contrato]]&lt;&gt;""),DATOS_[[#This Row],[Fecha de Contratación]]&gt;$D$4),"Fuera","Dentro")</f>
        <v>Dentro</v>
      </c>
      <c r="BS903" s="137" t="str">
        <f aca="false" t="array" ref="BS903:BS903">IF(MAX(IF(DATOS_[id]=DATOS_[[#This Row],[id]],DATOS_[F.fin.cal]))=DATOS_[[#This Row],[F.fin.cal]],"Sí","NO")</f>
        <v>Sí</v>
      </c>
      <c r="BT903" s="137" t="str">
        <f aca="false">IF(AND(DATOS_[[#This Row],[% normaliz]]&lt;&gt;1,DATOS_[[#This Row],[% anualiz]]=1),"Sí","NO")</f>
        <v>Sí</v>
      </c>
      <c r="BU903" s="137" t="str">
        <f aca="false">IF(AND(DATOS_[[#This Row],[% normaliz]]=1,DATOS_[[#This Row],[% anualiz]]&lt;&gt;1),"Sí","NO")</f>
        <v>NO</v>
      </c>
      <c r="BV903" s="137" t="str">
        <f aca="false">IF(AND(DATOS_[[#This Row],[% normaliz]]&lt;&gt;1,DATOS_[[#This Row],[% anualiz]]&lt;&gt;1),"Sí","NO")</f>
        <v>NO</v>
      </c>
      <c r="BW903" s="137" t="str">
        <f aca="false">+IF(DATOS_[[#This Row],[% normaliz]]*DATOS_[[#This Row],[% anualiz]]=1,"NO","Sí")</f>
        <v>Sí</v>
      </c>
      <c r="BX903" s="138" t="e">
        <f aca="false">(DATOS_[[#This Row],[S.BASE]]*(1/DATOS_[[#This Row],[% normaliz]])*(1/DATOS_[[#This Row],[% anualiz]]))*IF(DATOS_[[#This Row],[Check Equiparado]]="Sí",1,0)</f>
        <v>#DIV/0!</v>
      </c>
      <c r="BY9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3" s="138" t="e">
        <f aca="false">+DATOS_[[#This Row],[SALARIO BASE Eq]]+DATOS_[[#This Row],[Tot COMPL.SAL Eq]]</f>
        <v>#DIV/0!</v>
      </c>
      <c r="CA903" s="138" t="e">
        <f aca="false" t="array" ref="CA903:CA9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3" s="138" t="e">
        <f aca="false">+DATOS_[[#This Row],[TOTAL SALARIO Eq]]+DATOS_[[#This Row],[Tot Extrasalarial Eq]]</f>
        <v>#DIV/0!</v>
      </c>
      <c r="CC903" s="139" t="n">
        <f aca="false">DATOS_[[#This Row],[S.BASE]]</f>
        <v>0</v>
      </c>
      <c r="CD903" s="139" t="n">
        <f aca="false">+SUM(DATOS_[[#This Row],[Conc.Sal.01]:[Conc.Sal.30]])</f>
        <v>0</v>
      </c>
      <c r="CE903" s="139" t="n">
        <f aca="false">+DATOS_[[#This Row],[SALARIO BASE Ef]]+DATOS_[[#This Row],[Tot COMPL.SAL Ef]]</f>
        <v>0</v>
      </c>
      <c r="CF903" s="139" t="n">
        <f aca="false">+SUM(DATOS_[[#This Row],[C.Extra.01]:[C.Extra.05]])</f>
        <v>0</v>
      </c>
      <c r="CG903" s="139" t="n">
        <f aca="false">+DATOS_[[#This Row],[TOTAL SALARIO Ef]]+DATOS_[[#This Row],[Tot Extrasalarial Ef]]</f>
        <v>0</v>
      </c>
      <c r="CH903" s="140" t="n">
        <f aca="false">MIN(IF(DATOS_[[#This Row],[Fecha Fin Contrato]]="",$D$4,DATOS_[[#This Row],[Fecha Fin Contrato]]),$D$4)-MAX(DATOS_[[#This Row],[Fecha de Contratación]],$D$3)+1</f>
        <v>1</v>
      </c>
      <c r="CI903" s="141" t="str">
        <f aca="false">IF(COUNTIFS(DATOS_[id],DATOS_[[#This Row],[id]])&gt;1,DATOS_[[#This Row],[id]],"")</f>
        <v/>
      </c>
      <c r="CJ903" s="141" t="n">
        <f aca="false">(Inicio!$G$10-DATOS_[[#This Row],[Fecha Nacimiento]])/365.25</f>
        <v>0</v>
      </c>
      <c r="CK903" s="141" t="n">
        <f aca="false">(Inicio!$G$10-DATOS_[[#This Row],[Fecha de Antigüedad]])/365.25</f>
        <v>0</v>
      </c>
      <c r="CL903" s="141" t="e">
        <f aca="false">+VLOOKUP(DATOS_[[#This Row],[Clave de Contrato]],TblTiposContrato13[],3,0)</f>
        <v>#N/A</v>
      </c>
      <c r="CM903" s="141" t="e">
        <f aca="false">+VLOOKUP(DATOS_[[#This Row],[Clave de Contrato]],TblTiposContrato13[],4,0)</f>
        <v>#N/A</v>
      </c>
      <c r="CN903" s="141" t="str">
        <f aca="false">VLOOKUP(DATOS_[[#This Row],[Edad]],CONTRATOS!TblRngEdad,2,1)</f>
        <v>20  o menos</v>
      </c>
      <c r="CO903" s="141" t="str">
        <f aca="false">VLOOKUP(DATOS_[[#This Row],[Antigüedad]],TblRngAntg14[],2,1)</f>
        <v>0 a 1 años</v>
      </c>
    </row>
    <row r="904" customFormat="false" ht="13.8" hidden="false" customHeight="false" outlineLevel="0" collapsed="false">
      <c r="D904" s="128"/>
      <c r="E904" s="129"/>
      <c r="F904" s="129"/>
      <c r="G904" s="129"/>
      <c r="H904" s="130"/>
      <c r="I904" s="131"/>
      <c r="J904" s="128"/>
      <c r="K904" s="132"/>
      <c r="L904" s="132"/>
      <c r="M904" s="133"/>
      <c r="N904" s="133"/>
      <c r="O904" s="133"/>
      <c r="P904" s="129"/>
      <c r="Z904" s="74"/>
      <c r="AA904" s="75"/>
      <c r="AB904" s="75"/>
      <c r="AC904" s="129"/>
      <c r="AD904" s="134"/>
      <c r="AE904" s="134"/>
      <c r="AF904" s="134"/>
      <c r="AG904" s="134"/>
      <c r="AH904" s="134"/>
      <c r="AI904" s="134"/>
      <c r="AJ904" s="134"/>
      <c r="AK904" s="134"/>
      <c r="AL904" s="134"/>
      <c r="AM904" s="134"/>
      <c r="AN904" s="134"/>
      <c r="AO904" s="134"/>
      <c r="AP904" s="134"/>
      <c r="AQ904" s="134"/>
      <c r="AR904" s="134"/>
      <c r="AS904" s="134"/>
      <c r="AT904" s="134"/>
      <c r="AU904" s="134"/>
      <c r="AV904" s="134"/>
      <c r="AW904" s="134"/>
      <c r="AX904" s="134"/>
      <c r="AY904" s="134"/>
      <c r="AZ904" s="134"/>
      <c r="BA904" s="134"/>
      <c r="BB904" s="134"/>
      <c r="BC904" s="134"/>
      <c r="BD904" s="134"/>
      <c r="BE904" s="134"/>
      <c r="BF904" s="134"/>
      <c r="BG904" s="134"/>
      <c r="BH904" s="134"/>
      <c r="BI904" s="134"/>
      <c r="BJ904" s="134"/>
      <c r="BK904" s="134"/>
      <c r="BL904" s="134"/>
      <c r="BM904" s="135"/>
      <c r="BN904" s="136" t="n">
        <f aca="false">+MAX($D$3,DATOS_[[#This Row],[Fecha Inicio Sit. Contract.]])</f>
        <v>0</v>
      </c>
      <c r="BO904" s="136" t="n">
        <f aca="false">+MIN($D$4,DATOS_[[#This Row],[Fecha Fin Sit. Contract.]])</f>
        <v>0</v>
      </c>
      <c r="BP904" s="137" t="n">
        <f aca="false">+DATOS_[[#This Row],[% de jornada]]*IF(DATOS_[[#This Row],[% jornada reducida]]="",1,DATOS_[[#This Row],[% jornada reducida]])</f>
        <v>0</v>
      </c>
      <c r="BQ904" s="137" t="n">
        <f aca="false">+(DATOS_[[#This Row],[F.fin.cal]]-DATOS_[[#This Row],[F.ini.cal]]+1)/($D$4-$D$3+1)</f>
        <v>1</v>
      </c>
      <c r="BR904" s="137" t="str">
        <f aca="false">IF(OR(AND(DATOS_[[#This Row],[Fecha Fin Contrato]]&lt;$D$3,DATOS_[[#This Row],[Fecha Fin Contrato]]&lt;&gt;""),DATOS_[[#This Row],[Fecha de Contratación]]&gt;$D$4),"Fuera","Dentro")</f>
        <v>Dentro</v>
      </c>
      <c r="BS904" s="137" t="str">
        <f aca="false" t="array" ref="BS904:BS904">IF(MAX(IF(DATOS_[id]=DATOS_[[#This Row],[id]],DATOS_[F.fin.cal]))=DATOS_[[#This Row],[F.fin.cal]],"Sí","NO")</f>
        <v>Sí</v>
      </c>
      <c r="BT904" s="137" t="str">
        <f aca="false">IF(AND(DATOS_[[#This Row],[% normaliz]]&lt;&gt;1,DATOS_[[#This Row],[% anualiz]]=1),"Sí","NO")</f>
        <v>Sí</v>
      </c>
      <c r="BU904" s="137" t="str">
        <f aca="false">IF(AND(DATOS_[[#This Row],[% normaliz]]=1,DATOS_[[#This Row],[% anualiz]]&lt;&gt;1),"Sí","NO")</f>
        <v>NO</v>
      </c>
      <c r="BV904" s="137" t="str">
        <f aca="false">IF(AND(DATOS_[[#This Row],[% normaliz]]&lt;&gt;1,DATOS_[[#This Row],[% anualiz]]&lt;&gt;1),"Sí","NO")</f>
        <v>NO</v>
      </c>
      <c r="BW904" s="137" t="str">
        <f aca="false">+IF(DATOS_[[#This Row],[% normaliz]]*DATOS_[[#This Row],[% anualiz]]=1,"NO","Sí")</f>
        <v>Sí</v>
      </c>
      <c r="BX904" s="138" t="e">
        <f aca="false">(DATOS_[[#This Row],[S.BASE]]*(1/DATOS_[[#This Row],[% normaliz]])*(1/DATOS_[[#This Row],[% anualiz]]))*IF(DATOS_[[#This Row],[Check Equiparado]]="Sí",1,0)</f>
        <v>#DIV/0!</v>
      </c>
      <c r="BY9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4" s="138" t="e">
        <f aca="false">+DATOS_[[#This Row],[SALARIO BASE Eq]]+DATOS_[[#This Row],[Tot COMPL.SAL Eq]]</f>
        <v>#DIV/0!</v>
      </c>
      <c r="CA904" s="138" t="e">
        <f aca="false" t="array" ref="CA904:CA9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4" s="138" t="e">
        <f aca="false">+DATOS_[[#This Row],[TOTAL SALARIO Eq]]+DATOS_[[#This Row],[Tot Extrasalarial Eq]]</f>
        <v>#DIV/0!</v>
      </c>
      <c r="CC904" s="139" t="n">
        <f aca="false">DATOS_[[#This Row],[S.BASE]]</f>
        <v>0</v>
      </c>
      <c r="CD904" s="139" t="n">
        <f aca="false">+SUM(DATOS_[[#This Row],[Conc.Sal.01]:[Conc.Sal.30]])</f>
        <v>0</v>
      </c>
      <c r="CE904" s="139" t="n">
        <f aca="false">+DATOS_[[#This Row],[SALARIO BASE Ef]]+DATOS_[[#This Row],[Tot COMPL.SAL Ef]]</f>
        <v>0</v>
      </c>
      <c r="CF904" s="139" t="n">
        <f aca="false">+SUM(DATOS_[[#This Row],[C.Extra.01]:[C.Extra.05]])</f>
        <v>0</v>
      </c>
      <c r="CG904" s="139" t="n">
        <f aca="false">+DATOS_[[#This Row],[TOTAL SALARIO Ef]]+DATOS_[[#This Row],[Tot Extrasalarial Ef]]</f>
        <v>0</v>
      </c>
      <c r="CH904" s="140" t="n">
        <f aca="false">MIN(IF(DATOS_[[#This Row],[Fecha Fin Contrato]]="",$D$4,DATOS_[[#This Row],[Fecha Fin Contrato]]),$D$4)-MAX(DATOS_[[#This Row],[Fecha de Contratación]],$D$3)+1</f>
        <v>1</v>
      </c>
      <c r="CI904" s="141" t="str">
        <f aca="false">IF(COUNTIFS(DATOS_[id],DATOS_[[#This Row],[id]])&gt;1,DATOS_[[#This Row],[id]],"")</f>
        <v/>
      </c>
      <c r="CJ904" s="141" t="n">
        <f aca="false">(Inicio!$G$10-DATOS_[[#This Row],[Fecha Nacimiento]])/365.25</f>
        <v>0</v>
      </c>
      <c r="CK904" s="141" t="n">
        <f aca="false">(Inicio!$G$10-DATOS_[[#This Row],[Fecha de Antigüedad]])/365.25</f>
        <v>0</v>
      </c>
      <c r="CL904" s="141" t="e">
        <f aca="false">+VLOOKUP(DATOS_[[#This Row],[Clave de Contrato]],TblTiposContrato13[],3,0)</f>
        <v>#N/A</v>
      </c>
      <c r="CM904" s="141" t="e">
        <f aca="false">+VLOOKUP(DATOS_[[#This Row],[Clave de Contrato]],TblTiposContrato13[],4,0)</f>
        <v>#N/A</v>
      </c>
      <c r="CN904" s="141" t="str">
        <f aca="false">VLOOKUP(DATOS_[[#This Row],[Edad]],CONTRATOS!TblRngEdad,2,1)</f>
        <v>20  o menos</v>
      </c>
      <c r="CO904" s="141" t="str">
        <f aca="false">VLOOKUP(DATOS_[[#This Row],[Antigüedad]],TblRngAntg14[],2,1)</f>
        <v>0 a 1 años</v>
      </c>
    </row>
    <row r="905" customFormat="false" ht="13.8" hidden="false" customHeight="false" outlineLevel="0" collapsed="false">
      <c r="D905" s="128"/>
      <c r="E905" s="129"/>
      <c r="F905" s="129"/>
      <c r="G905" s="129"/>
      <c r="H905" s="130"/>
      <c r="I905" s="131"/>
      <c r="J905" s="128"/>
      <c r="K905" s="132"/>
      <c r="L905" s="132"/>
      <c r="M905" s="133"/>
      <c r="N905" s="133"/>
      <c r="O905" s="133"/>
      <c r="P905" s="129"/>
      <c r="Z905" s="74"/>
      <c r="AA905" s="75"/>
      <c r="AB905" s="75"/>
      <c r="AC905" s="129"/>
      <c r="AD905" s="134"/>
      <c r="AE905" s="134"/>
      <c r="AF905" s="134"/>
      <c r="AG905" s="134"/>
      <c r="AH905" s="134"/>
      <c r="AI905" s="134"/>
      <c r="AJ905" s="134"/>
      <c r="AK905" s="134"/>
      <c r="AL905" s="134"/>
      <c r="AM905" s="134"/>
      <c r="AN905" s="134"/>
      <c r="AO905" s="134"/>
      <c r="AP905" s="134"/>
      <c r="AQ905" s="134"/>
      <c r="AR905" s="134"/>
      <c r="AS905" s="134"/>
      <c r="AT905" s="134"/>
      <c r="AU905" s="134"/>
      <c r="AV905" s="134"/>
      <c r="AW905" s="134"/>
      <c r="AX905" s="134"/>
      <c r="AY905" s="134"/>
      <c r="AZ905" s="134"/>
      <c r="BA905" s="134"/>
      <c r="BB905" s="134"/>
      <c r="BC905" s="134"/>
      <c r="BD905" s="134"/>
      <c r="BE905" s="134"/>
      <c r="BF905" s="134"/>
      <c r="BG905" s="134"/>
      <c r="BH905" s="134"/>
      <c r="BI905" s="134"/>
      <c r="BJ905" s="134"/>
      <c r="BK905" s="134"/>
      <c r="BL905" s="134"/>
      <c r="BM905" s="135"/>
      <c r="BN905" s="136" t="n">
        <f aca="false">+MAX($D$3,DATOS_[[#This Row],[Fecha Inicio Sit. Contract.]])</f>
        <v>0</v>
      </c>
      <c r="BO905" s="136" t="n">
        <f aca="false">+MIN($D$4,DATOS_[[#This Row],[Fecha Fin Sit. Contract.]])</f>
        <v>0</v>
      </c>
      <c r="BP905" s="137" t="n">
        <f aca="false">+DATOS_[[#This Row],[% de jornada]]*IF(DATOS_[[#This Row],[% jornada reducida]]="",1,DATOS_[[#This Row],[% jornada reducida]])</f>
        <v>0</v>
      </c>
      <c r="BQ905" s="137" t="n">
        <f aca="false">+(DATOS_[[#This Row],[F.fin.cal]]-DATOS_[[#This Row],[F.ini.cal]]+1)/($D$4-$D$3+1)</f>
        <v>1</v>
      </c>
      <c r="BR905" s="137" t="str">
        <f aca="false">IF(OR(AND(DATOS_[[#This Row],[Fecha Fin Contrato]]&lt;$D$3,DATOS_[[#This Row],[Fecha Fin Contrato]]&lt;&gt;""),DATOS_[[#This Row],[Fecha de Contratación]]&gt;$D$4),"Fuera","Dentro")</f>
        <v>Dentro</v>
      </c>
      <c r="BS905" s="137" t="str">
        <f aca="false" t="array" ref="BS905:BS905">IF(MAX(IF(DATOS_[id]=DATOS_[[#This Row],[id]],DATOS_[F.fin.cal]))=DATOS_[[#This Row],[F.fin.cal]],"Sí","NO")</f>
        <v>Sí</v>
      </c>
      <c r="BT905" s="137" t="str">
        <f aca="false">IF(AND(DATOS_[[#This Row],[% normaliz]]&lt;&gt;1,DATOS_[[#This Row],[% anualiz]]=1),"Sí","NO")</f>
        <v>Sí</v>
      </c>
      <c r="BU905" s="137" t="str">
        <f aca="false">IF(AND(DATOS_[[#This Row],[% normaliz]]=1,DATOS_[[#This Row],[% anualiz]]&lt;&gt;1),"Sí","NO")</f>
        <v>NO</v>
      </c>
      <c r="BV905" s="137" t="str">
        <f aca="false">IF(AND(DATOS_[[#This Row],[% normaliz]]&lt;&gt;1,DATOS_[[#This Row],[% anualiz]]&lt;&gt;1),"Sí","NO")</f>
        <v>NO</v>
      </c>
      <c r="BW905" s="137" t="str">
        <f aca="false">+IF(DATOS_[[#This Row],[% normaliz]]*DATOS_[[#This Row],[% anualiz]]=1,"NO","Sí")</f>
        <v>Sí</v>
      </c>
      <c r="BX905" s="138" t="e">
        <f aca="false">(DATOS_[[#This Row],[S.BASE]]*(1/DATOS_[[#This Row],[% normaliz]])*(1/DATOS_[[#This Row],[% anualiz]]))*IF(DATOS_[[#This Row],[Check Equiparado]]="Sí",1,0)</f>
        <v>#DIV/0!</v>
      </c>
      <c r="BY9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5" s="138" t="e">
        <f aca="false">+DATOS_[[#This Row],[SALARIO BASE Eq]]+DATOS_[[#This Row],[Tot COMPL.SAL Eq]]</f>
        <v>#DIV/0!</v>
      </c>
      <c r="CA905" s="138" t="e">
        <f aca="false" t="array" ref="CA905:CA9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5" s="138" t="e">
        <f aca="false">+DATOS_[[#This Row],[TOTAL SALARIO Eq]]+DATOS_[[#This Row],[Tot Extrasalarial Eq]]</f>
        <v>#DIV/0!</v>
      </c>
      <c r="CC905" s="139" t="n">
        <f aca="false">DATOS_[[#This Row],[S.BASE]]</f>
        <v>0</v>
      </c>
      <c r="CD905" s="139" t="n">
        <f aca="false">+SUM(DATOS_[[#This Row],[Conc.Sal.01]:[Conc.Sal.30]])</f>
        <v>0</v>
      </c>
      <c r="CE905" s="139" t="n">
        <f aca="false">+DATOS_[[#This Row],[SALARIO BASE Ef]]+DATOS_[[#This Row],[Tot COMPL.SAL Ef]]</f>
        <v>0</v>
      </c>
      <c r="CF905" s="139" t="n">
        <f aca="false">+SUM(DATOS_[[#This Row],[C.Extra.01]:[C.Extra.05]])</f>
        <v>0</v>
      </c>
      <c r="CG905" s="139" t="n">
        <f aca="false">+DATOS_[[#This Row],[TOTAL SALARIO Ef]]+DATOS_[[#This Row],[Tot Extrasalarial Ef]]</f>
        <v>0</v>
      </c>
      <c r="CH905" s="140" t="n">
        <f aca="false">MIN(IF(DATOS_[[#This Row],[Fecha Fin Contrato]]="",$D$4,DATOS_[[#This Row],[Fecha Fin Contrato]]),$D$4)-MAX(DATOS_[[#This Row],[Fecha de Contratación]],$D$3)+1</f>
        <v>1</v>
      </c>
      <c r="CI905" s="141" t="str">
        <f aca="false">IF(COUNTIFS(DATOS_[id],DATOS_[[#This Row],[id]])&gt;1,DATOS_[[#This Row],[id]],"")</f>
        <v/>
      </c>
      <c r="CJ905" s="141" t="n">
        <f aca="false">(Inicio!$G$10-DATOS_[[#This Row],[Fecha Nacimiento]])/365.25</f>
        <v>0</v>
      </c>
      <c r="CK905" s="141" t="n">
        <f aca="false">(Inicio!$G$10-DATOS_[[#This Row],[Fecha de Antigüedad]])/365.25</f>
        <v>0</v>
      </c>
      <c r="CL905" s="141" t="e">
        <f aca="false">+VLOOKUP(DATOS_[[#This Row],[Clave de Contrato]],TblTiposContrato13[],3,0)</f>
        <v>#N/A</v>
      </c>
      <c r="CM905" s="141" t="e">
        <f aca="false">+VLOOKUP(DATOS_[[#This Row],[Clave de Contrato]],TblTiposContrato13[],4,0)</f>
        <v>#N/A</v>
      </c>
      <c r="CN905" s="141" t="str">
        <f aca="false">VLOOKUP(DATOS_[[#This Row],[Edad]],CONTRATOS!TblRngEdad,2,1)</f>
        <v>20  o menos</v>
      </c>
      <c r="CO905" s="141" t="str">
        <f aca="false">VLOOKUP(DATOS_[[#This Row],[Antigüedad]],TblRngAntg14[],2,1)</f>
        <v>0 a 1 años</v>
      </c>
    </row>
    <row r="906" customFormat="false" ht="13.8" hidden="false" customHeight="false" outlineLevel="0" collapsed="false">
      <c r="D906" s="128"/>
      <c r="E906" s="129"/>
      <c r="F906" s="129"/>
      <c r="G906" s="129"/>
      <c r="H906" s="130"/>
      <c r="I906" s="131"/>
      <c r="J906" s="128"/>
      <c r="K906" s="132"/>
      <c r="L906" s="132"/>
      <c r="M906" s="133"/>
      <c r="N906" s="133"/>
      <c r="O906" s="133"/>
      <c r="P906" s="129"/>
      <c r="Z906" s="74"/>
      <c r="AA906" s="75"/>
      <c r="AB906" s="75"/>
      <c r="AC906" s="129"/>
      <c r="AD906" s="134"/>
      <c r="AE906" s="134"/>
      <c r="AF906" s="134"/>
      <c r="AG906" s="134"/>
      <c r="AH906" s="134"/>
      <c r="AI906" s="134"/>
      <c r="AJ906" s="134"/>
      <c r="AK906" s="134"/>
      <c r="AL906" s="134"/>
      <c r="AM906" s="134"/>
      <c r="AN906" s="134"/>
      <c r="AO906" s="134"/>
      <c r="AP906" s="134"/>
      <c r="AQ906" s="134"/>
      <c r="AR906" s="134"/>
      <c r="AS906" s="134"/>
      <c r="AT906" s="134"/>
      <c r="AU906" s="134"/>
      <c r="AV906" s="134"/>
      <c r="AW906" s="134"/>
      <c r="AX906" s="134"/>
      <c r="AY906" s="134"/>
      <c r="AZ906" s="134"/>
      <c r="BA906" s="134"/>
      <c r="BB906" s="134"/>
      <c r="BC906" s="134"/>
      <c r="BD906" s="134"/>
      <c r="BE906" s="134"/>
      <c r="BF906" s="134"/>
      <c r="BG906" s="134"/>
      <c r="BH906" s="134"/>
      <c r="BI906" s="134"/>
      <c r="BJ906" s="134"/>
      <c r="BK906" s="134"/>
      <c r="BL906" s="134"/>
      <c r="BM906" s="135"/>
      <c r="BN906" s="136" t="n">
        <f aca="false">+MAX($D$3,DATOS_[[#This Row],[Fecha Inicio Sit. Contract.]])</f>
        <v>0</v>
      </c>
      <c r="BO906" s="136" t="n">
        <f aca="false">+MIN($D$4,DATOS_[[#This Row],[Fecha Fin Sit. Contract.]])</f>
        <v>0</v>
      </c>
      <c r="BP906" s="137" t="n">
        <f aca="false">+DATOS_[[#This Row],[% de jornada]]*IF(DATOS_[[#This Row],[% jornada reducida]]="",1,DATOS_[[#This Row],[% jornada reducida]])</f>
        <v>0</v>
      </c>
      <c r="BQ906" s="137" t="n">
        <f aca="false">+(DATOS_[[#This Row],[F.fin.cal]]-DATOS_[[#This Row],[F.ini.cal]]+1)/($D$4-$D$3+1)</f>
        <v>1</v>
      </c>
      <c r="BR906" s="137" t="str">
        <f aca="false">IF(OR(AND(DATOS_[[#This Row],[Fecha Fin Contrato]]&lt;$D$3,DATOS_[[#This Row],[Fecha Fin Contrato]]&lt;&gt;""),DATOS_[[#This Row],[Fecha de Contratación]]&gt;$D$4),"Fuera","Dentro")</f>
        <v>Dentro</v>
      </c>
      <c r="BS906" s="137" t="str">
        <f aca="false" t="array" ref="BS906:BS906">IF(MAX(IF(DATOS_[id]=DATOS_[[#This Row],[id]],DATOS_[F.fin.cal]))=DATOS_[[#This Row],[F.fin.cal]],"Sí","NO")</f>
        <v>Sí</v>
      </c>
      <c r="BT906" s="137" t="str">
        <f aca="false">IF(AND(DATOS_[[#This Row],[% normaliz]]&lt;&gt;1,DATOS_[[#This Row],[% anualiz]]=1),"Sí","NO")</f>
        <v>Sí</v>
      </c>
      <c r="BU906" s="137" t="str">
        <f aca="false">IF(AND(DATOS_[[#This Row],[% normaliz]]=1,DATOS_[[#This Row],[% anualiz]]&lt;&gt;1),"Sí","NO")</f>
        <v>NO</v>
      </c>
      <c r="BV906" s="137" t="str">
        <f aca="false">IF(AND(DATOS_[[#This Row],[% normaliz]]&lt;&gt;1,DATOS_[[#This Row],[% anualiz]]&lt;&gt;1),"Sí","NO")</f>
        <v>NO</v>
      </c>
      <c r="BW906" s="137" t="str">
        <f aca="false">+IF(DATOS_[[#This Row],[% normaliz]]*DATOS_[[#This Row],[% anualiz]]=1,"NO","Sí")</f>
        <v>Sí</v>
      </c>
      <c r="BX906" s="138" t="e">
        <f aca="false">(DATOS_[[#This Row],[S.BASE]]*(1/DATOS_[[#This Row],[% normaliz]])*(1/DATOS_[[#This Row],[% anualiz]]))*IF(DATOS_[[#This Row],[Check Equiparado]]="Sí",1,0)</f>
        <v>#DIV/0!</v>
      </c>
      <c r="BY9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6" s="138" t="e">
        <f aca="false">+DATOS_[[#This Row],[SALARIO BASE Eq]]+DATOS_[[#This Row],[Tot COMPL.SAL Eq]]</f>
        <v>#DIV/0!</v>
      </c>
      <c r="CA906" s="138" t="e">
        <f aca="false" t="array" ref="CA906:CA9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6" s="138" t="e">
        <f aca="false">+DATOS_[[#This Row],[TOTAL SALARIO Eq]]+DATOS_[[#This Row],[Tot Extrasalarial Eq]]</f>
        <v>#DIV/0!</v>
      </c>
      <c r="CC906" s="139" t="n">
        <f aca="false">DATOS_[[#This Row],[S.BASE]]</f>
        <v>0</v>
      </c>
      <c r="CD906" s="139" t="n">
        <f aca="false">+SUM(DATOS_[[#This Row],[Conc.Sal.01]:[Conc.Sal.30]])</f>
        <v>0</v>
      </c>
      <c r="CE906" s="139" t="n">
        <f aca="false">+DATOS_[[#This Row],[SALARIO BASE Ef]]+DATOS_[[#This Row],[Tot COMPL.SAL Ef]]</f>
        <v>0</v>
      </c>
      <c r="CF906" s="139" t="n">
        <f aca="false">+SUM(DATOS_[[#This Row],[C.Extra.01]:[C.Extra.05]])</f>
        <v>0</v>
      </c>
      <c r="CG906" s="139" t="n">
        <f aca="false">+DATOS_[[#This Row],[TOTAL SALARIO Ef]]+DATOS_[[#This Row],[Tot Extrasalarial Ef]]</f>
        <v>0</v>
      </c>
      <c r="CH906" s="140" t="n">
        <f aca="false">MIN(IF(DATOS_[[#This Row],[Fecha Fin Contrato]]="",$D$4,DATOS_[[#This Row],[Fecha Fin Contrato]]),$D$4)-MAX(DATOS_[[#This Row],[Fecha de Contratación]],$D$3)+1</f>
        <v>1</v>
      </c>
      <c r="CI906" s="141" t="str">
        <f aca="false">IF(COUNTIFS(DATOS_[id],DATOS_[[#This Row],[id]])&gt;1,DATOS_[[#This Row],[id]],"")</f>
        <v/>
      </c>
      <c r="CJ906" s="141" t="n">
        <f aca="false">(Inicio!$G$10-DATOS_[[#This Row],[Fecha Nacimiento]])/365.25</f>
        <v>0</v>
      </c>
      <c r="CK906" s="141" t="n">
        <f aca="false">(Inicio!$G$10-DATOS_[[#This Row],[Fecha de Antigüedad]])/365.25</f>
        <v>0</v>
      </c>
      <c r="CL906" s="141" t="e">
        <f aca="false">+VLOOKUP(DATOS_[[#This Row],[Clave de Contrato]],TblTiposContrato13[],3,0)</f>
        <v>#N/A</v>
      </c>
      <c r="CM906" s="141" t="e">
        <f aca="false">+VLOOKUP(DATOS_[[#This Row],[Clave de Contrato]],TblTiposContrato13[],4,0)</f>
        <v>#N/A</v>
      </c>
      <c r="CN906" s="141" t="str">
        <f aca="false">VLOOKUP(DATOS_[[#This Row],[Edad]],CONTRATOS!TblRngEdad,2,1)</f>
        <v>20  o menos</v>
      </c>
      <c r="CO906" s="141" t="str">
        <f aca="false">VLOOKUP(DATOS_[[#This Row],[Antigüedad]],TblRngAntg14[],2,1)</f>
        <v>0 a 1 años</v>
      </c>
    </row>
    <row r="907" customFormat="false" ht="13.8" hidden="false" customHeight="false" outlineLevel="0" collapsed="false">
      <c r="D907" s="128"/>
      <c r="E907" s="129"/>
      <c r="F907" s="129"/>
      <c r="G907" s="129"/>
      <c r="H907" s="130"/>
      <c r="I907" s="131"/>
      <c r="J907" s="128"/>
      <c r="K907" s="132"/>
      <c r="L907" s="132"/>
      <c r="M907" s="133"/>
      <c r="N907" s="133"/>
      <c r="O907" s="133"/>
      <c r="P907" s="129"/>
      <c r="Z907" s="74"/>
      <c r="AA907" s="75"/>
      <c r="AB907" s="75"/>
      <c r="AC907" s="129"/>
      <c r="AD907" s="134"/>
      <c r="AE907" s="134"/>
      <c r="AF907" s="134"/>
      <c r="AG907" s="134"/>
      <c r="AH907" s="134"/>
      <c r="AI907" s="134"/>
      <c r="AJ907" s="134"/>
      <c r="AK907" s="134"/>
      <c r="AL907" s="134"/>
      <c r="AM907" s="134"/>
      <c r="AN907" s="134"/>
      <c r="AO907" s="134"/>
      <c r="AP907" s="134"/>
      <c r="AQ907" s="134"/>
      <c r="AR907" s="134"/>
      <c r="AS907" s="134"/>
      <c r="AT907" s="134"/>
      <c r="AU907" s="134"/>
      <c r="AV907" s="134"/>
      <c r="AW907" s="134"/>
      <c r="AX907" s="134"/>
      <c r="AY907" s="134"/>
      <c r="AZ907" s="134"/>
      <c r="BA907" s="134"/>
      <c r="BB907" s="134"/>
      <c r="BC907" s="134"/>
      <c r="BD907" s="134"/>
      <c r="BE907" s="134"/>
      <c r="BF907" s="134"/>
      <c r="BG907" s="134"/>
      <c r="BH907" s="134"/>
      <c r="BI907" s="134"/>
      <c r="BJ907" s="134"/>
      <c r="BK907" s="134"/>
      <c r="BL907" s="134"/>
      <c r="BM907" s="135"/>
      <c r="BN907" s="136" t="n">
        <f aca="false">+MAX($D$3,DATOS_[[#This Row],[Fecha Inicio Sit. Contract.]])</f>
        <v>0</v>
      </c>
      <c r="BO907" s="136" t="n">
        <f aca="false">+MIN($D$4,DATOS_[[#This Row],[Fecha Fin Sit. Contract.]])</f>
        <v>0</v>
      </c>
      <c r="BP907" s="137" t="n">
        <f aca="false">+DATOS_[[#This Row],[% de jornada]]*IF(DATOS_[[#This Row],[% jornada reducida]]="",1,DATOS_[[#This Row],[% jornada reducida]])</f>
        <v>0</v>
      </c>
      <c r="BQ907" s="137" t="n">
        <f aca="false">+(DATOS_[[#This Row],[F.fin.cal]]-DATOS_[[#This Row],[F.ini.cal]]+1)/($D$4-$D$3+1)</f>
        <v>1</v>
      </c>
      <c r="BR907" s="137" t="str">
        <f aca="false">IF(OR(AND(DATOS_[[#This Row],[Fecha Fin Contrato]]&lt;$D$3,DATOS_[[#This Row],[Fecha Fin Contrato]]&lt;&gt;""),DATOS_[[#This Row],[Fecha de Contratación]]&gt;$D$4),"Fuera","Dentro")</f>
        <v>Dentro</v>
      </c>
      <c r="BS907" s="137" t="str">
        <f aca="false" t="array" ref="BS907:BS907">IF(MAX(IF(DATOS_[id]=DATOS_[[#This Row],[id]],DATOS_[F.fin.cal]))=DATOS_[[#This Row],[F.fin.cal]],"Sí","NO")</f>
        <v>Sí</v>
      </c>
      <c r="BT907" s="137" t="str">
        <f aca="false">IF(AND(DATOS_[[#This Row],[% normaliz]]&lt;&gt;1,DATOS_[[#This Row],[% anualiz]]=1),"Sí","NO")</f>
        <v>Sí</v>
      </c>
      <c r="BU907" s="137" t="str">
        <f aca="false">IF(AND(DATOS_[[#This Row],[% normaliz]]=1,DATOS_[[#This Row],[% anualiz]]&lt;&gt;1),"Sí","NO")</f>
        <v>NO</v>
      </c>
      <c r="BV907" s="137" t="str">
        <f aca="false">IF(AND(DATOS_[[#This Row],[% normaliz]]&lt;&gt;1,DATOS_[[#This Row],[% anualiz]]&lt;&gt;1),"Sí","NO")</f>
        <v>NO</v>
      </c>
      <c r="BW907" s="137" t="str">
        <f aca="false">+IF(DATOS_[[#This Row],[% normaliz]]*DATOS_[[#This Row],[% anualiz]]=1,"NO","Sí")</f>
        <v>Sí</v>
      </c>
      <c r="BX907" s="138" t="e">
        <f aca="false">(DATOS_[[#This Row],[S.BASE]]*(1/DATOS_[[#This Row],[% normaliz]])*(1/DATOS_[[#This Row],[% anualiz]]))*IF(DATOS_[[#This Row],[Check Equiparado]]="Sí",1,0)</f>
        <v>#DIV/0!</v>
      </c>
      <c r="BY9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7" s="138" t="e">
        <f aca="false">+DATOS_[[#This Row],[SALARIO BASE Eq]]+DATOS_[[#This Row],[Tot COMPL.SAL Eq]]</f>
        <v>#DIV/0!</v>
      </c>
      <c r="CA907" s="138" t="e">
        <f aca="false" t="array" ref="CA907:CA9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7" s="138" t="e">
        <f aca="false">+DATOS_[[#This Row],[TOTAL SALARIO Eq]]+DATOS_[[#This Row],[Tot Extrasalarial Eq]]</f>
        <v>#DIV/0!</v>
      </c>
      <c r="CC907" s="139" t="n">
        <f aca="false">DATOS_[[#This Row],[S.BASE]]</f>
        <v>0</v>
      </c>
      <c r="CD907" s="139" t="n">
        <f aca="false">+SUM(DATOS_[[#This Row],[Conc.Sal.01]:[Conc.Sal.30]])</f>
        <v>0</v>
      </c>
      <c r="CE907" s="139" t="n">
        <f aca="false">+DATOS_[[#This Row],[SALARIO BASE Ef]]+DATOS_[[#This Row],[Tot COMPL.SAL Ef]]</f>
        <v>0</v>
      </c>
      <c r="CF907" s="139" t="n">
        <f aca="false">+SUM(DATOS_[[#This Row],[C.Extra.01]:[C.Extra.05]])</f>
        <v>0</v>
      </c>
      <c r="CG907" s="139" t="n">
        <f aca="false">+DATOS_[[#This Row],[TOTAL SALARIO Ef]]+DATOS_[[#This Row],[Tot Extrasalarial Ef]]</f>
        <v>0</v>
      </c>
      <c r="CH907" s="140" t="n">
        <f aca="false">MIN(IF(DATOS_[[#This Row],[Fecha Fin Contrato]]="",$D$4,DATOS_[[#This Row],[Fecha Fin Contrato]]),$D$4)-MAX(DATOS_[[#This Row],[Fecha de Contratación]],$D$3)+1</f>
        <v>1</v>
      </c>
      <c r="CI907" s="141" t="str">
        <f aca="false">IF(COUNTIFS(DATOS_[id],DATOS_[[#This Row],[id]])&gt;1,DATOS_[[#This Row],[id]],"")</f>
        <v/>
      </c>
      <c r="CJ907" s="141" t="n">
        <f aca="false">(Inicio!$G$10-DATOS_[[#This Row],[Fecha Nacimiento]])/365.25</f>
        <v>0</v>
      </c>
      <c r="CK907" s="141" t="n">
        <f aca="false">(Inicio!$G$10-DATOS_[[#This Row],[Fecha de Antigüedad]])/365.25</f>
        <v>0</v>
      </c>
      <c r="CL907" s="141" t="e">
        <f aca="false">+VLOOKUP(DATOS_[[#This Row],[Clave de Contrato]],TblTiposContrato13[],3,0)</f>
        <v>#N/A</v>
      </c>
      <c r="CM907" s="141" t="e">
        <f aca="false">+VLOOKUP(DATOS_[[#This Row],[Clave de Contrato]],TblTiposContrato13[],4,0)</f>
        <v>#N/A</v>
      </c>
      <c r="CN907" s="141" t="str">
        <f aca="false">VLOOKUP(DATOS_[[#This Row],[Edad]],CONTRATOS!TblRngEdad,2,1)</f>
        <v>20  o menos</v>
      </c>
      <c r="CO907" s="141" t="str">
        <f aca="false">VLOOKUP(DATOS_[[#This Row],[Antigüedad]],TblRngAntg14[],2,1)</f>
        <v>0 a 1 años</v>
      </c>
    </row>
    <row r="908" customFormat="false" ht="13.8" hidden="false" customHeight="false" outlineLevel="0" collapsed="false">
      <c r="D908" s="128"/>
      <c r="E908" s="129"/>
      <c r="F908" s="129"/>
      <c r="G908" s="129"/>
      <c r="H908" s="130"/>
      <c r="I908" s="131"/>
      <c r="J908" s="128"/>
      <c r="K908" s="132"/>
      <c r="L908" s="132"/>
      <c r="M908" s="133"/>
      <c r="N908" s="133"/>
      <c r="O908" s="133"/>
      <c r="P908" s="129"/>
      <c r="Z908" s="74"/>
      <c r="AA908" s="75"/>
      <c r="AB908" s="75"/>
      <c r="AC908" s="129"/>
      <c r="AD908" s="134"/>
      <c r="AE908" s="134"/>
      <c r="AF908" s="134"/>
      <c r="AG908" s="134"/>
      <c r="AH908" s="134"/>
      <c r="AI908" s="134"/>
      <c r="AJ908" s="134"/>
      <c r="AK908" s="134"/>
      <c r="AL908" s="134"/>
      <c r="AM908" s="134"/>
      <c r="AN908" s="134"/>
      <c r="AO908" s="134"/>
      <c r="AP908" s="134"/>
      <c r="AQ908" s="134"/>
      <c r="AR908" s="134"/>
      <c r="AS908" s="134"/>
      <c r="AT908" s="134"/>
      <c r="AU908" s="134"/>
      <c r="AV908" s="134"/>
      <c r="AW908" s="134"/>
      <c r="AX908" s="134"/>
      <c r="AY908" s="134"/>
      <c r="AZ908" s="134"/>
      <c r="BA908" s="134"/>
      <c r="BB908" s="134"/>
      <c r="BC908" s="134"/>
      <c r="BD908" s="134"/>
      <c r="BE908" s="134"/>
      <c r="BF908" s="134"/>
      <c r="BG908" s="134"/>
      <c r="BH908" s="134"/>
      <c r="BI908" s="134"/>
      <c r="BJ908" s="134"/>
      <c r="BK908" s="134"/>
      <c r="BL908" s="134"/>
      <c r="BM908" s="135"/>
      <c r="BN908" s="136" t="n">
        <f aca="false">+MAX($D$3,DATOS_[[#This Row],[Fecha Inicio Sit. Contract.]])</f>
        <v>0</v>
      </c>
      <c r="BO908" s="136" t="n">
        <f aca="false">+MIN($D$4,DATOS_[[#This Row],[Fecha Fin Sit. Contract.]])</f>
        <v>0</v>
      </c>
      <c r="BP908" s="137" t="n">
        <f aca="false">+DATOS_[[#This Row],[% de jornada]]*IF(DATOS_[[#This Row],[% jornada reducida]]="",1,DATOS_[[#This Row],[% jornada reducida]])</f>
        <v>0</v>
      </c>
      <c r="BQ908" s="137" t="n">
        <f aca="false">+(DATOS_[[#This Row],[F.fin.cal]]-DATOS_[[#This Row],[F.ini.cal]]+1)/($D$4-$D$3+1)</f>
        <v>1</v>
      </c>
      <c r="BR908" s="137" t="str">
        <f aca="false">IF(OR(AND(DATOS_[[#This Row],[Fecha Fin Contrato]]&lt;$D$3,DATOS_[[#This Row],[Fecha Fin Contrato]]&lt;&gt;""),DATOS_[[#This Row],[Fecha de Contratación]]&gt;$D$4),"Fuera","Dentro")</f>
        <v>Dentro</v>
      </c>
      <c r="BS908" s="137" t="str">
        <f aca="false" t="array" ref="BS908:BS908">IF(MAX(IF(DATOS_[id]=DATOS_[[#This Row],[id]],DATOS_[F.fin.cal]))=DATOS_[[#This Row],[F.fin.cal]],"Sí","NO")</f>
        <v>Sí</v>
      </c>
      <c r="BT908" s="137" t="str">
        <f aca="false">IF(AND(DATOS_[[#This Row],[% normaliz]]&lt;&gt;1,DATOS_[[#This Row],[% anualiz]]=1),"Sí","NO")</f>
        <v>Sí</v>
      </c>
      <c r="BU908" s="137" t="str">
        <f aca="false">IF(AND(DATOS_[[#This Row],[% normaliz]]=1,DATOS_[[#This Row],[% anualiz]]&lt;&gt;1),"Sí","NO")</f>
        <v>NO</v>
      </c>
      <c r="BV908" s="137" t="str">
        <f aca="false">IF(AND(DATOS_[[#This Row],[% normaliz]]&lt;&gt;1,DATOS_[[#This Row],[% anualiz]]&lt;&gt;1),"Sí","NO")</f>
        <v>NO</v>
      </c>
      <c r="BW908" s="137" t="str">
        <f aca="false">+IF(DATOS_[[#This Row],[% normaliz]]*DATOS_[[#This Row],[% anualiz]]=1,"NO","Sí")</f>
        <v>Sí</v>
      </c>
      <c r="BX908" s="138" t="e">
        <f aca="false">(DATOS_[[#This Row],[S.BASE]]*(1/DATOS_[[#This Row],[% normaliz]])*(1/DATOS_[[#This Row],[% anualiz]]))*IF(DATOS_[[#This Row],[Check Equiparado]]="Sí",1,0)</f>
        <v>#DIV/0!</v>
      </c>
      <c r="BY9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8" s="138" t="e">
        <f aca="false">+DATOS_[[#This Row],[SALARIO BASE Eq]]+DATOS_[[#This Row],[Tot COMPL.SAL Eq]]</f>
        <v>#DIV/0!</v>
      </c>
      <c r="CA908" s="138" t="e">
        <f aca="false" t="array" ref="CA908:CA9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8" s="138" t="e">
        <f aca="false">+DATOS_[[#This Row],[TOTAL SALARIO Eq]]+DATOS_[[#This Row],[Tot Extrasalarial Eq]]</f>
        <v>#DIV/0!</v>
      </c>
      <c r="CC908" s="139" t="n">
        <f aca="false">DATOS_[[#This Row],[S.BASE]]</f>
        <v>0</v>
      </c>
      <c r="CD908" s="139" t="n">
        <f aca="false">+SUM(DATOS_[[#This Row],[Conc.Sal.01]:[Conc.Sal.30]])</f>
        <v>0</v>
      </c>
      <c r="CE908" s="139" t="n">
        <f aca="false">+DATOS_[[#This Row],[SALARIO BASE Ef]]+DATOS_[[#This Row],[Tot COMPL.SAL Ef]]</f>
        <v>0</v>
      </c>
      <c r="CF908" s="139" t="n">
        <f aca="false">+SUM(DATOS_[[#This Row],[C.Extra.01]:[C.Extra.05]])</f>
        <v>0</v>
      </c>
      <c r="CG908" s="139" t="n">
        <f aca="false">+DATOS_[[#This Row],[TOTAL SALARIO Ef]]+DATOS_[[#This Row],[Tot Extrasalarial Ef]]</f>
        <v>0</v>
      </c>
      <c r="CH908" s="140" t="n">
        <f aca="false">MIN(IF(DATOS_[[#This Row],[Fecha Fin Contrato]]="",$D$4,DATOS_[[#This Row],[Fecha Fin Contrato]]),$D$4)-MAX(DATOS_[[#This Row],[Fecha de Contratación]],$D$3)+1</f>
        <v>1</v>
      </c>
      <c r="CI908" s="141" t="str">
        <f aca="false">IF(COUNTIFS(DATOS_[id],DATOS_[[#This Row],[id]])&gt;1,DATOS_[[#This Row],[id]],"")</f>
        <v/>
      </c>
      <c r="CJ908" s="141" t="n">
        <f aca="false">(Inicio!$G$10-DATOS_[[#This Row],[Fecha Nacimiento]])/365.25</f>
        <v>0</v>
      </c>
      <c r="CK908" s="141" t="n">
        <f aca="false">(Inicio!$G$10-DATOS_[[#This Row],[Fecha de Antigüedad]])/365.25</f>
        <v>0</v>
      </c>
      <c r="CL908" s="141" t="e">
        <f aca="false">+VLOOKUP(DATOS_[[#This Row],[Clave de Contrato]],TblTiposContrato13[],3,0)</f>
        <v>#N/A</v>
      </c>
      <c r="CM908" s="141" t="e">
        <f aca="false">+VLOOKUP(DATOS_[[#This Row],[Clave de Contrato]],TblTiposContrato13[],4,0)</f>
        <v>#N/A</v>
      </c>
      <c r="CN908" s="141" t="str">
        <f aca="false">VLOOKUP(DATOS_[[#This Row],[Edad]],CONTRATOS!TblRngEdad,2,1)</f>
        <v>20  o menos</v>
      </c>
      <c r="CO908" s="141" t="str">
        <f aca="false">VLOOKUP(DATOS_[[#This Row],[Antigüedad]],TblRngAntg14[],2,1)</f>
        <v>0 a 1 años</v>
      </c>
    </row>
    <row r="909" customFormat="false" ht="13.8" hidden="false" customHeight="false" outlineLevel="0" collapsed="false">
      <c r="D909" s="128"/>
      <c r="E909" s="129"/>
      <c r="F909" s="129"/>
      <c r="G909" s="129"/>
      <c r="H909" s="130"/>
      <c r="I909" s="131"/>
      <c r="J909" s="128"/>
      <c r="K909" s="132"/>
      <c r="L909" s="132"/>
      <c r="M909" s="133"/>
      <c r="N909" s="133"/>
      <c r="O909" s="133"/>
      <c r="P909" s="129"/>
      <c r="Z909" s="74"/>
      <c r="AA909" s="75"/>
      <c r="AB909" s="75"/>
      <c r="AC909" s="129"/>
      <c r="AD909" s="134"/>
      <c r="AE909" s="134"/>
      <c r="AF909" s="134"/>
      <c r="AG909" s="134"/>
      <c r="AH909" s="134"/>
      <c r="AI909" s="134"/>
      <c r="AJ909" s="134"/>
      <c r="AK909" s="134"/>
      <c r="AL909" s="134"/>
      <c r="AM909" s="134"/>
      <c r="AN909" s="134"/>
      <c r="AO909" s="134"/>
      <c r="AP909" s="134"/>
      <c r="AQ909" s="134"/>
      <c r="AR909" s="134"/>
      <c r="AS909" s="134"/>
      <c r="AT909" s="134"/>
      <c r="AU909" s="134"/>
      <c r="AV909" s="134"/>
      <c r="AW909" s="134"/>
      <c r="AX909" s="134"/>
      <c r="AY909" s="134"/>
      <c r="AZ909" s="134"/>
      <c r="BA909" s="134"/>
      <c r="BB909" s="134"/>
      <c r="BC909" s="134"/>
      <c r="BD909" s="134"/>
      <c r="BE909" s="134"/>
      <c r="BF909" s="134"/>
      <c r="BG909" s="134"/>
      <c r="BH909" s="134"/>
      <c r="BI909" s="134"/>
      <c r="BJ909" s="134"/>
      <c r="BK909" s="134"/>
      <c r="BL909" s="134"/>
      <c r="BM909" s="135"/>
      <c r="BN909" s="136" t="n">
        <f aca="false">+MAX($D$3,DATOS_[[#This Row],[Fecha Inicio Sit. Contract.]])</f>
        <v>0</v>
      </c>
      <c r="BO909" s="136" t="n">
        <f aca="false">+MIN($D$4,DATOS_[[#This Row],[Fecha Fin Sit. Contract.]])</f>
        <v>0</v>
      </c>
      <c r="BP909" s="137" t="n">
        <f aca="false">+DATOS_[[#This Row],[% de jornada]]*IF(DATOS_[[#This Row],[% jornada reducida]]="",1,DATOS_[[#This Row],[% jornada reducida]])</f>
        <v>0</v>
      </c>
      <c r="BQ909" s="137" t="n">
        <f aca="false">+(DATOS_[[#This Row],[F.fin.cal]]-DATOS_[[#This Row],[F.ini.cal]]+1)/($D$4-$D$3+1)</f>
        <v>1</v>
      </c>
      <c r="BR909" s="137" t="str">
        <f aca="false">IF(OR(AND(DATOS_[[#This Row],[Fecha Fin Contrato]]&lt;$D$3,DATOS_[[#This Row],[Fecha Fin Contrato]]&lt;&gt;""),DATOS_[[#This Row],[Fecha de Contratación]]&gt;$D$4),"Fuera","Dentro")</f>
        <v>Dentro</v>
      </c>
      <c r="BS909" s="137" t="str">
        <f aca="false" t="array" ref="BS909:BS909">IF(MAX(IF(DATOS_[id]=DATOS_[[#This Row],[id]],DATOS_[F.fin.cal]))=DATOS_[[#This Row],[F.fin.cal]],"Sí","NO")</f>
        <v>Sí</v>
      </c>
      <c r="BT909" s="137" t="str">
        <f aca="false">IF(AND(DATOS_[[#This Row],[% normaliz]]&lt;&gt;1,DATOS_[[#This Row],[% anualiz]]=1),"Sí","NO")</f>
        <v>Sí</v>
      </c>
      <c r="BU909" s="137" t="str">
        <f aca="false">IF(AND(DATOS_[[#This Row],[% normaliz]]=1,DATOS_[[#This Row],[% anualiz]]&lt;&gt;1),"Sí","NO")</f>
        <v>NO</v>
      </c>
      <c r="BV909" s="137" t="str">
        <f aca="false">IF(AND(DATOS_[[#This Row],[% normaliz]]&lt;&gt;1,DATOS_[[#This Row],[% anualiz]]&lt;&gt;1),"Sí","NO")</f>
        <v>NO</v>
      </c>
      <c r="BW909" s="137" t="str">
        <f aca="false">+IF(DATOS_[[#This Row],[% normaliz]]*DATOS_[[#This Row],[% anualiz]]=1,"NO","Sí")</f>
        <v>Sí</v>
      </c>
      <c r="BX909" s="138" t="e">
        <f aca="false">(DATOS_[[#This Row],[S.BASE]]*(1/DATOS_[[#This Row],[% normaliz]])*(1/DATOS_[[#This Row],[% anualiz]]))*IF(DATOS_[[#This Row],[Check Equiparado]]="Sí",1,0)</f>
        <v>#DIV/0!</v>
      </c>
      <c r="BY9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9" s="138" t="e">
        <f aca="false">+DATOS_[[#This Row],[SALARIO BASE Eq]]+DATOS_[[#This Row],[Tot COMPL.SAL Eq]]</f>
        <v>#DIV/0!</v>
      </c>
      <c r="CA909" s="138" t="e">
        <f aca="false" t="array" ref="CA909:CA9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9" s="138" t="e">
        <f aca="false">+DATOS_[[#This Row],[TOTAL SALARIO Eq]]+DATOS_[[#This Row],[Tot Extrasalarial Eq]]</f>
        <v>#DIV/0!</v>
      </c>
      <c r="CC909" s="139" t="n">
        <f aca="false">DATOS_[[#This Row],[S.BASE]]</f>
        <v>0</v>
      </c>
      <c r="CD909" s="139" t="n">
        <f aca="false">+SUM(DATOS_[[#This Row],[Conc.Sal.01]:[Conc.Sal.30]])</f>
        <v>0</v>
      </c>
      <c r="CE909" s="139" t="n">
        <f aca="false">+DATOS_[[#This Row],[SALARIO BASE Ef]]+DATOS_[[#This Row],[Tot COMPL.SAL Ef]]</f>
        <v>0</v>
      </c>
      <c r="CF909" s="139" t="n">
        <f aca="false">+SUM(DATOS_[[#This Row],[C.Extra.01]:[C.Extra.05]])</f>
        <v>0</v>
      </c>
      <c r="CG909" s="139" t="n">
        <f aca="false">+DATOS_[[#This Row],[TOTAL SALARIO Ef]]+DATOS_[[#This Row],[Tot Extrasalarial Ef]]</f>
        <v>0</v>
      </c>
      <c r="CH909" s="140" t="n">
        <f aca="false">MIN(IF(DATOS_[[#This Row],[Fecha Fin Contrato]]="",$D$4,DATOS_[[#This Row],[Fecha Fin Contrato]]),$D$4)-MAX(DATOS_[[#This Row],[Fecha de Contratación]],$D$3)+1</f>
        <v>1</v>
      </c>
      <c r="CI909" s="141" t="str">
        <f aca="false">IF(COUNTIFS(DATOS_[id],DATOS_[[#This Row],[id]])&gt;1,DATOS_[[#This Row],[id]],"")</f>
        <v/>
      </c>
      <c r="CJ909" s="141" t="n">
        <f aca="false">(Inicio!$G$10-DATOS_[[#This Row],[Fecha Nacimiento]])/365.25</f>
        <v>0</v>
      </c>
      <c r="CK909" s="141" t="n">
        <f aca="false">(Inicio!$G$10-DATOS_[[#This Row],[Fecha de Antigüedad]])/365.25</f>
        <v>0</v>
      </c>
      <c r="CL909" s="141" t="e">
        <f aca="false">+VLOOKUP(DATOS_[[#This Row],[Clave de Contrato]],TblTiposContrato13[],3,0)</f>
        <v>#N/A</v>
      </c>
      <c r="CM909" s="141" t="e">
        <f aca="false">+VLOOKUP(DATOS_[[#This Row],[Clave de Contrato]],TblTiposContrato13[],4,0)</f>
        <v>#N/A</v>
      </c>
      <c r="CN909" s="141" t="str">
        <f aca="false">VLOOKUP(DATOS_[[#This Row],[Edad]],CONTRATOS!TblRngEdad,2,1)</f>
        <v>20  o menos</v>
      </c>
      <c r="CO909" s="141" t="str">
        <f aca="false">VLOOKUP(DATOS_[[#This Row],[Antigüedad]],TblRngAntg14[],2,1)</f>
        <v>0 a 1 años</v>
      </c>
    </row>
    <row r="910" customFormat="false" ht="13.8" hidden="false" customHeight="false" outlineLevel="0" collapsed="false">
      <c r="D910" s="128"/>
      <c r="E910" s="129"/>
      <c r="F910" s="129"/>
      <c r="G910" s="129"/>
      <c r="H910" s="130"/>
      <c r="I910" s="131"/>
      <c r="J910" s="128"/>
      <c r="K910" s="132"/>
      <c r="L910" s="132"/>
      <c r="M910" s="133"/>
      <c r="N910" s="133"/>
      <c r="O910" s="133"/>
      <c r="P910" s="129"/>
      <c r="Z910" s="74"/>
      <c r="AA910" s="75"/>
      <c r="AB910" s="75"/>
      <c r="AC910" s="129"/>
      <c r="AD910" s="134"/>
      <c r="AE910" s="134"/>
      <c r="AF910" s="134"/>
      <c r="AG910" s="134"/>
      <c r="AH910" s="134"/>
      <c r="AI910" s="134"/>
      <c r="AJ910" s="134"/>
      <c r="AK910" s="134"/>
      <c r="AL910" s="134"/>
      <c r="AM910" s="134"/>
      <c r="AN910" s="134"/>
      <c r="AO910" s="134"/>
      <c r="AP910" s="134"/>
      <c r="AQ910" s="134"/>
      <c r="AR910" s="134"/>
      <c r="AS910" s="134"/>
      <c r="AT910" s="134"/>
      <c r="AU910" s="134"/>
      <c r="AV910" s="134"/>
      <c r="AW910" s="134"/>
      <c r="AX910" s="134"/>
      <c r="AY910" s="134"/>
      <c r="AZ910" s="134"/>
      <c r="BA910" s="134"/>
      <c r="BB910" s="134"/>
      <c r="BC910" s="134"/>
      <c r="BD910" s="134"/>
      <c r="BE910" s="134"/>
      <c r="BF910" s="134"/>
      <c r="BG910" s="134"/>
      <c r="BH910" s="134"/>
      <c r="BI910" s="134"/>
      <c r="BJ910" s="134"/>
      <c r="BK910" s="134"/>
      <c r="BL910" s="134"/>
      <c r="BM910" s="135"/>
      <c r="BN910" s="136" t="n">
        <f aca="false">+MAX($D$3,DATOS_[[#This Row],[Fecha Inicio Sit. Contract.]])</f>
        <v>0</v>
      </c>
      <c r="BO910" s="136" t="n">
        <f aca="false">+MIN($D$4,DATOS_[[#This Row],[Fecha Fin Sit. Contract.]])</f>
        <v>0</v>
      </c>
      <c r="BP910" s="137" t="n">
        <f aca="false">+DATOS_[[#This Row],[% de jornada]]*IF(DATOS_[[#This Row],[% jornada reducida]]="",1,DATOS_[[#This Row],[% jornada reducida]])</f>
        <v>0</v>
      </c>
      <c r="BQ910" s="137" t="n">
        <f aca="false">+(DATOS_[[#This Row],[F.fin.cal]]-DATOS_[[#This Row],[F.ini.cal]]+1)/($D$4-$D$3+1)</f>
        <v>1</v>
      </c>
      <c r="BR910" s="137" t="str">
        <f aca="false">IF(OR(AND(DATOS_[[#This Row],[Fecha Fin Contrato]]&lt;$D$3,DATOS_[[#This Row],[Fecha Fin Contrato]]&lt;&gt;""),DATOS_[[#This Row],[Fecha de Contratación]]&gt;$D$4),"Fuera","Dentro")</f>
        <v>Dentro</v>
      </c>
      <c r="BS910" s="137" t="str">
        <f aca="false" t="array" ref="BS910:BS910">IF(MAX(IF(DATOS_[id]=DATOS_[[#This Row],[id]],DATOS_[F.fin.cal]))=DATOS_[[#This Row],[F.fin.cal]],"Sí","NO")</f>
        <v>Sí</v>
      </c>
      <c r="BT910" s="137" t="str">
        <f aca="false">IF(AND(DATOS_[[#This Row],[% normaliz]]&lt;&gt;1,DATOS_[[#This Row],[% anualiz]]=1),"Sí","NO")</f>
        <v>Sí</v>
      </c>
      <c r="BU910" s="137" t="str">
        <f aca="false">IF(AND(DATOS_[[#This Row],[% normaliz]]=1,DATOS_[[#This Row],[% anualiz]]&lt;&gt;1),"Sí","NO")</f>
        <v>NO</v>
      </c>
      <c r="BV910" s="137" t="str">
        <f aca="false">IF(AND(DATOS_[[#This Row],[% normaliz]]&lt;&gt;1,DATOS_[[#This Row],[% anualiz]]&lt;&gt;1),"Sí","NO")</f>
        <v>NO</v>
      </c>
      <c r="BW910" s="137" t="str">
        <f aca="false">+IF(DATOS_[[#This Row],[% normaliz]]*DATOS_[[#This Row],[% anualiz]]=1,"NO","Sí")</f>
        <v>Sí</v>
      </c>
      <c r="BX910" s="138" t="e">
        <f aca="false">(DATOS_[[#This Row],[S.BASE]]*(1/DATOS_[[#This Row],[% normaliz]])*(1/DATOS_[[#This Row],[% anualiz]]))*IF(DATOS_[[#This Row],[Check Equiparado]]="Sí",1,0)</f>
        <v>#DIV/0!</v>
      </c>
      <c r="BY9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0" s="138" t="e">
        <f aca="false">+DATOS_[[#This Row],[SALARIO BASE Eq]]+DATOS_[[#This Row],[Tot COMPL.SAL Eq]]</f>
        <v>#DIV/0!</v>
      </c>
      <c r="CA910" s="138" t="e">
        <f aca="false" t="array" ref="CA910:CA9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0" s="138" t="e">
        <f aca="false">+DATOS_[[#This Row],[TOTAL SALARIO Eq]]+DATOS_[[#This Row],[Tot Extrasalarial Eq]]</f>
        <v>#DIV/0!</v>
      </c>
      <c r="CC910" s="139" t="n">
        <f aca="false">DATOS_[[#This Row],[S.BASE]]</f>
        <v>0</v>
      </c>
      <c r="CD910" s="139" t="n">
        <f aca="false">+SUM(DATOS_[[#This Row],[Conc.Sal.01]:[Conc.Sal.30]])</f>
        <v>0</v>
      </c>
      <c r="CE910" s="139" t="n">
        <f aca="false">+DATOS_[[#This Row],[SALARIO BASE Ef]]+DATOS_[[#This Row],[Tot COMPL.SAL Ef]]</f>
        <v>0</v>
      </c>
      <c r="CF910" s="139" t="n">
        <f aca="false">+SUM(DATOS_[[#This Row],[C.Extra.01]:[C.Extra.05]])</f>
        <v>0</v>
      </c>
      <c r="CG910" s="139" t="n">
        <f aca="false">+DATOS_[[#This Row],[TOTAL SALARIO Ef]]+DATOS_[[#This Row],[Tot Extrasalarial Ef]]</f>
        <v>0</v>
      </c>
      <c r="CH910" s="140" t="n">
        <f aca="false">MIN(IF(DATOS_[[#This Row],[Fecha Fin Contrato]]="",$D$4,DATOS_[[#This Row],[Fecha Fin Contrato]]),$D$4)-MAX(DATOS_[[#This Row],[Fecha de Contratación]],$D$3)+1</f>
        <v>1</v>
      </c>
      <c r="CI910" s="141" t="str">
        <f aca="false">IF(COUNTIFS(DATOS_[id],DATOS_[[#This Row],[id]])&gt;1,DATOS_[[#This Row],[id]],"")</f>
        <v/>
      </c>
      <c r="CJ910" s="141" t="n">
        <f aca="false">(Inicio!$G$10-DATOS_[[#This Row],[Fecha Nacimiento]])/365.25</f>
        <v>0</v>
      </c>
      <c r="CK910" s="141" t="n">
        <f aca="false">(Inicio!$G$10-DATOS_[[#This Row],[Fecha de Antigüedad]])/365.25</f>
        <v>0</v>
      </c>
      <c r="CL910" s="141" t="e">
        <f aca="false">+VLOOKUP(DATOS_[[#This Row],[Clave de Contrato]],TblTiposContrato13[],3,0)</f>
        <v>#N/A</v>
      </c>
      <c r="CM910" s="141" t="e">
        <f aca="false">+VLOOKUP(DATOS_[[#This Row],[Clave de Contrato]],TblTiposContrato13[],4,0)</f>
        <v>#N/A</v>
      </c>
      <c r="CN910" s="141" t="str">
        <f aca="false">VLOOKUP(DATOS_[[#This Row],[Edad]],CONTRATOS!TblRngEdad,2,1)</f>
        <v>20  o menos</v>
      </c>
      <c r="CO910" s="141" t="str">
        <f aca="false">VLOOKUP(DATOS_[[#This Row],[Antigüedad]],TblRngAntg14[],2,1)</f>
        <v>0 a 1 años</v>
      </c>
    </row>
    <row r="911" customFormat="false" ht="13.8" hidden="false" customHeight="false" outlineLevel="0" collapsed="false">
      <c r="D911" s="128"/>
      <c r="E911" s="129"/>
      <c r="F911" s="129"/>
      <c r="G911" s="129"/>
      <c r="H911" s="130"/>
      <c r="I911" s="131"/>
      <c r="J911" s="128"/>
      <c r="K911" s="132"/>
      <c r="L911" s="132"/>
      <c r="M911" s="133"/>
      <c r="N911" s="133"/>
      <c r="O911" s="133"/>
      <c r="P911" s="129"/>
      <c r="Z911" s="74"/>
      <c r="AA911" s="75"/>
      <c r="AB911" s="75"/>
      <c r="AC911" s="129"/>
      <c r="AD911" s="134"/>
      <c r="AE911" s="134"/>
      <c r="AF911" s="134"/>
      <c r="AG911" s="134"/>
      <c r="AH911" s="134"/>
      <c r="AI911" s="134"/>
      <c r="AJ911" s="134"/>
      <c r="AK911" s="134"/>
      <c r="AL911" s="134"/>
      <c r="AM911" s="134"/>
      <c r="AN911" s="134"/>
      <c r="AO911" s="134"/>
      <c r="AP911" s="134"/>
      <c r="AQ911" s="134"/>
      <c r="AR911" s="134"/>
      <c r="AS911" s="134"/>
      <c r="AT911" s="134"/>
      <c r="AU911" s="134"/>
      <c r="AV911" s="134"/>
      <c r="AW911" s="134"/>
      <c r="AX911" s="134"/>
      <c r="AY911" s="134"/>
      <c r="AZ911" s="134"/>
      <c r="BA911" s="134"/>
      <c r="BB911" s="134"/>
      <c r="BC911" s="134"/>
      <c r="BD911" s="134"/>
      <c r="BE911" s="134"/>
      <c r="BF911" s="134"/>
      <c r="BG911" s="134"/>
      <c r="BH911" s="134"/>
      <c r="BI911" s="134"/>
      <c r="BJ911" s="134"/>
      <c r="BK911" s="134"/>
      <c r="BL911" s="134"/>
      <c r="BM911" s="135"/>
      <c r="BN911" s="136" t="n">
        <f aca="false">+MAX($D$3,DATOS_[[#This Row],[Fecha Inicio Sit. Contract.]])</f>
        <v>0</v>
      </c>
      <c r="BO911" s="136" t="n">
        <f aca="false">+MIN($D$4,DATOS_[[#This Row],[Fecha Fin Sit. Contract.]])</f>
        <v>0</v>
      </c>
      <c r="BP911" s="137" t="n">
        <f aca="false">+DATOS_[[#This Row],[% de jornada]]*IF(DATOS_[[#This Row],[% jornada reducida]]="",1,DATOS_[[#This Row],[% jornada reducida]])</f>
        <v>0</v>
      </c>
      <c r="BQ911" s="137" t="n">
        <f aca="false">+(DATOS_[[#This Row],[F.fin.cal]]-DATOS_[[#This Row],[F.ini.cal]]+1)/($D$4-$D$3+1)</f>
        <v>1</v>
      </c>
      <c r="BR911" s="137" t="str">
        <f aca="false">IF(OR(AND(DATOS_[[#This Row],[Fecha Fin Contrato]]&lt;$D$3,DATOS_[[#This Row],[Fecha Fin Contrato]]&lt;&gt;""),DATOS_[[#This Row],[Fecha de Contratación]]&gt;$D$4),"Fuera","Dentro")</f>
        <v>Dentro</v>
      </c>
      <c r="BS911" s="137" t="str">
        <f aca="false" t="array" ref="BS911:BS911">IF(MAX(IF(DATOS_[id]=DATOS_[[#This Row],[id]],DATOS_[F.fin.cal]))=DATOS_[[#This Row],[F.fin.cal]],"Sí","NO")</f>
        <v>Sí</v>
      </c>
      <c r="BT911" s="137" t="str">
        <f aca="false">IF(AND(DATOS_[[#This Row],[% normaliz]]&lt;&gt;1,DATOS_[[#This Row],[% anualiz]]=1),"Sí","NO")</f>
        <v>Sí</v>
      </c>
      <c r="BU911" s="137" t="str">
        <f aca="false">IF(AND(DATOS_[[#This Row],[% normaliz]]=1,DATOS_[[#This Row],[% anualiz]]&lt;&gt;1),"Sí","NO")</f>
        <v>NO</v>
      </c>
      <c r="BV911" s="137" t="str">
        <f aca="false">IF(AND(DATOS_[[#This Row],[% normaliz]]&lt;&gt;1,DATOS_[[#This Row],[% anualiz]]&lt;&gt;1),"Sí","NO")</f>
        <v>NO</v>
      </c>
      <c r="BW911" s="137" t="str">
        <f aca="false">+IF(DATOS_[[#This Row],[% normaliz]]*DATOS_[[#This Row],[% anualiz]]=1,"NO","Sí")</f>
        <v>Sí</v>
      </c>
      <c r="BX911" s="138" t="e">
        <f aca="false">(DATOS_[[#This Row],[S.BASE]]*(1/DATOS_[[#This Row],[% normaliz]])*(1/DATOS_[[#This Row],[% anualiz]]))*IF(DATOS_[[#This Row],[Check Equiparado]]="Sí",1,0)</f>
        <v>#DIV/0!</v>
      </c>
      <c r="BY9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1" s="138" t="e">
        <f aca="false">+DATOS_[[#This Row],[SALARIO BASE Eq]]+DATOS_[[#This Row],[Tot COMPL.SAL Eq]]</f>
        <v>#DIV/0!</v>
      </c>
      <c r="CA911" s="138" t="e">
        <f aca="false" t="array" ref="CA911:CA9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1" s="138" t="e">
        <f aca="false">+DATOS_[[#This Row],[TOTAL SALARIO Eq]]+DATOS_[[#This Row],[Tot Extrasalarial Eq]]</f>
        <v>#DIV/0!</v>
      </c>
      <c r="CC911" s="139" t="n">
        <f aca="false">DATOS_[[#This Row],[S.BASE]]</f>
        <v>0</v>
      </c>
      <c r="CD911" s="139" t="n">
        <f aca="false">+SUM(DATOS_[[#This Row],[Conc.Sal.01]:[Conc.Sal.30]])</f>
        <v>0</v>
      </c>
      <c r="CE911" s="139" t="n">
        <f aca="false">+DATOS_[[#This Row],[SALARIO BASE Ef]]+DATOS_[[#This Row],[Tot COMPL.SAL Ef]]</f>
        <v>0</v>
      </c>
      <c r="CF911" s="139" t="n">
        <f aca="false">+SUM(DATOS_[[#This Row],[C.Extra.01]:[C.Extra.05]])</f>
        <v>0</v>
      </c>
      <c r="CG911" s="139" t="n">
        <f aca="false">+DATOS_[[#This Row],[TOTAL SALARIO Ef]]+DATOS_[[#This Row],[Tot Extrasalarial Ef]]</f>
        <v>0</v>
      </c>
      <c r="CH911" s="140" t="n">
        <f aca="false">MIN(IF(DATOS_[[#This Row],[Fecha Fin Contrato]]="",$D$4,DATOS_[[#This Row],[Fecha Fin Contrato]]),$D$4)-MAX(DATOS_[[#This Row],[Fecha de Contratación]],$D$3)+1</f>
        <v>1</v>
      </c>
      <c r="CI911" s="141" t="str">
        <f aca="false">IF(COUNTIFS(DATOS_[id],DATOS_[[#This Row],[id]])&gt;1,DATOS_[[#This Row],[id]],"")</f>
        <v/>
      </c>
      <c r="CJ911" s="141" t="n">
        <f aca="false">(Inicio!$G$10-DATOS_[[#This Row],[Fecha Nacimiento]])/365.25</f>
        <v>0</v>
      </c>
      <c r="CK911" s="141" t="n">
        <f aca="false">(Inicio!$G$10-DATOS_[[#This Row],[Fecha de Antigüedad]])/365.25</f>
        <v>0</v>
      </c>
      <c r="CL911" s="141" t="e">
        <f aca="false">+VLOOKUP(DATOS_[[#This Row],[Clave de Contrato]],TblTiposContrato13[],3,0)</f>
        <v>#N/A</v>
      </c>
      <c r="CM911" s="141" t="e">
        <f aca="false">+VLOOKUP(DATOS_[[#This Row],[Clave de Contrato]],TblTiposContrato13[],4,0)</f>
        <v>#N/A</v>
      </c>
      <c r="CN911" s="141" t="str">
        <f aca="false">VLOOKUP(DATOS_[[#This Row],[Edad]],CONTRATOS!TblRngEdad,2,1)</f>
        <v>20  o menos</v>
      </c>
      <c r="CO911" s="141" t="str">
        <f aca="false">VLOOKUP(DATOS_[[#This Row],[Antigüedad]],TblRngAntg14[],2,1)</f>
        <v>0 a 1 años</v>
      </c>
    </row>
    <row r="912" customFormat="false" ht="13.8" hidden="false" customHeight="false" outlineLevel="0" collapsed="false">
      <c r="D912" s="128"/>
      <c r="E912" s="129"/>
      <c r="F912" s="129"/>
      <c r="G912" s="129"/>
      <c r="H912" s="130"/>
      <c r="I912" s="131"/>
      <c r="J912" s="128"/>
      <c r="K912" s="132"/>
      <c r="L912" s="132"/>
      <c r="M912" s="133"/>
      <c r="N912" s="133"/>
      <c r="O912" s="133"/>
      <c r="P912" s="129"/>
      <c r="Z912" s="74"/>
      <c r="AA912" s="75"/>
      <c r="AB912" s="75"/>
      <c r="AC912" s="129"/>
      <c r="AD912" s="134"/>
      <c r="AE912" s="134"/>
      <c r="AF912" s="134"/>
      <c r="AG912" s="134"/>
      <c r="AH912" s="134"/>
      <c r="AI912" s="134"/>
      <c r="AJ912" s="134"/>
      <c r="AK912" s="134"/>
      <c r="AL912" s="134"/>
      <c r="AM912" s="134"/>
      <c r="AN912" s="134"/>
      <c r="AO912" s="134"/>
      <c r="AP912" s="134"/>
      <c r="AQ912" s="134"/>
      <c r="AR912" s="134"/>
      <c r="AS912" s="134"/>
      <c r="AT912" s="134"/>
      <c r="AU912" s="134"/>
      <c r="AV912" s="134"/>
      <c r="AW912" s="134"/>
      <c r="AX912" s="134"/>
      <c r="AY912" s="134"/>
      <c r="AZ912" s="134"/>
      <c r="BA912" s="134"/>
      <c r="BB912" s="134"/>
      <c r="BC912" s="134"/>
      <c r="BD912" s="134"/>
      <c r="BE912" s="134"/>
      <c r="BF912" s="134"/>
      <c r="BG912" s="134"/>
      <c r="BH912" s="134"/>
      <c r="BI912" s="134"/>
      <c r="BJ912" s="134"/>
      <c r="BK912" s="134"/>
      <c r="BL912" s="134"/>
      <c r="BM912" s="135"/>
      <c r="BN912" s="136" t="n">
        <f aca="false">+MAX($D$3,DATOS_[[#This Row],[Fecha Inicio Sit. Contract.]])</f>
        <v>0</v>
      </c>
      <c r="BO912" s="136" t="n">
        <f aca="false">+MIN($D$4,DATOS_[[#This Row],[Fecha Fin Sit. Contract.]])</f>
        <v>0</v>
      </c>
      <c r="BP912" s="137" t="n">
        <f aca="false">+DATOS_[[#This Row],[% de jornada]]*IF(DATOS_[[#This Row],[% jornada reducida]]="",1,DATOS_[[#This Row],[% jornada reducida]])</f>
        <v>0</v>
      </c>
      <c r="BQ912" s="137" t="n">
        <f aca="false">+(DATOS_[[#This Row],[F.fin.cal]]-DATOS_[[#This Row],[F.ini.cal]]+1)/($D$4-$D$3+1)</f>
        <v>1</v>
      </c>
      <c r="BR912" s="137" t="str">
        <f aca="false">IF(OR(AND(DATOS_[[#This Row],[Fecha Fin Contrato]]&lt;$D$3,DATOS_[[#This Row],[Fecha Fin Contrato]]&lt;&gt;""),DATOS_[[#This Row],[Fecha de Contratación]]&gt;$D$4),"Fuera","Dentro")</f>
        <v>Dentro</v>
      </c>
      <c r="BS912" s="137" t="str">
        <f aca="false" t="array" ref="BS912:BS912">IF(MAX(IF(DATOS_[id]=DATOS_[[#This Row],[id]],DATOS_[F.fin.cal]))=DATOS_[[#This Row],[F.fin.cal]],"Sí","NO")</f>
        <v>Sí</v>
      </c>
      <c r="BT912" s="137" t="str">
        <f aca="false">IF(AND(DATOS_[[#This Row],[% normaliz]]&lt;&gt;1,DATOS_[[#This Row],[% anualiz]]=1),"Sí","NO")</f>
        <v>Sí</v>
      </c>
      <c r="BU912" s="137" t="str">
        <f aca="false">IF(AND(DATOS_[[#This Row],[% normaliz]]=1,DATOS_[[#This Row],[% anualiz]]&lt;&gt;1),"Sí","NO")</f>
        <v>NO</v>
      </c>
      <c r="BV912" s="137" t="str">
        <f aca="false">IF(AND(DATOS_[[#This Row],[% normaliz]]&lt;&gt;1,DATOS_[[#This Row],[% anualiz]]&lt;&gt;1),"Sí","NO")</f>
        <v>NO</v>
      </c>
      <c r="BW912" s="137" t="str">
        <f aca="false">+IF(DATOS_[[#This Row],[% normaliz]]*DATOS_[[#This Row],[% anualiz]]=1,"NO","Sí")</f>
        <v>Sí</v>
      </c>
      <c r="BX912" s="138" t="e">
        <f aca="false">(DATOS_[[#This Row],[S.BASE]]*(1/DATOS_[[#This Row],[% normaliz]])*(1/DATOS_[[#This Row],[% anualiz]]))*IF(DATOS_[[#This Row],[Check Equiparado]]="Sí",1,0)</f>
        <v>#DIV/0!</v>
      </c>
      <c r="BY9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2" s="138" t="e">
        <f aca="false">+DATOS_[[#This Row],[SALARIO BASE Eq]]+DATOS_[[#This Row],[Tot COMPL.SAL Eq]]</f>
        <v>#DIV/0!</v>
      </c>
      <c r="CA912" s="138" t="e">
        <f aca="false" t="array" ref="CA912:CA9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2" s="138" t="e">
        <f aca="false">+DATOS_[[#This Row],[TOTAL SALARIO Eq]]+DATOS_[[#This Row],[Tot Extrasalarial Eq]]</f>
        <v>#DIV/0!</v>
      </c>
      <c r="CC912" s="139" t="n">
        <f aca="false">DATOS_[[#This Row],[S.BASE]]</f>
        <v>0</v>
      </c>
      <c r="CD912" s="139" t="n">
        <f aca="false">+SUM(DATOS_[[#This Row],[Conc.Sal.01]:[Conc.Sal.30]])</f>
        <v>0</v>
      </c>
      <c r="CE912" s="139" t="n">
        <f aca="false">+DATOS_[[#This Row],[SALARIO BASE Ef]]+DATOS_[[#This Row],[Tot COMPL.SAL Ef]]</f>
        <v>0</v>
      </c>
      <c r="CF912" s="139" t="n">
        <f aca="false">+SUM(DATOS_[[#This Row],[C.Extra.01]:[C.Extra.05]])</f>
        <v>0</v>
      </c>
      <c r="CG912" s="139" t="n">
        <f aca="false">+DATOS_[[#This Row],[TOTAL SALARIO Ef]]+DATOS_[[#This Row],[Tot Extrasalarial Ef]]</f>
        <v>0</v>
      </c>
      <c r="CH912" s="140" t="n">
        <f aca="false">MIN(IF(DATOS_[[#This Row],[Fecha Fin Contrato]]="",$D$4,DATOS_[[#This Row],[Fecha Fin Contrato]]),$D$4)-MAX(DATOS_[[#This Row],[Fecha de Contratación]],$D$3)+1</f>
        <v>1</v>
      </c>
      <c r="CI912" s="141" t="str">
        <f aca="false">IF(COUNTIFS(DATOS_[id],DATOS_[[#This Row],[id]])&gt;1,DATOS_[[#This Row],[id]],"")</f>
        <v/>
      </c>
      <c r="CJ912" s="141" t="n">
        <f aca="false">(Inicio!$G$10-DATOS_[[#This Row],[Fecha Nacimiento]])/365.25</f>
        <v>0</v>
      </c>
      <c r="CK912" s="141" t="n">
        <f aca="false">(Inicio!$G$10-DATOS_[[#This Row],[Fecha de Antigüedad]])/365.25</f>
        <v>0</v>
      </c>
      <c r="CL912" s="141" t="e">
        <f aca="false">+VLOOKUP(DATOS_[[#This Row],[Clave de Contrato]],TblTiposContrato13[],3,0)</f>
        <v>#N/A</v>
      </c>
      <c r="CM912" s="141" t="e">
        <f aca="false">+VLOOKUP(DATOS_[[#This Row],[Clave de Contrato]],TblTiposContrato13[],4,0)</f>
        <v>#N/A</v>
      </c>
      <c r="CN912" s="141" t="str">
        <f aca="false">VLOOKUP(DATOS_[[#This Row],[Edad]],CONTRATOS!TblRngEdad,2,1)</f>
        <v>20  o menos</v>
      </c>
      <c r="CO912" s="141" t="str">
        <f aca="false">VLOOKUP(DATOS_[[#This Row],[Antigüedad]],TblRngAntg14[],2,1)</f>
        <v>0 a 1 años</v>
      </c>
    </row>
    <row r="913" customFormat="false" ht="13.8" hidden="false" customHeight="false" outlineLevel="0" collapsed="false">
      <c r="D913" s="128"/>
      <c r="E913" s="129"/>
      <c r="F913" s="129"/>
      <c r="G913" s="129"/>
      <c r="H913" s="130"/>
      <c r="I913" s="131"/>
      <c r="J913" s="128"/>
      <c r="K913" s="132"/>
      <c r="L913" s="132"/>
      <c r="M913" s="133"/>
      <c r="N913" s="133"/>
      <c r="O913" s="133"/>
      <c r="P913" s="129"/>
      <c r="Z913" s="74"/>
      <c r="AA913" s="75"/>
      <c r="AB913" s="75"/>
      <c r="AC913" s="129"/>
      <c r="AD913" s="134"/>
      <c r="AE913" s="134"/>
      <c r="AF913" s="134"/>
      <c r="AG913" s="134"/>
      <c r="AH913" s="134"/>
      <c r="AI913" s="134"/>
      <c r="AJ913" s="134"/>
      <c r="AK913" s="134"/>
      <c r="AL913" s="134"/>
      <c r="AM913" s="134"/>
      <c r="AN913" s="134"/>
      <c r="AO913" s="134"/>
      <c r="AP913" s="134"/>
      <c r="AQ913" s="134"/>
      <c r="AR913" s="134"/>
      <c r="AS913" s="134"/>
      <c r="AT913" s="134"/>
      <c r="AU913" s="134"/>
      <c r="AV913" s="134"/>
      <c r="AW913" s="134"/>
      <c r="AX913" s="134"/>
      <c r="AY913" s="134"/>
      <c r="AZ913" s="134"/>
      <c r="BA913" s="134"/>
      <c r="BB913" s="134"/>
      <c r="BC913" s="134"/>
      <c r="BD913" s="134"/>
      <c r="BE913" s="134"/>
      <c r="BF913" s="134"/>
      <c r="BG913" s="134"/>
      <c r="BH913" s="134"/>
      <c r="BI913" s="134"/>
      <c r="BJ913" s="134"/>
      <c r="BK913" s="134"/>
      <c r="BL913" s="134"/>
      <c r="BM913" s="135"/>
      <c r="BN913" s="136" t="n">
        <f aca="false">+MAX($D$3,DATOS_[[#This Row],[Fecha Inicio Sit. Contract.]])</f>
        <v>0</v>
      </c>
      <c r="BO913" s="136" t="n">
        <f aca="false">+MIN($D$4,DATOS_[[#This Row],[Fecha Fin Sit. Contract.]])</f>
        <v>0</v>
      </c>
      <c r="BP913" s="137" t="n">
        <f aca="false">+DATOS_[[#This Row],[% de jornada]]*IF(DATOS_[[#This Row],[% jornada reducida]]="",1,DATOS_[[#This Row],[% jornada reducida]])</f>
        <v>0</v>
      </c>
      <c r="BQ913" s="137" t="n">
        <f aca="false">+(DATOS_[[#This Row],[F.fin.cal]]-DATOS_[[#This Row],[F.ini.cal]]+1)/($D$4-$D$3+1)</f>
        <v>1</v>
      </c>
      <c r="BR913" s="137" t="str">
        <f aca="false">IF(OR(AND(DATOS_[[#This Row],[Fecha Fin Contrato]]&lt;$D$3,DATOS_[[#This Row],[Fecha Fin Contrato]]&lt;&gt;""),DATOS_[[#This Row],[Fecha de Contratación]]&gt;$D$4),"Fuera","Dentro")</f>
        <v>Dentro</v>
      </c>
      <c r="BS913" s="137" t="str">
        <f aca="false" t="array" ref="BS913:BS913">IF(MAX(IF(DATOS_[id]=DATOS_[[#This Row],[id]],DATOS_[F.fin.cal]))=DATOS_[[#This Row],[F.fin.cal]],"Sí","NO")</f>
        <v>Sí</v>
      </c>
      <c r="BT913" s="137" t="str">
        <f aca="false">IF(AND(DATOS_[[#This Row],[% normaliz]]&lt;&gt;1,DATOS_[[#This Row],[% anualiz]]=1),"Sí","NO")</f>
        <v>Sí</v>
      </c>
      <c r="BU913" s="137" t="str">
        <f aca="false">IF(AND(DATOS_[[#This Row],[% normaliz]]=1,DATOS_[[#This Row],[% anualiz]]&lt;&gt;1),"Sí","NO")</f>
        <v>NO</v>
      </c>
      <c r="BV913" s="137" t="str">
        <f aca="false">IF(AND(DATOS_[[#This Row],[% normaliz]]&lt;&gt;1,DATOS_[[#This Row],[% anualiz]]&lt;&gt;1),"Sí","NO")</f>
        <v>NO</v>
      </c>
      <c r="BW913" s="137" t="str">
        <f aca="false">+IF(DATOS_[[#This Row],[% normaliz]]*DATOS_[[#This Row],[% anualiz]]=1,"NO","Sí")</f>
        <v>Sí</v>
      </c>
      <c r="BX913" s="138" t="e">
        <f aca="false">(DATOS_[[#This Row],[S.BASE]]*(1/DATOS_[[#This Row],[% normaliz]])*(1/DATOS_[[#This Row],[% anualiz]]))*IF(DATOS_[[#This Row],[Check Equiparado]]="Sí",1,0)</f>
        <v>#DIV/0!</v>
      </c>
      <c r="BY9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3" s="138" t="e">
        <f aca="false">+DATOS_[[#This Row],[SALARIO BASE Eq]]+DATOS_[[#This Row],[Tot COMPL.SAL Eq]]</f>
        <v>#DIV/0!</v>
      </c>
      <c r="CA913" s="138" t="e">
        <f aca="false" t="array" ref="CA913:CA9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3" s="138" t="e">
        <f aca="false">+DATOS_[[#This Row],[TOTAL SALARIO Eq]]+DATOS_[[#This Row],[Tot Extrasalarial Eq]]</f>
        <v>#DIV/0!</v>
      </c>
      <c r="CC913" s="139" t="n">
        <f aca="false">DATOS_[[#This Row],[S.BASE]]</f>
        <v>0</v>
      </c>
      <c r="CD913" s="139" t="n">
        <f aca="false">+SUM(DATOS_[[#This Row],[Conc.Sal.01]:[Conc.Sal.30]])</f>
        <v>0</v>
      </c>
      <c r="CE913" s="139" t="n">
        <f aca="false">+DATOS_[[#This Row],[SALARIO BASE Ef]]+DATOS_[[#This Row],[Tot COMPL.SAL Ef]]</f>
        <v>0</v>
      </c>
      <c r="CF913" s="139" t="n">
        <f aca="false">+SUM(DATOS_[[#This Row],[C.Extra.01]:[C.Extra.05]])</f>
        <v>0</v>
      </c>
      <c r="CG913" s="139" t="n">
        <f aca="false">+DATOS_[[#This Row],[TOTAL SALARIO Ef]]+DATOS_[[#This Row],[Tot Extrasalarial Ef]]</f>
        <v>0</v>
      </c>
      <c r="CH913" s="140" t="n">
        <f aca="false">MIN(IF(DATOS_[[#This Row],[Fecha Fin Contrato]]="",$D$4,DATOS_[[#This Row],[Fecha Fin Contrato]]),$D$4)-MAX(DATOS_[[#This Row],[Fecha de Contratación]],$D$3)+1</f>
        <v>1</v>
      </c>
      <c r="CI913" s="141" t="str">
        <f aca="false">IF(COUNTIFS(DATOS_[id],DATOS_[[#This Row],[id]])&gt;1,DATOS_[[#This Row],[id]],"")</f>
        <v/>
      </c>
      <c r="CJ913" s="141" t="n">
        <f aca="false">(Inicio!$G$10-DATOS_[[#This Row],[Fecha Nacimiento]])/365.25</f>
        <v>0</v>
      </c>
      <c r="CK913" s="141" t="n">
        <f aca="false">(Inicio!$G$10-DATOS_[[#This Row],[Fecha de Antigüedad]])/365.25</f>
        <v>0</v>
      </c>
      <c r="CL913" s="141" t="e">
        <f aca="false">+VLOOKUP(DATOS_[[#This Row],[Clave de Contrato]],TblTiposContrato13[],3,0)</f>
        <v>#N/A</v>
      </c>
      <c r="CM913" s="141" t="e">
        <f aca="false">+VLOOKUP(DATOS_[[#This Row],[Clave de Contrato]],TblTiposContrato13[],4,0)</f>
        <v>#N/A</v>
      </c>
      <c r="CN913" s="141" t="str">
        <f aca="false">VLOOKUP(DATOS_[[#This Row],[Edad]],CONTRATOS!TblRngEdad,2,1)</f>
        <v>20  o menos</v>
      </c>
      <c r="CO913" s="141" t="str">
        <f aca="false">VLOOKUP(DATOS_[[#This Row],[Antigüedad]],TblRngAntg14[],2,1)</f>
        <v>0 a 1 años</v>
      </c>
    </row>
    <row r="914" customFormat="false" ht="13.8" hidden="false" customHeight="false" outlineLevel="0" collapsed="false">
      <c r="D914" s="128"/>
      <c r="E914" s="129"/>
      <c r="F914" s="129"/>
      <c r="G914" s="129"/>
      <c r="H914" s="130"/>
      <c r="I914" s="131"/>
      <c r="J914" s="128"/>
      <c r="K914" s="132"/>
      <c r="L914" s="132"/>
      <c r="M914" s="133"/>
      <c r="N914" s="133"/>
      <c r="O914" s="133"/>
      <c r="P914" s="129"/>
      <c r="Z914" s="74"/>
      <c r="AA914" s="75"/>
      <c r="AB914" s="75"/>
      <c r="AC914" s="129"/>
      <c r="AD914" s="134"/>
      <c r="AE914" s="134"/>
      <c r="AF914" s="134"/>
      <c r="AG914" s="134"/>
      <c r="AH914" s="134"/>
      <c r="AI914" s="134"/>
      <c r="AJ914" s="134"/>
      <c r="AK914" s="134"/>
      <c r="AL914" s="134"/>
      <c r="AM914" s="134"/>
      <c r="AN914" s="134"/>
      <c r="AO914" s="134"/>
      <c r="AP914" s="134"/>
      <c r="AQ914" s="134"/>
      <c r="AR914" s="134"/>
      <c r="AS914" s="134"/>
      <c r="AT914" s="134"/>
      <c r="AU914" s="134"/>
      <c r="AV914" s="134"/>
      <c r="AW914" s="134"/>
      <c r="AX914" s="134"/>
      <c r="AY914" s="134"/>
      <c r="AZ914" s="134"/>
      <c r="BA914" s="134"/>
      <c r="BB914" s="134"/>
      <c r="BC914" s="134"/>
      <c r="BD914" s="134"/>
      <c r="BE914" s="134"/>
      <c r="BF914" s="134"/>
      <c r="BG914" s="134"/>
      <c r="BH914" s="134"/>
      <c r="BI914" s="134"/>
      <c r="BJ914" s="134"/>
      <c r="BK914" s="134"/>
      <c r="BL914" s="134"/>
      <c r="BM914" s="135"/>
      <c r="BN914" s="136" t="n">
        <f aca="false">+MAX($D$3,DATOS_[[#This Row],[Fecha Inicio Sit. Contract.]])</f>
        <v>0</v>
      </c>
      <c r="BO914" s="136" t="n">
        <f aca="false">+MIN($D$4,DATOS_[[#This Row],[Fecha Fin Sit. Contract.]])</f>
        <v>0</v>
      </c>
      <c r="BP914" s="137" t="n">
        <f aca="false">+DATOS_[[#This Row],[% de jornada]]*IF(DATOS_[[#This Row],[% jornada reducida]]="",1,DATOS_[[#This Row],[% jornada reducida]])</f>
        <v>0</v>
      </c>
      <c r="BQ914" s="137" t="n">
        <f aca="false">+(DATOS_[[#This Row],[F.fin.cal]]-DATOS_[[#This Row],[F.ini.cal]]+1)/($D$4-$D$3+1)</f>
        <v>1</v>
      </c>
      <c r="BR914" s="137" t="str">
        <f aca="false">IF(OR(AND(DATOS_[[#This Row],[Fecha Fin Contrato]]&lt;$D$3,DATOS_[[#This Row],[Fecha Fin Contrato]]&lt;&gt;""),DATOS_[[#This Row],[Fecha de Contratación]]&gt;$D$4),"Fuera","Dentro")</f>
        <v>Dentro</v>
      </c>
      <c r="BS914" s="137" t="str">
        <f aca="false" t="array" ref="BS914:BS914">IF(MAX(IF(DATOS_[id]=DATOS_[[#This Row],[id]],DATOS_[F.fin.cal]))=DATOS_[[#This Row],[F.fin.cal]],"Sí","NO")</f>
        <v>Sí</v>
      </c>
      <c r="BT914" s="137" t="str">
        <f aca="false">IF(AND(DATOS_[[#This Row],[% normaliz]]&lt;&gt;1,DATOS_[[#This Row],[% anualiz]]=1),"Sí","NO")</f>
        <v>Sí</v>
      </c>
      <c r="BU914" s="137" t="str">
        <f aca="false">IF(AND(DATOS_[[#This Row],[% normaliz]]=1,DATOS_[[#This Row],[% anualiz]]&lt;&gt;1),"Sí","NO")</f>
        <v>NO</v>
      </c>
      <c r="BV914" s="137" t="str">
        <f aca="false">IF(AND(DATOS_[[#This Row],[% normaliz]]&lt;&gt;1,DATOS_[[#This Row],[% anualiz]]&lt;&gt;1),"Sí","NO")</f>
        <v>NO</v>
      </c>
      <c r="BW914" s="137" t="str">
        <f aca="false">+IF(DATOS_[[#This Row],[% normaliz]]*DATOS_[[#This Row],[% anualiz]]=1,"NO","Sí")</f>
        <v>Sí</v>
      </c>
      <c r="BX914" s="138" t="e">
        <f aca="false">(DATOS_[[#This Row],[S.BASE]]*(1/DATOS_[[#This Row],[% normaliz]])*(1/DATOS_[[#This Row],[% anualiz]]))*IF(DATOS_[[#This Row],[Check Equiparado]]="Sí",1,0)</f>
        <v>#DIV/0!</v>
      </c>
      <c r="BY9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4" s="138" t="e">
        <f aca="false">+DATOS_[[#This Row],[SALARIO BASE Eq]]+DATOS_[[#This Row],[Tot COMPL.SAL Eq]]</f>
        <v>#DIV/0!</v>
      </c>
      <c r="CA914" s="138" t="e">
        <f aca="false" t="array" ref="CA914:CA9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4" s="138" t="e">
        <f aca="false">+DATOS_[[#This Row],[TOTAL SALARIO Eq]]+DATOS_[[#This Row],[Tot Extrasalarial Eq]]</f>
        <v>#DIV/0!</v>
      </c>
      <c r="CC914" s="139" t="n">
        <f aca="false">DATOS_[[#This Row],[S.BASE]]</f>
        <v>0</v>
      </c>
      <c r="CD914" s="139" t="n">
        <f aca="false">+SUM(DATOS_[[#This Row],[Conc.Sal.01]:[Conc.Sal.30]])</f>
        <v>0</v>
      </c>
      <c r="CE914" s="139" t="n">
        <f aca="false">+DATOS_[[#This Row],[SALARIO BASE Ef]]+DATOS_[[#This Row],[Tot COMPL.SAL Ef]]</f>
        <v>0</v>
      </c>
      <c r="CF914" s="139" t="n">
        <f aca="false">+SUM(DATOS_[[#This Row],[C.Extra.01]:[C.Extra.05]])</f>
        <v>0</v>
      </c>
      <c r="CG914" s="139" t="n">
        <f aca="false">+DATOS_[[#This Row],[TOTAL SALARIO Ef]]+DATOS_[[#This Row],[Tot Extrasalarial Ef]]</f>
        <v>0</v>
      </c>
      <c r="CH914" s="140" t="n">
        <f aca="false">MIN(IF(DATOS_[[#This Row],[Fecha Fin Contrato]]="",$D$4,DATOS_[[#This Row],[Fecha Fin Contrato]]),$D$4)-MAX(DATOS_[[#This Row],[Fecha de Contratación]],$D$3)+1</f>
        <v>1</v>
      </c>
      <c r="CI914" s="141" t="str">
        <f aca="false">IF(COUNTIFS(DATOS_[id],DATOS_[[#This Row],[id]])&gt;1,DATOS_[[#This Row],[id]],"")</f>
        <v/>
      </c>
      <c r="CJ914" s="141" t="n">
        <f aca="false">(Inicio!$G$10-DATOS_[[#This Row],[Fecha Nacimiento]])/365.25</f>
        <v>0</v>
      </c>
      <c r="CK914" s="141" t="n">
        <f aca="false">(Inicio!$G$10-DATOS_[[#This Row],[Fecha de Antigüedad]])/365.25</f>
        <v>0</v>
      </c>
      <c r="CL914" s="141" t="e">
        <f aca="false">+VLOOKUP(DATOS_[[#This Row],[Clave de Contrato]],TblTiposContrato13[],3,0)</f>
        <v>#N/A</v>
      </c>
      <c r="CM914" s="141" t="e">
        <f aca="false">+VLOOKUP(DATOS_[[#This Row],[Clave de Contrato]],TblTiposContrato13[],4,0)</f>
        <v>#N/A</v>
      </c>
      <c r="CN914" s="141" t="str">
        <f aca="false">VLOOKUP(DATOS_[[#This Row],[Edad]],CONTRATOS!TblRngEdad,2,1)</f>
        <v>20  o menos</v>
      </c>
      <c r="CO914" s="141" t="str">
        <f aca="false">VLOOKUP(DATOS_[[#This Row],[Antigüedad]],TblRngAntg14[],2,1)</f>
        <v>0 a 1 años</v>
      </c>
    </row>
    <row r="915" customFormat="false" ht="13.8" hidden="false" customHeight="false" outlineLevel="0" collapsed="false">
      <c r="D915" s="128"/>
      <c r="E915" s="129"/>
      <c r="F915" s="129"/>
      <c r="G915" s="129"/>
      <c r="H915" s="130"/>
      <c r="I915" s="131"/>
      <c r="J915" s="128"/>
      <c r="K915" s="132"/>
      <c r="L915" s="132"/>
      <c r="M915" s="133"/>
      <c r="N915" s="133"/>
      <c r="O915" s="133"/>
      <c r="P915" s="129"/>
      <c r="Z915" s="74"/>
      <c r="AA915" s="75"/>
      <c r="AB915" s="75"/>
      <c r="AC915" s="129"/>
      <c r="AD915" s="134"/>
      <c r="AE915" s="134"/>
      <c r="AF915" s="134"/>
      <c r="AG915" s="134"/>
      <c r="AH915" s="134"/>
      <c r="AI915" s="134"/>
      <c r="AJ915" s="134"/>
      <c r="AK915" s="134"/>
      <c r="AL915" s="134"/>
      <c r="AM915" s="134"/>
      <c r="AN915" s="134"/>
      <c r="AO915" s="134"/>
      <c r="AP915" s="134"/>
      <c r="AQ915" s="134"/>
      <c r="AR915" s="134"/>
      <c r="AS915" s="134"/>
      <c r="AT915" s="134"/>
      <c r="AU915" s="134"/>
      <c r="AV915" s="134"/>
      <c r="AW915" s="134"/>
      <c r="AX915" s="134"/>
      <c r="AY915" s="134"/>
      <c r="AZ915" s="134"/>
      <c r="BA915" s="134"/>
      <c r="BB915" s="134"/>
      <c r="BC915" s="134"/>
      <c r="BD915" s="134"/>
      <c r="BE915" s="134"/>
      <c r="BF915" s="134"/>
      <c r="BG915" s="134"/>
      <c r="BH915" s="134"/>
      <c r="BI915" s="134"/>
      <c r="BJ915" s="134"/>
      <c r="BK915" s="134"/>
      <c r="BL915" s="134"/>
      <c r="BM915" s="135"/>
      <c r="BN915" s="136" t="n">
        <f aca="false">+MAX($D$3,DATOS_[[#This Row],[Fecha Inicio Sit. Contract.]])</f>
        <v>0</v>
      </c>
      <c r="BO915" s="136" t="n">
        <f aca="false">+MIN($D$4,DATOS_[[#This Row],[Fecha Fin Sit. Contract.]])</f>
        <v>0</v>
      </c>
      <c r="BP915" s="137" t="n">
        <f aca="false">+DATOS_[[#This Row],[% de jornada]]*IF(DATOS_[[#This Row],[% jornada reducida]]="",1,DATOS_[[#This Row],[% jornada reducida]])</f>
        <v>0</v>
      </c>
      <c r="BQ915" s="137" t="n">
        <f aca="false">+(DATOS_[[#This Row],[F.fin.cal]]-DATOS_[[#This Row],[F.ini.cal]]+1)/($D$4-$D$3+1)</f>
        <v>1</v>
      </c>
      <c r="BR915" s="137" t="str">
        <f aca="false">IF(OR(AND(DATOS_[[#This Row],[Fecha Fin Contrato]]&lt;$D$3,DATOS_[[#This Row],[Fecha Fin Contrato]]&lt;&gt;""),DATOS_[[#This Row],[Fecha de Contratación]]&gt;$D$4),"Fuera","Dentro")</f>
        <v>Dentro</v>
      </c>
      <c r="BS915" s="137" t="str">
        <f aca="false" t="array" ref="BS915:BS915">IF(MAX(IF(DATOS_[id]=DATOS_[[#This Row],[id]],DATOS_[F.fin.cal]))=DATOS_[[#This Row],[F.fin.cal]],"Sí","NO")</f>
        <v>Sí</v>
      </c>
      <c r="BT915" s="137" t="str">
        <f aca="false">IF(AND(DATOS_[[#This Row],[% normaliz]]&lt;&gt;1,DATOS_[[#This Row],[% anualiz]]=1),"Sí","NO")</f>
        <v>Sí</v>
      </c>
      <c r="BU915" s="137" t="str">
        <f aca="false">IF(AND(DATOS_[[#This Row],[% normaliz]]=1,DATOS_[[#This Row],[% anualiz]]&lt;&gt;1),"Sí","NO")</f>
        <v>NO</v>
      </c>
      <c r="BV915" s="137" t="str">
        <f aca="false">IF(AND(DATOS_[[#This Row],[% normaliz]]&lt;&gt;1,DATOS_[[#This Row],[% anualiz]]&lt;&gt;1),"Sí","NO")</f>
        <v>NO</v>
      </c>
      <c r="BW915" s="137" t="str">
        <f aca="false">+IF(DATOS_[[#This Row],[% normaliz]]*DATOS_[[#This Row],[% anualiz]]=1,"NO","Sí")</f>
        <v>Sí</v>
      </c>
      <c r="BX915" s="138" t="e">
        <f aca="false">(DATOS_[[#This Row],[S.BASE]]*(1/DATOS_[[#This Row],[% normaliz]])*(1/DATOS_[[#This Row],[% anualiz]]))*IF(DATOS_[[#This Row],[Check Equiparado]]="Sí",1,0)</f>
        <v>#DIV/0!</v>
      </c>
      <c r="BY9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5" s="138" t="e">
        <f aca="false">+DATOS_[[#This Row],[SALARIO BASE Eq]]+DATOS_[[#This Row],[Tot COMPL.SAL Eq]]</f>
        <v>#DIV/0!</v>
      </c>
      <c r="CA915" s="138" t="e">
        <f aca="false" t="array" ref="CA915:CA9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5" s="138" t="e">
        <f aca="false">+DATOS_[[#This Row],[TOTAL SALARIO Eq]]+DATOS_[[#This Row],[Tot Extrasalarial Eq]]</f>
        <v>#DIV/0!</v>
      </c>
      <c r="CC915" s="139" t="n">
        <f aca="false">DATOS_[[#This Row],[S.BASE]]</f>
        <v>0</v>
      </c>
      <c r="CD915" s="139" t="n">
        <f aca="false">+SUM(DATOS_[[#This Row],[Conc.Sal.01]:[Conc.Sal.30]])</f>
        <v>0</v>
      </c>
      <c r="CE915" s="139" t="n">
        <f aca="false">+DATOS_[[#This Row],[SALARIO BASE Ef]]+DATOS_[[#This Row],[Tot COMPL.SAL Ef]]</f>
        <v>0</v>
      </c>
      <c r="CF915" s="139" t="n">
        <f aca="false">+SUM(DATOS_[[#This Row],[C.Extra.01]:[C.Extra.05]])</f>
        <v>0</v>
      </c>
      <c r="CG915" s="139" t="n">
        <f aca="false">+DATOS_[[#This Row],[TOTAL SALARIO Ef]]+DATOS_[[#This Row],[Tot Extrasalarial Ef]]</f>
        <v>0</v>
      </c>
      <c r="CH915" s="140" t="n">
        <f aca="false">MIN(IF(DATOS_[[#This Row],[Fecha Fin Contrato]]="",$D$4,DATOS_[[#This Row],[Fecha Fin Contrato]]),$D$4)-MAX(DATOS_[[#This Row],[Fecha de Contratación]],$D$3)+1</f>
        <v>1</v>
      </c>
      <c r="CI915" s="141" t="str">
        <f aca="false">IF(COUNTIFS(DATOS_[id],DATOS_[[#This Row],[id]])&gt;1,DATOS_[[#This Row],[id]],"")</f>
        <v/>
      </c>
      <c r="CJ915" s="141" t="n">
        <f aca="false">(Inicio!$G$10-DATOS_[[#This Row],[Fecha Nacimiento]])/365.25</f>
        <v>0</v>
      </c>
      <c r="CK915" s="141" t="n">
        <f aca="false">(Inicio!$G$10-DATOS_[[#This Row],[Fecha de Antigüedad]])/365.25</f>
        <v>0</v>
      </c>
      <c r="CL915" s="141" t="e">
        <f aca="false">+VLOOKUP(DATOS_[[#This Row],[Clave de Contrato]],TblTiposContrato13[],3,0)</f>
        <v>#N/A</v>
      </c>
      <c r="CM915" s="141" t="e">
        <f aca="false">+VLOOKUP(DATOS_[[#This Row],[Clave de Contrato]],TblTiposContrato13[],4,0)</f>
        <v>#N/A</v>
      </c>
      <c r="CN915" s="141" t="str">
        <f aca="false">VLOOKUP(DATOS_[[#This Row],[Edad]],CONTRATOS!TblRngEdad,2,1)</f>
        <v>20  o menos</v>
      </c>
      <c r="CO915" s="141" t="str">
        <f aca="false">VLOOKUP(DATOS_[[#This Row],[Antigüedad]],TblRngAntg14[],2,1)</f>
        <v>0 a 1 años</v>
      </c>
    </row>
    <row r="916" customFormat="false" ht="13.8" hidden="false" customHeight="false" outlineLevel="0" collapsed="false">
      <c r="D916" s="128"/>
      <c r="E916" s="129"/>
      <c r="F916" s="129"/>
      <c r="G916" s="129"/>
      <c r="H916" s="130"/>
      <c r="I916" s="131"/>
      <c r="J916" s="128"/>
      <c r="K916" s="132"/>
      <c r="L916" s="132"/>
      <c r="M916" s="133"/>
      <c r="N916" s="133"/>
      <c r="O916" s="133"/>
      <c r="P916" s="129"/>
      <c r="Z916" s="74"/>
      <c r="AA916" s="75"/>
      <c r="AB916" s="75"/>
      <c r="AC916" s="129"/>
      <c r="AD916" s="134"/>
      <c r="AE916" s="134"/>
      <c r="AF916" s="134"/>
      <c r="AG916" s="134"/>
      <c r="AH916" s="134"/>
      <c r="AI916" s="134"/>
      <c r="AJ916" s="134"/>
      <c r="AK916" s="134"/>
      <c r="AL916" s="134"/>
      <c r="AM916" s="134"/>
      <c r="AN916" s="134"/>
      <c r="AO916" s="134"/>
      <c r="AP916" s="134"/>
      <c r="AQ916" s="134"/>
      <c r="AR916" s="134"/>
      <c r="AS916" s="134"/>
      <c r="AT916" s="134"/>
      <c r="AU916" s="134"/>
      <c r="AV916" s="134"/>
      <c r="AW916" s="134"/>
      <c r="AX916" s="134"/>
      <c r="AY916" s="134"/>
      <c r="AZ916" s="134"/>
      <c r="BA916" s="134"/>
      <c r="BB916" s="134"/>
      <c r="BC916" s="134"/>
      <c r="BD916" s="134"/>
      <c r="BE916" s="134"/>
      <c r="BF916" s="134"/>
      <c r="BG916" s="134"/>
      <c r="BH916" s="134"/>
      <c r="BI916" s="134"/>
      <c r="BJ916" s="134"/>
      <c r="BK916" s="134"/>
      <c r="BL916" s="134"/>
      <c r="BM916" s="135"/>
      <c r="BN916" s="136" t="n">
        <f aca="false">+MAX($D$3,DATOS_[[#This Row],[Fecha Inicio Sit. Contract.]])</f>
        <v>0</v>
      </c>
      <c r="BO916" s="136" t="n">
        <f aca="false">+MIN($D$4,DATOS_[[#This Row],[Fecha Fin Sit. Contract.]])</f>
        <v>0</v>
      </c>
      <c r="BP916" s="137" t="n">
        <f aca="false">+DATOS_[[#This Row],[% de jornada]]*IF(DATOS_[[#This Row],[% jornada reducida]]="",1,DATOS_[[#This Row],[% jornada reducida]])</f>
        <v>0</v>
      </c>
      <c r="BQ916" s="137" t="n">
        <f aca="false">+(DATOS_[[#This Row],[F.fin.cal]]-DATOS_[[#This Row],[F.ini.cal]]+1)/($D$4-$D$3+1)</f>
        <v>1</v>
      </c>
      <c r="BR916" s="137" t="str">
        <f aca="false">IF(OR(AND(DATOS_[[#This Row],[Fecha Fin Contrato]]&lt;$D$3,DATOS_[[#This Row],[Fecha Fin Contrato]]&lt;&gt;""),DATOS_[[#This Row],[Fecha de Contratación]]&gt;$D$4),"Fuera","Dentro")</f>
        <v>Dentro</v>
      </c>
      <c r="BS916" s="137" t="str">
        <f aca="false" t="array" ref="BS916:BS916">IF(MAX(IF(DATOS_[id]=DATOS_[[#This Row],[id]],DATOS_[F.fin.cal]))=DATOS_[[#This Row],[F.fin.cal]],"Sí","NO")</f>
        <v>Sí</v>
      </c>
      <c r="BT916" s="137" t="str">
        <f aca="false">IF(AND(DATOS_[[#This Row],[% normaliz]]&lt;&gt;1,DATOS_[[#This Row],[% anualiz]]=1),"Sí","NO")</f>
        <v>Sí</v>
      </c>
      <c r="BU916" s="137" t="str">
        <f aca="false">IF(AND(DATOS_[[#This Row],[% normaliz]]=1,DATOS_[[#This Row],[% anualiz]]&lt;&gt;1),"Sí","NO")</f>
        <v>NO</v>
      </c>
      <c r="BV916" s="137" t="str">
        <f aca="false">IF(AND(DATOS_[[#This Row],[% normaliz]]&lt;&gt;1,DATOS_[[#This Row],[% anualiz]]&lt;&gt;1),"Sí","NO")</f>
        <v>NO</v>
      </c>
      <c r="BW916" s="137" t="str">
        <f aca="false">+IF(DATOS_[[#This Row],[% normaliz]]*DATOS_[[#This Row],[% anualiz]]=1,"NO","Sí")</f>
        <v>Sí</v>
      </c>
      <c r="BX916" s="138" t="e">
        <f aca="false">(DATOS_[[#This Row],[S.BASE]]*(1/DATOS_[[#This Row],[% normaliz]])*(1/DATOS_[[#This Row],[% anualiz]]))*IF(DATOS_[[#This Row],[Check Equiparado]]="Sí",1,0)</f>
        <v>#DIV/0!</v>
      </c>
      <c r="BY9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6" s="138" t="e">
        <f aca="false">+DATOS_[[#This Row],[SALARIO BASE Eq]]+DATOS_[[#This Row],[Tot COMPL.SAL Eq]]</f>
        <v>#DIV/0!</v>
      </c>
      <c r="CA916" s="138" t="e">
        <f aca="false" t="array" ref="CA916:CA9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6" s="138" t="e">
        <f aca="false">+DATOS_[[#This Row],[TOTAL SALARIO Eq]]+DATOS_[[#This Row],[Tot Extrasalarial Eq]]</f>
        <v>#DIV/0!</v>
      </c>
      <c r="CC916" s="139" t="n">
        <f aca="false">DATOS_[[#This Row],[S.BASE]]</f>
        <v>0</v>
      </c>
      <c r="CD916" s="139" t="n">
        <f aca="false">+SUM(DATOS_[[#This Row],[Conc.Sal.01]:[Conc.Sal.30]])</f>
        <v>0</v>
      </c>
      <c r="CE916" s="139" t="n">
        <f aca="false">+DATOS_[[#This Row],[SALARIO BASE Ef]]+DATOS_[[#This Row],[Tot COMPL.SAL Ef]]</f>
        <v>0</v>
      </c>
      <c r="CF916" s="139" t="n">
        <f aca="false">+SUM(DATOS_[[#This Row],[C.Extra.01]:[C.Extra.05]])</f>
        <v>0</v>
      </c>
      <c r="CG916" s="139" t="n">
        <f aca="false">+DATOS_[[#This Row],[TOTAL SALARIO Ef]]+DATOS_[[#This Row],[Tot Extrasalarial Ef]]</f>
        <v>0</v>
      </c>
      <c r="CH916" s="140" t="n">
        <f aca="false">MIN(IF(DATOS_[[#This Row],[Fecha Fin Contrato]]="",$D$4,DATOS_[[#This Row],[Fecha Fin Contrato]]),$D$4)-MAX(DATOS_[[#This Row],[Fecha de Contratación]],$D$3)+1</f>
        <v>1</v>
      </c>
      <c r="CI916" s="141" t="str">
        <f aca="false">IF(COUNTIFS(DATOS_[id],DATOS_[[#This Row],[id]])&gt;1,DATOS_[[#This Row],[id]],"")</f>
        <v/>
      </c>
      <c r="CJ916" s="141" t="n">
        <f aca="false">(Inicio!$G$10-DATOS_[[#This Row],[Fecha Nacimiento]])/365.25</f>
        <v>0</v>
      </c>
      <c r="CK916" s="141" t="n">
        <f aca="false">(Inicio!$G$10-DATOS_[[#This Row],[Fecha de Antigüedad]])/365.25</f>
        <v>0</v>
      </c>
      <c r="CL916" s="141" t="e">
        <f aca="false">+VLOOKUP(DATOS_[[#This Row],[Clave de Contrato]],TblTiposContrato13[],3,0)</f>
        <v>#N/A</v>
      </c>
      <c r="CM916" s="141" t="e">
        <f aca="false">+VLOOKUP(DATOS_[[#This Row],[Clave de Contrato]],TblTiposContrato13[],4,0)</f>
        <v>#N/A</v>
      </c>
      <c r="CN916" s="141" t="str">
        <f aca="false">VLOOKUP(DATOS_[[#This Row],[Edad]],CONTRATOS!TblRngEdad,2,1)</f>
        <v>20  o menos</v>
      </c>
      <c r="CO916" s="141" t="str">
        <f aca="false">VLOOKUP(DATOS_[[#This Row],[Antigüedad]],TblRngAntg14[],2,1)</f>
        <v>0 a 1 años</v>
      </c>
    </row>
    <row r="917" customFormat="false" ht="13.8" hidden="false" customHeight="false" outlineLevel="0" collapsed="false">
      <c r="D917" s="128"/>
      <c r="E917" s="129"/>
      <c r="F917" s="129"/>
      <c r="G917" s="129"/>
      <c r="H917" s="130"/>
      <c r="I917" s="131"/>
      <c r="J917" s="128"/>
      <c r="K917" s="132"/>
      <c r="L917" s="132"/>
      <c r="M917" s="133"/>
      <c r="N917" s="133"/>
      <c r="O917" s="133"/>
      <c r="P917" s="129"/>
      <c r="Z917" s="74"/>
      <c r="AA917" s="75"/>
      <c r="AB917" s="75"/>
      <c r="AC917" s="129"/>
      <c r="AD917" s="134"/>
      <c r="AE917" s="134"/>
      <c r="AF917" s="134"/>
      <c r="AG917" s="134"/>
      <c r="AH917" s="134"/>
      <c r="AI917" s="134"/>
      <c r="AJ917" s="134"/>
      <c r="AK917" s="134"/>
      <c r="AL917" s="134"/>
      <c r="AM917" s="134"/>
      <c r="AN917" s="134"/>
      <c r="AO917" s="134"/>
      <c r="AP917" s="134"/>
      <c r="AQ917" s="134"/>
      <c r="AR917" s="134"/>
      <c r="AS917" s="134"/>
      <c r="AT917" s="134"/>
      <c r="AU917" s="134"/>
      <c r="AV917" s="134"/>
      <c r="AW917" s="134"/>
      <c r="AX917" s="134"/>
      <c r="AY917" s="134"/>
      <c r="AZ917" s="134"/>
      <c r="BA917" s="134"/>
      <c r="BB917" s="134"/>
      <c r="BC917" s="134"/>
      <c r="BD917" s="134"/>
      <c r="BE917" s="134"/>
      <c r="BF917" s="134"/>
      <c r="BG917" s="134"/>
      <c r="BH917" s="134"/>
      <c r="BI917" s="134"/>
      <c r="BJ917" s="134"/>
      <c r="BK917" s="134"/>
      <c r="BL917" s="134"/>
      <c r="BM917" s="135"/>
      <c r="BN917" s="136" t="n">
        <f aca="false">+MAX($D$3,DATOS_[[#This Row],[Fecha Inicio Sit. Contract.]])</f>
        <v>0</v>
      </c>
      <c r="BO917" s="136" t="n">
        <f aca="false">+MIN($D$4,DATOS_[[#This Row],[Fecha Fin Sit. Contract.]])</f>
        <v>0</v>
      </c>
      <c r="BP917" s="137" t="n">
        <f aca="false">+DATOS_[[#This Row],[% de jornada]]*IF(DATOS_[[#This Row],[% jornada reducida]]="",1,DATOS_[[#This Row],[% jornada reducida]])</f>
        <v>0</v>
      </c>
      <c r="BQ917" s="137" t="n">
        <f aca="false">+(DATOS_[[#This Row],[F.fin.cal]]-DATOS_[[#This Row],[F.ini.cal]]+1)/($D$4-$D$3+1)</f>
        <v>1</v>
      </c>
      <c r="BR917" s="137" t="str">
        <f aca="false">IF(OR(AND(DATOS_[[#This Row],[Fecha Fin Contrato]]&lt;$D$3,DATOS_[[#This Row],[Fecha Fin Contrato]]&lt;&gt;""),DATOS_[[#This Row],[Fecha de Contratación]]&gt;$D$4),"Fuera","Dentro")</f>
        <v>Dentro</v>
      </c>
      <c r="BS917" s="137" t="str">
        <f aca="false" t="array" ref="BS917:BS917">IF(MAX(IF(DATOS_[id]=DATOS_[[#This Row],[id]],DATOS_[F.fin.cal]))=DATOS_[[#This Row],[F.fin.cal]],"Sí","NO")</f>
        <v>Sí</v>
      </c>
      <c r="BT917" s="137" t="str">
        <f aca="false">IF(AND(DATOS_[[#This Row],[% normaliz]]&lt;&gt;1,DATOS_[[#This Row],[% anualiz]]=1),"Sí","NO")</f>
        <v>Sí</v>
      </c>
      <c r="BU917" s="137" t="str">
        <f aca="false">IF(AND(DATOS_[[#This Row],[% normaliz]]=1,DATOS_[[#This Row],[% anualiz]]&lt;&gt;1),"Sí","NO")</f>
        <v>NO</v>
      </c>
      <c r="BV917" s="137" t="str">
        <f aca="false">IF(AND(DATOS_[[#This Row],[% normaliz]]&lt;&gt;1,DATOS_[[#This Row],[% anualiz]]&lt;&gt;1),"Sí","NO")</f>
        <v>NO</v>
      </c>
      <c r="BW917" s="137" t="str">
        <f aca="false">+IF(DATOS_[[#This Row],[% normaliz]]*DATOS_[[#This Row],[% anualiz]]=1,"NO","Sí")</f>
        <v>Sí</v>
      </c>
      <c r="BX917" s="138" t="e">
        <f aca="false">(DATOS_[[#This Row],[S.BASE]]*(1/DATOS_[[#This Row],[% normaliz]])*(1/DATOS_[[#This Row],[% anualiz]]))*IF(DATOS_[[#This Row],[Check Equiparado]]="Sí",1,0)</f>
        <v>#DIV/0!</v>
      </c>
      <c r="BY9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7" s="138" t="e">
        <f aca="false">+DATOS_[[#This Row],[SALARIO BASE Eq]]+DATOS_[[#This Row],[Tot COMPL.SAL Eq]]</f>
        <v>#DIV/0!</v>
      </c>
      <c r="CA917" s="138" t="e">
        <f aca="false" t="array" ref="CA917:CA9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7" s="138" t="e">
        <f aca="false">+DATOS_[[#This Row],[TOTAL SALARIO Eq]]+DATOS_[[#This Row],[Tot Extrasalarial Eq]]</f>
        <v>#DIV/0!</v>
      </c>
      <c r="CC917" s="139" t="n">
        <f aca="false">DATOS_[[#This Row],[S.BASE]]</f>
        <v>0</v>
      </c>
      <c r="CD917" s="139" t="n">
        <f aca="false">+SUM(DATOS_[[#This Row],[Conc.Sal.01]:[Conc.Sal.30]])</f>
        <v>0</v>
      </c>
      <c r="CE917" s="139" t="n">
        <f aca="false">+DATOS_[[#This Row],[SALARIO BASE Ef]]+DATOS_[[#This Row],[Tot COMPL.SAL Ef]]</f>
        <v>0</v>
      </c>
      <c r="CF917" s="139" t="n">
        <f aca="false">+SUM(DATOS_[[#This Row],[C.Extra.01]:[C.Extra.05]])</f>
        <v>0</v>
      </c>
      <c r="CG917" s="139" t="n">
        <f aca="false">+DATOS_[[#This Row],[TOTAL SALARIO Ef]]+DATOS_[[#This Row],[Tot Extrasalarial Ef]]</f>
        <v>0</v>
      </c>
      <c r="CH917" s="140" t="n">
        <f aca="false">MIN(IF(DATOS_[[#This Row],[Fecha Fin Contrato]]="",$D$4,DATOS_[[#This Row],[Fecha Fin Contrato]]),$D$4)-MAX(DATOS_[[#This Row],[Fecha de Contratación]],$D$3)+1</f>
        <v>1</v>
      </c>
      <c r="CI917" s="141" t="str">
        <f aca="false">IF(COUNTIFS(DATOS_[id],DATOS_[[#This Row],[id]])&gt;1,DATOS_[[#This Row],[id]],"")</f>
        <v/>
      </c>
      <c r="CJ917" s="141" t="n">
        <f aca="false">(Inicio!$G$10-DATOS_[[#This Row],[Fecha Nacimiento]])/365.25</f>
        <v>0</v>
      </c>
      <c r="CK917" s="141" t="n">
        <f aca="false">(Inicio!$G$10-DATOS_[[#This Row],[Fecha de Antigüedad]])/365.25</f>
        <v>0</v>
      </c>
      <c r="CL917" s="141" t="e">
        <f aca="false">+VLOOKUP(DATOS_[[#This Row],[Clave de Contrato]],TblTiposContrato13[],3,0)</f>
        <v>#N/A</v>
      </c>
      <c r="CM917" s="141" t="e">
        <f aca="false">+VLOOKUP(DATOS_[[#This Row],[Clave de Contrato]],TblTiposContrato13[],4,0)</f>
        <v>#N/A</v>
      </c>
      <c r="CN917" s="141" t="str">
        <f aca="false">VLOOKUP(DATOS_[[#This Row],[Edad]],CONTRATOS!TblRngEdad,2,1)</f>
        <v>20  o menos</v>
      </c>
      <c r="CO917" s="141" t="str">
        <f aca="false">VLOOKUP(DATOS_[[#This Row],[Antigüedad]],TblRngAntg14[],2,1)</f>
        <v>0 a 1 años</v>
      </c>
    </row>
    <row r="918" customFormat="false" ht="13.8" hidden="false" customHeight="false" outlineLevel="0" collapsed="false">
      <c r="D918" s="128"/>
      <c r="E918" s="129"/>
      <c r="F918" s="129"/>
      <c r="G918" s="129"/>
      <c r="H918" s="130"/>
      <c r="I918" s="131"/>
      <c r="J918" s="128"/>
      <c r="K918" s="132"/>
      <c r="L918" s="132"/>
      <c r="M918" s="133"/>
      <c r="N918" s="133"/>
      <c r="O918" s="133"/>
      <c r="P918" s="129"/>
      <c r="Z918" s="74"/>
      <c r="AA918" s="75"/>
      <c r="AB918" s="75"/>
      <c r="AC918" s="129"/>
      <c r="AD918" s="134"/>
      <c r="AE918" s="134"/>
      <c r="AF918" s="134"/>
      <c r="AG918" s="134"/>
      <c r="AH918" s="134"/>
      <c r="AI918" s="134"/>
      <c r="AJ918" s="134"/>
      <c r="AK918" s="134"/>
      <c r="AL918" s="134"/>
      <c r="AM918" s="134"/>
      <c r="AN918" s="134"/>
      <c r="AO918" s="134"/>
      <c r="AP918" s="134"/>
      <c r="AQ918" s="134"/>
      <c r="AR918" s="134"/>
      <c r="AS918" s="134"/>
      <c r="AT918" s="134"/>
      <c r="AU918" s="134"/>
      <c r="AV918" s="134"/>
      <c r="AW918" s="134"/>
      <c r="AX918" s="134"/>
      <c r="AY918" s="134"/>
      <c r="AZ918" s="134"/>
      <c r="BA918" s="134"/>
      <c r="BB918" s="134"/>
      <c r="BC918" s="134"/>
      <c r="BD918" s="134"/>
      <c r="BE918" s="134"/>
      <c r="BF918" s="134"/>
      <c r="BG918" s="134"/>
      <c r="BH918" s="134"/>
      <c r="BI918" s="134"/>
      <c r="BJ918" s="134"/>
      <c r="BK918" s="134"/>
      <c r="BL918" s="134"/>
      <c r="BM918" s="135"/>
      <c r="BN918" s="136" t="n">
        <f aca="false">+MAX($D$3,DATOS_[[#This Row],[Fecha Inicio Sit. Contract.]])</f>
        <v>0</v>
      </c>
      <c r="BO918" s="136" t="n">
        <f aca="false">+MIN($D$4,DATOS_[[#This Row],[Fecha Fin Sit. Contract.]])</f>
        <v>0</v>
      </c>
      <c r="BP918" s="137" t="n">
        <f aca="false">+DATOS_[[#This Row],[% de jornada]]*IF(DATOS_[[#This Row],[% jornada reducida]]="",1,DATOS_[[#This Row],[% jornada reducida]])</f>
        <v>0</v>
      </c>
      <c r="BQ918" s="137" t="n">
        <f aca="false">+(DATOS_[[#This Row],[F.fin.cal]]-DATOS_[[#This Row],[F.ini.cal]]+1)/($D$4-$D$3+1)</f>
        <v>1</v>
      </c>
      <c r="BR918" s="137" t="str">
        <f aca="false">IF(OR(AND(DATOS_[[#This Row],[Fecha Fin Contrato]]&lt;$D$3,DATOS_[[#This Row],[Fecha Fin Contrato]]&lt;&gt;""),DATOS_[[#This Row],[Fecha de Contratación]]&gt;$D$4),"Fuera","Dentro")</f>
        <v>Dentro</v>
      </c>
      <c r="BS918" s="137" t="str">
        <f aca="false" t="array" ref="BS918:BS918">IF(MAX(IF(DATOS_[id]=DATOS_[[#This Row],[id]],DATOS_[F.fin.cal]))=DATOS_[[#This Row],[F.fin.cal]],"Sí","NO")</f>
        <v>Sí</v>
      </c>
      <c r="BT918" s="137" t="str">
        <f aca="false">IF(AND(DATOS_[[#This Row],[% normaliz]]&lt;&gt;1,DATOS_[[#This Row],[% anualiz]]=1),"Sí","NO")</f>
        <v>Sí</v>
      </c>
      <c r="BU918" s="137" t="str">
        <f aca="false">IF(AND(DATOS_[[#This Row],[% normaliz]]=1,DATOS_[[#This Row],[% anualiz]]&lt;&gt;1),"Sí","NO")</f>
        <v>NO</v>
      </c>
      <c r="BV918" s="137" t="str">
        <f aca="false">IF(AND(DATOS_[[#This Row],[% normaliz]]&lt;&gt;1,DATOS_[[#This Row],[% anualiz]]&lt;&gt;1),"Sí","NO")</f>
        <v>NO</v>
      </c>
      <c r="BW918" s="137" t="str">
        <f aca="false">+IF(DATOS_[[#This Row],[% normaliz]]*DATOS_[[#This Row],[% anualiz]]=1,"NO","Sí")</f>
        <v>Sí</v>
      </c>
      <c r="BX918" s="138" t="e">
        <f aca="false">(DATOS_[[#This Row],[S.BASE]]*(1/DATOS_[[#This Row],[% normaliz]])*(1/DATOS_[[#This Row],[% anualiz]]))*IF(DATOS_[[#This Row],[Check Equiparado]]="Sí",1,0)</f>
        <v>#DIV/0!</v>
      </c>
      <c r="BY9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8" s="138" t="e">
        <f aca="false">+DATOS_[[#This Row],[SALARIO BASE Eq]]+DATOS_[[#This Row],[Tot COMPL.SAL Eq]]</f>
        <v>#DIV/0!</v>
      </c>
      <c r="CA918" s="138" t="e">
        <f aca="false" t="array" ref="CA918:CA9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8" s="138" t="e">
        <f aca="false">+DATOS_[[#This Row],[TOTAL SALARIO Eq]]+DATOS_[[#This Row],[Tot Extrasalarial Eq]]</f>
        <v>#DIV/0!</v>
      </c>
      <c r="CC918" s="139" t="n">
        <f aca="false">DATOS_[[#This Row],[S.BASE]]</f>
        <v>0</v>
      </c>
      <c r="CD918" s="139" t="n">
        <f aca="false">+SUM(DATOS_[[#This Row],[Conc.Sal.01]:[Conc.Sal.30]])</f>
        <v>0</v>
      </c>
      <c r="CE918" s="139" t="n">
        <f aca="false">+DATOS_[[#This Row],[SALARIO BASE Ef]]+DATOS_[[#This Row],[Tot COMPL.SAL Ef]]</f>
        <v>0</v>
      </c>
      <c r="CF918" s="139" t="n">
        <f aca="false">+SUM(DATOS_[[#This Row],[C.Extra.01]:[C.Extra.05]])</f>
        <v>0</v>
      </c>
      <c r="CG918" s="139" t="n">
        <f aca="false">+DATOS_[[#This Row],[TOTAL SALARIO Ef]]+DATOS_[[#This Row],[Tot Extrasalarial Ef]]</f>
        <v>0</v>
      </c>
      <c r="CH918" s="140" t="n">
        <f aca="false">MIN(IF(DATOS_[[#This Row],[Fecha Fin Contrato]]="",$D$4,DATOS_[[#This Row],[Fecha Fin Contrato]]),$D$4)-MAX(DATOS_[[#This Row],[Fecha de Contratación]],$D$3)+1</f>
        <v>1</v>
      </c>
      <c r="CI918" s="141" t="str">
        <f aca="false">IF(COUNTIFS(DATOS_[id],DATOS_[[#This Row],[id]])&gt;1,DATOS_[[#This Row],[id]],"")</f>
        <v/>
      </c>
      <c r="CJ918" s="141" t="n">
        <f aca="false">(Inicio!$G$10-DATOS_[[#This Row],[Fecha Nacimiento]])/365.25</f>
        <v>0</v>
      </c>
      <c r="CK918" s="141" t="n">
        <f aca="false">(Inicio!$G$10-DATOS_[[#This Row],[Fecha de Antigüedad]])/365.25</f>
        <v>0</v>
      </c>
      <c r="CL918" s="141" t="e">
        <f aca="false">+VLOOKUP(DATOS_[[#This Row],[Clave de Contrato]],TblTiposContrato13[],3,0)</f>
        <v>#N/A</v>
      </c>
      <c r="CM918" s="141" t="e">
        <f aca="false">+VLOOKUP(DATOS_[[#This Row],[Clave de Contrato]],TblTiposContrato13[],4,0)</f>
        <v>#N/A</v>
      </c>
      <c r="CN918" s="141" t="str">
        <f aca="false">VLOOKUP(DATOS_[[#This Row],[Edad]],CONTRATOS!TblRngEdad,2,1)</f>
        <v>20  o menos</v>
      </c>
      <c r="CO918" s="141" t="str">
        <f aca="false">VLOOKUP(DATOS_[[#This Row],[Antigüedad]],TblRngAntg14[],2,1)</f>
        <v>0 a 1 años</v>
      </c>
    </row>
    <row r="919" customFormat="false" ht="13.8" hidden="false" customHeight="false" outlineLevel="0" collapsed="false">
      <c r="D919" s="128"/>
      <c r="E919" s="129"/>
      <c r="F919" s="129"/>
      <c r="G919" s="129"/>
      <c r="H919" s="130"/>
      <c r="I919" s="131"/>
      <c r="J919" s="128"/>
      <c r="K919" s="132"/>
      <c r="L919" s="132"/>
      <c r="M919" s="133"/>
      <c r="N919" s="133"/>
      <c r="O919" s="133"/>
      <c r="P919" s="129"/>
      <c r="Z919" s="74"/>
      <c r="AA919" s="75"/>
      <c r="AB919" s="75"/>
      <c r="AC919" s="129"/>
      <c r="AD919" s="134"/>
      <c r="AE919" s="134"/>
      <c r="AF919" s="134"/>
      <c r="AG919" s="134"/>
      <c r="AH919" s="134"/>
      <c r="AI919" s="134"/>
      <c r="AJ919" s="134"/>
      <c r="AK919" s="134"/>
      <c r="AL919" s="134"/>
      <c r="AM919" s="134"/>
      <c r="AN919" s="134"/>
      <c r="AO919" s="134"/>
      <c r="AP919" s="134"/>
      <c r="AQ919" s="134"/>
      <c r="AR919" s="134"/>
      <c r="AS919" s="134"/>
      <c r="AT919" s="134"/>
      <c r="AU919" s="134"/>
      <c r="AV919" s="134"/>
      <c r="AW919" s="134"/>
      <c r="AX919" s="134"/>
      <c r="AY919" s="134"/>
      <c r="AZ919" s="134"/>
      <c r="BA919" s="134"/>
      <c r="BB919" s="134"/>
      <c r="BC919" s="134"/>
      <c r="BD919" s="134"/>
      <c r="BE919" s="134"/>
      <c r="BF919" s="134"/>
      <c r="BG919" s="134"/>
      <c r="BH919" s="134"/>
      <c r="BI919" s="134"/>
      <c r="BJ919" s="134"/>
      <c r="BK919" s="134"/>
      <c r="BL919" s="134"/>
      <c r="BM919" s="135"/>
      <c r="BN919" s="136" t="n">
        <f aca="false">+MAX($D$3,DATOS_[[#This Row],[Fecha Inicio Sit. Contract.]])</f>
        <v>0</v>
      </c>
      <c r="BO919" s="136" t="n">
        <f aca="false">+MIN($D$4,DATOS_[[#This Row],[Fecha Fin Sit. Contract.]])</f>
        <v>0</v>
      </c>
      <c r="BP919" s="137" t="n">
        <f aca="false">+DATOS_[[#This Row],[% de jornada]]*IF(DATOS_[[#This Row],[% jornada reducida]]="",1,DATOS_[[#This Row],[% jornada reducida]])</f>
        <v>0</v>
      </c>
      <c r="BQ919" s="137" t="n">
        <f aca="false">+(DATOS_[[#This Row],[F.fin.cal]]-DATOS_[[#This Row],[F.ini.cal]]+1)/($D$4-$D$3+1)</f>
        <v>1</v>
      </c>
      <c r="BR919" s="137" t="str">
        <f aca="false">IF(OR(AND(DATOS_[[#This Row],[Fecha Fin Contrato]]&lt;$D$3,DATOS_[[#This Row],[Fecha Fin Contrato]]&lt;&gt;""),DATOS_[[#This Row],[Fecha de Contratación]]&gt;$D$4),"Fuera","Dentro")</f>
        <v>Dentro</v>
      </c>
      <c r="BS919" s="137" t="str">
        <f aca="false" t="array" ref="BS919:BS919">IF(MAX(IF(DATOS_[id]=DATOS_[[#This Row],[id]],DATOS_[F.fin.cal]))=DATOS_[[#This Row],[F.fin.cal]],"Sí","NO")</f>
        <v>Sí</v>
      </c>
      <c r="BT919" s="137" t="str">
        <f aca="false">IF(AND(DATOS_[[#This Row],[% normaliz]]&lt;&gt;1,DATOS_[[#This Row],[% anualiz]]=1),"Sí","NO")</f>
        <v>Sí</v>
      </c>
      <c r="BU919" s="137" t="str">
        <f aca="false">IF(AND(DATOS_[[#This Row],[% normaliz]]=1,DATOS_[[#This Row],[% anualiz]]&lt;&gt;1),"Sí","NO")</f>
        <v>NO</v>
      </c>
      <c r="BV919" s="137" t="str">
        <f aca="false">IF(AND(DATOS_[[#This Row],[% normaliz]]&lt;&gt;1,DATOS_[[#This Row],[% anualiz]]&lt;&gt;1),"Sí","NO")</f>
        <v>NO</v>
      </c>
      <c r="BW919" s="137" t="str">
        <f aca="false">+IF(DATOS_[[#This Row],[% normaliz]]*DATOS_[[#This Row],[% anualiz]]=1,"NO","Sí")</f>
        <v>Sí</v>
      </c>
      <c r="BX919" s="138" t="e">
        <f aca="false">(DATOS_[[#This Row],[S.BASE]]*(1/DATOS_[[#This Row],[% normaliz]])*(1/DATOS_[[#This Row],[% anualiz]]))*IF(DATOS_[[#This Row],[Check Equiparado]]="Sí",1,0)</f>
        <v>#DIV/0!</v>
      </c>
      <c r="BY9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9" s="138" t="e">
        <f aca="false">+DATOS_[[#This Row],[SALARIO BASE Eq]]+DATOS_[[#This Row],[Tot COMPL.SAL Eq]]</f>
        <v>#DIV/0!</v>
      </c>
      <c r="CA919" s="138" t="e">
        <f aca="false" t="array" ref="CA919:CA9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9" s="138" t="e">
        <f aca="false">+DATOS_[[#This Row],[TOTAL SALARIO Eq]]+DATOS_[[#This Row],[Tot Extrasalarial Eq]]</f>
        <v>#DIV/0!</v>
      </c>
      <c r="CC919" s="139" t="n">
        <f aca="false">DATOS_[[#This Row],[S.BASE]]</f>
        <v>0</v>
      </c>
      <c r="CD919" s="139" t="n">
        <f aca="false">+SUM(DATOS_[[#This Row],[Conc.Sal.01]:[Conc.Sal.30]])</f>
        <v>0</v>
      </c>
      <c r="CE919" s="139" t="n">
        <f aca="false">+DATOS_[[#This Row],[SALARIO BASE Ef]]+DATOS_[[#This Row],[Tot COMPL.SAL Ef]]</f>
        <v>0</v>
      </c>
      <c r="CF919" s="139" t="n">
        <f aca="false">+SUM(DATOS_[[#This Row],[C.Extra.01]:[C.Extra.05]])</f>
        <v>0</v>
      </c>
      <c r="CG919" s="139" t="n">
        <f aca="false">+DATOS_[[#This Row],[TOTAL SALARIO Ef]]+DATOS_[[#This Row],[Tot Extrasalarial Ef]]</f>
        <v>0</v>
      </c>
      <c r="CH919" s="140" t="n">
        <f aca="false">MIN(IF(DATOS_[[#This Row],[Fecha Fin Contrato]]="",$D$4,DATOS_[[#This Row],[Fecha Fin Contrato]]),$D$4)-MAX(DATOS_[[#This Row],[Fecha de Contratación]],$D$3)+1</f>
        <v>1</v>
      </c>
      <c r="CI919" s="141" t="str">
        <f aca="false">IF(COUNTIFS(DATOS_[id],DATOS_[[#This Row],[id]])&gt;1,DATOS_[[#This Row],[id]],"")</f>
        <v/>
      </c>
      <c r="CJ919" s="141" t="n">
        <f aca="false">(Inicio!$G$10-DATOS_[[#This Row],[Fecha Nacimiento]])/365.25</f>
        <v>0</v>
      </c>
      <c r="CK919" s="141" t="n">
        <f aca="false">(Inicio!$G$10-DATOS_[[#This Row],[Fecha de Antigüedad]])/365.25</f>
        <v>0</v>
      </c>
      <c r="CL919" s="141" t="e">
        <f aca="false">+VLOOKUP(DATOS_[[#This Row],[Clave de Contrato]],TblTiposContrato13[],3,0)</f>
        <v>#N/A</v>
      </c>
      <c r="CM919" s="141" t="e">
        <f aca="false">+VLOOKUP(DATOS_[[#This Row],[Clave de Contrato]],TblTiposContrato13[],4,0)</f>
        <v>#N/A</v>
      </c>
      <c r="CN919" s="141" t="str">
        <f aca="false">VLOOKUP(DATOS_[[#This Row],[Edad]],CONTRATOS!TblRngEdad,2,1)</f>
        <v>20  o menos</v>
      </c>
      <c r="CO919" s="141" t="str">
        <f aca="false">VLOOKUP(DATOS_[[#This Row],[Antigüedad]],TblRngAntg14[],2,1)</f>
        <v>0 a 1 años</v>
      </c>
    </row>
    <row r="920" customFormat="false" ht="13.8" hidden="false" customHeight="false" outlineLevel="0" collapsed="false">
      <c r="D920" s="128"/>
      <c r="E920" s="129"/>
      <c r="F920" s="129"/>
      <c r="G920" s="129"/>
      <c r="H920" s="130"/>
      <c r="I920" s="131"/>
      <c r="J920" s="128"/>
      <c r="K920" s="132"/>
      <c r="L920" s="132"/>
      <c r="M920" s="133"/>
      <c r="N920" s="133"/>
      <c r="O920" s="133"/>
      <c r="P920" s="129"/>
      <c r="Z920" s="74"/>
      <c r="AA920" s="75"/>
      <c r="AB920" s="75"/>
      <c r="AC920" s="129"/>
      <c r="AD920" s="134"/>
      <c r="AE920" s="134"/>
      <c r="AF920" s="134"/>
      <c r="AG920" s="134"/>
      <c r="AH920" s="134"/>
      <c r="AI920" s="134"/>
      <c r="AJ920" s="134"/>
      <c r="AK920" s="134"/>
      <c r="AL920" s="134"/>
      <c r="AM920" s="134"/>
      <c r="AN920" s="134"/>
      <c r="AO920" s="134"/>
      <c r="AP920" s="134"/>
      <c r="AQ920" s="134"/>
      <c r="AR920" s="134"/>
      <c r="AS920" s="134"/>
      <c r="AT920" s="134"/>
      <c r="AU920" s="134"/>
      <c r="AV920" s="134"/>
      <c r="AW920" s="134"/>
      <c r="AX920" s="134"/>
      <c r="AY920" s="134"/>
      <c r="AZ920" s="134"/>
      <c r="BA920" s="134"/>
      <c r="BB920" s="134"/>
      <c r="BC920" s="134"/>
      <c r="BD920" s="134"/>
      <c r="BE920" s="134"/>
      <c r="BF920" s="134"/>
      <c r="BG920" s="134"/>
      <c r="BH920" s="134"/>
      <c r="BI920" s="134"/>
      <c r="BJ920" s="134"/>
      <c r="BK920" s="134"/>
      <c r="BL920" s="134"/>
      <c r="BM920" s="135"/>
      <c r="BN920" s="136" t="n">
        <f aca="false">+MAX($D$3,DATOS_[[#This Row],[Fecha Inicio Sit. Contract.]])</f>
        <v>0</v>
      </c>
      <c r="BO920" s="136" t="n">
        <f aca="false">+MIN($D$4,DATOS_[[#This Row],[Fecha Fin Sit. Contract.]])</f>
        <v>0</v>
      </c>
      <c r="BP920" s="137" t="n">
        <f aca="false">+DATOS_[[#This Row],[% de jornada]]*IF(DATOS_[[#This Row],[% jornada reducida]]="",1,DATOS_[[#This Row],[% jornada reducida]])</f>
        <v>0</v>
      </c>
      <c r="BQ920" s="137" t="n">
        <f aca="false">+(DATOS_[[#This Row],[F.fin.cal]]-DATOS_[[#This Row],[F.ini.cal]]+1)/($D$4-$D$3+1)</f>
        <v>1</v>
      </c>
      <c r="BR920" s="137" t="str">
        <f aca="false">IF(OR(AND(DATOS_[[#This Row],[Fecha Fin Contrato]]&lt;$D$3,DATOS_[[#This Row],[Fecha Fin Contrato]]&lt;&gt;""),DATOS_[[#This Row],[Fecha de Contratación]]&gt;$D$4),"Fuera","Dentro")</f>
        <v>Dentro</v>
      </c>
      <c r="BS920" s="137" t="str">
        <f aca="false" t="array" ref="BS920:BS920">IF(MAX(IF(DATOS_[id]=DATOS_[[#This Row],[id]],DATOS_[F.fin.cal]))=DATOS_[[#This Row],[F.fin.cal]],"Sí","NO")</f>
        <v>Sí</v>
      </c>
      <c r="BT920" s="137" t="str">
        <f aca="false">IF(AND(DATOS_[[#This Row],[% normaliz]]&lt;&gt;1,DATOS_[[#This Row],[% anualiz]]=1),"Sí","NO")</f>
        <v>Sí</v>
      </c>
      <c r="BU920" s="137" t="str">
        <f aca="false">IF(AND(DATOS_[[#This Row],[% normaliz]]=1,DATOS_[[#This Row],[% anualiz]]&lt;&gt;1),"Sí","NO")</f>
        <v>NO</v>
      </c>
      <c r="BV920" s="137" t="str">
        <f aca="false">IF(AND(DATOS_[[#This Row],[% normaliz]]&lt;&gt;1,DATOS_[[#This Row],[% anualiz]]&lt;&gt;1),"Sí","NO")</f>
        <v>NO</v>
      </c>
      <c r="BW920" s="137" t="str">
        <f aca="false">+IF(DATOS_[[#This Row],[% normaliz]]*DATOS_[[#This Row],[% anualiz]]=1,"NO","Sí")</f>
        <v>Sí</v>
      </c>
      <c r="BX920" s="138" t="e">
        <f aca="false">(DATOS_[[#This Row],[S.BASE]]*(1/DATOS_[[#This Row],[% normaliz]])*(1/DATOS_[[#This Row],[% anualiz]]))*IF(DATOS_[[#This Row],[Check Equiparado]]="Sí",1,0)</f>
        <v>#DIV/0!</v>
      </c>
      <c r="BY9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0" s="138" t="e">
        <f aca="false">+DATOS_[[#This Row],[SALARIO BASE Eq]]+DATOS_[[#This Row],[Tot COMPL.SAL Eq]]</f>
        <v>#DIV/0!</v>
      </c>
      <c r="CA920" s="138" t="e">
        <f aca="false" t="array" ref="CA920:CA9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0" s="138" t="e">
        <f aca="false">+DATOS_[[#This Row],[TOTAL SALARIO Eq]]+DATOS_[[#This Row],[Tot Extrasalarial Eq]]</f>
        <v>#DIV/0!</v>
      </c>
      <c r="CC920" s="139" t="n">
        <f aca="false">DATOS_[[#This Row],[S.BASE]]</f>
        <v>0</v>
      </c>
      <c r="CD920" s="139" t="n">
        <f aca="false">+SUM(DATOS_[[#This Row],[Conc.Sal.01]:[Conc.Sal.30]])</f>
        <v>0</v>
      </c>
      <c r="CE920" s="139" t="n">
        <f aca="false">+DATOS_[[#This Row],[SALARIO BASE Ef]]+DATOS_[[#This Row],[Tot COMPL.SAL Ef]]</f>
        <v>0</v>
      </c>
      <c r="CF920" s="139" t="n">
        <f aca="false">+SUM(DATOS_[[#This Row],[C.Extra.01]:[C.Extra.05]])</f>
        <v>0</v>
      </c>
      <c r="CG920" s="139" t="n">
        <f aca="false">+DATOS_[[#This Row],[TOTAL SALARIO Ef]]+DATOS_[[#This Row],[Tot Extrasalarial Ef]]</f>
        <v>0</v>
      </c>
      <c r="CH920" s="140" t="n">
        <f aca="false">MIN(IF(DATOS_[[#This Row],[Fecha Fin Contrato]]="",$D$4,DATOS_[[#This Row],[Fecha Fin Contrato]]),$D$4)-MAX(DATOS_[[#This Row],[Fecha de Contratación]],$D$3)+1</f>
        <v>1</v>
      </c>
      <c r="CI920" s="141" t="str">
        <f aca="false">IF(COUNTIFS(DATOS_[id],DATOS_[[#This Row],[id]])&gt;1,DATOS_[[#This Row],[id]],"")</f>
        <v/>
      </c>
      <c r="CJ920" s="141" t="n">
        <f aca="false">(Inicio!$G$10-DATOS_[[#This Row],[Fecha Nacimiento]])/365.25</f>
        <v>0</v>
      </c>
      <c r="CK920" s="141" t="n">
        <f aca="false">(Inicio!$G$10-DATOS_[[#This Row],[Fecha de Antigüedad]])/365.25</f>
        <v>0</v>
      </c>
      <c r="CL920" s="141" t="e">
        <f aca="false">+VLOOKUP(DATOS_[[#This Row],[Clave de Contrato]],TblTiposContrato13[],3,0)</f>
        <v>#N/A</v>
      </c>
      <c r="CM920" s="141" t="e">
        <f aca="false">+VLOOKUP(DATOS_[[#This Row],[Clave de Contrato]],TblTiposContrato13[],4,0)</f>
        <v>#N/A</v>
      </c>
      <c r="CN920" s="141" t="str">
        <f aca="false">VLOOKUP(DATOS_[[#This Row],[Edad]],CONTRATOS!TblRngEdad,2,1)</f>
        <v>20  o menos</v>
      </c>
      <c r="CO920" s="141" t="str">
        <f aca="false">VLOOKUP(DATOS_[[#This Row],[Antigüedad]],TblRngAntg14[],2,1)</f>
        <v>0 a 1 años</v>
      </c>
    </row>
    <row r="921" customFormat="false" ht="13.8" hidden="false" customHeight="false" outlineLevel="0" collapsed="false">
      <c r="D921" s="128"/>
      <c r="E921" s="129"/>
      <c r="F921" s="129"/>
      <c r="G921" s="129"/>
      <c r="H921" s="130"/>
      <c r="I921" s="131"/>
      <c r="J921" s="128"/>
      <c r="K921" s="132"/>
      <c r="L921" s="132"/>
      <c r="M921" s="133"/>
      <c r="N921" s="133"/>
      <c r="O921" s="133"/>
      <c r="P921" s="129"/>
      <c r="Z921" s="74"/>
      <c r="AA921" s="75"/>
      <c r="AB921" s="75"/>
      <c r="AC921" s="129"/>
      <c r="AD921" s="134"/>
      <c r="AE921" s="134"/>
      <c r="AF921" s="134"/>
      <c r="AG921" s="134"/>
      <c r="AH921" s="134"/>
      <c r="AI921" s="134"/>
      <c r="AJ921" s="134"/>
      <c r="AK921" s="134"/>
      <c r="AL921" s="134"/>
      <c r="AM921" s="134"/>
      <c r="AN921" s="134"/>
      <c r="AO921" s="134"/>
      <c r="AP921" s="134"/>
      <c r="AQ921" s="134"/>
      <c r="AR921" s="134"/>
      <c r="AS921" s="134"/>
      <c r="AT921" s="134"/>
      <c r="AU921" s="134"/>
      <c r="AV921" s="134"/>
      <c r="AW921" s="134"/>
      <c r="AX921" s="134"/>
      <c r="AY921" s="134"/>
      <c r="AZ921" s="134"/>
      <c r="BA921" s="134"/>
      <c r="BB921" s="134"/>
      <c r="BC921" s="134"/>
      <c r="BD921" s="134"/>
      <c r="BE921" s="134"/>
      <c r="BF921" s="134"/>
      <c r="BG921" s="134"/>
      <c r="BH921" s="134"/>
      <c r="BI921" s="134"/>
      <c r="BJ921" s="134"/>
      <c r="BK921" s="134"/>
      <c r="BL921" s="134"/>
      <c r="BM921" s="135"/>
      <c r="BN921" s="136" t="n">
        <f aca="false">+MAX($D$3,DATOS_[[#This Row],[Fecha Inicio Sit. Contract.]])</f>
        <v>0</v>
      </c>
      <c r="BO921" s="136" t="n">
        <f aca="false">+MIN($D$4,DATOS_[[#This Row],[Fecha Fin Sit. Contract.]])</f>
        <v>0</v>
      </c>
      <c r="BP921" s="137" t="n">
        <f aca="false">+DATOS_[[#This Row],[% de jornada]]*IF(DATOS_[[#This Row],[% jornada reducida]]="",1,DATOS_[[#This Row],[% jornada reducida]])</f>
        <v>0</v>
      </c>
      <c r="BQ921" s="137" t="n">
        <f aca="false">+(DATOS_[[#This Row],[F.fin.cal]]-DATOS_[[#This Row],[F.ini.cal]]+1)/($D$4-$D$3+1)</f>
        <v>1</v>
      </c>
      <c r="BR921" s="137" t="str">
        <f aca="false">IF(OR(AND(DATOS_[[#This Row],[Fecha Fin Contrato]]&lt;$D$3,DATOS_[[#This Row],[Fecha Fin Contrato]]&lt;&gt;""),DATOS_[[#This Row],[Fecha de Contratación]]&gt;$D$4),"Fuera","Dentro")</f>
        <v>Dentro</v>
      </c>
      <c r="BS921" s="137" t="str">
        <f aca="false" t="array" ref="BS921:BS921">IF(MAX(IF(DATOS_[id]=DATOS_[[#This Row],[id]],DATOS_[F.fin.cal]))=DATOS_[[#This Row],[F.fin.cal]],"Sí","NO")</f>
        <v>Sí</v>
      </c>
      <c r="BT921" s="137" t="str">
        <f aca="false">IF(AND(DATOS_[[#This Row],[% normaliz]]&lt;&gt;1,DATOS_[[#This Row],[% anualiz]]=1),"Sí","NO")</f>
        <v>Sí</v>
      </c>
      <c r="BU921" s="137" t="str">
        <f aca="false">IF(AND(DATOS_[[#This Row],[% normaliz]]=1,DATOS_[[#This Row],[% anualiz]]&lt;&gt;1),"Sí","NO")</f>
        <v>NO</v>
      </c>
      <c r="BV921" s="137" t="str">
        <f aca="false">IF(AND(DATOS_[[#This Row],[% normaliz]]&lt;&gt;1,DATOS_[[#This Row],[% anualiz]]&lt;&gt;1),"Sí","NO")</f>
        <v>NO</v>
      </c>
      <c r="BW921" s="137" t="str">
        <f aca="false">+IF(DATOS_[[#This Row],[% normaliz]]*DATOS_[[#This Row],[% anualiz]]=1,"NO","Sí")</f>
        <v>Sí</v>
      </c>
      <c r="BX921" s="138" t="e">
        <f aca="false">(DATOS_[[#This Row],[S.BASE]]*(1/DATOS_[[#This Row],[% normaliz]])*(1/DATOS_[[#This Row],[% anualiz]]))*IF(DATOS_[[#This Row],[Check Equiparado]]="Sí",1,0)</f>
        <v>#DIV/0!</v>
      </c>
      <c r="BY9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1" s="138" t="e">
        <f aca="false">+DATOS_[[#This Row],[SALARIO BASE Eq]]+DATOS_[[#This Row],[Tot COMPL.SAL Eq]]</f>
        <v>#DIV/0!</v>
      </c>
      <c r="CA921" s="138" t="e">
        <f aca="false" t="array" ref="CA921:CA9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1" s="138" t="e">
        <f aca="false">+DATOS_[[#This Row],[TOTAL SALARIO Eq]]+DATOS_[[#This Row],[Tot Extrasalarial Eq]]</f>
        <v>#DIV/0!</v>
      </c>
      <c r="CC921" s="139" t="n">
        <f aca="false">DATOS_[[#This Row],[S.BASE]]</f>
        <v>0</v>
      </c>
      <c r="CD921" s="139" t="n">
        <f aca="false">+SUM(DATOS_[[#This Row],[Conc.Sal.01]:[Conc.Sal.30]])</f>
        <v>0</v>
      </c>
      <c r="CE921" s="139" t="n">
        <f aca="false">+DATOS_[[#This Row],[SALARIO BASE Ef]]+DATOS_[[#This Row],[Tot COMPL.SAL Ef]]</f>
        <v>0</v>
      </c>
      <c r="CF921" s="139" t="n">
        <f aca="false">+SUM(DATOS_[[#This Row],[C.Extra.01]:[C.Extra.05]])</f>
        <v>0</v>
      </c>
      <c r="CG921" s="139" t="n">
        <f aca="false">+DATOS_[[#This Row],[TOTAL SALARIO Ef]]+DATOS_[[#This Row],[Tot Extrasalarial Ef]]</f>
        <v>0</v>
      </c>
      <c r="CH921" s="140" t="n">
        <f aca="false">MIN(IF(DATOS_[[#This Row],[Fecha Fin Contrato]]="",$D$4,DATOS_[[#This Row],[Fecha Fin Contrato]]),$D$4)-MAX(DATOS_[[#This Row],[Fecha de Contratación]],$D$3)+1</f>
        <v>1</v>
      </c>
      <c r="CI921" s="141" t="str">
        <f aca="false">IF(COUNTIFS(DATOS_[id],DATOS_[[#This Row],[id]])&gt;1,DATOS_[[#This Row],[id]],"")</f>
        <v/>
      </c>
      <c r="CJ921" s="141" t="n">
        <f aca="false">(Inicio!$G$10-DATOS_[[#This Row],[Fecha Nacimiento]])/365.25</f>
        <v>0</v>
      </c>
      <c r="CK921" s="141" t="n">
        <f aca="false">(Inicio!$G$10-DATOS_[[#This Row],[Fecha de Antigüedad]])/365.25</f>
        <v>0</v>
      </c>
      <c r="CL921" s="141" t="e">
        <f aca="false">+VLOOKUP(DATOS_[[#This Row],[Clave de Contrato]],TblTiposContrato13[],3,0)</f>
        <v>#N/A</v>
      </c>
      <c r="CM921" s="141" t="e">
        <f aca="false">+VLOOKUP(DATOS_[[#This Row],[Clave de Contrato]],TblTiposContrato13[],4,0)</f>
        <v>#N/A</v>
      </c>
      <c r="CN921" s="141" t="str">
        <f aca="false">VLOOKUP(DATOS_[[#This Row],[Edad]],CONTRATOS!TblRngEdad,2,1)</f>
        <v>20  o menos</v>
      </c>
      <c r="CO921" s="141" t="str">
        <f aca="false">VLOOKUP(DATOS_[[#This Row],[Antigüedad]],TblRngAntg14[],2,1)</f>
        <v>0 a 1 años</v>
      </c>
    </row>
    <row r="922" customFormat="false" ht="13.8" hidden="false" customHeight="false" outlineLevel="0" collapsed="false">
      <c r="D922" s="128"/>
      <c r="E922" s="129"/>
      <c r="F922" s="129"/>
      <c r="G922" s="129"/>
      <c r="H922" s="130"/>
      <c r="I922" s="131"/>
      <c r="J922" s="128"/>
      <c r="K922" s="132"/>
      <c r="L922" s="132"/>
      <c r="M922" s="133"/>
      <c r="N922" s="133"/>
      <c r="O922" s="133"/>
      <c r="P922" s="129"/>
      <c r="Z922" s="74"/>
      <c r="AA922" s="75"/>
      <c r="AB922" s="75"/>
      <c r="AC922" s="129"/>
      <c r="AD922" s="134"/>
      <c r="AE922" s="134"/>
      <c r="AF922" s="134"/>
      <c r="AG922" s="134"/>
      <c r="AH922" s="134"/>
      <c r="AI922" s="134"/>
      <c r="AJ922" s="134"/>
      <c r="AK922" s="134"/>
      <c r="AL922" s="134"/>
      <c r="AM922" s="134"/>
      <c r="AN922" s="134"/>
      <c r="AO922" s="134"/>
      <c r="AP922" s="134"/>
      <c r="AQ922" s="134"/>
      <c r="AR922" s="134"/>
      <c r="AS922" s="134"/>
      <c r="AT922" s="134"/>
      <c r="AU922" s="134"/>
      <c r="AV922" s="134"/>
      <c r="AW922" s="134"/>
      <c r="AX922" s="134"/>
      <c r="AY922" s="134"/>
      <c r="AZ922" s="134"/>
      <c r="BA922" s="134"/>
      <c r="BB922" s="134"/>
      <c r="BC922" s="134"/>
      <c r="BD922" s="134"/>
      <c r="BE922" s="134"/>
      <c r="BF922" s="134"/>
      <c r="BG922" s="134"/>
      <c r="BH922" s="134"/>
      <c r="BI922" s="134"/>
      <c r="BJ922" s="134"/>
      <c r="BK922" s="134"/>
      <c r="BL922" s="134"/>
      <c r="BM922" s="135"/>
      <c r="BN922" s="136" t="n">
        <f aca="false">+MAX($D$3,DATOS_[[#This Row],[Fecha Inicio Sit. Contract.]])</f>
        <v>0</v>
      </c>
      <c r="BO922" s="136" t="n">
        <f aca="false">+MIN($D$4,DATOS_[[#This Row],[Fecha Fin Sit. Contract.]])</f>
        <v>0</v>
      </c>
      <c r="BP922" s="137" t="n">
        <f aca="false">+DATOS_[[#This Row],[% de jornada]]*IF(DATOS_[[#This Row],[% jornada reducida]]="",1,DATOS_[[#This Row],[% jornada reducida]])</f>
        <v>0</v>
      </c>
      <c r="BQ922" s="137" t="n">
        <f aca="false">+(DATOS_[[#This Row],[F.fin.cal]]-DATOS_[[#This Row],[F.ini.cal]]+1)/($D$4-$D$3+1)</f>
        <v>1</v>
      </c>
      <c r="BR922" s="137" t="str">
        <f aca="false">IF(OR(AND(DATOS_[[#This Row],[Fecha Fin Contrato]]&lt;$D$3,DATOS_[[#This Row],[Fecha Fin Contrato]]&lt;&gt;""),DATOS_[[#This Row],[Fecha de Contratación]]&gt;$D$4),"Fuera","Dentro")</f>
        <v>Dentro</v>
      </c>
      <c r="BS922" s="137" t="str">
        <f aca="false" t="array" ref="BS922:BS922">IF(MAX(IF(DATOS_[id]=DATOS_[[#This Row],[id]],DATOS_[F.fin.cal]))=DATOS_[[#This Row],[F.fin.cal]],"Sí","NO")</f>
        <v>Sí</v>
      </c>
      <c r="BT922" s="137" t="str">
        <f aca="false">IF(AND(DATOS_[[#This Row],[% normaliz]]&lt;&gt;1,DATOS_[[#This Row],[% anualiz]]=1),"Sí","NO")</f>
        <v>Sí</v>
      </c>
      <c r="BU922" s="137" t="str">
        <f aca="false">IF(AND(DATOS_[[#This Row],[% normaliz]]=1,DATOS_[[#This Row],[% anualiz]]&lt;&gt;1),"Sí","NO")</f>
        <v>NO</v>
      </c>
      <c r="BV922" s="137" t="str">
        <f aca="false">IF(AND(DATOS_[[#This Row],[% normaliz]]&lt;&gt;1,DATOS_[[#This Row],[% anualiz]]&lt;&gt;1),"Sí","NO")</f>
        <v>NO</v>
      </c>
      <c r="BW922" s="137" t="str">
        <f aca="false">+IF(DATOS_[[#This Row],[% normaliz]]*DATOS_[[#This Row],[% anualiz]]=1,"NO","Sí")</f>
        <v>Sí</v>
      </c>
      <c r="BX922" s="138" t="e">
        <f aca="false">(DATOS_[[#This Row],[S.BASE]]*(1/DATOS_[[#This Row],[% normaliz]])*(1/DATOS_[[#This Row],[% anualiz]]))*IF(DATOS_[[#This Row],[Check Equiparado]]="Sí",1,0)</f>
        <v>#DIV/0!</v>
      </c>
      <c r="BY9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2" s="138" t="e">
        <f aca="false">+DATOS_[[#This Row],[SALARIO BASE Eq]]+DATOS_[[#This Row],[Tot COMPL.SAL Eq]]</f>
        <v>#DIV/0!</v>
      </c>
      <c r="CA922" s="138" t="e">
        <f aca="false" t="array" ref="CA922:CA9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2" s="138" t="e">
        <f aca="false">+DATOS_[[#This Row],[TOTAL SALARIO Eq]]+DATOS_[[#This Row],[Tot Extrasalarial Eq]]</f>
        <v>#DIV/0!</v>
      </c>
      <c r="CC922" s="139" t="n">
        <f aca="false">DATOS_[[#This Row],[S.BASE]]</f>
        <v>0</v>
      </c>
      <c r="CD922" s="139" t="n">
        <f aca="false">+SUM(DATOS_[[#This Row],[Conc.Sal.01]:[Conc.Sal.30]])</f>
        <v>0</v>
      </c>
      <c r="CE922" s="139" t="n">
        <f aca="false">+DATOS_[[#This Row],[SALARIO BASE Ef]]+DATOS_[[#This Row],[Tot COMPL.SAL Ef]]</f>
        <v>0</v>
      </c>
      <c r="CF922" s="139" t="n">
        <f aca="false">+SUM(DATOS_[[#This Row],[C.Extra.01]:[C.Extra.05]])</f>
        <v>0</v>
      </c>
      <c r="CG922" s="139" t="n">
        <f aca="false">+DATOS_[[#This Row],[TOTAL SALARIO Ef]]+DATOS_[[#This Row],[Tot Extrasalarial Ef]]</f>
        <v>0</v>
      </c>
      <c r="CH922" s="140" t="n">
        <f aca="false">MIN(IF(DATOS_[[#This Row],[Fecha Fin Contrato]]="",$D$4,DATOS_[[#This Row],[Fecha Fin Contrato]]),$D$4)-MAX(DATOS_[[#This Row],[Fecha de Contratación]],$D$3)+1</f>
        <v>1</v>
      </c>
      <c r="CI922" s="141" t="str">
        <f aca="false">IF(COUNTIFS(DATOS_[id],DATOS_[[#This Row],[id]])&gt;1,DATOS_[[#This Row],[id]],"")</f>
        <v/>
      </c>
      <c r="CJ922" s="141" t="n">
        <f aca="false">(Inicio!$G$10-DATOS_[[#This Row],[Fecha Nacimiento]])/365.25</f>
        <v>0</v>
      </c>
      <c r="CK922" s="141" t="n">
        <f aca="false">(Inicio!$G$10-DATOS_[[#This Row],[Fecha de Antigüedad]])/365.25</f>
        <v>0</v>
      </c>
      <c r="CL922" s="141" t="e">
        <f aca="false">+VLOOKUP(DATOS_[[#This Row],[Clave de Contrato]],TblTiposContrato13[],3,0)</f>
        <v>#N/A</v>
      </c>
      <c r="CM922" s="141" t="e">
        <f aca="false">+VLOOKUP(DATOS_[[#This Row],[Clave de Contrato]],TblTiposContrato13[],4,0)</f>
        <v>#N/A</v>
      </c>
      <c r="CN922" s="141" t="str">
        <f aca="false">VLOOKUP(DATOS_[[#This Row],[Edad]],CONTRATOS!TblRngEdad,2,1)</f>
        <v>20  o menos</v>
      </c>
      <c r="CO922" s="141" t="str">
        <f aca="false">VLOOKUP(DATOS_[[#This Row],[Antigüedad]],TblRngAntg14[],2,1)</f>
        <v>0 a 1 años</v>
      </c>
    </row>
    <row r="923" customFormat="false" ht="13.8" hidden="false" customHeight="false" outlineLevel="0" collapsed="false">
      <c r="D923" s="128"/>
      <c r="E923" s="129"/>
      <c r="F923" s="129"/>
      <c r="G923" s="129"/>
      <c r="H923" s="130"/>
      <c r="I923" s="131"/>
      <c r="J923" s="128"/>
      <c r="K923" s="132"/>
      <c r="L923" s="132"/>
      <c r="M923" s="133"/>
      <c r="N923" s="133"/>
      <c r="O923" s="133"/>
      <c r="P923" s="129"/>
      <c r="Z923" s="74"/>
      <c r="AA923" s="75"/>
      <c r="AB923" s="75"/>
      <c r="AC923" s="129"/>
      <c r="AD923" s="134"/>
      <c r="AE923" s="134"/>
      <c r="AF923" s="134"/>
      <c r="AG923" s="134"/>
      <c r="AH923" s="134"/>
      <c r="AI923" s="134"/>
      <c r="AJ923" s="134"/>
      <c r="AK923" s="134"/>
      <c r="AL923" s="134"/>
      <c r="AM923" s="134"/>
      <c r="AN923" s="134"/>
      <c r="AO923" s="134"/>
      <c r="AP923" s="134"/>
      <c r="AQ923" s="134"/>
      <c r="AR923" s="134"/>
      <c r="AS923" s="134"/>
      <c r="AT923" s="134"/>
      <c r="AU923" s="134"/>
      <c r="AV923" s="134"/>
      <c r="AW923" s="134"/>
      <c r="AX923" s="134"/>
      <c r="AY923" s="134"/>
      <c r="AZ923" s="134"/>
      <c r="BA923" s="134"/>
      <c r="BB923" s="134"/>
      <c r="BC923" s="134"/>
      <c r="BD923" s="134"/>
      <c r="BE923" s="134"/>
      <c r="BF923" s="134"/>
      <c r="BG923" s="134"/>
      <c r="BH923" s="134"/>
      <c r="BI923" s="134"/>
      <c r="BJ923" s="134"/>
      <c r="BK923" s="134"/>
      <c r="BL923" s="134"/>
      <c r="BM923" s="135"/>
      <c r="BN923" s="136" t="n">
        <f aca="false">+MAX($D$3,DATOS_[[#This Row],[Fecha Inicio Sit. Contract.]])</f>
        <v>0</v>
      </c>
      <c r="BO923" s="136" t="n">
        <f aca="false">+MIN($D$4,DATOS_[[#This Row],[Fecha Fin Sit. Contract.]])</f>
        <v>0</v>
      </c>
      <c r="BP923" s="137" t="n">
        <f aca="false">+DATOS_[[#This Row],[% de jornada]]*IF(DATOS_[[#This Row],[% jornada reducida]]="",1,DATOS_[[#This Row],[% jornada reducida]])</f>
        <v>0</v>
      </c>
      <c r="BQ923" s="137" t="n">
        <f aca="false">+(DATOS_[[#This Row],[F.fin.cal]]-DATOS_[[#This Row],[F.ini.cal]]+1)/($D$4-$D$3+1)</f>
        <v>1</v>
      </c>
      <c r="BR923" s="137" t="str">
        <f aca="false">IF(OR(AND(DATOS_[[#This Row],[Fecha Fin Contrato]]&lt;$D$3,DATOS_[[#This Row],[Fecha Fin Contrato]]&lt;&gt;""),DATOS_[[#This Row],[Fecha de Contratación]]&gt;$D$4),"Fuera","Dentro")</f>
        <v>Dentro</v>
      </c>
      <c r="BS923" s="137" t="str">
        <f aca="false" t="array" ref="BS923:BS923">IF(MAX(IF(DATOS_[id]=DATOS_[[#This Row],[id]],DATOS_[F.fin.cal]))=DATOS_[[#This Row],[F.fin.cal]],"Sí","NO")</f>
        <v>Sí</v>
      </c>
      <c r="BT923" s="137" t="str">
        <f aca="false">IF(AND(DATOS_[[#This Row],[% normaliz]]&lt;&gt;1,DATOS_[[#This Row],[% anualiz]]=1),"Sí","NO")</f>
        <v>Sí</v>
      </c>
      <c r="BU923" s="137" t="str">
        <f aca="false">IF(AND(DATOS_[[#This Row],[% normaliz]]=1,DATOS_[[#This Row],[% anualiz]]&lt;&gt;1),"Sí","NO")</f>
        <v>NO</v>
      </c>
      <c r="BV923" s="137" t="str">
        <f aca="false">IF(AND(DATOS_[[#This Row],[% normaliz]]&lt;&gt;1,DATOS_[[#This Row],[% anualiz]]&lt;&gt;1),"Sí","NO")</f>
        <v>NO</v>
      </c>
      <c r="BW923" s="137" t="str">
        <f aca="false">+IF(DATOS_[[#This Row],[% normaliz]]*DATOS_[[#This Row],[% anualiz]]=1,"NO","Sí")</f>
        <v>Sí</v>
      </c>
      <c r="BX923" s="138" t="e">
        <f aca="false">(DATOS_[[#This Row],[S.BASE]]*(1/DATOS_[[#This Row],[% normaliz]])*(1/DATOS_[[#This Row],[% anualiz]]))*IF(DATOS_[[#This Row],[Check Equiparado]]="Sí",1,0)</f>
        <v>#DIV/0!</v>
      </c>
      <c r="BY9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3" s="138" t="e">
        <f aca="false">+DATOS_[[#This Row],[SALARIO BASE Eq]]+DATOS_[[#This Row],[Tot COMPL.SAL Eq]]</f>
        <v>#DIV/0!</v>
      </c>
      <c r="CA923" s="138" t="e">
        <f aca="false" t="array" ref="CA923:CA9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3" s="138" t="e">
        <f aca="false">+DATOS_[[#This Row],[TOTAL SALARIO Eq]]+DATOS_[[#This Row],[Tot Extrasalarial Eq]]</f>
        <v>#DIV/0!</v>
      </c>
      <c r="CC923" s="139" t="n">
        <f aca="false">DATOS_[[#This Row],[S.BASE]]</f>
        <v>0</v>
      </c>
      <c r="CD923" s="139" t="n">
        <f aca="false">+SUM(DATOS_[[#This Row],[Conc.Sal.01]:[Conc.Sal.30]])</f>
        <v>0</v>
      </c>
      <c r="CE923" s="139" t="n">
        <f aca="false">+DATOS_[[#This Row],[SALARIO BASE Ef]]+DATOS_[[#This Row],[Tot COMPL.SAL Ef]]</f>
        <v>0</v>
      </c>
      <c r="CF923" s="139" t="n">
        <f aca="false">+SUM(DATOS_[[#This Row],[C.Extra.01]:[C.Extra.05]])</f>
        <v>0</v>
      </c>
      <c r="CG923" s="139" t="n">
        <f aca="false">+DATOS_[[#This Row],[TOTAL SALARIO Ef]]+DATOS_[[#This Row],[Tot Extrasalarial Ef]]</f>
        <v>0</v>
      </c>
      <c r="CH923" s="140" t="n">
        <f aca="false">MIN(IF(DATOS_[[#This Row],[Fecha Fin Contrato]]="",$D$4,DATOS_[[#This Row],[Fecha Fin Contrato]]),$D$4)-MAX(DATOS_[[#This Row],[Fecha de Contratación]],$D$3)+1</f>
        <v>1</v>
      </c>
      <c r="CI923" s="141" t="str">
        <f aca="false">IF(COUNTIFS(DATOS_[id],DATOS_[[#This Row],[id]])&gt;1,DATOS_[[#This Row],[id]],"")</f>
        <v/>
      </c>
      <c r="CJ923" s="141" t="n">
        <f aca="false">(Inicio!$G$10-DATOS_[[#This Row],[Fecha Nacimiento]])/365.25</f>
        <v>0</v>
      </c>
      <c r="CK923" s="141" t="n">
        <f aca="false">(Inicio!$G$10-DATOS_[[#This Row],[Fecha de Antigüedad]])/365.25</f>
        <v>0</v>
      </c>
      <c r="CL923" s="141" t="e">
        <f aca="false">+VLOOKUP(DATOS_[[#This Row],[Clave de Contrato]],TblTiposContrato13[],3,0)</f>
        <v>#N/A</v>
      </c>
      <c r="CM923" s="141" t="e">
        <f aca="false">+VLOOKUP(DATOS_[[#This Row],[Clave de Contrato]],TblTiposContrato13[],4,0)</f>
        <v>#N/A</v>
      </c>
      <c r="CN923" s="141" t="str">
        <f aca="false">VLOOKUP(DATOS_[[#This Row],[Edad]],CONTRATOS!TblRngEdad,2,1)</f>
        <v>20  o menos</v>
      </c>
      <c r="CO923" s="141" t="str">
        <f aca="false">VLOOKUP(DATOS_[[#This Row],[Antigüedad]],TblRngAntg14[],2,1)</f>
        <v>0 a 1 años</v>
      </c>
    </row>
    <row r="924" customFormat="false" ht="13.8" hidden="false" customHeight="false" outlineLevel="0" collapsed="false">
      <c r="D924" s="128"/>
      <c r="E924" s="129"/>
      <c r="F924" s="129"/>
      <c r="G924" s="129"/>
      <c r="H924" s="130"/>
      <c r="I924" s="131"/>
      <c r="J924" s="128"/>
      <c r="K924" s="132"/>
      <c r="L924" s="132"/>
      <c r="M924" s="133"/>
      <c r="N924" s="133"/>
      <c r="O924" s="133"/>
      <c r="P924" s="129"/>
      <c r="Z924" s="74"/>
      <c r="AA924" s="75"/>
      <c r="AB924" s="75"/>
      <c r="AC924" s="129"/>
      <c r="AD924" s="134"/>
      <c r="AE924" s="134"/>
      <c r="AF924" s="134"/>
      <c r="AG924" s="134"/>
      <c r="AH924" s="134"/>
      <c r="AI924" s="134"/>
      <c r="AJ924" s="134"/>
      <c r="AK924" s="134"/>
      <c r="AL924" s="134"/>
      <c r="AM924" s="134"/>
      <c r="AN924" s="134"/>
      <c r="AO924" s="134"/>
      <c r="AP924" s="134"/>
      <c r="AQ924" s="134"/>
      <c r="AR924" s="134"/>
      <c r="AS924" s="134"/>
      <c r="AT924" s="134"/>
      <c r="AU924" s="134"/>
      <c r="AV924" s="134"/>
      <c r="AW924" s="134"/>
      <c r="AX924" s="134"/>
      <c r="AY924" s="134"/>
      <c r="AZ924" s="134"/>
      <c r="BA924" s="134"/>
      <c r="BB924" s="134"/>
      <c r="BC924" s="134"/>
      <c r="BD924" s="134"/>
      <c r="BE924" s="134"/>
      <c r="BF924" s="134"/>
      <c r="BG924" s="134"/>
      <c r="BH924" s="134"/>
      <c r="BI924" s="134"/>
      <c r="BJ924" s="134"/>
      <c r="BK924" s="134"/>
      <c r="BL924" s="134"/>
      <c r="BM924" s="135"/>
      <c r="BN924" s="136" t="n">
        <f aca="false">+MAX($D$3,DATOS_[[#This Row],[Fecha Inicio Sit. Contract.]])</f>
        <v>0</v>
      </c>
      <c r="BO924" s="136" t="n">
        <f aca="false">+MIN($D$4,DATOS_[[#This Row],[Fecha Fin Sit. Contract.]])</f>
        <v>0</v>
      </c>
      <c r="BP924" s="137" t="n">
        <f aca="false">+DATOS_[[#This Row],[% de jornada]]*IF(DATOS_[[#This Row],[% jornada reducida]]="",1,DATOS_[[#This Row],[% jornada reducida]])</f>
        <v>0</v>
      </c>
      <c r="BQ924" s="137" t="n">
        <f aca="false">+(DATOS_[[#This Row],[F.fin.cal]]-DATOS_[[#This Row],[F.ini.cal]]+1)/($D$4-$D$3+1)</f>
        <v>1</v>
      </c>
      <c r="BR924" s="137" t="str">
        <f aca="false">IF(OR(AND(DATOS_[[#This Row],[Fecha Fin Contrato]]&lt;$D$3,DATOS_[[#This Row],[Fecha Fin Contrato]]&lt;&gt;""),DATOS_[[#This Row],[Fecha de Contratación]]&gt;$D$4),"Fuera","Dentro")</f>
        <v>Dentro</v>
      </c>
      <c r="BS924" s="137" t="str">
        <f aca="false" t="array" ref="BS924:BS924">IF(MAX(IF(DATOS_[id]=DATOS_[[#This Row],[id]],DATOS_[F.fin.cal]))=DATOS_[[#This Row],[F.fin.cal]],"Sí","NO")</f>
        <v>Sí</v>
      </c>
      <c r="BT924" s="137" t="str">
        <f aca="false">IF(AND(DATOS_[[#This Row],[% normaliz]]&lt;&gt;1,DATOS_[[#This Row],[% anualiz]]=1),"Sí","NO")</f>
        <v>Sí</v>
      </c>
      <c r="BU924" s="137" t="str">
        <f aca="false">IF(AND(DATOS_[[#This Row],[% normaliz]]=1,DATOS_[[#This Row],[% anualiz]]&lt;&gt;1),"Sí","NO")</f>
        <v>NO</v>
      </c>
      <c r="BV924" s="137" t="str">
        <f aca="false">IF(AND(DATOS_[[#This Row],[% normaliz]]&lt;&gt;1,DATOS_[[#This Row],[% anualiz]]&lt;&gt;1),"Sí","NO")</f>
        <v>NO</v>
      </c>
      <c r="BW924" s="137" t="str">
        <f aca="false">+IF(DATOS_[[#This Row],[% normaliz]]*DATOS_[[#This Row],[% anualiz]]=1,"NO","Sí")</f>
        <v>Sí</v>
      </c>
      <c r="BX924" s="138" t="e">
        <f aca="false">(DATOS_[[#This Row],[S.BASE]]*(1/DATOS_[[#This Row],[% normaliz]])*(1/DATOS_[[#This Row],[% anualiz]]))*IF(DATOS_[[#This Row],[Check Equiparado]]="Sí",1,0)</f>
        <v>#DIV/0!</v>
      </c>
      <c r="BY9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4" s="138" t="e">
        <f aca="false">+DATOS_[[#This Row],[SALARIO BASE Eq]]+DATOS_[[#This Row],[Tot COMPL.SAL Eq]]</f>
        <v>#DIV/0!</v>
      </c>
      <c r="CA924" s="138" t="e">
        <f aca="false" t="array" ref="CA924:CA9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4" s="138" t="e">
        <f aca="false">+DATOS_[[#This Row],[TOTAL SALARIO Eq]]+DATOS_[[#This Row],[Tot Extrasalarial Eq]]</f>
        <v>#DIV/0!</v>
      </c>
      <c r="CC924" s="139" t="n">
        <f aca="false">DATOS_[[#This Row],[S.BASE]]</f>
        <v>0</v>
      </c>
      <c r="CD924" s="139" t="n">
        <f aca="false">+SUM(DATOS_[[#This Row],[Conc.Sal.01]:[Conc.Sal.30]])</f>
        <v>0</v>
      </c>
      <c r="CE924" s="139" t="n">
        <f aca="false">+DATOS_[[#This Row],[SALARIO BASE Ef]]+DATOS_[[#This Row],[Tot COMPL.SAL Ef]]</f>
        <v>0</v>
      </c>
      <c r="CF924" s="139" t="n">
        <f aca="false">+SUM(DATOS_[[#This Row],[C.Extra.01]:[C.Extra.05]])</f>
        <v>0</v>
      </c>
      <c r="CG924" s="139" t="n">
        <f aca="false">+DATOS_[[#This Row],[TOTAL SALARIO Ef]]+DATOS_[[#This Row],[Tot Extrasalarial Ef]]</f>
        <v>0</v>
      </c>
      <c r="CH924" s="140" t="n">
        <f aca="false">MIN(IF(DATOS_[[#This Row],[Fecha Fin Contrato]]="",$D$4,DATOS_[[#This Row],[Fecha Fin Contrato]]),$D$4)-MAX(DATOS_[[#This Row],[Fecha de Contratación]],$D$3)+1</f>
        <v>1</v>
      </c>
      <c r="CI924" s="141" t="str">
        <f aca="false">IF(COUNTIFS(DATOS_[id],DATOS_[[#This Row],[id]])&gt;1,DATOS_[[#This Row],[id]],"")</f>
        <v/>
      </c>
      <c r="CJ924" s="141" t="n">
        <f aca="false">(Inicio!$G$10-DATOS_[[#This Row],[Fecha Nacimiento]])/365.25</f>
        <v>0</v>
      </c>
      <c r="CK924" s="141" t="n">
        <f aca="false">(Inicio!$G$10-DATOS_[[#This Row],[Fecha de Antigüedad]])/365.25</f>
        <v>0</v>
      </c>
      <c r="CL924" s="141" t="e">
        <f aca="false">+VLOOKUP(DATOS_[[#This Row],[Clave de Contrato]],TblTiposContrato13[],3,0)</f>
        <v>#N/A</v>
      </c>
      <c r="CM924" s="141" t="e">
        <f aca="false">+VLOOKUP(DATOS_[[#This Row],[Clave de Contrato]],TblTiposContrato13[],4,0)</f>
        <v>#N/A</v>
      </c>
      <c r="CN924" s="141" t="str">
        <f aca="false">VLOOKUP(DATOS_[[#This Row],[Edad]],CONTRATOS!TblRngEdad,2,1)</f>
        <v>20  o menos</v>
      </c>
      <c r="CO924" s="141" t="str">
        <f aca="false">VLOOKUP(DATOS_[[#This Row],[Antigüedad]],TblRngAntg14[],2,1)</f>
        <v>0 a 1 años</v>
      </c>
    </row>
    <row r="925" customFormat="false" ht="13.8" hidden="false" customHeight="false" outlineLevel="0" collapsed="false">
      <c r="D925" s="128"/>
      <c r="E925" s="129"/>
      <c r="F925" s="129"/>
      <c r="G925" s="129"/>
      <c r="H925" s="130"/>
      <c r="I925" s="131"/>
      <c r="J925" s="128"/>
      <c r="K925" s="132"/>
      <c r="L925" s="132"/>
      <c r="M925" s="133"/>
      <c r="N925" s="133"/>
      <c r="O925" s="133"/>
      <c r="P925" s="129"/>
      <c r="Z925" s="74"/>
      <c r="AA925" s="75"/>
      <c r="AB925" s="75"/>
      <c r="AC925" s="129"/>
      <c r="AD925" s="134"/>
      <c r="AE925" s="134"/>
      <c r="AF925" s="134"/>
      <c r="AG925" s="134"/>
      <c r="AH925" s="134"/>
      <c r="AI925" s="134"/>
      <c r="AJ925" s="134"/>
      <c r="AK925" s="134"/>
      <c r="AL925" s="134"/>
      <c r="AM925" s="134"/>
      <c r="AN925" s="134"/>
      <c r="AO925" s="134"/>
      <c r="AP925" s="134"/>
      <c r="AQ925" s="134"/>
      <c r="AR925" s="134"/>
      <c r="AS925" s="134"/>
      <c r="AT925" s="134"/>
      <c r="AU925" s="134"/>
      <c r="AV925" s="134"/>
      <c r="AW925" s="134"/>
      <c r="AX925" s="134"/>
      <c r="AY925" s="134"/>
      <c r="AZ925" s="134"/>
      <c r="BA925" s="134"/>
      <c r="BB925" s="134"/>
      <c r="BC925" s="134"/>
      <c r="BD925" s="134"/>
      <c r="BE925" s="134"/>
      <c r="BF925" s="134"/>
      <c r="BG925" s="134"/>
      <c r="BH925" s="134"/>
      <c r="BI925" s="134"/>
      <c r="BJ925" s="134"/>
      <c r="BK925" s="134"/>
      <c r="BL925" s="134"/>
      <c r="BM925" s="135"/>
      <c r="BN925" s="136" t="n">
        <f aca="false">+MAX($D$3,DATOS_[[#This Row],[Fecha Inicio Sit. Contract.]])</f>
        <v>0</v>
      </c>
      <c r="BO925" s="136" t="n">
        <f aca="false">+MIN($D$4,DATOS_[[#This Row],[Fecha Fin Sit. Contract.]])</f>
        <v>0</v>
      </c>
      <c r="BP925" s="137" t="n">
        <f aca="false">+DATOS_[[#This Row],[% de jornada]]*IF(DATOS_[[#This Row],[% jornada reducida]]="",1,DATOS_[[#This Row],[% jornada reducida]])</f>
        <v>0</v>
      </c>
      <c r="BQ925" s="137" t="n">
        <f aca="false">+(DATOS_[[#This Row],[F.fin.cal]]-DATOS_[[#This Row],[F.ini.cal]]+1)/($D$4-$D$3+1)</f>
        <v>1</v>
      </c>
      <c r="BR925" s="137" t="str">
        <f aca="false">IF(OR(AND(DATOS_[[#This Row],[Fecha Fin Contrato]]&lt;$D$3,DATOS_[[#This Row],[Fecha Fin Contrato]]&lt;&gt;""),DATOS_[[#This Row],[Fecha de Contratación]]&gt;$D$4),"Fuera","Dentro")</f>
        <v>Dentro</v>
      </c>
      <c r="BS925" s="137" t="str">
        <f aca="false" t="array" ref="BS925:BS925">IF(MAX(IF(DATOS_[id]=DATOS_[[#This Row],[id]],DATOS_[F.fin.cal]))=DATOS_[[#This Row],[F.fin.cal]],"Sí","NO")</f>
        <v>Sí</v>
      </c>
      <c r="BT925" s="137" t="str">
        <f aca="false">IF(AND(DATOS_[[#This Row],[% normaliz]]&lt;&gt;1,DATOS_[[#This Row],[% anualiz]]=1),"Sí","NO")</f>
        <v>Sí</v>
      </c>
      <c r="BU925" s="137" t="str">
        <f aca="false">IF(AND(DATOS_[[#This Row],[% normaliz]]=1,DATOS_[[#This Row],[% anualiz]]&lt;&gt;1),"Sí","NO")</f>
        <v>NO</v>
      </c>
      <c r="BV925" s="137" t="str">
        <f aca="false">IF(AND(DATOS_[[#This Row],[% normaliz]]&lt;&gt;1,DATOS_[[#This Row],[% anualiz]]&lt;&gt;1),"Sí","NO")</f>
        <v>NO</v>
      </c>
      <c r="BW925" s="137" t="str">
        <f aca="false">+IF(DATOS_[[#This Row],[% normaliz]]*DATOS_[[#This Row],[% anualiz]]=1,"NO","Sí")</f>
        <v>Sí</v>
      </c>
      <c r="BX925" s="138" t="e">
        <f aca="false">(DATOS_[[#This Row],[S.BASE]]*(1/DATOS_[[#This Row],[% normaliz]])*(1/DATOS_[[#This Row],[% anualiz]]))*IF(DATOS_[[#This Row],[Check Equiparado]]="Sí",1,0)</f>
        <v>#DIV/0!</v>
      </c>
      <c r="BY9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5" s="138" t="e">
        <f aca="false">+DATOS_[[#This Row],[SALARIO BASE Eq]]+DATOS_[[#This Row],[Tot COMPL.SAL Eq]]</f>
        <v>#DIV/0!</v>
      </c>
      <c r="CA925" s="138" t="e">
        <f aca="false" t="array" ref="CA925:CA9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5" s="138" t="e">
        <f aca="false">+DATOS_[[#This Row],[TOTAL SALARIO Eq]]+DATOS_[[#This Row],[Tot Extrasalarial Eq]]</f>
        <v>#DIV/0!</v>
      </c>
      <c r="CC925" s="139" t="n">
        <f aca="false">DATOS_[[#This Row],[S.BASE]]</f>
        <v>0</v>
      </c>
      <c r="CD925" s="139" t="n">
        <f aca="false">+SUM(DATOS_[[#This Row],[Conc.Sal.01]:[Conc.Sal.30]])</f>
        <v>0</v>
      </c>
      <c r="CE925" s="139" t="n">
        <f aca="false">+DATOS_[[#This Row],[SALARIO BASE Ef]]+DATOS_[[#This Row],[Tot COMPL.SAL Ef]]</f>
        <v>0</v>
      </c>
      <c r="CF925" s="139" t="n">
        <f aca="false">+SUM(DATOS_[[#This Row],[C.Extra.01]:[C.Extra.05]])</f>
        <v>0</v>
      </c>
      <c r="CG925" s="139" t="n">
        <f aca="false">+DATOS_[[#This Row],[TOTAL SALARIO Ef]]+DATOS_[[#This Row],[Tot Extrasalarial Ef]]</f>
        <v>0</v>
      </c>
      <c r="CH925" s="140" t="n">
        <f aca="false">MIN(IF(DATOS_[[#This Row],[Fecha Fin Contrato]]="",$D$4,DATOS_[[#This Row],[Fecha Fin Contrato]]),$D$4)-MAX(DATOS_[[#This Row],[Fecha de Contratación]],$D$3)+1</f>
        <v>1</v>
      </c>
      <c r="CI925" s="141" t="str">
        <f aca="false">IF(COUNTIFS(DATOS_[id],DATOS_[[#This Row],[id]])&gt;1,DATOS_[[#This Row],[id]],"")</f>
        <v/>
      </c>
      <c r="CJ925" s="141" t="n">
        <f aca="false">(Inicio!$G$10-DATOS_[[#This Row],[Fecha Nacimiento]])/365.25</f>
        <v>0</v>
      </c>
      <c r="CK925" s="141" t="n">
        <f aca="false">(Inicio!$G$10-DATOS_[[#This Row],[Fecha de Antigüedad]])/365.25</f>
        <v>0</v>
      </c>
      <c r="CL925" s="141" t="e">
        <f aca="false">+VLOOKUP(DATOS_[[#This Row],[Clave de Contrato]],TblTiposContrato13[],3,0)</f>
        <v>#N/A</v>
      </c>
      <c r="CM925" s="141" t="e">
        <f aca="false">+VLOOKUP(DATOS_[[#This Row],[Clave de Contrato]],TblTiposContrato13[],4,0)</f>
        <v>#N/A</v>
      </c>
      <c r="CN925" s="141" t="str">
        <f aca="false">VLOOKUP(DATOS_[[#This Row],[Edad]],CONTRATOS!TblRngEdad,2,1)</f>
        <v>20  o menos</v>
      </c>
      <c r="CO925" s="141" t="str">
        <f aca="false">VLOOKUP(DATOS_[[#This Row],[Antigüedad]],TblRngAntg14[],2,1)</f>
        <v>0 a 1 años</v>
      </c>
    </row>
    <row r="926" customFormat="false" ht="13.8" hidden="false" customHeight="false" outlineLevel="0" collapsed="false">
      <c r="D926" s="128"/>
      <c r="E926" s="129"/>
      <c r="F926" s="129"/>
      <c r="G926" s="129"/>
      <c r="H926" s="130"/>
      <c r="I926" s="131"/>
      <c r="J926" s="128"/>
      <c r="K926" s="132"/>
      <c r="L926" s="132"/>
      <c r="M926" s="133"/>
      <c r="N926" s="133"/>
      <c r="O926" s="133"/>
      <c r="P926" s="129"/>
      <c r="Z926" s="74"/>
      <c r="AA926" s="75"/>
      <c r="AB926" s="75"/>
      <c r="AC926" s="129"/>
      <c r="AD926" s="134"/>
      <c r="AE926" s="134"/>
      <c r="AF926" s="134"/>
      <c r="AG926" s="134"/>
      <c r="AH926" s="134"/>
      <c r="AI926" s="134"/>
      <c r="AJ926" s="134"/>
      <c r="AK926" s="134"/>
      <c r="AL926" s="134"/>
      <c r="AM926" s="134"/>
      <c r="AN926" s="134"/>
      <c r="AO926" s="134"/>
      <c r="AP926" s="134"/>
      <c r="AQ926" s="134"/>
      <c r="AR926" s="134"/>
      <c r="AS926" s="134"/>
      <c r="AT926" s="134"/>
      <c r="AU926" s="134"/>
      <c r="AV926" s="134"/>
      <c r="AW926" s="134"/>
      <c r="AX926" s="134"/>
      <c r="AY926" s="134"/>
      <c r="AZ926" s="134"/>
      <c r="BA926" s="134"/>
      <c r="BB926" s="134"/>
      <c r="BC926" s="134"/>
      <c r="BD926" s="134"/>
      <c r="BE926" s="134"/>
      <c r="BF926" s="134"/>
      <c r="BG926" s="134"/>
      <c r="BH926" s="134"/>
      <c r="BI926" s="134"/>
      <c r="BJ926" s="134"/>
      <c r="BK926" s="134"/>
      <c r="BL926" s="134"/>
      <c r="BM926" s="135"/>
      <c r="BN926" s="136" t="n">
        <f aca="false">+MAX($D$3,DATOS_[[#This Row],[Fecha Inicio Sit. Contract.]])</f>
        <v>0</v>
      </c>
      <c r="BO926" s="136" t="n">
        <f aca="false">+MIN($D$4,DATOS_[[#This Row],[Fecha Fin Sit. Contract.]])</f>
        <v>0</v>
      </c>
      <c r="BP926" s="137" t="n">
        <f aca="false">+DATOS_[[#This Row],[% de jornada]]*IF(DATOS_[[#This Row],[% jornada reducida]]="",1,DATOS_[[#This Row],[% jornada reducida]])</f>
        <v>0</v>
      </c>
      <c r="BQ926" s="137" t="n">
        <f aca="false">+(DATOS_[[#This Row],[F.fin.cal]]-DATOS_[[#This Row],[F.ini.cal]]+1)/($D$4-$D$3+1)</f>
        <v>1</v>
      </c>
      <c r="BR926" s="137" t="str">
        <f aca="false">IF(OR(AND(DATOS_[[#This Row],[Fecha Fin Contrato]]&lt;$D$3,DATOS_[[#This Row],[Fecha Fin Contrato]]&lt;&gt;""),DATOS_[[#This Row],[Fecha de Contratación]]&gt;$D$4),"Fuera","Dentro")</f>
        <v>Dentro</v>
      </c>
      <c r="BS926" s="137" t="str">
        <f aca="false" t="array" ref="BS926:BS926">IF(MAX(IF(DATOS_[id]=DATOS_[[#This Row],[id]],DATOS_[F.fin.cal]))=DATOS_[[#This Row],[F.fin.cal]],"Sí","NO")</f>
        <v>Sí</v>
      </c>
      <c r="BT926" s="137" t="str">
        <f aca="false">IF(AND(DATOS_[[#This Row],[% normaliz]]&lt;&gt;1,DATOS_[[#This Row],[% anualiz]]=1),"Sí","NO")</f>
        <v>Sí</v>
      </c>
      <c r="BU926" s="137" t="str">
        <f aca="false">IF(AND(DATOS_[[#This Row],[% normaliz]]=1,DATOS_[[#This Row],[% anualiz]]&lt;&gt;1),"Sí","NO")</f>
        <v>NO</v>
      </c>
      <c r="BV926" s="137" t="str">
        <f aca="false">IF(AND(DATOS_[[#This Row],[% normaliz]]&lt;&gt;1,DATOS_[[#This Row],[% anualiz]]&lt;&gt;1),"Sí","NO")</f>
        <v>NO</v>
      </c>
      <c r="BW926" s="137" t="str">
        <f aca="false">+IF(DATOS_[[#This Row],[% normaliz]]*DATOS_[[#This Row],[% anualiz]]=1,"NO","Sí")</f>
        <v>Sí</v>
      </c>
      <c r="BX926" s="138" t="e">
        <f aca="false">(DATOS_[[#This Row],[S.BASE]]*(1/DATOS_[[#This Row],[% normaliz]])*(1/DATOS_[[#This Row],[% anualiz]]))*IF(DATOS_[[#This Row],[Check Equiparado]]="Sí",1,0)</f>
        <v>#DIV/0!</v>
      </c>
      <c r="BY9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6" s="138" t="e">
        <f aca="false">+DATOS_[[#This Row],[SALARIO BASE Eq]]+DATOS_[[#This Row],[Tot COMPL.SAL Eq]]</f>
        <v>#DIV/0!</v>
      </c>
      <c r="CA926" s="138" t="e">
        <f aca="false" t="array" ref="CA926:CA9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6" s="138" t="e">
        <f aca="false">+DATOS_[[#This Row],[TOTAL SALARIO Eq]]+DATOS_[[#This Row],[Tot Extrasalarial Eq]]</f>
        <v>#DIV/0!</v>
      </c>
      <c r="CC926" s="139" t="n">
        <f aca="false">DATOS_[[#This Row],[S.BASE]]</f>
        <v>0</v>
      </c>
      <c r="CD926" s="139" t="n">
        <f aca="false">+SUM(DATOS_[[#This Row],[Conc.Sal.01]:[Conc.Sal.30]])</f>
        <v>0</v>
      </c>
      <c r="CE926" s="139" t="n">
        <f aca="false">+DATOS_[[#This Row],[SALARIO BASE Ef]]+DATOS_[[#This Row],[Tot COMPL.SAL Ef]]</f>
        <v>0</v>
      </c>
      <c r="CF926" s="139" t="n">
        <f aca="false">+SUM(DATOS_[[#This Row],[C.Extra.01]:[C.Extra.05]])</f>
        <v>0</v>
      </c>
      <c r="CG926" s="139" t="n">
        <f aca="false">+DATOS_[[#This Row],[TOTAL SALARIO Ef]]+DATOS_[[#This Row],[Tot Extrasalarial Ef]]</f>
        <v>0</v>
      </c>
      <c r="CH926" s="140" t="n">
        <f aca="false">MIN(IF(DATOS_[[#This Row],[Fecha Fin Contrato]]="",$D$4,DATOS_[[#This Row],[Fecha Fin Contrato]]),$D$4)-MAX(DATOS_[[#This Row],[Fecha de Contratación]],$D$3)+1</f>
        <v>1</v>
      </c>
      <c r="CI926" s="141" t="str">
        <f aca="false">IF(COUNTIFS(DATOS_[id],DATOS_[[#This Row],[id]])&gt;1,DATOS_[[#This Row],[id]],"")</f>
        <v/>
      </c>
      <c r="CJ926" s="141" t="n">
        <f aca="false">(Inicio!$G$10-DATOS_[[#This Row],[Fecha Nacimiento]])/365.25</f>
        <v>0</v>
      </c>
      <c r="CK926" s="141" t="n">
        <f aca="false">(Inicio!$G$10-DATOS_[[#This Row],[Fecha de Antigüedad]])/365.25</f>
        <v>0</v>
      </c>
      <c r="CL926" s="141" t="e">
        <f aca="false">+VLOOKUP(DATOS_[[#This Row],[Clave de Contrato]],TblTiposContrato13[],3,0)</f>
        <v>#N/A</v>
      </c>
      <c r="CM926" s="141" t="e">
        <f aca="false">+VLOOKUP(DATOS_[[#This Row],[Clave de Contrato]],TblTiposContrato13[],4,0)</f>
        <v>#N/A</v>
      </c>
      <c r="CN926" s="141" t="str">
        <f aca="false">VLOOKUP(DATOS_[[#This Row],[Edad]],CONTRATOS!TblRngEdad,2,1)</f>
        <v>20  o menos</v>
      </c>
      <c r="CO926" s="141" t="str">
        <f aca="false">VLOOKUP(DATOS_[[#This Row],[Antigüedad]],TblRngAntg14[],2,1)</f>
        <v>0 a 1 años</v>
      </c>
    </row>
    <row r="927" customFormat="false" ht="13.8" hidden="false" customHeight="false" outlineLevel="0" collapsed="false">
      <c r="D927" s="128"/>
      <c r="E927" s="129"/>
      <c r="F927" s="129"/>
      <c r="G927" s="129"/>
      <c r="H927" s="130"/>
      <c r="I927" s="131"/>
      <c r="J927" s="128"/>
      <c r="K927" s="132"/>
      <c r="L927" s="132"/>
      <c r="M927" s="133"/>
      <c r="N927" s="133"/>
      <c r="O927" s="133"/>
      <c r="P927" s="129"/>
      <c r="Z927" s="74"/>
      <c r="AA927" s="75"/>
      <c r="AB927" s="75"/>
      <c r="AC927" s="129"/>
      <c r="AD927" s="134"/>
      <c r="AE927" s="134"/>
      <c r="AF927" s="134"/>
      <c r="AG927" s="134"/>
      <c r="AH927" s="134"/>
      <c r="AI927" s="134"/>
      <c r="AJ927" s="134"/>
      <c r="AK927" s="134"/>
      <c r="AL927" s="134"/>
      <c r="AM927" s="134"/>
      <c r="AN927" s="134"/>
      <c r="AO927" s="134"/>
      <c r="AP927" s="134"/>
      <c r="AQ927" s="134"/>
      <c r="AR927" s="134"/>
      <c r="AS927" s="134"/>
      <c r="AT927" s="134"/>
      <c r="AU927" s="134"/>
      <c r="AV927" s="134"/>
      <c r="AW927" s="134"/>
      <c r="AX927" s="134"/>
      <c r="AY927" s="134"/>
      <c r="AZ927" s="134"/>
      <c r="BA927" s="134"/>
      <c r="BB927" s="134"/>
      <c r="BC927" s="134"/>
      <c r="BD927" s="134"/>
      <c r="BE927" s="134"/>
      <c r="BF927" s="134"/>
      <c r="BG927" s="134"/>
      <c r="BH927" s="134"/>
      <c r="BI927" s="134"/>
      <c r="BJ927" s="134"/>
      <c r="BK927" s="134"/>
      <c r="BL927" s="134"/>
      <c r="BM927" s="135"/>
      <c r="BN927" s="136" t="n">
        <f aca="false">+MAX($D$3,DATOS_[[#This Row],[Fecha Inicio Sit. Contract.]])</f>
        <v>0</v>
      </c>
      <c r="BO927" s="136" t="n">
        <f aca="false">+MIN($D$4,DATOS_[[#This Row],[Fecha Fin Sit. Contract.]])</f>
        <v>0</v>
      </c>
      <c r="BP927" s="137" t="n">
        <f aca="false">+DATOS_[[#This Row],[% de jornada]]*IF(DATOS_[[#This Row],[% jornada reducida]]="",1,DATOS_[[#This Row],[% jornada reducida]])</f>
        <v>0</v>
      </c>
      <c r="BQ927" s="137" t="n">
        <f aca="false">+(DATOS_[[#This Row],[F.fin.cal]]-DATOS_[[#This Row],[F.ini.cal]]+1)/($D$4-$D$3+1)</f>
        <v>1</v>
      </c>
      <c r="BR927" s="137" t="str">
        <f aca="false">IF(OR(AND(DATOS_[[#This Row],[Fecha Fin Contrato]]&lt;$D$3,DATOS_[[#This Row],[Fecha Fin Contrato]]&lt;&gt;""),DATOS_[[#This Row],[Fecha de Contratación]]&gt;$D$4),"Fuera","Dentro")</f>
        <v>Dentro</v>
      </c>
      <c r="BS927" s="137" t="str">
        <f aca="false" t="array" ref="BS927:BS927">IF(MAX(IF(DATOS_[id]=DATOS_[[#This Row],[id]],DATOS_[F.fin.cal]))=DATOS_[[#This Row],[F.fin.cal]],"Sí","NO")</f>
        <v>Sí</v>
      </c>
      <c r="BT927" s="137" t="str">
        <f aca="false">IF(AND(DATOS_[[#This Row],[% normaliz]]&lt;&gt;1,DATOS_[[#This Row],[% anualiz]]=1),"Sí","NO")</f>
        <v>Sí</v>
      </c>
      <c r="BU927" s="137" t="str">
        <f aca="false">IF(AND(DATOS_[[#This Row],[% normaliz]]=1,DATOS_[[#This Row],[% anualiz]]&lt;&gt;1),"Sí","NO")</f>
        <v>NO</v>
      </c>
      <c r="BV927" s="137" t="str">
        <f aca="false">IF(AND(DATOS_[[#This Row],[% normaliz]]&lt;&gt;1,DATOS_[[#This Row],[% anualiz]]&lt;&gt;1),"Sí","NO")</f>
        <v>NO</v>
      </c>
      <c r="BW927" s="137" t="str">
        <f aca="false">+IF(DATOS_[[#This Row],[% normaliz]]*DATOS_[[#This Row],[% anualiz]]=1,"NO","Sí")</f>
        <v>Sí</v>
      </c>
      <c r="BX927" s="138" t="e">
        <f aca="false">(DATOS_[[#This Row],[S.BASE]]*(1/DATOS_[[#This Row],[% normaliz]])*(1/DATOS_[[#This Row],[% anualiz]]))*IF(DATOS_[[#This Row],[Check Equiparado]]="Sí",1,0)</f>
        <v>#DIV/0!</v>
      </c>
      <c r="BY9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7" s="138" t="e">
        <f aca="false">+DATOS_[[#This Row],[SALARIO BASE Eq]]+DATOS_[[#This Row],[Tot COMPL.SAL Eq]]</f>
        <v>#DIV/0!</v>
      </c>
      <c r="CA927" s="138" t="e">
        <f aca="false" t="array" ref="CA927:CA9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7" s="138" t="e">
        <f aca="false">+DATOS_[[#This Row],[TOTAL SALARIO Eq]]+DATOS_[[#This Row],[Tot Extrasalarial Eq]]</f>
        <v>#DIV/0!</v>
      </c>
      <c r="CC927" s="139" t="n">
        <f aca="false">DATOS_[[#This Row],[S.BASE]]</f>
        <v>0</v>
      </c>
      <c r="CD927" s="139" t="n">
        <f aca="false">+SUM(DATOS_[[#This Row],[Conc.Sal.01]:[Conc.Sal.30]])</f>
        <v>0</v>
      </c>
      <c r="CE927" s="139" t="n">
        <f aca="false">+DATOS_[[#This Row],[SALARIO BASE Ef]]+DATOS_[[#This Row],[Tot COMPL.SAL Ef]]</f>
        <v>0</v>
      </c>
      <c r="CF927" s="139" t="n">
        <f aca="false">+SUM(DATOS_[[#This Row],[C.Extra.01]:[C.Extra.05]])</f>
        <v>0</v>
      </c>
      <c r="CG927" s="139" t="n">
        <f aca="false">+DATOS_[[#This Row],[TOTAL SALARIO Ef]]+DATOS_[[#This Row],[Tot Extrasalarial Ef]]</f>
        <v>0</v>
      </c>
      <c r="CH927" s="140" t="n">
        <f aca="false">MIN(IF(DATOS_[[#This Row],[Fecha Fin Contrato]]="",$D$4,DATOS_[[#This Row],[Fecha Fin Contrato]]),$D$4)-MAX(DATOS_[[#This Row],[Fecha de Contratación]],$D$3)+1</f>
        <v>1</v>
      </c>
      <c r="CI927" s="141" t="str">
        <f aca="false">IF(COUNTIFS(DATOS_[id],DATOS_[[#This Row],[id]])&gt;1,DATOS_[[#This Row],[id]],"")</f>
        <v/>
      </c>
      <c r="CJ927" s="141" t="n">
        <f aca="false">(Inicio!$G$10-DATOS_[[#This Row],[Fecha Nacimiento]])/365.25</f>
        <v>0</v>
      </c>
      <c r="CK927" s="141" t="n">
        <f aca="false">(Inicio!$G$10-DATOS_[[#This Row],[Fecha de Antigüedad]])/365.25</f>
        <v>0</v>
      </c>
      <c r="CL927" s="141" t="e">
        <f aca="false">+VLOOKUP(DATOS_[[#This Row],[Clave de Contrato]],TblTiposContrato13[],3,0)</f>
        <v>#N/A</v>
      </c>
      <c r="CM927" s="141" t="e">
        <f aca="false">+VLOOKUP(DATOS_[[#This Row],[Clave de Contrato]],TblTiposContrato13[],4,0)</f>
        <v>#N/A</v>
      </c>
      <c r="CN927" s="141" t="str">
        <f aca="false">VLOOKUP(DATOS_[[#This Row],[Edad]],CONTRATOS!TblRngEdad,2,1)</f>
        <v>20  o menos</v>
      </c>
      <c r="CO927" s="141" t="str">
        <f aca="false">VLOOKUP(DATOS_[[#This Row],[Antigüedad]],TblRngAntg14[],2,1)</f>
        <v>0 a 1 años</v>
      </c>
    </row>
    <row r="928" customFormat="false" ht="13.8" hidden="false" customHeight="false" outlineLevel="0" collapsed="false">
      <c r="D928" s="128"/>
      <c r="E928" s="129"/>
      <c r="F928" s="129"/>
      <c r="G928" s="129"/>
      <c r="H928" s="130"/>
      <c r="I928" s="131"/>
      <c r="J928" s="128"/>
      <c r="K928" s="132"/>
      <c r="L928" s="132"/>
      <c r="M928" s="133"/>
      <c r="N928" s="133"/>
      <c r="O928" s="133"/>
      <c r="P928" s="129"/>
      <c r="Z928" s="74"/>
      <c r="AA928" s="75"/>
      <c r="AB928" s="75"/>
      <c r="AC928" s="129"/>
      <c r="AD928" s="134"/>
      <c r="AE928" s="134"/>
      <c r="AF928" s="134"/>
      <c r="AG928" s="134"/>
      <c r="AH928" s="134"/>
      <c r="AI928" s="134"/>
      <c r="AJ928" s="134"/>
      <c r="AK928" s="134"/>
      <c r="AL928" s="134"/>
      <c r="AM928" s="134"/>
      <c r="AN928" s="134"/>
      <c r="AO928" s="134"/>
      <c r="AP928" s="134"/>
      <c r="AQ928" s="134"/>
      <c r="AR928" s="134"/>
      <c r="AS928" s="134"/>
      <c r="AT928" s="134"/>
      <c r="AU928" s="134"/>
      <c r="AV928" s="134"/>
      <c r="AW928" s="134"/>
      <c r="AX928" s="134"/>
      <c r="AY928" s="134"/>
      <c r="AZ928" s="134"/>
      <c r="BA928" s="134"/>
      <c r="BB928" s="134"/>
      <c r="BC928" s="134"/>
      <c r="BD928" s="134"/>
      <c r="BE928" s="134"/>
      <c r="BF928" s="134"/>
      <c r="BG928" s="134"/>
      <c r="BH928" s="134"/>
      <c r="BI928" s="134"/>
      <c r="BJ928" s="134"/>
      <c r="BK928" s="134"/>
      <c r="BL928" s="134"/>
      <c r="BM928" s="135"/>
      <c r="BN928" s="136" t="n">
        <f aca="false">+MAX($D$3,DATOS_[[#This Row],[Fecha Inicio Sit. Contract.]])</f>
        <v>0</v>
      </c>
      <c r="BO928" s="136" t="n">
        <f aca="false">+MIN($D$4,DATOS_[[#This Row],[Fecha Fin Sit. Contract.]])</f>
        <v>0</v>
      </c>
      <c r="BP928" s="137" t="n">
        <f aca="false">+DATOS_[[#This Row],[% de jornada]]*IF(DATOS_[[#This Row],[% jornada reducida]]="",1,DATOS_[[#This Row],[% jornada reducida]])</f>
        <v>0</v>
      </c>
      <c r="BQ928" s="137" t="n">
        <f aca="false">+(DATOS_[[#This Row],[F.fin.cal]]-DATOS_[[#This Row],[F.ini.cal]]+1)/($D$4-$D$3+1)</f>
        <v>1</v>
      </c>
      <c r="BR928" s="137" t="str">
        <f aca="false">IF(OR(AND(DATOS_[[#This Row],[Fecha Fin Contrato]]&lt;$D$3,DATOS_[[#This Row],[Fecha Fin Contrato]]&lt;&gt;""),DATOS_[[#This Row],[Fecha de Contratación]]&gt;$D$4),"Fuera","Dentro")</f>
        <v>Dentro</v>
      </c>
      <c r="BS928" s="137" t="str">
        <f aca="false" t="array" ref="BS928:BS928">IF(MAX(IF(DATOS_[id]=DATOS_[[#This Row],[id]],DATOS_[F.fin.cal]))=DATOS_[[#This Row],[F.fin.cal]],"Sí","NO")</f>
        <v>Sí</v>
      </c>
      <c r="BT928" s="137" t="str">
        <f aca="false">IF(AND(DATOS_[[#This Row],[% normaliz]]&lt;&gt;1,DATOS_[[#This Row],[% anualiz]]=1),"Sí","NO")</f>
        <v>Sí</v>
      </c>
      <c r="BU928" s="137" t="str">
        <f aca="false">IF(AND(DATOS_[[#This Row],[% normaliz]]=1,DATOS_[[#This Row],[% anualiz]]&lt;&gt;1),"Sí","NO")</f>
        <v>NO</v>
      </c>
      <c r="BV928" s="137" t="str">
        <f aca="false">IF(AND(DATOS_[[#This Row],[% normaliz]]&lt;&gt;1,DATOS_[[#This Row],[% anualiz]]&lt;&gt;1),"Sí","NO")</f>
        <v>NO</v>
      </c>
      <c r="BW928" s="137" t="str">
        <f aca="false">+IF(DATOS_[[#This Row],[% normaliz]]*DATOS_[[#This Row],[% anualiz]]=1,"NO","Sí")</f>
        <v>Sí</v>
      </c>
      <c r="BX928" s="138" t="e">
        <f aca="false">(DATOS_[[#This Row],[S.BASE]]*(1/DATOS_[[#This Row],[% normaliz]])*(1/DATOS_[[#This Row],[% anualiz]]))*IF(DATOS_[[#This Row],[Check Equiparado]]="Sí",1,0)</f>
        <v>#DIV/0!</v>
      </c>
      <c r="BY9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8" s="138" t="e">
        <f aca="false">+DATOS_[[#This Row],[SALARIO BASE Eq]]+DATOS_[[#This Row],[Tot COMPL.SAL Eq]]</f>
        <v>#DIV/0!</v>
      </c>
      <c r="CA928" s="138" t="e">
        <f aca="false" t="array" ref="CA928:CA9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8" s="138" t="e">
        <f aca="false">+DATOS_[[#This Row],[TOTAL SALARIO Eq]]+DATOS_[[#This Row],[Tot Extrasalarial Eq]]</f>
        <v>#DIV/0!</v>
      </c>
      <c r="CC928" s="139" t="n">
        <f aca="false">DATOS_[[#This Row],[S.BASE]]</f>
        <v>0</v>
      </c>
      <c r="CD928" s="139" t="n">
        <f aca="false">+SUM(DATOS_[[#This Row],[Conc.Sal.01]:[Conc.Sal.30]])</f>
        <v>0</v>
      </c>
      <c r="CE928" s="139" t="n">
        <f aca="false">+DATOS_[[#This Row],[SALARIO BASE Ef]]+DATOS_[[#This Row],[Tot COMPL.SAL Ef]]</f>
        <v>0</v>
      </c>
      <c r="CF928" s="139" t="n">
        <f aca="false">+SUM(DATOS_[[#This Row],[C.Extra.01]:[C.Extra.05]])</f>
        <v>0</v>
      </c>
      <c r="CG928" s="139" t="n">
        <f aca="false">+DATOS_[[#This Row],[TOTAL SALARIO Ef]]+DATOS_[[#This Row],[Tot Extrasalarial Ef]]</f>
        <v>0</v>
      </c>
      <c r="CH928" s="140" t="n">
        <f aca="false">MIN(IF(DATOS_[[#This Row],[Fecha Fin Contrato]]="",$D$4,DATOS_[[#This Row],[Fecha Fin Contrato]]),$D$4)-MAX(DATOS_[[#This Row],[Fecha de Contratación]],$D$3)+1</f>
        <v>1</v>
      </c>
      <c r="CI928" s="141" t="str">
        <f aca="false">IF(COUNTIFS(DATOS_[id],DATOS_[[#This Row],[id]])&gt;1,DATOS_[[#This Row],[id]],"")</f>
        <v/>
      </c>
      <c r="CJ928" s="141" t="n">
        <f aca="false">(Inicio!$G$10-DATOS_[[#This Row],[Fecha Nacimiento]])/365.25</f>
        <v>0</v>
      </c>
      <c r="CK928" s="141" t="n">
        <f aca="false">(Inicio!$G$10-DATOS_[[#This Row],[Fecha de Antigüedad]])/365.25</f>
        <v>0</v>
      </c>
      <c r="CL928" s="141" t="e">
        <f aca="false">+VLOOKUP(DATOS_[[#This Row],[Clave de Contrato]],TblTiposContrato13[],3,0)</f>
        <v>#N/A</v>
      </c>
      <c r="CM928" s="141" t="e">
        <f aca="false">+VLOOKUP(DATOS_[[#This Row],[Clave de Contrato]],TblTiposContrato13[],4,0)</f>
        <v>#N/A</v>
      </c>
      <c r="CN928" s="141" t="str">
        <f aca="false">VLOOKUP(DATOS_[[#This Row],[Edad]],CONTRATOS!TblRngEdad,2,1)</f>
        <v>20  o menos</v>
      </c>
      <c r="CO928" s="141" t="str">
        <f aca="false">VLOOKUP(DATOS_[[#This Row],[Antigüedad]],TblRngAntg14[],2,1)</f>
        <v>0 a 1 años</v>
      </c>
    </row>
    <row r="929" customFormat="false" ht="13.8" hidden="false" customHeight="false" outlineLevel="0" collapsed="false">
      <c r="D929" s="128"/>
      <c r="E929" s="129"/>
      <c r="F929" s="129"/>
      <c r="G929" s="129"/>
      <c r="H929" s="130"/>
      <c r="I929" s="131"/>
      <c r="J929" s="128"/>
      <c r="K929" s="132"/>
      <c r="L929" s="132"/>
      <c r="M929" s="133"/>
      <c r="N929" s="133"/>
      <c r="O929" s="133"/>
      <c r="P929" s="129"/>
      <c r="Z929" s="74"/>
      <c r="AA929" s="75"/>
      <c r="AB929" s="75"/>
      <c r="AC929" s="129"/>
      <c r="AD929" s="134"/>
      <c r="AE929" s="134"/>
      <c r="AF929" s="134"/>
      <c r="AG929" s="134"/>
      <c r="AH929" s="134"/>
      <c r="AI929" s="134"/>
      <c r="AJ929" s="134"/>
      <c r="AK929" s="134"/>
      <c r="AL929" s="134"/>
      <c r="AM929" s="134"/>
      <c r="AN929" s="134"/>
      <c r="AO929" s="134"/>
      <c r="AP929" s="134"/>
      <c r="AQ929" s="134"/>
      <c r="AR929" s="134"/>
      <c r="AS929" s="134"/>
      <c r="AT929" s="134"/>
      <c r="AU929" s="134"/>
      <c r="AV929" s="134"/>
      <c r="AW929" s="134"/>
      <c r="AX929" s="134"/>
      <c r="AY929" s="134"/>
      <c r="AZ929" s="134"/>
      <c r="BA929" s="134"/>
      <c r="BB929" s="134"/>
      <c r="BC929" s="134"/>
      <c r="BD929" s="134"/>
      <c r="BE929" s="134"/>
      <c r="BF929" s="134"/>
      <c r="BG929" s="134"/>
      <c r="BH929" s="134"/>
      <c r="BI929" s="134"/>
      <c r="BJ929" s="134"/>
      <c r="BK929" s="134"/>
      <c r="BL929" s="134"/>
      <c r="BM929" s="135"/>
      <c r="BN929" s="136" t="n">
        <f aca="false">+MAX($D$3,DATOS_[[#This Row],[Fecha Inicio Sit. Contract.]])</f>
        <v>0</v>
      </c>
      <c r="BO929" s="136" t="n">
        <f aca="false">+MIN($D$4,DATOS_[[#This Row],[Fecha Fin Sit. Contract.]])</f>
        <v>0</v>
      </c>
      <c r="BP929" s="137" t="n">
        <f aca="false">+DATOS_[[#This Row],[% de jornada]]*IF(DATOS_[[#This Row],[% jornada reducida]]="",1,DATOS_[[#This Row],[% jornada reducida]])</f>
        <v>0</v>
      </c>
      <c r="BQ929" s="137" t="n">
        <f aca="false">+(DATOS_[[#This Row],[F.fin.cal]]-DATOS_[[#This Row],[F.ini.cal]]+1)/($D$4-$D$3+1)</f>
        <v>1</v>
      </c>
      <c r="BR929" s="137" t="str">
        <f aca="false">IF(OR(AND(DATOS_[[#This Row],[Fecha Fin Contrato]]&lt;$D$3,DATOS_[[#This Row],[Fecha Fin Contrato]]&lt;&gt;""),DATOS_[[#This Row],[Fecha de Contratación]]&gt;$D$4),"Fuera","Dentro")</f>
        <v>Dentro</v>
      </c>
      <c r="BS929" s="137" t="str">
        <f aca="false" t="array" ref="BS929:BS929">IF(MAX(IF(DATOS_[id]=DATOS_[[#This Row],[id]],DATOS_[F.fin.cal]))=DATOS_[[#This Row],[F.fin.cal]],"Sí","NO")</f>
        <v>Sí</v>
      </c>
      <c r="BT929" s="137" t="str">
        <f aca="false">IF(AND(DATOS_[[#This Row],[% normaliz]]&lt;&gt;1,DATOS_[[#This Row],[% anualiz]]=1),"Sí","NO")</f>
        <v>Sí</v>
      </c>
      <c r="BU929" s="137" t="str">
        <f aca="false">IF(AND(DATOS_[[#This Row],[% normaliz]]=1,DATOS_[[#This Row],[% anualiz]]&lt;&gt;1),"Sí","NO")</f>
        <v>NO</v>
      </c>
      <c r="BV929" s="137" t="str">
        <f aca="false">IF(AND(DATOS_[[#This Row],[% normaliz]]&lt;&gt;1,DATOS_[[#This Row],[% anualiz]]&lt;&gt;1),"Sí","NO")</f>
        <v>NO</v>
      </c>
      <c r="BW929" s="137" t="str">
        <f aca="false">+IF(DATOS_[[#This Row],[% normaliz]]*DATOS_[[#This Row],[% anualiz]]=1,"NO","Sí")</f>
        <v>Sí</v>
      </c>
      <c r="BX929" s="138" t="e">
        <f aca="false">(DATOS_[[#This Row],[S.BASE]]*(1/DATOS_[[#This Row],[% normaliz]])*(1/DATOS_[[#This Row],[% anualiz]]))*IF(DATOS_[[#This Row],[Check Equiparado]]="Sí",1,0)</f>
        <v>#DIV/0!</v>
      </c>
      <c r="BY9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9" s="138" t="e">
        <f aca="false">+DATOS_[[#This Row],[SALARIO BASE Eq]]+DATOS_[[#This Row],[Tot COMPL.SAL Eq]]</f>
        <v>#DIV/0!</v>
      </c>
      <c r="CA929" s="138" t="e">
        <f aca="false" t="array" ref="CA929:CA9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9" s="138" t="e">
        <f aca="false">+DATOS_[[#This Row],[TOTAL SALARIO Eq]]+DATOS_[[#This Row],[Tot Extrasalarial Eq]]</f>
        <v>#DIV/0!</v>
      </c>
      <c r="CC929" s="139" t="n">
        <f aca="false">DATOS_[[#This Row],[S.BASE]]</f>
        <v>0</v>
      </c>
      <c r="CD929" s="139" t="n">
        <f aca="false">+SUM(DATOS_[[#This Row],[Conc.Sal.01]:[Conc.Sal.30]])</f>
        <v>0</v>
      </c>
      <c r="CE929" s="139" t="n">
        <f aca="false">+DATOS_[[#This Row],[SALARIO BASE Ef]]+DATOS_[[#This Row],[Tot COMPL.SAL Ef]]</f>
        <v>0</v>
      </c>
      <c r="CF929" s="139" t="n">
        <f aca="false">+SUM(DATOS_[[#This Row],[C.Extra.01]:[C.Extra.05]])</f>
        <v>0</v>
      </c>
      <c r="CG929" s="139" t="n">
        <f aca="false">+DATOS_[[#This Row],[TOTAL SALARIO Ef]]+DATOS_[[#This Row],[Tot Extrasalarial Ef]]</f>
        <v>0</v>
      </c>
      <c r="CH929" s="140" t="n">
        <f aca="false">MIN(IF(DATOS_[[#This Row],[Fecha Fin Contrato]]="",$D$4,DATOS_[[#This Row],[Fecha Fin Contrato]]),$D$4)-MAX(DATOS_[[#This Row],[Fecha de Contratación]],$D$3)+1</f>
        <v>1</v>
      </c>
      <c r="CI929" s="141" t="str">
        <f aca="false">IF(COUNTIFS(DATOS_[id],DATOS_[[#This Row],[id]])&gt;1,DATOS_[[#This Row],[id]],"")</f>
        <v/>
      </c>
      <c r="CJ929" s="141" t="n">
        <f aca="false">(Inicio!$G$10-DATOS_[[#This Row],[Fecha Nacimiento]])/365.25</f>
        <v>0</v>
      </c>
      <c r="CK929" s="141" t="n">
        <f aca="false">(Inicio!$G$10-DATOS_[[#This Row],[Fecha de Antigüedad]])/365.25</f>
        <v>0</v>
      </c>
      <c r="CL929" s="141" t="e">
        <f aca="false">+VLOOKUP(DATOS_[[#This Row],[Clave de Contrato]],TblTiposContrato13[],3,0)</f>
        <v>#N/A</v>
      </c>
      <c r="CM929" s="141" t="e">
        <f aca="false">+VLOOKUP(DATOS_[[#This Row],[Clave de Contrato]],TblTiposContrato13[],4,0)</f>
        <v>#N/A</v>
      </c>
      <c r="CN929" s="141" t="str">
        <f aca="false">VLOOKUP(DATOS_[[#This Row],[Edad]],CONTRATOS!TblRngEdad,2,1)</f>
        <v>20  o menos</v>
      </c>
      <c r="CO929" s="141" t="str">
        <f aca="false">VLOOKUP(DATOS_[[#This Row],[Antigüedad]],TblRngAntg14[],2,1)</f>
        <v>0 a 1 años</v>
      </c>
    </row>
    <row r="930" customFormat="false" ht="13.8" hidden="false" customHeight="false" outlineLevel="0" collapsed="false">
      <c r="D930" s="128"/>
      <c r="E930" s="129"/>
      <c r="F930" s="129"/>
      <c r="G930" s="129"/>
      <c r="H930" s="130"/>
      <c r="I930" s="131"/>
      <c r="J930" s="128"/>
      <c r="K930" s="132"/>
      <c r="L930" s="132"/>
      <c r="M930" s="133"/>
      <c r="N930" s="133"/>
      <c r="O930" s="133"/>
      <c r="P930" s="129"/>
      <c r="Z930" s="74"/>
      <c r="AA930" s="75"/>
      <c r="AB930" s="75"/>
      <c r="AC930" s="129"/>
      <c r="AD930" s="134"/>
      <c r="AE930" s="134"/>
      <c r="AF930" s="134"/>
      <c r="AG930" s="134"/>
      <c r="AH930" s="134"/>
      <c r="AI930" s="134"/>
      <c r="AJ930" s="134"/>
      <c r="AK930" s="134"/>
      <c r="AL930" s="134"/>
      <c r="AM930" s="134"/>
      <c r="AN930" s="134"/>
      <c r="AO930" s="134"/>
      <c r="AP930" s="134"/>
      <c r="AQ930" s="134"/>
      <c r="AR930" s="134"/>
      <c r="AS930" s="134"/>
      <c r="AT930" s="134"/>
      <c r="AU930" s="134"/>
      <c r="AV930" s="134"/>
      <c r="AW930" s="134"/>
      <c r="AX930" s="134"/>
      <c r="AY930" s="134"/>
      <c r="AZ930" s="134"/>
      <c r="BA930" s="134"/>
      <c r="BB930" s="134"/>
      <c r="BC930" s="134"/>
      <c r="BD930" s="134"/>
      <c r="BE930" s="134"/>
      <c r="BF930" s="134"/>
      <c r="BG930" s="134"/>
      <c r="BH930" s="134"/>
      <c r="BI930" s="134"/>
      <c r="BJ930" s="134"/>
      <c r="BK930" s="134"/>
      <c r="BL930" s="134"/>
      <c r="BM930" s="135"/>
      <c r="BN930" s="136" t="n">
        <f aca="false">+MAX($D$3,DATOS_[[#This Row],[Fecha Inicio Sit. Contract.]])</f>
        <v>0</v>
      </c>
      <c r="BO930" s="136" t="n">
        <f aca="false">+MIN($D$4,DATOS_[[#This Row],[Fecha Fin Sit. Contract.]])</f>
        <v>0</v>
      </c>
      <c r="BP930" s="137" t="n">
        <f aca="false">+DATOS_[[#This Row],[% de jornada]]*IF(DATOS_[[#This Row],[% jornada reducida]]="",1,DATOS_[[#This Row],[% jornada reducida]])</f>
        <v>0</v>
      </c>
      <c r="BQ930" s="137" t="n">
        <f aca="false">+(DATOS_[[#This Row],[F.fin.cal]]-DATOS_[[#This Row],[F.ini.cal]]+1)/($D$4-$D$3+1)</f>
        <v>1</v>
      </c>
      <c r="BR930" s="137" t="str">
        <f aca="false">IF(OR(AND(DATOS_[[#This Row],[Fecha Fin Contrato]]&lt;$D$3,DATOS_[[#This Row],[Fecha Fin Contrato]]&lt;&gt;""),DATOS_[[#This Row],[Fecha de Contratación]]&gt;$D$4),"Fuera","Dentro")</f>
        <v>Dentro</v>
      </c>
      <c r="BS930" s="137" t="str">
        <f aca="false" t="array" ref="BS930:BS930">IF(MAX(IF(DATOS_[id]=DATOS_[[#This Row],[id]],DATOS_[F.fin.cal]))=DATOS_[[#This Row],[F.fin.cal]],"Sí","NO")</f>
        <v>Sí</v>
      </c>
      <c r="BT930" s="137" t="str">
        <f aca="false">IF(AND(DATOS_[[#This Row],[% normaliz]]&lt;&gt;1,DATOS_[[#This Row],[% anualiz]]=1),"Sí","NO")</f>
        <v>Sí</v>
      </c>
      <c r="BU930" s="137" t="str">
        <f aca="false">IF(AND(DATOS_[[#This Row],[% normaliz]]=1,DATOS_[[#This Row],[% anualiz]]&lt;&gt;1),"Sí","NO")</f>
        <v>NO</v>
      </c>
      <c r="BV930" s="137" t="str">
        <f aca="false">IF(AND(DATOS_[[#This Row],[% normaliz]]&lt;&gt;1,DATOS_[[#This Row],[% anualiz]]&lt;&gt;1),"Sí","NO")</f>
        <v>NO</v>
      </c>
      <c r="BW930" s="137" t="str">
        <f aca="false">+IF(DATOS_[[#This Row],[% normaliz]]*DATOS_[[#This Row],[% anualiz]]=1,"NO","Sí")</f>
        <v>Sí</v>
      </c>
      <c r="BX930" s="138" t="e">
        <f aca="false">(DATOS_[[#This Row],[S.BASE]]*(1/DATOS_[[#This Row],[% normaliz]])*(1/DATOS_[[#This Row],[% anualiz]]))*IF(DATOS_[[#This Row],[Check Equiparado]]="Sí",1,0)</f>
        <v>#DIV/0!</v>
      </c>
      <c r="BY9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0" s="138" t="e">
        <f aca="false">+DATOS_[[#This Row],[SALARIO BASE Eq]]+DATOS_[[#This Row],[Tot COMPL.SAL Eq]]</f>
        <v>#DIV/0!</v>
      </c>
      <c r="CA930" s="138" t="e">
        <f aca="false" t="array" ref="CA930:CA9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0" s="138" t="e">
        <f aca="false">+DATOS_[[#This Row],[TOTAL SALARIO Eq]]+DATOS_[[#This Row],[Tot Extrasalarial Eq]]</f>
        <v>#DIV/0!</v>
      </c>
      <c r="CC930" s="139" t="n">
        <f aca="false">DATOS_[[#This Row],[S.BASE]]</f>
        <v>0</v>
      </c>
      <c r="CD930" s="139" t="n">
        <f aca="false">+SUM(DATOS_[[#This Row],[Conc.Sal.01]:[Conc.Sal.30]])</f>
        <v>0</v>
      </c>
      <c r="CE930" s="139" t="n">
        <f aca="false">+DATOS_[[#This Row],[SALARIO BASE Ef]]+DATOS_[[#This Row],[Tot COMPL.SAL Ef]]</f>
        <v>0</v>
      </c>
      <c r="CF930" s="139" t="n">
        <f aca="false">+SUM(DATOS_[[#This Row],[C.Extra.01]:[C.Extra.05]])</f>
        <v>0</v>
      </c>
      <c r="CG930" s="139" t="n">
        <f aca="false">+DATOS_[[#This Row],[TOTAL SALARIO Ef]]+DATOS_[[#This Row],[Tot Extrasalarial Ef]]</f>
        <v>0</v>
      </c>
      <c r="CH930" s="140" t="n">
        <f aca="false">MIN(IF(DATOS_[[#This Row],[Fecha Fin Contrato]]="",$D$4,DATOS_[[#This Row],[Fecha Fin Contrato]]),$D$4)-MAX(DATOS_[[#This Row],[Fecha de Contratación]],$D$3)+1</f>
        <v>1</v>
      </c>
      <c r="CI930" s="141" t="str">
        <f aca="false">IF(COUNTIFS(DATOS_[id],DATOS_[[#This Row],[id]])&gt;1,DATOS_[[#This Row],[id]],"")</f>
        <v/>
      </c>
      <c r="CJ930" s="141" t="n">
        <f aca="false">(Inicio!$G$10-DATOS_[[#This Row],[Fecha Nacimiento]])/365.25</f>
        <v>0</v>
      </c>
      <c r="CK930" s="141" t="n">
        <f aca="false">(Inicio!$G$10-DATOS_[[#This Row],[Fecha de Antigüedad]])/365.25</f>
        <v>0</v>
      </c>
      <c r="CL930" s="141" t="e">
        <f aca="false">+VLOOKUP(DATOS_[[#This Row],[Clave de Contrato]],TblTiposContrato13[],3,0)</f>
        <v>#N/A</v>
      </c>
      <c r="CM930" s="141" t="e">
        <f aca="false">+VLOOKUP(DATOS_[[#This Row],[Clave de Contrato]],TblTiposContrato13[],4,0)</f>
        <v>#N/A</v>
      </c>
      <c r="CN930" s="141" t="str">
        <f aca="false">VLOOKUP(DATOS_[[#This Row],[Edad]],CONTRATOS!TblRngEdad,2,1)</f>
        <v>20  o menos</v>
      </c>
      <c r="CO930" s="141" t="str">
        <f aca="false">VLOOKUP(DATOS_[[#This Row],[Antigüedad]],TblRngAntg14[],2,1)</f>
        <v>0 a 1 años</v>
      </c>
    </row>
    <row r="931" customFormat="false" ht="13.8" hidden="false" customHeight="false" outlineLevel="0" collapsed="false">
      <c r="D931" s="128"/>
      <c r="E931" s="129"/>
      <c r="F931" s="129"/>
      <c r="G931" s="129"/>
      <c r="H931" s="130"/>
      <c r="I931" s="131"/>
      <c r="J931" s="128"/>
      <c r="K931" s="132"/>
      <c r="L931" s="132"/>
      <c r="M931" s="133"/>
      <c r="N931" s="133"/>
      <c r="O931" s="133"/>
      <c r="P931" s="129"/>
      <c r="Z931" s="74"/>
      <c r="AA931" s="75"/>
      <c r="AB931" s="75"/>
      <c r="AC931" s="129"/>
      <c r="AD931" s="134"/>
      <c r="AE931" s="134"/>
      <c r="AF931" s="134"/>
      <c r="AG931" s="134"/>
      <c r="AH931" s="134"/>
      <c r="AI931" s="134"/>
      <c r="AJ931" s="134"/>
      <c r="AK931" s="134"/>
      <c r="AL931" s="134"/>
      <c r="AM931" s="134"/>
      <c r="AN931" s="134"/>
      <c r="AO931" s="134"/>
      <c r="AP931" s="134"/>
      <c r="AQ931" s="134"/>
      <c r="AR931" s="134"/>
      <c r="AS931" s="134"/>
      <c r="AT931" s="134"/>
      <c r="AU931" s="134"/>
      <c r="AV931" s="134"/>
      <c r="AW931" s="134"/>
      <c r="AX931" s="134"/>
      <c r="AY931" s="134"/>
      <c r="AZ931" s="134"/>
      <c r="BA931" s="134"/>
      <c r="BB931" s="134"/>
      <c r="BC931" s="134"/>
      <c r="BD931" s="134"/>
      <c r="BE931" s="134"/>
      <c r="BF931" s="134"/>
      <c r="BG931" s="134"/>
      <c r="BH931" s="134"/>
      <c r="BI931" s="134"/>
      <c r="BJ931" s="134"/>
      <c r="BK931" s="134"/>
      <c r="BL931" s="134"/>
      <c r="BM931" s="135"/>
      <c r="BN931" s="136" t="n">
        <f aca="false">+MAX($D$3,DATOS_[[#This Row],[Fecha Inicio Sit. Contract.]])</f>
        <v>0</v>
      </c>
      <c r="BO931" s="136" t="n">
        <f aca="false">+MIN($D$4,DATOS_[[#This Row],[Fecha Fin Sit. Contract.]])</f>
        <v>0</v>
      </c>
      <c r="BP931" s="137" t="n">
        <f aca="false">+DATOS_[[#This Row],[% de jornada]]*IF(DATOS_[[#This Row],[% jornada reducida]]="",1,DATOS_[[#This Row],[% jornada reducida]])</f>
        <v>0</v>
      </c>
      <c r="BQ931" s="137" t="n">
        <f aca="false">+(DATOS_[[#This Row],[F.fin.cal]]-DATOS_[[#This Row],[F.ini.cal]]+1)/($D$4-$D$3+1)</f>
        <v>1</v>
      </c>
      <c r="BR931" s="137" t="str">
        <f aca="false">IF(OR(AND(DATOS_[[#This Row],[Fecha Fin Contrato]]&lt;$D$3,DATOS_[[#This Row],[Fecha Fin Contrato]]&lt;&gt;""),DATOS_[[#This Row],[Fecha de Contratación]]&gt;$D$4),"Fuera","Dentro")</f>
        <v>Dentro</v>
      </c>
      <c r="BS931" s="137" t="str">
        <f aca="false" t="array" ref="BS931:BS931">IF(MAX(IF(DATOS_[id]=DATOS_[[#This Row],[id]],DATOS_[F.fin.cal]))=DATOS_[[#This Row],[F.fin.cal]],"Sí","NO")</f>
        <v>Sí</v>
      </c>
      <c r="BT931" s="137" t="str">
        <f aca="false">IF(AND(DATOS_[[#This Row],[% normaliz]]&lt;&gt;1,DATOS_[[#This Row],[% anualiz]]=1),"Sí","NO")</f>
        <v>Sí</v>
      </c>
      <c r="BU931" s="137" t="str">
        <f aca="false">IF(AND(DATOS_[[#This Row],[% normaliz]]=1,DATOS_[[#This Row],[% anualiz]]&lt;&gt;1),"Sí","NO")</f>
        <v>NO</v>
      </c>
      <c r="BV931" s="137" t="str">
        <f aca="false">IF(AND(DATOS_[[#This Row],[% normaliz]]&lt;&gt;1,DATOS_[[#This Row],[% anualiz]]&lt;&gt;1),"Sí","NO")</f>
        <v>NO</v>
      </c>
      <c r="BW931" s="137" t="str">
        <f aca="false">+IF(DATOS_[[#This Row],[% normaliz]]*DATOS_[[#This Row],[% anualiz]]=1,"NO","Sí")</f>
        <v>Sí</v>
      </c>
      <c r="BX931" s="138" t="e">
        <f aca="false">(DATOS_[[#This Row],[S.BASE]]*(1/DATOS_[[#This Row],[% normaliz]])*(1/DATOS_[[#This Row],[% anualiz]]))*IF(DATOS_[[#This Row],[Check Equiparado]]="Sí",1,0)</f>
        <v>#DIV/0!</v>
      </c>
      <c r="BY9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1" s="138" t="e">
        <f aca="false">+DATOS_[[#This Row],[SALARIO BASE Eq]]+DATOS_[[#This Row],[Tot COMPL.SAL Eq]]</f>
        <v>#DIV/0!</v>
      </c>
      <c r="CA931" s="138" t="e">
        <f aca="false" t="array" ref="CA931:CA9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1" s="138" t="e">
        <f aca="false">+DATOS_[[#This Row],[TOTAL SALARIO Eq]]+DATOS_[[#This Row],[Tot Extrasalarial Eq]]</f>
        <v>#DIV/0!</v>
      </c>
      <c r="CC931" s="139" t="n">
        <f aca="false">DATOS_[[#This Row],[S.BASE]]</f>
        <v>0</v>
      </c>
      <c r="CD931" s="139" t="n">
        <f aca="false">+SUM(DATOS_[[#This Row],[Conc.Sal.01]:[Conc.Sal.30]])</f>
        <v>0</v>
      </c>
      <c r="CE931" s="139" t="n">
        <f aca="false">+DATOS_[[#This Row],[SALARIO BASE Ef]]+DATOS_[[#This Row],[Tot COMPL.SAL Ef]]</f>
        <v>0</v>
      </c>
      <c r="CF931" s="139" t="n">
        <f aca="false">+SUM(DATOS_[[#This Row],[C.Extra.01]:[C.Extra.05]])</f>
        <v>0</v>
      </c>
      <c r="CG931" s="139" t="n">
        <f aca="false">+DATOS_[[#This Row],[TOTAL SALARIO Ef]]+DATOS_[[#This Row],[Tot Extrasalarial Ef]]</f>
        <v>0</v>
      </c>
      <c r="CH931" s="140" t="n">
        <f aca="false">MIN(IF(DATOS_[[#This Row],[Fecha Fin Contrato]]="",$D$4,DATOS_[[#This Row],[Fecha Fin Contrato]]),$D$4)-MAX(DATOS_[[#This Row],[Fecha de Contratación]],$D$3)+1</f>
        <v>1</v>
      </c>
      <c r="CI931" s="141" t="str">
        <f aca="false">IF(COUNTIFS(DATOS_[id],DATOS_[[#This Row],[id]])&gt;1,DATOS_[[#This Row],[id]],"")</f>
        <v/>
      </c>
      <c r="CJ931" s="141" t="n">
        <f aca="false">(Inicio!$G$10-DATOS_[[#This Row],[Fecha Nacimiento]])/365.25</f>
        <v>0</v>
      </c>
      <c r="CK931" s="141" t="n">
        <f aca="false">(Inicio!$G$10-DATOS_[[#This Row],[Fecha de Antigüedad]])/365.25</f>
        <v>0</v>
      </c>
      <c r="CL931" s="141" t="e">
        <f aca="false">+VLOOKUP(DATOS_[[#This Row],[Clave de Contrato]],TblTiposContrato13[],3,0)</f>
        <v>#N/A</v>
      </c>
      <c r="CM931" s="141" t="e">
        <f aca="false">+VLOOKUP(DATOS_[[#This Row],[Clave de Contrato]],TblTiposContrato13[],4,0)</f>
        <v>#N/A</v>
      </c>
      <c r="CN931" s="141" t="str">
        <f aca="false">VLOOKUP(DATOS_[[#This Row],[Edad]],CONTRATOS!TblRngEdad,2,1)</f>
        <v>20  o menos</v>
      </c>
      <c r="CO931" s="141" t="str">
        <f aca="false">VLOOKUP(DATOS_[[#This Row],[Antigüedad]],TblRngAntg14[],2,1)</f>
        <v>0 a 1 años</v>
      </c>
    </row>
    <row r="932" customFormat="false" ht="13.8" hidden="false" customHeight="false" outlineLevel="0" collapsed="false">
      <c r="D932" s="128"/>
      <c r="E932" s="129"/>
      <c r="F932" s="129"/>
      <c r="G932" s="129"/>
      <c r="H932" s="130"/>
      <c r="I932" s="131"/>
      <c r="J932" s="128"/>
      <c r="K932" s="132"/>
      <c r="L932" s="132"/>
      <c r="M932" s="133"/>
      <c r="N932" s="133"/>
      <c r="O932" s="133"/>
      <c r="P932" s="129"/>
      <c r="Z932" s="74"/>
      <c r="AA932" s="75"/>
      <c r="AB932" s="75"/>
      <c r="AC932" s="129"/>
      <c r="AD932" s="134"/>
      <c r="AE932" s="134"/>
      <c r="AF932" s="134"/>
      <c r="AG932" s="134"/>
      <c r="AH932" s="134"/>
      <c r="AI932" s="134"/>
      <c r="AJ932" s="134"/>
      <c r="AK932" s="134"/>
      <c r="AL932" s="134"/>
      <c r="AM932" s="134"/>
      <c r="AN932" s="134"/>
      <c r="AO932" s="134"/>
      <c r="AP932" s="134"/>
      <c r="AQ932" s="134"/>
      <c r="AR932" s="134"/>
      <c r="AS932" s="134"/>
      <c r="AT932" s="134"/>
      <c r="AU932" s="134"/>
      <c r="AV932" s="134"/>
      <c r="AW932" s="134"/>
      <c r="AX932" s="134"/>
      <c r="AY932" s="134"/>
      <c r="AZ932" s="134"/>
      <c r="BA932" s="134"/>
      <c r="BB932" s="134"/>
      <c r="BC932" s="134"/>
      <c r="BD932" s="134"/>
      <c r="BE932" s="134"/>
      <c r="BF932" s="134"/>
      <c r="BG932" s="134"/>
      <c r="BH932" s="134"/>
      <c r="BI932" s="134"/>
      <c r="BJ932" s="134"/>
      <c r="BK932" s="134"/>
      <c r="BL932" s="134"/>
      <c r="BM932" s="135"/>
      <c r="BN932" s="136" t="n">
        <f aca="false">+MAX($D$3,DATOS_[[#This Row],[Fecha Inicio Sit. Contract.]])</f>
        <v>0</v>
      </c>
      <c r="BO932" s="136" t="n">
        <f aca="false">+MIN($D$4,DATOS_[[#This Row],[Fecha Fin Sit. Contract.]])</f>
        <v>0</v>
      </c>
      <c r="BP932" s="137" t="n">
        <f aca="false">+DATOS_[[#This Row],[% de jornada]]*IF(DATOS_[[#This Row],[% jornada reducida]]="",1,DATOS_[[#This Row],[% jornada reducida]])</f>
        <v>0</v>
      </c>
      <c r="BQ932" s="137" t="n">
        <f aca="false">+(DATOS_[[#This Row],[F.fin.cal]]-DATOS_[[#This Row],[F.ini.cal]]+1)/($D$4-$D$3+1)</f>
        <v>1</v>
      </c>
      <c r="BR932" s="137" t="str">
        <f aca="false">IF(OR(AND(DATOS_[[#This Row],[Fecha Fin Contrato]]&lt;$D$3,DATOS_[[#This Row],[Fecha Fin Contrato]]&lt;&gt;""),DATOS_[[#This Row],[Fecha de Contratación]]&gt;$D$4),"Fuera","Dentro")</f>
        <v>Dentro</v>
      </c>
      <c r="BS932" s="137" t="str">
        <f aca="false" t="array" ref="BS932:BS932">IF(MAX(IF(DATOS_[id]=DATOS_[[#This Row],[id]],DATOS_[F.fin.cal]))=DATOS_[[#This Row],[F.fin.cal]],"Sí","NO")</f>
        <v>Sí</v>
      </c>
      <c r="BT932" s="137" t="str">
        <f aca="false">IF(AND(DATOS_[[#This Row],[% normaliz]]&lt;&gt;1,DATOS_[[#This Row],[% anualiz]]=1),"Sí","NO")</f>
        <v>Sí</v>
      </c>
      <c r="BU932" s="137" t="str">
        <f aca="false">IF(AND(DATOS_[[#This Row],[% normaliz]]=1,DATOS_[[#This Row],[% anualiz]]&lt;&gt;1),"Sí","NO")</f>
        <v>NO</v>
      </c>
      <c r="BV932" s="137" t="str">
        <f aca="false">IF(AND(DATOS_[[#This Row],[% normaliz]]&lt;&gt;1,DATOS_[[#This Row],[% anualiz]]&lt;&gt;1),"Sí","NO")</f>
        <v>NO</v>
      </c>
      <c r="BW932" s="137" t="str">
        <f aca="false">+IF(DATOS_[[#This Row],[% normaliz]]*DATOS_[[#This Row],[% anualiz]]=1,"NO","Sí")</f>
        <v>Sí</v>
      </c>
      <c r="BX932" s="138" t="e">
        <f aca="false">(DATOS_[[#This Row],[S.BASE]]*(1/DATOS_[[#This Row],[% normaliz]])*(1/DATOS_[[#This Row],[% anualiz]]))*IF(DATOS_[[#This Row],[Check Equiparado]]="Sí",1,0)</f>
        <v>#DIV/0!</v>
      </c>
      <c r="BY9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2" s="138" t="e">
        <f aca="false">+DATOS_[[#This Row],[SALARIO BASE Eq]]+DATOS_[[#This Row],[Tot COMPL.SAL Eq]]</f>
        <v>#DIV/0!</v>
      </c>
      <c r="CA932" s="138" t="e">
        <f aca="false" t="array" ref="CA932:CA9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2" s="138" t="e">
        <f aca="false">+DATOS_[[#This Row],[TOTAL SALARIO Eq]]+DATOS_[[#This Row],[Tot Extrasalarial Eq]]</f>
        <v>#DIV/0!</v>
      </c>
      <c r="CC932" s="139" t="n">
        <f aca="false">DATOS_[[#This Row],[S.BASE]]</f>
        <v>0</v>
      </c>
      <c r="CD932" s="139" t="n">
        <f aca="false">+SUM(DATOS_[[#This Row],[Conc.Sal.01]:[Conc.Sal.30]])</f>
        <v>0</v>
      </c>
      <c r="CE932" s="139" t="n">
        <f aca="false">+DATOS_[[#This Row],[SALARIO BASE Ef]]+DATOS_[[#This Row],[Tot COMPL.SAL Ef]]</f>
        <v>0</v>
      </c>
      <c r="CF932" s="139" t="n">
        <f aca="false">+SUM(DATOS_[[#This Row],[C.Extra.01]:[C.Extra.05]])</f>
        <v>0</v>
      </c>
      <c r="CG932" s="139" t="n">
        <f aca="false">+DATOS_[[#This Row],[TOTAL SALARIO Ef]]+DATOS_[[#This Row],[Tot Extrasalarial Ef]]</f>
        <v>0</v>
      </c>
      <c r="CH932" s="140" t="n">
        <f aca="false">MIN(IF(DATOS_[[#This Row],[Fecha Fin Contrato]]="",$D$4,DATOS_[[#This Row],[Fecha Fin Contrato]]),$D$4)-MAX(DATOS_[[#This Row],[Fecha de Contratación]],$D$3)+1</f>
        <v>1</v>
      </c>
      <c r="CI932" s="141" t="str">
        <f aca="false">IF(COUNTIFS(DATOS_[id],DATOS_[[#This Row],[id]])&gt;1,DATOS_[[#This Row],[id]],"")</f>
        <v/>
      </c>
      <c r="CJ932" s="141" t="n">
        <f aca="false">(Inicio!$G$10-DATOS_[[#This Row],[Fecha Nacimiento]])/365.25</f>
        <v>0</v>
      </c>
      <c r="CK932" s="141" t="n">
        <f aca="false">(Inicio!$G$10-DATOS_[[#This Row],[Fecha de Antigüedad]])/365.25</f>
        <v>0</v>
      </c>
      <c r="CL932" s="141" t="e">
        <f aca="false">+VLOOKUP(DATOS_[[#This Row],[Clave de Contrato]],TblTiposContrato13[],3,0)</f>
        <v>#N/A</v>
      </c>
      <c r="CM932" s="141" t="e">
        <f aca="false">+VLOOKUP(DATOS_[[#This Row],[Clave de Contrato]],TblTiposContrato13[],4,0)</f>
        <v>#N/A</v>
      </c>
      <c r="CN932" s="141" t="str">
        <f aca="false">VLOOKUP(DATOS_[[#This Row],[Edad]],CONTRATOS!TblRngEdad,2,1)</f>
        <v>20  o menos</v>
      </c>
      <c r="CO932" s="141" t="str">
        <f aca="false">VLOOKUP(DATOS_[[#This Row],[Antigüedad]],TblRngAntg14[],2,1)</f>
        <v>0 a 1 años</v>
      </c>
    </row>
    <row r="933" customFormat="false" ht="13.8" hidden="false" customHeight="false" outlineLevel="0" collapsed="false">
      <c r="D933" s="128"/>
      <c r="E933" s="129"/>
      <c r="F933" s="129"/>
      <c r="G933" s="129"/>
      <c r="H933" s="130"/>
      <c r="I933" s="131"/>
      <c r="J933" s="128"/>
      <c r="K933" s="132"/>
      <c r="L933" s="132"/>
      <c r="M933" s="133"/>
      <c r="N933" s="133"/>
      <c r="O933" s="133"/>
      <c r="P933" s="129"/>
      <c r="Z933" s="74"/>
      <c r="AA933" s="75"/>
      <c r="AB933" s="75"/>
      <c r="AC933" s="129"/>
      <c r="AD933" s="134"/>
      <c r="AE933" s="134"/>
      <c r="AF933" s="134"/>
      <c r="AG933" s="134"/>
      <c r="AH933" s="134"/>
      <c r="AI933" s="134"/>
      <c r="AJ933" s="134"/>
      <c r="AK933" s="134"/>
      <c r="AL933" s="134"/>
      <c r="AM933" s="134"/>
      <c r="AN933" s="134"/>
      <c r="AO933" s="134"/>
      <c r="AP933" s="134"/>
      <c r="AQ933" s="134"/>
      <c r="AR933" s="134"/>
      <c r="AS933" s="134"/>
      <c r="AT933" s="134"/>
      <c r="AU933" s="134"/>
      <c r="AV933" s="134"/>
      <c r="AW933" s="134"/>
      <c r="AX933" s="134"/>
      <c r="AY933" s="134"/>
      <c r="AZ933" s="134"/>
      <c r="BA933" s="134"/>
      <c r="BB933" s="134"/>
      <c r="BC933" s="134"/>
      <c r="BD933" s="134"/>
      <c r="BE933" s="134"/>
      <c r="BF933" s="134"/>
      <c r="BG933" s="134"/>
      <c r="BH933" s="134"/>
      <c r="BI933" s="134"/>
      <c r="BJ933" s="134"/>
      <c r="BK933" s="134"/>
      <c r="BL933" s="134"/>
      <c r="BM933" s="135"/>
      <c r="BN933" s="136" t="n">
        <f aca="false">+MAX($D$3,DATOS_[[#This Row],[Fecha Inicio Sit. Contract.]])</f>
        <v>0</v>
      </c>
      <c r="BO933" s="136" t="n">
        <f aca="false">+MIN($D$4,DATOS_[[#This Row],[Fecha Fin Sit. Contract.]])</f>
        <v>0</v>
      </c>
      <c r="BP933" s="137" t="n">
        <f aca="false">+DATOS_[[#This Row],[% de jornada]]*IF(DATOS_[[#This Row],[% jornada reducida]]="",1,DATOS_[[#This Row],[% jornada reducida]])</f>
        <v>0</v>
      </c>
      <c r="BQ933" s="137" t="n">
        <f aca="false">+(DATOS_[[#This Row],[F.fin.cal]]-DATOS_[[#This Row],[F.ini.cal]]+1)/($D$4-$D$3+1)</f>
        <v>1</v>
      </c>
      <c r="BR933" s="137" t="str">
        <f aca="false">IF(OR(AND(DATOS_[[#This Row],[Fecha Fin Contrato]]&lt;$D$3,DATOS_[[#This Row],[Fecha Fin Contrato]]&lt;&gt;""),DATOS_[[#This Row],[Fecha de Contratación]]&gt;$D$4),"Fuera","Dentro")</f>
        <v>Dentro</v>
      </c>
      <c r="BS933" s="137" t="str">
        <f aca="false" t="array" ref="BS933:BS933">IF(MAX(IF(DATOS_[id]=DATOS_[[#This Row],[id]],DATOS_[F.fin.cal]))=DATOS_[[#This Row],[F.fin.cal]],"Sí","NO")</f>
        <v>Sí</v>
      </c>
      <c r="BT933" s="137" t="str">
        <f aca="false">IF(AND(DATOS_[[#This Row],[% normaliz]]&lt;&gt;1,DATOS_[[#This Row],[% anualiz]]=1),"Sí","NO")</f>
        <v>Sí</v>
      </c>
      <c r="BU933" s="137" t="str">
        <f aca="false">IF(AND(DATOS_[[#This Row],[% normaliz]]=1,DATOS_[[#This Row],[% anualiz]]&lt;&gt;1),"Sí","NO")</f>
        <v>NO</v>
      </c>
      <c r="BV933" s="137" t="str">
        <f aca="false">IF(AND(DATOS_[[#This Row],[% normaliz]]&lt;&gt;1,DATOS_[[#This Row],[% anualiz]]&lt;&gt;1),"Sí","NO")</f>
        <v>NO</v>
      </c>
      <c r="BW933" s="137" t="str">
        <f aca="false">+IF(DATOS_[[#This Row],[% normaliz]]*DATOS_[[#This Row],[% anualiz]]=1,"NO","Sí")</f>
        <v>Sí</v>
      </c>
      <c r="BX933" s="138" t="e">
        <f aca="false">(DATOS_[[#This Row],[S.BASE]]*(1/DATOS_[[#This Row],[% normaliz]])*(1/DATOS_[[#This Row],[% anualiz]]))*IF(DATOS_[[#This Row],[Check Equiparado]]="Sí",1,0)</f>
        <v>#DIV/0!</v>
      </c>
      <c r="BY9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3" s="138" t="e">
        <f aca="false">+DATOS_[[#This Row],[SALARIO BASE Eq]]+DATOS_[[#This Row],[Tot COMPL.SAL Eq]]</f>
        <v>#DIV/0!</v>
      </c>
      <c r="CA933" s="138" t="e">
        <f aca="false" t="array" ref="CA933:CA9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3" s="138" t="e">
        <f aca="false">+DATOS_[[#This Row],[TOTAL SALARIO Eq]]+DATOS_[[#This Row],[Tot Extrasalarial Eq]]</f>
        <v>#DIV/0!</v>
      </c>
      <c r="CC933" s="139" t="n">
        <f aca="false">DATOS_[[#This Row],[S.BASE]]</f>
        <v>0</v>
      </c>
      <c r="CD933" s="139" t="n">
        <f aca="false">+SUM(DATOS_[[#This Row],[Conc.Sal.01]:[Conc.Sal.30]])</f>
        <v>0</v>
      </c>
      <c r="CE933" s="139" t="n">
        <f aca="false">+DATOS_[[#This Row],[SALARIO BASE Ef]]+DATOS_[[#This Row],[Tot COMPL.SAL Ef]]</f>
        <v>0</v>
      </c>
      <c r="CF933" s="139" t="n">
        <f aca="false">+SUM(DATOS_[[#This Row],[C.Extra.01]:[C.Extra.05]])</f>
        <v>0</v>
      </c>
      <c r="CG933" s="139" t="n">
        <f aca="false">+DATOS_[[#This Row],[TOTAL SALARIO Ef]]+DATOS_[[#This Row],[Tot Extrasalarial Ef]]</f>
        <v>0</v>
      </c>
      <c r="CH933" s="140" t="n">
        <f aca="false">MIN(IF(DATOS_[[#This Row],[Fecha Fin Contrato]]="",$D$4,DATOS_[[#This Row],[Fecha Fin Contrato]]),$D$4)-MAX(DATOS_[[#This Row],[Fecha de Contratación]],$D$3)+1</f>
        <v>1</v>
      </c>
      <c r="CI933" s="141" t="str">
        <f aca="false">IF(COUNTIFS(DATOS_[id],DATOS_[[#This Row],[id]])&gt;1,DATOS_[[#This Row],[id]],"")</f>
        <v/>
      </c>
      <c r="CJ933" s="141" t="n">
        <f aca="false">(Inicio!$G$10-DATOS_[[#This Row],[Fecha Nacimiento]])/365.25</f>
        <v>0</v>
      </c>
      <c r="CK933" s="141" t="n">
        <f aca="false">(Inicio!$G$10-DATOS_[[#This Row],[Fecha de Antigüedad]])/365.25</f>
        <v>0</v>
      </c>
      <c r="CL933" s="141" t="e">
        <f aca="false">+VLOOKUP(DATOS_[[#This Row],[Clave de Contrato]],TblTiposContrato13[],3,0)</f>
        <v>#N/A</v>
      </c>
      <c r="CM933" s="141" t="e">
        <f aca="false">+VLOOKUP(DATOS_[[#This Row],[Clave de Contrato]],TblTiposContrato13[],4,0)</f>
        <v>#N/A</v>
      </c>
      <c r="CN933" s="141" t="str">
        <f aca="false">VLOOKUP(DATOS_[[#This Row],[Edad]],CONTRATOS!TblRngEdad,2,1)</f>
        <v>20  o menos</v>
      </c>
      <c r="CO933" s="141" t="str">
        <f aca="false">VLOOKUP(DATOS_[[#This Row],[Antigüedad]],TblRngAntg14[],2,1)</f>
        <v>0 a 1 años</v>
      </c>
    </row>
    <row r="934" customFormat="false" ht="13.8" hidden="false" customHeight="false" outlineLevel="0" collapsed="false">
      <c r="D934" s="128"/>
      <c r="E934" s="129"/>
      <c r="F934" s="129"/>
      <c r="G934" s="129"/>
      <c r="H934" s="130"/>
      <c r="I934" s="131"/>
      <c r="J934" s="128"/>
      <c r="K934" s="132"/>
      <c r="L934" s="132"/>
      <c r="M934" s="133"/>
      <c r="N934" s="133"/>
      <c r="O934" s="133"/>
      <c r="P934" s="129"/>
      <c r="Z934" s="74"/>
      <c r="AA934" s="75"/>
      <c r="AB934" s="75"/>
      <c r="AC934" s="129"/>
      <c r="AD934" s="134"/>
      <c r="AE934" s="134"/>
      <c r="AF934" s="134"/>
      <c r="AG934" s="134"/>
      <c r="AH934" s="134"/>
      <c r="AI934" s="134"/>
      <c r="AJ934" s="134"/>
      <c r="AK934" s="134"/>
      <c r="AL934" s="134"/>
      <c r="AM934" s="134"/>
      <c r="AN934" s="134"/>
      <c r="AO934" s="134"/>
      <c r="AP934" s="134"/>
      <c r="AQ934" s="134"/>
      <c r="AR934" s="134"/>
      <c r="AS934" s="134"/>
      <c r="AT934" s="134"/>
      <c r="AU934" s="134"/>
      <c r="AV934" s="134"/>
      <c r="AW934" s="134"/>
      <c r="AX934" s="134"/>
      <c r="AY934" s="134"/>
      <c r="AZ934" s="134"/>
      <c r="BA934" s="134"/>
      <c r="BB934" s="134"/>
      <c r="BC934" s="134"/>
      <c r="BD934" s="134"/>
      <c r="BE934" s="134"/>
      <c r="BF934" s="134"/>
      <c r="BG934" s="134"/>
      <c r="BH934" s="134"/>
      <c r="BI934" s="134"/>
      <c r="BJ934" s="134"/>
      <c r="BK934" s="134"/>
      <c r="BL934" s="134"/>
      <c r="BM934" s="135"/>
      <c r="BN934" s="136" t="n">
        <f aca="false">+MAX($D$3,DATOS_[[#This Row],[Fecha Inicio Sit. Contract.]])</f>
        <v>0</v>
      </c>
      <c r="BO934" s="136" t="n">
        <f aca="false">+MIN($D$4,DATOS_[[#This Row],[Fecha Fin Sit. Contract.]])</f>
        <v>0</v>
      </c>
      <c r="BP934" s="137" t="n">
        <f aca="false">+DATOS_[[#This Row],[% de jornada]]*IF(DATOS_[[#This Row],[% jornada reducida]]="",1,DATOS_[[#This Row],[% jornada reducida]])</f>
        <v>0</v>
      </c>
      <c r="BQ934" s="137" t="n">
        <f aca="false">+(DATOS_[[#This Row],[F.fin.cal]]-DATOS_[[#This Row],[F.ini.cal]]+1)/($D$4-$D$3+1)</f>
        <v>1</v>
      </c>
      <c r="BR934" s="137" t="str">
        <f aca="false">IF(OR(AND(DATOS_[[#This Row],[Fecha Fin Contrato]]&lt;$D$3,DATOS_[[#This Row],[Fecha Fin Contrato]]&lt;&gt;""),DATOS_[[#This Row],[Fecha de Contratación]]&gt;$D$4),"Fuera","Dentro")</f>
        <v>Dentro</v>
      </c>
      <c r="BS934" s="137" t="str">
        <f aca="false" t="array" ref="BS934:BS934">IF(MAX(IF(DATOS_[id]=DATOS_[[#This Row],[id]],DATOS_[F.fin.cal]))=DATOS_[[#This Row],[F.fin.cal]],"Sí","NO")</f>
        <v>Sí</v>
      </c>
      <c r="BT934" s="137" t="str">
        <f aca="false">IF(AND(DATOS_[[#This Row],[% normaliz]]&lt;&gt;1,DATOS_[[#This Row],[% anualiz]]=1),"Sí","NO")</f>
        <v>Sí</v>
      </c>
      <c r="BU934" s="137" t="str">
        <f aca="false">IF(AND(DATOS_[[#This Row],[% normaliz]]=1,DATOS_[[#This Row],[% anualiz]]&lt;&gt;1),"Sí","NO")</f>
        <v>NO</v>
      </c>
      <c r="BV934" s="137" t="str">
        <f aca="false">IF(AND(DATOS_[[#This Row],[% normaliz]]&lt;&gt;1,DATOS_[[#This Row],[% anualiz]]&lt;&gt;1),"Sí","NO")</f>
        <v>NO</v>
      </c>
      <c r="BW934" s="137" t="str">
        <f aca="false">+IF(DATOS_[[#This Row],[% normaliz]]*DATOS_[[#This Row],[% anualiz]]=1,"NO","Sí")</f>
        <v>Sí</v>
      </c>
      <c r="BX934" s="138" t="e">
        <f aca="false">(DATOS_[[#This Row],[S.BASE]]*(1/DATOS_[[#This Row],[% normaliz]])*(1/DATOS_[[#This Row],[% anualiz]]))*IF(DATOS_[[#This Row],[Check Equiparado]]="Sí",1,0)</f>
        <v>#DIV/0!</v>
      </c>
      <c r="BY9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4" s="138" t="e">
        <f aca="false">+DATOS_[[#This Row],[SALARIO BASE Eq]]+DATOS_[[#This Row],[Tot COMPL.SAL Eq]]</f>
        <v>#DIV/0!</v>
      </c>
      <c r="CA934" s="138" t="e">
        <f aca="false" t="array" ref="CA934:CA9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4" s="138" t="e">
        <f aca="false">+DATOS_[[#This Row],[TOTAL SALARIO Eq]]+DATOS_[[#This Row],[Tot Extrasalarial Eq]]</f>
        <v>#DIV/0!</v>
      </c>
      <c r="CC934" s="139" t="n">
        <f aca="false">DATOS_[[#This Row],[S.BASE]]</f>
        <v>0</v>
      </c>
      <c r="CD934" s="139" t="n">
        <f aca="false">+SUM(DATOS_[[#This Row],[Conc.Sal.01]:[Conc.Sal.30]])</f>
        <v>0</v>
      </c>
      <c r="CE934" s="139" t="n">
        <f aca="false">+DATOS_[[#This Row],[SALARIO BASE Ef]]+DATOS_[[#This Row],[Tot COMPL.SAL Ef]]</f>
        <v>0</v>
      </c>
      <c r="CF934" s="139" t="n">
        <f aca="false">+SUM(DATOS_[[#This Row],[C.Extra.01]:[C.Extra.05]])</f>
        <v>0</v>
      </c>
      <c r="CG934" s="139" t="n">
        <f aca="false">+DATOS_[[#This Row],[TOTAL SALARIO Ef]]+DATOS_[[#This Row],[Tot Extrasalarial Ef]]</f>
        <v>0</v>
      </c>
      <c r="CH934" s="140" t="n">
        <f aca="false">MIN(IF(DATOS_[[#This Row],[Fecha Fin Contrato]]="",$D$4,DATOS_[[#This Row],[Fecha Fin Contrato]]),$D$4)-MAX(DATOS_[[#This Row],[Fecha de Contratación]],$D$3)+1</f>
        <v>1</v>
      </c>
      <c r="CI934" s="141" t="str">
        <f aca="false">IF(COUNTIFS(DATOS_[id],DATOS_[[#This Row],[id]])&gt;1,DATOS_[[#This Row],[id]],"")</f>
        <v/>
      </c>
      <c r="CJ934" s="141" t="n">
        <f aca="false">(Inicio!$G$10-DATOS_[[#This Row],[Fecha Nacimiento]])/365.25</f>
        <v>0</v>
      </c>
      <c r="CK934" s="141" t="n">
        <f aca="false">(Inicio!$G$10-DATOS_[[#This Row],[Fecha de Antigüedad]])/365.25</f>
        <v>0</v>
      </c>
      <c r="CL934" s="141" t="e">
        <f aca="false">+VLOOKUP(DATOS_[[#This Row],[Clave de Contrato]],TblTiposContrato13[],3,0)</f>
        <v>#N/A</v>
      </c>
      <c r="CM934" s="141" t="e">
        <f aca="false">+VLOOKUP(DATOS_[[#This Row],[Clave de Contrato]],TblTiposContrato13[],4,0)</f>
        <v>#N/A</v>
      </c>
      <c r="CN934" s="141" t="str">
        <f aca="false">VLOOKUP(DATOS_[[#This Row],[Edad]],CONTRATOS!TblRngEdad,2,1)</f>
        <v>20  o menos</v>
      </c>
      <c r="CO934" s="141" t="str">
        <f aca="false">VLOOKUP(DATOS_[[#This Row],[Antigüedad]],TblRngAntg14[],2,1)</f>
        <v>0 a 1 años</v>
      </c>
    </row>
    <row r="935" customFormat="false" ht="13.8" hidden="false" customHeight="false" outlineLevel="0" collapsed="false">
      <c r="D935" s="128"/>
      <c r="E935" s="129"/>
      <c r="F935" s="129"/>
      <c r="G935" s="129"/>
      <c r="H935" s="130"/>
      <c r="I935" s="131"/>
      <c r="J935" s="128"/>
      <c r="K935" s="132"/>
      <c r="L935" s="132"/>
      <c r="M935" s="133"/>
      <c r="N935" s="133"/>
      <c r="O935" s="133"/>
      <c r="P935" s="129"/>
      <c r="Z935" s="74"/>
      <c r="AA935" s="75"/>
      <c r="AB935" s="75"/>
      <c r="AC935" s="129"/>
      <c r="AD935" s="134"/>
      <c r="AE935" s="134"/>
      <c r="AF935" s="134"/>
      <c r="AG935" s="134"/>
      <c r="AH935" s="134"/>
      <c r="AI935" s="134"/>
      <c r="AJ935" s="134"/>
      <c r="AK935" s="134"/>
      <c r="AL935" s="134"/>
      <c r="AM935" s="134"/>
      <c r="AN935" s="134"/>
      <c r="AO935" s="134"/>
      <c r="AP935" s="134"/>
      <c r="AQ935" s="134"/>
      <c r="AR935" s="134"/>
      <c r="AS935" s="134"/>
      <c r="AT935" s="134"/>
      <c r="AU935" s="134"/>
      <c r="AV935" s="134"/>
      <c r="AW935" s="134"/>
      <c r="AX935" s="134"/>
      <c r="AY935" s="134"/>
      <c r="AZ935" s="134"/>
      <c r="BA935" s="134"/>
      <c r="BB935" s="134"/>
      <c r="BC935" s="134"/>
      <c r="BD935" s="134"/>
      <c r="BE935" s="134"/>
      <c r="BF935" s="134"/>
      <c r="BG935" s="134"/>
      <c r="BH935" s="134"/>
      <c r="BI935" s="134"/>
      <c r="BJ935" s="134"/>
      <c r="BK935" s="134"/>
      <c r="BL935" s="134"/>
      <c r="BM935" s="135"/>
      <c r="BN935" s="136" t="n">
        <f aca="false">+MAX($D$3,DATOS_[[#This Row],[Fecha Inicio Sit. Contract.]])</f>
        <v>0</v>
      </c>
      <c r="BO935" s="136" t="n">
        <f aca="false">+MIN($D$4,DATOS_[[#This Row],[Fecha Fin Sit. Contract.]])</f>
        <v>0</v>
      </c>
      <c r="BP935" s="137" t="n">
        <f aca="false">+DATOS_[[#This Row],[% de jornada]]*IF(DATOS_[[#This Row],[% jornada reducida]]="",1,DATOS_[[#This Row],[% jornada reducida]])</f>
        <v>0</v>
      </c>
      <c r="BQ935" s="137" t="n">
        <f aca="false">+(DATOS_[[#This Row],[F.fin.cal]]-DATOS_[[#This Row],[F.ini.cal]]+1)/($D$4-$D$3+1)</f>
        <v>1</v>
      </c>
      <c r="BR935" s="137" t="str">
        <f aca="false">IF(OR(AND(DATOS_[[#This Row],[Fecha Fin Contrato]]&lt;$D$3,DATOS_[[#This Row],[Fecha Fin Contrato]]&lt;&gt;""),DATOS_[[#This Row],[Fecha de Contratación]]&gt;$D$4),"Fuera","Dentro")</f>
        <v>Dentro</v>
      </c>
      <c r="BS935" s="137" t="str">
        <f aca="false" t="array" ref="BS935:BS935">IF(MAX(IF(DATOS_[id]=DATOS_[[#This Row],[id]],DATOS_[F.fin.cal]))=DATOS_[[#This Row],[F.fin.cal]],"Sí","NO")</f>
        <v>Sí</v>
      </c>
      <c r="BT935" s="137" t="str">
        <f aca="false">IF(AND(DATOS_[[#This Row],[% normaliz]]&lt;&gt;1,DATOS_[[#This Row],[% anualiz]]=1),"Sí","NO")</f>
        <v>Sí</v>
      </c>
      <c r="BU935" s="137" t="str">
        <f aca="false">IF(AND(DATOS_[[#This Row],[% normaliz]]=1,DATOS_[[#This Row],[% anualiz]]&lt;&gt;1),"Sí","NO")</f>
        <v>NO</v>
      </c>
      <c r="BV935" s="137" t="str">
        <f aca="false">IF(AND(DATOS_[[#This Row],[% normaliz]]&lt;&gt;1,DATOS_[[#This Row],[% anualiz]]&lt;&gt;1),"Sí","NO")</f>
        <v>NO</v>
      </c>
      <c r="BW935" s="137" t="str">
        <f aca="false">+IF(DATOS_[[#This Row],[% normaliz]]*DATOS_[[#This Row],[% anualiz]]=1,"NO","Sí")</f>
        <v>Sí</v>
      </c>
      <c r="BX935" s="138" t="e">
        <f aca="false">(DATOS_[[#This Row],[S.BASE]]*(1/DATOS_[[#This Row],[% normaliz]])*(1/DATOS_[[#This Row],[% anualiz]]))*IF(DATOS_[[#This Row],[Check Equiparado]]="Sí",1,0)</f>
        <v>#DIV/0!</v>
      </c>
      <c r="BY9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5" s="138" t="e">
        <f aca="false">+DATOS_[[#This Row],[SALARIO BASE Eq]]+DATOS_[[#This Row],[Tot COMPL.SAL Eq]]</f>
        <v>#DIV/0!</v>
      </c>
      <c r="CA935" s="138" t="e">
        <f aca="false" t="array" ref="CA935:CA9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5" s="138" t="e">
        <f aca="false">+DATOS_[[#This Row],[TOTAL SALARIO Eq]]+DATOS_[[#This Row],[Tot Extrasalarial Eq]]</f>
        <v>#DIV/0!</v>
      </c>
      <c r="CC935" s="139" t="n">
        <f aca="false">DATOS_[[#This Row],[S.BASE]]</f>
        <v>0</v>
      </c>
      <c r="CD935" s="139" t="n">
        <f aca="false">+SUM(DATOS_[[#This Row],[Conc.Sal.01]:[Conc.Sal.30]])</f>
        <v>0</v>
      </c>
      <c r="CE935" s="139" t="n">
        <f aca="false">+DATOS_[[#This Row],[SALARIO BASE Ef]]+DATOS_[[#This Row],[Tot COMPL.SAL Ef]]</f>
        <v>0</v>
      </c>
      <c r="CF935" s="139" t="n">
        <f aca="false">+SUM(DATOS_[[#This Row],[C.Extra.01]:[C.Extra.05]])</f>
        <v>0</v>
      </c>
      <c r="CG935" s="139" t="n">
        <f aca="false">+DATOS_[[#This Row],[TOTAL SALARIO Ef]]+DATOS_[[#This Row],[Tot Extrasalarial Ef]]</f>
        <v>0</v>
      </c>
      <c r="CH935" s="140" t="n">
        <f aca="false">MIN(IF(DATOS_[[#This Row],[Fecha Fin Contrato]]="",$D$4,DATOS_[[#This Row],[Fecha Fin Contrato]]),$D$4)-MAX(DATOS_[[#This Row],[Fecha de Contratación]],$D$3)+1</f>
        <v>1</v>
      </c>
      <c r="CI935" s="141" t="str">
        <f aca="false">IF(COUNTIFS(DATOS_[id],DATOS_[[#This Row],[id]])&gt;1,DATOS_[[#This Row],[id]],"")</f>
        <v/>
      </c>
      <c r="CJ935" s="141" t="n">
        <f aca="false">(Inicio!$G$10-DATOS_[[#This Row],[Fecha Nacimiento]])/365.25</f>
        <v>0</v>
      </c>
      <c r="CK935" s="141" t="n">
        <f aca="false">(Inicio!$G$10-DATOS_[[#This Row],[Fecha de Antigüedad]])/365.25</f>
        <v>0</v>
      </c>
      <c r="CL935" s="141" t="e">
        <f aca="false">+VLOOKUP(DATOS_[[#This Row],[Clave de Contrato]],TblTiposContrato13[],3,0)</f>
        <v>#N/A</v>
      </c>
      <c r="CM935" s="141" t="e">
        <f aca="false">+VLOOKUP(DATOS_[[#This Row],[Clave de Contrato]],TblTiposContrato13[],4,0)</f>
        <v>#N/A</v>
      </c>
      <c r="CN935" s="141" t="str">
        <f aca="false">VLOOKUP(DATOS_[[#This Row],[Edad]],CONTRATOS!TblRngEdad,2,1)</f>
        <v>20  o menos</v>
      </c>
      <c r="CO935" s="141" t="str">
        <f aca="false">VLOOKUP(DATOS_[[#This Row],[Antigüedad]],TblRngAntg14[],2,1)</f>
        <v>0 a 1 años</v>
      </c>
    </row>
    <row r="936" customFormat="false" ht="13.8" hidden="false" customHeight="false" outlineLevel="0" collapsed="false">
      <c r="D936" s="128"/>
      <c r="E936" s="129"/>
      <c r="F936" s="129"/>
      <c r="G936" s="129"/>
      <c r="H936" s="130"/>
      <c r="I936" s="131"/>
      <c r="J936" s="128"/>
      <c r="K936" s="132"/>
      <c r="L936" s="132"/>
      <c r="M936" s="133"/>
      <c r="N936" s="133"/>
      <c r="O936" s="133"/>
      <c r="P936" s="129"/>
      <c r="Z936" s="74"/>
      <c r="AA936" s="75"/>
      <c r="AB936" s="75"/>
      <c r="AC936" s="129"/>
      <c r="AD936" s="134"/>
      <c r="AE936" s="134"/>
      <c r="AF936" s="134"/>
      <c r="AG936" s="134"/>
      <c r="AH936" s="134"/>
      <c r="AI936" s="134"/>
      <c r="AJ936" s="134"/>
      <c r="AK936" s="134"/>
      <c r="AL936" s="134"/>
      <c r="AM936" s="134"/>
      <c r="AN936" s="134"/>
      <c r="AO936" s="134"/>
      <c r="AP936" s="134"/>
      <c r="AQ936" s="134"/>
      <c r="AR936" s="134"/>
      <c r="AS936" s="134"/>
      <c r="AT936" s="134"/>
      <c r="AU936" s="134"/>
      <c r="AV936" s="134"/>
      <c r="AW936" s="134"/>
      <c r="AX936" s="134"/>
      <c r="AY936" s="134"/>
      <c r="AZ936" s="134"/>
      <c r="BA936" s="134"/>
      <c r="BB936" s="134"/>
      <c r="BC936" s="134"/>
      <c r="BD936" s="134"/>
      <c r="BE936" s="134"/>
      <c r="BF936" s="134"/>
      <c r="BG936" s="134"/>
      <c r="BH936" s="134"/>
      <c r="BI936" s="134"/>
      <c r="BJ936" s="134"/>
      <c r="BK936" s="134"/>
      <c r="BL936" s="134"/>
      <c r="BM936" s="135"/>
      <c r="BN936" s="136" t="n">
        <f aca="false">+MAX($D$3,DATOS_[[#This Row],[Fecha Inicio Sit. Contract.]])</f>
        <v>0</v>
      </c>
      <c r="BO936" s="136" t="n">
        <f aca="false">+MIN($D$4,DATOS_[[#This Row],[Fecha Fin Sit. Contract.]])</f>
        <v>0</v>
      </c>
      <c r="BP936" s="137" t="n">
        <f aca="false">+DATOS_[[#This Row],[% de jornada]]*IF(DATOS_[[#This Row],[% jornada reducida]]="",1,DATOS_[[#This Row],[% jornada reducida]])</f>
        <v>0</v>
      </c>
      <c r="BQ936" s="137" t="n">
        <f aca="false">+(DATOS_[[#This Row],[F.fin.cal]]-DATOS_[[#This Row],[F.ini.cal]]+1)/($D$4-$D$3+1)</f>
        <v>1</v>
      </c>
      <c r="BR936" s="137" t="str">
        <f aca="false">IF(OR(AND(DATOS_[[#This Row],[Fecha Fin Contrato]]&lt;$D$3,DATOS_[[#This Row],[Fecha Fin Contrato]]&lt;&gt;""),DATOS_[[#This Row],[Fecha de Contratación]]&gt;$D$4),"Fuera","Dentro")</f>
        <v>Dentro</v>
      </c>
      <c r="BS936" s="137" t="str">
        <f aca="false" t="array" ref="BS936:BS936">IF(MAX(IF(DATOS_[id]=DATOS_[[#This Row],[id]],DATOS_[F.fin.cal]))=DATOS_[[#This Row],[F.fin.cal]],"Sí","NO")</f>
        <v>Sí</v>
      </c>
      <c r="BT936" s="137" t="str">
        <f aca="false">IF(AND(DATOS_[[#This Row],[% normaliz]]&lt;&gt;1,DATOS_[[#This Row],[% anualiz]]=1),"Sí","NO")</f>
        <v>Sí</v>
      </c>
      <c r="BU936" s="137" t="str">
        <f aca="false">IF(AND(DATOS_[[#This Row],[% normaliz]]=1,DATOS_[[#This Row],[% anualiz]]&lt;&gt;1),"Sí","NO")</f>
        <v>NO</v>
      </c>
      <c r="BV936" s="137" t="str">
        <f aca="false">IF(AND(DATOS_[[#This Row],[% normaliz]]&lt;&gt;1,DATOS_[[#This Row],[% anualiz]]&lt;&gt;1),"Sí","NO")</f>
        <v>NO</v>
      </c>
      <c r="BW936" s="137" t="str">
        <f aca="false">+IF(DATOS_[[#This Row],[% normaliz]]*DATOS_[[#This Row],[% anualiz]]=1,"NO","Sí")</f>
        <v>Sí</v>
      </c>
      <c r="BX936" s="138" t="e">
        <f aca="false">(DATOS_[[#This Row],[S.BASE]]*(1/DATOS_[[#This Row],[% normaliz]])*(1/DATOS_[[#This Row],[% anualiz]]))*IF(DATOS_[[#This Row],[Check Equiparado]]="Sí",1,0)</f>
        <v>#DIV/0!</v>
      </c>
      <c r="BY9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6" s="138" t="e">
        <f aca="false">+DATOS_[[#This Row],[SALARIO BASE Eq]]+DATOS_[[#This Row],[Tot COMPL.SAL Eq]]</f>
        <v>#DIV/0!</v>
      </c>
      <c r="CA936" s="138" t="e">
        <f aca="false" t="array" ref="CA936:CA9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6" s="138" t="e">
        <f aca="false">+DATOS_[[#This Row],[TOTAL SALARIO Eq]]+DATOS_[[#This Row],[Tot Extrasalarial Eq]]</f>
        <v>#DIV/0!</v>
      </c>
      <c r="CC936" s="139" t="n">
        <f aca="false">DATOS_[[#This Row],[S.BASE]]</f>
        <v>0</v>
      </c>
      <c r="CD936" s="139" t="n">
        <f aca="false">+SUM(DATOS_[[#This Row],[Conc.Sal.01]:[Conc.Sal.30]])</f>
        <v>0</v>
      </c>
      <c r="CE936" s="139" t="n">
        <f aca="false">+DATOS_[[#This Row],[SALARIO BASE Ef]]+DATOS_[[#This Row],[Tot COMPL.SAL Ef]]</f>
        <v>0</v>
      </c>
      <c r="CF936" s="139" t="n">
        <f aca="false">+SUM(DATOS_[[#This Row],[C.Extra.01]:[C.Extra.05]])</f>
        <v>0</v>
      </c>
      <c r="CG936" s="139" t="n">
        <f aca="false">+DATOS_[[#This Row],[TOTAL SALARIO Ef]]+DATOS_[[#This Row],[Tot Extrasalarial Ef]]</f>
        <v>0</v>
      </c>
      <c r="CH936" s="140" t="n">
        <f aca="false">MIN(IF(DATOS_[[#This Row],[Fecha Fin Contrato]]="",$D$4,DATOS_[[#This Row],[Fecha Fin Contrato]]),$D$4)-MAX(DATOS_[[#This Row],[Fecha de Contratación]],$D$3)+1</f>
        <v>1</v>
      </c>
      <c r="CI936" s="141" t="str">
        <f aca="false">IF(COUNTIFS(DATOS_[id],DATOS_[[#This Row],[id]])&gt;1,DATOS_[[#This Row],[id]],"")</f>
        <v/>
      </c>
      <c r="CJ936" s="141" t="n">
        <f aca="false">(Inicio!$G$10-DATOS_[[#This Row],[Fecha Nacimiento]])/365.25</f>
        <v>0</v>
      </c>
      <c r="CK936" s="141" t="n">
        <f aca="false">(Inicio!$G$10-DATOS_[[#This Row],[Fecha de Antigüedad]])/365.25</f>
        <v>0</v>
      </c>
      <c r="CL936" s="141" t="e">
        <f aca="false">+VLOOKUP(DATOS_[[#This Row],[Clave de Contrato]],TblTiposContrato13[],3,0)</f>
        <v>#N/A</v>
      </c>
      <c r="CM936" s="141" t="e">
        <f aca="false">+VLOOKUP(DATOS_[[#This Row],[Clave de Contrato]],TblTiposContrato13[],4,0)</f>
        <v>#N/A</v>
      </c>
      <c r="CN936" s="141" t="str">
        <f aca="false">VLOOKUP(DATOS_[[#This Row],[Edad]],CONTRATOS!TblRngEdad,2,1)</f>
        <v>20  o menos</v>
      </c>
      <c r="CO936" s="141" t="str">
        <f aca="false">VLOOKUP(DATOS_[[#This Row],[Antigüedad]],TblRngAntg14[],2,1)</f>
        <v>0 a 1 años</v>
      </c>
    </row>
    <row r="937" customFormat="false" ht="13.8" hidden="false" customHeight="false" outlineLevel="0" collapsed="false">
      <c r="D937" s="128"/>
      <c r="E937" s="129"/>
      <c r="F937" s="129"/>
      <c r="G937" s="129"/>
      <c r="H937" s="130"/>
      <c r="I937" s="131"/>
      <c r="J937" s="128"/>
      <c r="K937" s="132"/>
      <c r="L937" s="132"/>
      <c r="M937" s="133"/>
      <c r="N937" s="133"/>
      <c r="O937" s="133"/>
      <c r="P937" s="129"/>
      <c r="Z937" s="74"/>
      <c r="AA937" s="75"/>
      <c r="AB937" s="75"/>
      <c r="AC937" s="129"/>
      <c r="AD937" s="134"/>
      <c r="AE937" s="134"/>
      <c r="AF937" s="134"/>
      <c r="AG937" s="134"/>
      <c r="AH937" s="134"/>
      <c r="AI937" s="134"/>
      <c r="AJ937" s="134"/>
      <c r="AK937" s="134"/>
      <c r="AL937" s="134"/>
      <c r="AM937" s="134"/>
      <c r="AN937" s="134"/>
      <c r="AO937" s="134"/>
      <c r="AP937" s="134"/>
      <c r="AQ937" s="134"/>
      <c r="AR937" s="134"/>
      <c r="AS937" s="134"/>
      <c r="AT937" s="134"/>
      <c r="AU937" s="134"/>
      <c r="AV937" s="134"/>
      <c r="AW937" s="134"/>
      <c r="AX937" s="134"/>
      <c r="AY937" s="134"/>
      <c r="AZ937" s="134"/>
      <c r="BA937" s="134"/>
      <c r="BB937" s="134"/>
      <c r="BC937" s="134"/>
      <c r="BD937" s="134"/>
      <c r="BE937" s="134"/>
      <c r="BF937" s="134"/>
      <c r="BG937" s="134"/>
      <c r="BH937" s="134"/>
      <c r="BI937" s="134"/>
      <c r="BJ937" s="134"/>
      <c r="BK937" s="134"/>
      <c r="BL937" s="134"/>
      <c r="BM937" s="135"/>
      <c r="BN937" s="136" t="n">
        <f aca="false">+MAX($D$3,DATOS_[[#This Row],[Fecha Inicio Sit. Contract.]])</f>
        <v>0</v>
      </c>
      <c r="BO937" s="136" t="n">
        <f aca="false">+MIN($D$4,DATOS_[[#This Row],[Fecha Fin Sit. Contract.]])</f>
        <v>0</v>
      </c>
      <c r="BP937" s="137" t="n">
        <f aca="false">+DATOS_[[#This Row],[% de jornada]]*IF(DATOS_[[#This Row],[% jornada reducida]]="",1,DATOS_[[#This Row],[% jornada reducida]])</f>
        <v>0</v>
      </c>
      <c r="BQ937" s="137" t="n">
        <f aca="false">+(DATOS_[[#This Row],[F.fin.cal]]-DATOS_[[#This Row],[F.ini.cal]]+1)/($D$4-$D$3+1)</f>
        <v>1</v>
      </c>
      <c r="BR937" s="137" t="str">
        <f aca="false">IF(OR(AND(DATOS_[[#This Row],[Fecha Fin Contrato]]&lt;$D$3,DATOS_[[#This Row],[Fecha Fin Contrato]]&lt;&gt;""),DATOS_[[#This Row],[Fecha de Contratación]]&gt;$D$4),"Fuera","Dentro")</f>
        <v>Dentro</v>
      </c>
      <c r="BS937" s="137" t="str">
        <f aca="false" t="array" ref="BS937:BS937">IF(MAX(IF(DATOS_[id]=DATOS_[[#This Row],[id]],DATOS_[F.fin.cal]))=DATOS_[[#This Row],[F.fin.cal]],"Sí","NO")</f>
        <v>Sí</v>
      </c>
      <c r="BT937" s="137" t="str">
        <f aca="false">IF(AND(DATOS_[[#This Row],[% normaliz]]&lt;&gt;1,DATOS_[[#This Row],[% anualiz]]=1),"Sí","NO")</f>
        <v>Sí</v>
      </c>
      <c r="BU937" s="137" t="str">
        <f aca="false">IF(AND(DATOS_[[#This Row],[% normaliz]]=1,DATOS_[[#This Row],[% anualiz]]&lt;&gt;1),"Sí","NO")</f>
        <v>NO</v>
      </c>
      <c r="BV937" s="137" t="str">
        <f aca="false">IF(AND(DATOS_[[#This Row],[% normaliz]]&lt;&gt;1,DATOS_[[#This Row],[% anualiz]]&lt;&gt;1),"Sí","NO")</f>
        <v>NO</v>
      </c>
      <c r="BW937" s="137" t="str">
        <f aca="false">+IF(DATOS_[[#This Row],[% normaliz]]*DATOS_[[#This Row],[% anualiz]]=1,"NO","Sí")</f>
        <v>Sí</v>
      </c>
      <c r="BX937" s="138" t="e">
        <f aca="false">(DATOS_[[#This Row],[S.BASE]]*(1/DATOS_[[#This Row],[% normaliz]])*(1/DATOS_[[#This Row],[% anualiz]]))*IF(DATOS_[[#This Row],[Check Equiparado]]="Sí",1,0)</f>
        <v>#DIV/0!</v>
      </c>
      <c r="BY9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7" s="138" t="e">
        <f aca="false">+DATOS_[[#This Row],[SALARIO BASE Eq]]+DATOS_[[#This Row],[Tot COMPL.SAL Eq]]</f>
        <v>#DIV/0!</v>
      </c>
      <c r="CA937" s="138" t="e">
        <f aca="false" t="array" ref="CA937:CA9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7" s="138" t="e">
        <f aca="false">+DATOS_[[#This Row],[TOTAL SALARIO Eq]]+DATOS_[[#This Row],[Tot Extrasalarial Eq]]</f>
        <v>#DIV/0!</v>
      </c>
      <c r="CC937" s="139" t="n">
        <f aca="false">DATOS_[[#This Row],[S.BASE]]</f>
        <v>0</v>
      </c>
      <c r="CD937" s="139" t="n">
        <f aca="false">+SUM(DATOS_[[#This Row],[Conc.Sal.01]:[Conc.Sal.30]])</f>
        <v>0</v>
      </c>
      <c r="CE937" s="139" t="n">
        <f aca="false">+DATOS_[[#This Row],[SALARIO BASE Ef]]+DATOS_[[#This Row],[Tot COMPL.SAL Ef]]</f>
        <v>0</v>
      </c>
      <c r="CF937" s="139" t="n">
        <f aca="false">+SUM(DATOS_[[#This Row],[C.Extra.01]:[C.Extra.05]])</f>
        <v>0</v>
      </c>
      <c r="CG937" s="139" t="n">
        <f aca="false">+DATOS_[[#This Row],[TOTAL SALARIO Ef]]+DATOS_[[#This Row],[Tot Extrasalarial Ef]]</f>
        <v>0</v>
      </c>
      <c r="CH937" s="140" t="n">
        <f aca="false">MIN(IF(DATOS_[[#This Row],[Fecha Fin Contrato]]="",$D$4,DATOS_[[#This Row],[Fecha Fin Contrato]]),$D$4)-MAX(DATOS_[[#This Row],[Fecha de Contratación]],$D$3)+1</f>
        <v>1</v>
      </c>
      <c r="CI937" s="141" t="str">
        <f aca="false">IF(COUNTIFS(DATOS_[id],DATOS_[[#This Row],[id]])&gt;1,DATOS_[[#This Row],[id]],"")</f>
        <v/>
      </c>
      <c r="CJ937" s="141" t="n">
        <f aca="false">(Inicio!$G$10-DATOS_[[#This Row],[Fecha Nacimiento]])/365.25</f>
        <v>0</v>
      </c>
      <c r="CK937" s="141" t="n">
        <f aca="false">(Inicio!$G$10-DATOS_[[#This Row],[Fecha de Antigüedad]])/365.25</f>
        <v>0</v>
      </c>
      <c r="CL937" s="141" t="e">
        <f aca="false">+VLOOKUP(DATOS_[[#This Row],[Clave de Contrato]],TblTiposContrato13[],3,0)</f>
        <v>#N/A</v>
      </c>
      <c r="CM937" s="141" t="e">
        <f aca="false">+VLOOKUP(DATOS_[[#This Row],[Clave de Contrato]],TblTiposContrato13[],4,0)</f>
        <v>#N/A</v>
      </c>
      <c r="CN937" s="141" t="str">
        <f aca="false">VLOOKUP(DATOS_[[#This Row],[Edad]],CONTRATOS!TblRngEdad,2,1)</f>
        <v>20  o menos</v>
      </c>
      <c r="CO937" s="141" t="str">
        <f aca="false">VLOOKUP(DATOS_[[#This Row],[Antigüedad]],TblRngAntg14[],2,1)</f>
        <v>0 a 1 años</v>
      </c>
    </row>
    <row r="938" customFormat="false" ht="13.8" hidden="false" customHeight="false" outlineLevel="0" collapsed="false">
      <c r="D938" s="128"/>
      <c r="E938" s="129"/>
      <c r="F938" s="129"/>
      <c r="G938" s="129"/>
      <c r="H938" s="130"/>
      <c r="I938" s="131"/>
      <c r="J938" s="128"/>
      <c r="K938" s="132"/>
      <c r="L938" s="132"/>
      <c r="M938" s="133"/>
      <c r="N938" s="133"/>
      <c r="O938" s="133"/>
      <c r="P938" s="129"/>
      <c r="Z938" s="74"/>
      <c r="AA938" s="75"/>
      <c r="AB938" s="75"/>
      <c r="AC938" s="129"/>
      <c r="AD938" s="134"/>
      <c r="AE938" s="134"/>
      <c r="AF938" s="134"/>
      <c r="AG938" s="134"/>
      <c r="AH938" s="134"/>
      <c r="AI938" s="134"/>
      <c r="AJ938" s="134"/>
      <c r="AK938" s="134"/>
      <c r="AL938" s="134"/>
      <c r="AM938" s="134"/>
      <c r="AN938" s="134"/>
      <c r="AO938" s="134"/>
      <c r="AP938" s="134"/>
      <c r="AQ938" s="134"/>
      <c r="AR938" s="134"/>
      <c r="AS938" s="134"/>
      <c r="AT938" s="134"/>
      <c r="AU938" s="134"/>
      <c r="AV938" s="134"/>
      <c r="AW938" s="134"/>
      <c r="AX938" s="134"/>
      <c r="AY938" s="134"/>
      <c r="AZ938" s="134"/>
      <c r="BA938" s="134"/>
      <c r="BB938" s="134"/>
      <c r="BC938" s="134"/>
      <c r="BD938" s="134"/>
      <c r="BE938" s="134"/>
      <c r="BF938" s="134"/>
      <c r="BG938" s="134"/>
      <c r="BH938" s="134"/>
      <c r="BI938" s="134"/>
      <c r="BJ938" s="134"/>
      <c r="BK938" s="134"/>
      <c r="BL938" s="134"/>
      <c r="BM938" s="135"/>
      <c r="BN938" s="136" t="n">
        <f aca="false">+MAX($D$3,DATOS_[[#This Row],[Fecha Inicio Sit. Contract.]])</f>
        <v>0</v>
      </c>
      <c r="BO938" s="136" t="n">
        <f aca="false">+MIN($D$4,DATOS_[[#This Row],[Fecha Fin Sit. Contract.]])</f>
        <v>0</v>
      </c>
      <c r="BP938" s="137" t="n">
        <f aca="false">+DATOS_[[#This Row],[% de jornada]]*IF(DATOS_[[#This Row],[% jornada reducida]]="",1,DATOS_[[#This Row],[% jornada reducida]])</f>
        <v>0</v>
      </c>
      <c r="BQ938" s="137" t="n">
        <f aca="false">+(DATOS_[[#This Row],[F.fin.cal]]-DATOS_[[#This Row],[F.ini.cal]]+1)/($D$4-$D$3+1)</f>
        <v>1</v>
      </c>
      <c r="BR938" s="137" t="str">
        <f aca="false">IF(OR(AND(DATOS_[[#This Row],[Fecha Fin Contrato]]&lt;$D$3,DATOS_[[#This Row],[Fecha Fin Contrato]]&lt;&gt;""),DATOS_[[#This Row],[Fecha de Contratación]]&gt;$D$4),"Fuera","Dentro")</f>
        <v>Dentro</v>
      </c>
      <c r="BS938" s="137" t="str">
        <f aca="false" t="array" ref="BS938:BS938">IF(MAX(IF(DATOS_[id]=DATOS_[[#This Row],[id]],DATOS_[F.fin.cal]))=DATOS_[[#This Row],[F.fin.cal]],"Sí","NO")</f>
        <v>Sí</v>
      </c>
      <c r="BT938" s="137" t="str">
        <f aca="false">IF(AND(DATOS_[[#This Row],[% normaliz]]&lt;&gt;1,DATOS_[[#This Row],[% anualiz]]=1),"Sí","NO")</f>
        <v>Sí</v>
      </c>
      <c r="BU938" s="137" t="str">
        <f aca="false">IF(AND(DATOS_[[#This Row],[% normaliz]]=1,DATOS_[[#This Row],[% anualiz]]&lt;&gt;1),"Sí","NO")</f>
        <v>NO</v>
      </c>
      <c r="BV938" s="137" t="str">
        <f aca="false">IF(AND(DATOS_[[#This Row],[% normaliz]]&lt;&gt;1,DATOS_[[#This Row],[% anualiz]]&lt;&gt;1),"Sí","NO")</f>
        <v>NO</v>
      </c>
      <c r="BW938" s="137" t="str">
        <f aca="false">+IF(DATOS_[[#This Row],[% normaliz]]*DATOS_[[#This Row],[% anualiz]]=1,"NO","Sí")</f>
        <v>Sí</v>
      </c>
      <c r="BX938" s="138" t="e">
        <f aca="false">(DATOS_[[#This Row],[S.BASE]]*(1/DATOS_[[#This Row],[% normaliz]])*(1/DATOS_[[#This Row],[% anualiz]]))*IF(DATOS_[[#This Row],[Check Equiparado]]="Sí",1,0)</f>
        <v>#DIV/0!</v>
      </c>
      <c r="BY9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8" s="138" t="e">
        <f aca="false">+DATOS_[[#This Row],[SALARIO BASE Eq]]+DATOS_[[#This Row],[Tot COMPL.SAL Eq]]</f>
        <v>#DIV/0!</v>
      </c>
      <c r="CA938" s="138" t="e">
        <f aca="false" t="array" ref="CA938:CA9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8" s="138" t="e">
        <f aca="false">+DATOS_[[#This Row],[TOTAL SALARIO Eq]]+DATOS_[[#This Row],[Tot Extrasalarial Eq]]</f>
        <v>#DIV/0!</v>
      </c>
      <c r="CC938" s="139" t="n">
        <f aca="false">DATOS_[[#This Row],[S.BASE]]</f>
        <v>0</v>
      </c>
      <c r="CD938" s="139" t="n">
        <f aca="false">+SUM(DATOS_[[#This Row],[Conc.Sal.01]:[Conc.Sal.30]])</f>
        <v>0</v>
      </c>
      <c r="CE938" s="139" t="n">
        <f aca="false">+DATOS_[[#This Row],[SALARIO BASE Ef]]+DATOS_[[#This Row],[Tot COMPL.SAL Ef]]</f>
        <v>0</v>
      </c>
      <c r="CF938" s="139" t="n">
        <f aca="false">+SUM(DATOS_[[#This Row],[C.Extra.01]:[C.Extra.05]])</f>
        <v>0</v>
      </c>
      <c r="CG938" s="139" t="n">
        <f aca="false">+DATOS_[[#This Row],[TOTAL SALARIO Ef]]+DATOS_[[#This Row],[Tot Extrasalarial Ef]]</f>
        <v>0</v>
      </c>
      <c r="CH938" s="140" t="n">
        <f aca="false">MIN(IF(DATOS_[[#This Row],[Fecha Fin Contrato]]="",$D$4,DATOS_[[#This Row],[Fecha Fin Contrato]]),$D$4)-MAX(DATOS_[[#This Row],[Fecha de Contratación]],$D$3)+1</f>
        <v>1</v>
      </c>
      <c r="CI938" s="141" t="str">
        <f aca="false">IF(COUNTIFS(DATOS_[id],DATOS_[[#This Row],[id]])&gt;1,DATOS_[[#This Row],[id]],"")</f>
        <v/>
      </c>
      <c r="CJ938" s="141" t="n">
        <f aca="false">(Inicio!$G$10-DATOS_[[#This Row],[Fecha Nacimiento]])/365.25</f>
        <v>0</v>
      </c>
      <c r="CK938" s="141" t="n">
        <f aca="false">(Inicio!$G$10-DATOS_[[#This Row],[Fecha de Antigüedad]])/365.25</f>
        <v>0</v>
      </c>
      <c r="CL938" s="141" t="e">
        <f aca="false">+VLOOKUP(DATOS_[[#This Row],[Clave de Contrato]],TblTiposContrato13[],3,0)</f>
        <v>#N/A</v>
      </c>
      <c r="CM938" s="141" t="e">
        <f aca="false">+VLOOKUP(DATOS_[[#This Row],[Clave de Contrato]],TblTiposContrato13[],4,0)</f>
        <v>#N/A</v>
      </c>
      <c r="CN938" s="141" t="str">
        <f aca="false">VLOOKUP(DATOS_[[#This Row],[Edad]],CONTRATOS!TblRngEdad,2,1)</f>
        <v>20  o menos</v>
      </c>
      <c r="CO938" s="141" t="str">
        <f aca="false">VLOOKUP(DATOS_[[#This Row],[Antigüedad]],TblRngAntg14[],2,1)</f>
        <v>0 a 1 años</v>
      </c>
    </row>
    <row r="939" customFormat="false" ht="13.8" hidden="false" customHeight="false" outlineLevel="0" collapsed="false">
      <c r="D939" s="128"/>
      <c r="E939" s="129"/>
      <c r="F939" s="129"/>
      <c r="G939" s="129"/>
      <c r="H939" s="130"/>
      <c r="I939" s="131"/>
      <c r="J939" s="128"/>
      <c r="K939" s="132"/>
      <c r="L939" s="132"/>
      <c r="M939" s="133"/>
      <c r="N939" s="133"/>
      <c r="O939" s="133"/>
      <c r="P939" s="129"/>
      <c r="Z939" s="74"/>
      <c r="AA939" s="75"/>
      <c r="AB939" s="75"/>
      <c r="AC939" s="129"/>
      <c r="AD939" s="134"/>
      <c r="AE939" s="134"/>
      <c r="AF939" s="134"/>
      <c r="AG939" s="134"/>
      <c r="AH939" s="134"/>
      <c r="AI939" s="134"/>
      <c r="AJ939" s="134"/>
      <c r="AK939" s="134"/>
      <c r="AL939" s="134"/>
      <c r="AM939" s="134"/>
      <c r="AN939" s="134"/>
      <c r="AO939" s="134"/>
      <c r="AP939" s="134"/>
      <c r="AQ939" s="134"/>
      <c r="AR939" s="134"/>
      <c r="AS939" s="134"/>
      <c r="AT939" s="134"/>
      <c r="AU939" s="134"/>
      <c r="AV939" s="134"/>
      <c r="AW939" s="134"/>
      <c r="AX939" s="134"/>
      <c r="AY939" s="134"/>
      <c r="AZ939" s="134"/>
      <c r="BA939" s="134"/>
      <c r="BB939" s="134"/>
      <c r="BC939" s="134"/>
      <c r="BD939" s="134"/>
      <c r="BE939" s="134"/>
      <c r="BF939" s="134"/>
      <c r="BG939" s="134"/>
      <c r="BH939" s="134"/>
      <c r="BI939" s="134"/>
      <c r="BJ939" s="134"/>
      <c r="BK939" s="134"/>
      <c r="BL939" s="134"/>
      <c r="BM939" s="135"/>
      <c r="BN939" s="136" t="n">
        <f aca="false">+MAX($D$3,DATOS_[[#This Row],[Fecha Inicio Sit. Contract.]])</f>
        <v>0</v>
      </c>
      <c r="BO939" s="136" t="n">
        <f aca="false">+MIN($D$4,DATOS_[[#This Row],[Fecha Fin Sit. Contract.]])</f>
        <v>0</v>
      </c>
      <c r="BP939" s="137" t="n">
        <f aca="false">+DATOS_[[#This Row],[% de jornada]]*IF(DATOS_[[#This Row],[% jornada reducida]]="",1,DATOS_[[#This Row],[% jornada reducida]])</f>
        <v>0</v>
      </c>
      <c r="BQ939" s="137" t="n">
        <f aca="false">+(DATOS_[[#This Row],[F.fin.cal]]-DATOS_[[#This Row],[F.ini.cal]]+1)/($D$4-$D$3+1)</f>
        <v>1</v>
      </c>
      <c r="BR939" s="137" t="str">
        <f aca="false">IF(OR(AND(DATOS_[[#This Row],[Fecha Fin Contrato]]&lt;$D$3,DATOS_[[#This Row],[Fecha Fin Contrato]]&lt;&gt;""),DATOS_[[#This Row],[Fecha de Contratación]]&gt;$D$4),"Fuera","Dentro")</f>
        <v>Dentro</v>
      </c>
      <c r="BS939" s="137" t="str">
        <f aca="false" t="array" ref="BS939:BS939">IF(MAX(IF(DATOS_[id]=DATOS_[[#This Row],[id]],DATOS_[F.fin.cal]))=DATOS_[[#This Row],[F.fin.cal]],"Sí","NO")</f>
        <v>Sí</v>
      </c>
      <c r="BT939" s="137" t="str">
        <f aca="false">IF(AND(DATOS_[[#This Row],[% normaliz]]&lt;&gt;1,DATOS_[[#This Row],[% anualiz]]=1),"Sí","NO")</f>
        <v>Sí</v>
      </c>
      <c r="BU939" s="137" t="str">
        <f aca="false">IF(AND(DATOS_[[#This Row],[% normaliz]]=1,DATOS_[[#This Row],[% anualiz]]&lt;&gt;1),"Sí","NO")</f>
        <v>NO</v>
      </c>
      <c r="BV939" s="137" t="str">
        <f aca="false">IF(AND(DATOS_[[#This Row],[% normaliz]]&lt;&gt;1,DATOS_[[#This Row],[% anualiz]]&lt;&gt;1),"Sí","NO")</f>
        <v>NO</v>
      </c>
      <c r="BW939" s="137" t="str">
        <f aca="false">+IF(DATOS_[[#This Row],[% normaliz]]*DATOS_[[#This Row],[% anualiz]]=1,"NO","Sí")</f>
        <v>Sí</v>
      </c>
      <c r="BX939" s="138" t="e">
        <f aca="false">(DATOS_[[#This Row],[S.BASE]]*(1/DATOS_[[#This Row],[% normaliz]])*(1/DATOS_[[#This Row],[% anualiz]]))*IF(DATOS_[[#This Row],[Check Equiparado]]="Sí",1,0)</f>
        <v>#DIV/0!</v>
      </c>
      <c r="BY9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9" s="138" t="e">
        <f aca="false">+DATOS_[[#This Row],[SALARIO BASE Eq]]+DATOS_[[#This Row],[Tot COMPL.SAL Eq]]</f>
        <v>#DIV/0!</v>
      </c>
      <c r="CA939" s="138" t="e">
        <f aca="false" t="array" ref="CA939:CA9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9" s="138" t="e">
        <f aca="false">+DATOS_[[#This Row],[TOTAL SALARIO Eq]]+DATOS_[[#This Row],[Tot Extrasalarial Eq]]</f>
        <v>#DIV/0!</v>
      </c>
      <c r="CC939" s="139" t="n">
        <f aca="false">DATOS_[[#This Row],[S.BASE]]</f>
        <v>0</v>
      </c>
      <c r="CD939" s="139" t="n">
        <f aca="false">+SUM(DATOS_[[#This Row],[Conc.Sal.01]:[Conc.Sal.30]])</f>
        <v>0</v>
      </c>
      <c r="CE939" s="139" t="n">
        <f aca="false">+DATOS_[[#This Row],[SALARIO BASE Ef]]+DATOS_[[#This Row],[Tot COMPL.SAL Ef]]</f>
        <v>0</v>
      </c>
      <c r="CF939" s="139" t="n">
        <f aca="false">+SUM(DATOS_[[#This Row],[C.Extra.01]:[C.Extra.05]])</f>
        <v>0</v>
      </c>
      <c r="CG939" s="139" t="n">
        <f aca="false">+DATOS_[[#This Row],[TOTAL SALARIO Ef]]+DATOS_[[#This Row],[Tot Extrasalarial Ef]]</f>
        <v>0</v>
      </c>
      <c r="CH939" s="140" t="n">
        <f aca="false">MIN(IF(DATOS_[[#This Row],[Fecha Fin Contrato]]="",$D$4,DATOS_[[#This Row],[Fecha Fin Contrato]]),$D$4)-MAX(DATOS_[[#This Row],[Fecha de Contratación]],$D$3)+1</f>
        <v>1</v>
      </c>
      <c r="CI939" s="141" t="str">
        <f aca="false">IF(COUNTIFS(DATOS_[id],DATOS_[[#This Row],[id]])&gt;1,DATOS_[[#This Row],[id]],"")</f>
        <v/>
      </c>
      <c r="CJ939" s="141" t="n">
        <f aca="false">(Inicio!$G$10-DATOS_[[#This Row],[Fecha Nacimiento]])/365.25</f>
        <v>0</v>
      </c>
      <c r="CK939" s="141" t="n">
        <f aca="false">(Inicio!$G$10-DATOS_[[#This Row],[Fecha de Antigüedad]])/365.25</f>
        <v>0</v>
      </c>
      <c r="CL939" s="141" t="e">
        <f aca="false">+VLOOKUP(DATOS_[[#This Row],[Clave de Contrato]],TblTiposContrato13[],3,0)</f>
        <v>#N/A</v>
      </c>
      <c r="CM939" s="141" t="e">
        <f aca="false">+VLOOKUP(DATOS_[[#This Row],[Clave de Contrato]],TblTiposContrato13[],4,0)</f>
        <v>#N/A</v>
      </c>
      <c r="CN939" s="141" t="str">
        <f aca="false">VLOOKUP(DATOS_[[#This Row],[Edad]],CONTRATOS!TblRngEdad,2,1)</f>
        <v>20  o menos</v>
      </c>
      <c r="CO939" s="141" t="str">
        <f aca="false">VLOOKUP(DATOS_[[#This Row],[Antigüedad]],TblRngAntg14[],2,1)</f>
        <v>0 a 1 años</v>
      </c>
    </row>
    <row r="940" customFormat="false" ht="13.8" hidden="false" customHeight="false" outlineLevel="0" collapsed="false">
      <c r="D940" s="128"/>
      <c r="E940" s="129"/>
      <c r="F940" s="129"/>
      <c r="G940" s="129"/>
      <c r="H940" s="130"/>
      <c r="I940" s="131"/>
      <c r="J940" s="128"/>
      <c r="K940" s="132"/>
      <c r="L940" s="132"/>
      <c r="M940" s="133"/>
      <c r="N940" s="133"/>
      <c r="O940" s="133"/>
      <c r="P940" s="129"/>
      <c r="Z940" s="74"/>
      <c r="AA940" s="75"/>
      <c r="AB940" s="75"/>
      <c r="AC940" s="129"/>
      <c r="AD940" s="134"/>
      <c r="AE940" s="134"/>
      <c r="AF940" s="134"/>
      <c r="AG940" s="134"/>
      <c r="AH940" s="134"/>
      <c r="AI940" s="134"/>
      <c r="AJ940" s="134"/>
      <c r="AK940" s="134"/>
      <c r="AL940" s="134"/>
      <c r="AM940" s="134"/>
      <c r="AN940" s="134"/>
      <c r="AO940" s="134"/>
      <c r="AP940" s="134"/>
      <c r="AQ940" s="134"/>
      <c r="AR940" s="134"/>
      <c r="AS940" s="134"/>
      <c r="AT940" s="134"/>
      <c r="AU940" s="134"/>
      <c r="AV940" s="134"/>
      <c r="AW940" s="134"/>
      <c r="AX940" s="134"/>
      <c r="AY940" s="134"/>
      <c r="AZ940" s="134"/>
      <c r="BA940" s="134"/>
      <c r="BB940" s="134"/>
      <c r="BC940" s="134"/>
      <c r="BD940" s="134"/>
      <c r="BE940" s="134"/>
      <c r="BF940" s="134"/>
      <c r="BG940" s="134"/>
      <c r="BH940" s="134"/>
      <c r="BI940" s="134"/>
      <c r="BJ940" s="134"/>
      <c r="BK940" s="134"/>
      <c r="BL940" s="134"/>
      <c r="BM940" s="135"/>
      <c r="BN940" s="136" t="n">
        <f aca="false">+MAX($D$3,DATOS_[[#This Row],[Fecha Inicio Sit. Contract.]])</f>
        <v>0</v>
      </c>
      <c r="BO940" s="136" t="n">
        <f aca="false">+MIN($D$4,DATOS_[[#This Row],[Fecha Fin Sit. Contract.]])</f>
        <v>0</v>
      </c>
      <c r="BP940" s="137" t="n">
        <f aca="false">+DATOS_[[#This Row],[% de jornada]]*IF(DATOS_[[#This Row],[% jornada reducida]]="",1,DATOS_[[#This Row],[% jornada reducida]])</f>
        <v>0</v>
      </c>
      <c r="BQ940" s="137" t="n">
        <f aca="false">+(DATOS_[[#This Row],[F.fin.cal]]-DATOS_[[#This Row],[F.ini.cal]]+1)/($D$4-$D$3+1)</f>
        <v>1</v>
      </c>
      <c r="BR940" s="137" t="str">
        <f aca="false">IF(OR(AND(DATOS_[[#This Row],[Fecha Fin Contrato]]&lt;$D$3,DATOS_[[#This Row],[Fecha Fin Contrato]]&lt;&gt;""),DATOS_[[#This Row],[Fecha de Contratación]]&gt;$D$4),"Fuera","Dentro")</f>
        <v>Dentro</v>
      </c>
      <c r="BS940" s="137" t="str">
        <f aca="false" t="array" ref="BS940:BS940">IF(MAX(IF(DATOS_[id]=DATOS_[[#This Row],[id]],DATOS_[F.fin.cal]))=DATOS_[[#This Row],[F.fin.cal]],"Sí","NO")</f>
        <v>Sí</v>
      </c>
      <c r="BT940" s="137" t="str">
        <f aca="false">IF(AND(DATOS_[[#This Row],[% normaliz]]&lt;&gt;1,DATOS_[[#This Row],[% anualiz]]=1),"Sí","NO")</f>
        <v>Sí</v>
      </c>
      <c r="BU940" s="137" t="str">
        <f aca="false">IF(AND(DATOS_[[#This Row],[% normaliz]]=1,DATOS_[[#This Row],[% anualiz]]&lt;&gt;1),"Sí","NO")</f>
        <v>NO</v>
      </c>
      <c r="BV940" s="137" t="str">
        <f aca="false">IF(AND(DATOS_[[#This Row],[% normaliz]]&lt;&gt;1,DATOS_[[#This Row],[% anualiz]]&lt;&gt;1),"Sí","NO")</f>
        <v>NO</v>
      </c>
      <c r="BW940" s="137" t="str">
        <f aca="false">+IF(DATOS_[[#This Row],[% normaliz]]*DATOS_[[#This Row],[% anualiz]]=1,"NO","Sí")</f>
        <v>Sí</v>
      </c>
      <c r="BX940" s="138" t="e">
        <f aca="false">(DATOS_[[#This Row],[S.BASE]]*(1/DATOS_[[#This Row],[% normaliz]])*(1/DATOS_[[#This Row],[% anualiz]]))*IF(DATOS_[[#This Row],[Check Equiparado]]="Sí",1,0)</f>
        <v>#DIV/0!</v>
      </c>
      <c r="BY9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0" s="138" t="e">
        <f aca="false">+DATOS_[[#This Row],[SALARIO BASE Eq]]+DATOS_[[#This Row],[Tot COMPL.SAL Eq]]</f>
        <v>#DIV/0!</v>
      </c>
      <c r="CA940" s="138" t="e">
        <f aca="false" t="array" ref="CA940:CA9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0" s="138" t="e">
        <f aca="false">+DATOS_[[#This Row],[TOTAL SALARIO Eq]]+DATOS_[[#This Row],[Tot Extrasalarial Eq]]</f>
        <v>#DIV/0!</v>
      </c>
      <c r="CC940" s="139" t="n">
        <f aca="false">DATOS_[[#This Row],[S.BASE]]</f>
        <v>0</v>
      </c>
      <c r="CD940" s="139" t="n">
        <f aca="false">+SUM(DATOS_[[#This Row],[Conc.Sal.01]:[Conc.Sal.30]])</f>
        <v>0</v>
      </c>
      <c r="CE940" s="139" t="n">
        <f aca="false">+DATOS_[[#This Row],[SALARIO BASE Ef]]+DATOS_[[#This Row],[Tot COMPL.SAL Ef]]</f>
        <v>0</v>
      </c>
      <c r="CF940" s="139" t="n">
        <f aca="false">+SUM(DATOS_[[#This Row],[C.Extra.01]:[C.Extra.05]])</f>
        <v>0</v>
      </c>
      <c r="CG940" s="139" t="n">
        <f aca="false">+DATOS_[[#This Row],[TOTAL SALARIO Ef]]+DATOS_[[#This Row],[Tot Extrasalarial Ef]]</f>
        <v>0</v>
      </c>
      <c r="CH940" s="140" t="n">
        <f aca="false">MIN(IF(DATOS_[[#This Row],[Fecha Fin Contrato]]="",$D$4,DATOS_[[#This Row],[Fecha Fin Contrato]]),$D$4)-MAX(DATOS_[[#This Row],[Fecha de Contratación]],$D$3)+1</f>
        <v>1</v>
      </c>
      <c r="CI940" s="141" t="str">
        <f aca="false">IF(COUNTIFS(DATOS_[id],DATOS_[[#This Row],[id]])&gt;1,DATOS_[[#This Row],[id]],"")</f>
        <v/>
      </c>
      <c r="CJ940" s="141" t="n">
        <f aca="false">(Inicio!$G$10-DATOS_[[#This Row],[Fecha Nacimiento]])/365.25</f>
        <v>0</v>
      </c>
      <c r="CK940" s="141" t="n">
        <f aca="false">(Inicio!$G$10-DATOS_[[#This Row],[Fecha de Antigüedad]])/365.25</f>
        <v>0</v>
      </c>
      <c r="CL940" s="141" t="e">
        <f aca="false">+VLOOKUP(DATOS_[[#This Row],[Clave de Contrato]],TblTiposContrato13[],3,0)</f>
        <v>#N/A</v>
      </c>
      <c r="CM940" s="141" t="e">
        <f aca="false">+VLOOKUP(DATOS_[[#This Row],[Clave de Contrato]],TblTiposContrato13[],4,0)</f>
        <v>#N/A</v>
      </c>
      <c r="CN940" s="141" t="str">
        <f aca="false">VLOOKUP(DATOS_[[#This Row],[Edad]],CONTRATOS!TblRngEdad,2,1)</f>
        <v>20  o menos</v>
      </c>
      <c r="CO940" s="141" t="str">
        <f aca="false">VLOOKUP(DATOS_[[#This Row],[Antigüedad]],TblRngAntg14[],2,1)</f>
        <v>0 a 1 años</v>
      </c>
    </row>
    <row r="941" customFormat="false" ht="13.8" hidden="false" customHeight="false" outlineLevel="0" collapsed="false">
      <c r="D941" s="128"/>
      <c r="E941" s="129"/>
      <c r="F941" s="129"/>
      <c r="G941" s="129"/>
      <c r="H941" s="130"/>
      <c r="I941" s="131"/>
      <c r="J941" s="128"/>
      <c r="K941" s="132"/>
      <c r="L941" s="132"/>
      <c r="M941" s="133"/>
      <c r="N941" s="133"/>
      <c r="O941" s="133"/>
      <c r="P941" s="129"/>
      <c r="Z941" s="74"/>
      <c r="AA941" s="75"/>
      <c r="AB941" s="75"/>
      <c r="AC941" s="129"/>
      <c r="AD941" s="134"/>
      <c r="AE941" s="134"/>
      <c r="AF941" s="134"/>
      <c r="AG941" s="134"/>
      <c r="AH941" s="134"/>
      <c r="AI941" s="134"/>
      <c r="AJ941" s="134"/>
      <c r="AK941" s="134"/>
      <c r="AL941" s="134"/>
      <c r="AM941" s="134"/>
      <c r="AN941" s="134"/>
      <c r="AO941" s="134"/>
      <c r="AP941" s="134"/>
      <c r="AQ941" s="134"/>
      <c r="AR941" s="134"/>
      <c r="AS941" s="134"/>
      <c r="AT941" s="134"/>
      <c r="AU941" s="134"/>
      <c r="AV941" s="134"/>
      <c r="AW941" s="134"/>
      <c r="AX941" s="134"/>
      <c r="AY941" s="134"/>
      <c r="AZ941" s="134"/>
      <c r="BA941" s="134"/>
      <c r="BB941" s="134"/>
      <c r="BC941" s="134"/>
      <c r="BD941" s="134"/>
      <c r="BE941" s="134"/>
      <c r="BF941" s="134"/>
      <c r="BG941" s="134"/>
      <c r="BH941" s="134"/>
      <c r="BI941" s="134"/>
      <c r="BJ941" s="134"/>
      <c r="BK941" s="134"/>
      <c r="BL941" s="134"/>
      <c r="BM941" s="135"/>
      <c r="BN941" s="136" t="n">
        <f aca="false">+MAX($D$3,DATOS_[[#This Row],[Fecha Inicio Sit. Contract.]])</f>
        <v>0</v>
      </c>
      <c r="BO941" s="136" t="n">
        <f aca="false">+MIN($D$4,DATOS_[[#This Row],[Fecha Fin Sit. Contract.]])</f>
        <v>0</v>
      </c>
      <c r="BP941" s="137" t="n">
        <f aca="false">+DATOS_[[#This Row],[% de jornada]]*IF(DATOS_[[#This Row],[% jornada reducida]]="",1,DATOS_[[#This Row],[% jornada reducida]])</f>
        <v>0</v>
      </c>
      <c r="BQ941" s="137" t="n">
        <f aca="false">+(DATOS_[[#This Row],[F.fin.cal]]-DATOS_[[#This Row],[F.ini.cal]]+1)/($D$4-$D$3+1)</f>
        <v>1</v>
      </c>
      <c r="BR941" s="137" t="str">
        <f aca="false">IF(OR(AND(DATOS_[[#This Row],[Fecha Fin Contrato]]&lt;$D$3,DATOS_[[#This Row],[Fecha Fin Contrato]]&lt;&gt;""),DATOS_[[#This Row],[Fecha de Contratación]]&gt;$D$4),"Fuera","Dentro")</f>
        <v>Dentro</v>
      </c>
      <c r="BS941" s="137" t="str">
        <f aca="false" t="array" ref="BS941:BS941">IF(MAX(IF(DATOS_[id]=DATOS_[[#This Row],[id]],DATOS_[F.fin.cal]))=DATOS_[[#This Row],[F.fin.cal]],"Sí","NO")</f>
        <v>Sí</v>
      </c>
      <c r="BT941" s="137" t="str">
        <f aca="false">IF(AND(DATOS_[[#This Row],[% normaliz]]&lt;&gt;1,DATOS_[[#This Row],[% anualiz]]=1),"Sí","NO")</f>
        <v>Sí</v>
      </c>
      <c r="BU941" s="137" t="str">
        <f aca="false">IF(AND(DATOS_[[#This Row],[% normaliz]]=1,DATOS_[[#This Row],[% anualiz]]&lt;&gt;1),"Sí","NO")</f>
        <v>NO</v>
      </c>
      <c r="BV941" s="137" t="str">
        <f aca="false">IF(AND(DATOS_[[#This Row],[% normaliz]]&lt;&gt;1,DATOS_[[#This Row],[% anualiz]]&lt;&gt;1),"Sí","NO")</f>
        <v>NO</v>
      </c>
      <c r="BW941" s="137" t="str">
        <f aca="false">+IF(DATOS_[[#This Row],[% normaliz]]*DATOS_[[#This Row],[% anualiz]]=1,"NO","Sí")</f>
        <v>Sí</v>
      </c>
      <c r="BX941" s="138" t="e">
        <f aca="false">(DATOS_[[#This Row],[S.BASE]]*(1/DATOS_[[#This Row],[% normaliz]])*(1/DATOS_[[#This Row],[% anualiz]]))*IF(DATOS_[[#This Row],[Check Equiparado]]="Sí",1,0)</f>
        <v>#DIV/0!</v>
      </c>
      <c r="BY9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1" s="138" t="e">
        <f aca="false">+DATOS_[[#This Row],[SALARIO BASE Eq]]+DATOS_[[#This Row],[Tot COMPL.SAL Eq]]</f>
        <v>#DIV/0!</v>
      </c>
      <c r="CA941" s="138" t="e">
        <f aca="false" t="array" ref="CA941:CA9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1" s="138" t="e">
        <f aca="false">+DATOS_[[#This Row],[TOTAL SALARIO Eq]]+DATOS_[[#This Row],[Tot Extrasalarial Eq]]</f>
        <v>#DIV/0!</v>
      </c>
      <c r="CC941" s="139" t="n">
        <f aca="false">DATOS_[[#This Row],[S.BASE]]</f>
        <v>0</v>
      </c>
      <c r="CD941" s="139" t="n">
        <f aca="false">+SUM(DATOS_[[#This Row],[Conc.Sal.01]:[Conc.Sal.30]])</f>
        <v>0</v>
      </c>
      <c r="CE941" s="139" t="n">
        <f aca="false">+DATOS_[[#This Row],[SALARIO BASE Ef]]+DATOS_[[#This Row],[Tot COMPL.SAL Ef]]</f>
        <v>0</v>
      </c>
      <c r="CF941" s="139" t="n">
        <f aca="false">+SUM(DATOS_[[#This Row],[C.Extra.01]:[C.Extra.05]])</f>
        <v>0</v>
      </c>
      <c r="CG941" s="139" t="n">
        <f aca="false">+DATOS_[[#This Row],[TOTAL SALARIO Ef]]+DATOS_[[#This Row],[Tot Extrasalarial Ef]]</f>
        <v>0</v>
      </c>
      <c r="CH941" s="140" t="n">
        <f aca="false">MIN(IF(DATOS_[[#This Row],[Fecha Fin Contrato]]="",$D$4,DATOS_[[#This Row],[Fecha Fin Contrato]]),$D$4)-MAX(DATOS_[[#This Row],[Fecha de Contratación]],$D$3)+1</f>
        <v>1</v>
      </c>
      <c r="CI941" s="141" t="str">
        <f aca="false">IF(COUNTIFS(DATOS_[id],DATOS_[[#This Row],[id]])&gt;1,DATOS_[[#This Row],[id]],"")</f>
        <v/>
      </c>
      <c r="CJ941" s="141" t="n">
        <f aca="false">(Inicio!$G$10-DATOS_[[#This Row],[Fecha Nacimiento]])/365.25</f>
        <v>0</v>
      </c>
      <c r="CK941" s="141" t="n">
        <f aca="false">(Inicio!$G$10-DATOS_[[#This Row],[Fecha de Antigüedad]])/365.25</f>
        <v>0</v>
      </c>
      <c r="CL941" s="141" t="e">
        <f aca="false">+VLOOKUP(DATOS_[[#This Row],[Clave de Contrato]],TblTiposContrato13[],3,0)</f>
        <v>#N/A</v>
      </c>
      <c r="CM941" s="141" t="e">
        <f aca="false">+VLOOKUP(DATOS_[[#This Row],[Clave de Contrato]],TblTiposContrato13[],4,0)</f>
        <v>#N/A</v>
      </c>
      <c r="CN941" s="141" t="str">
        <f aca="false">VLOOKUP(DATOS_[[#This Row],[Edad]],CONTRATOS!TblRngEdad,2,1)</f>
        <v>20  o menos</v>
      </c>
      <c r="CO941" s="141" t="str">
        <f aca="false">VLOOKUP(DATOS_[[#This Row],[Antigüedad]],TblRngAntg14[],2,1)</f>
        <v>0 a 1 años</v>
      </c>
    </row>
    <row r="942" customFormat="false" ht="13.8" hidden="false" customHeight="false" outlineLevel="0" collapsed="false">
      <c r="D942" s="128"/>
      <c r="E942" s="129"/>
      <c r="F942" s="129"/>
      <c r="G942" s="129"/>
      <c r="H942" s="130"/>
      <c r="I942" s="131"/>
      <c r="J942" s="128"/>
      <c r="K942" s="132"/>
      <c r="L942" s="132"/>
      <c r="M942" s="133"/>
      <c r="N942" s="133"/>
      <c r="O942" s="133"/>
      <c r="P942" s="129"/>
      <c r="Z942" s="74"/>
      <c r="AA942" s="75"/>
      <c r="AB942" s="75"/>
      <c r="AC942" s="129"/>
      <c r="AD942" s="134"/>
      <c r="AE942" s="134"/>
      <c r="AF942" s="134"/>
      <c r="AG942" s="134"/>
      <c r="AH942" s="134"/>
      <c r="AI942" s="134"/>
      <c r="AJ942" s="134"/>
      <c r="AK942" s="134"/>
      <c r="AL942" s="134"/>
      <c r="AM942" s="134"/>
      <c r="AN942" s="134"/>
      <c r="AO942" s="134"/>
      <c r="AP942" s="134"/>
      <c r="AQ942" s="134"/>
      <c r="AR942" s="134"/>
      <c r="AS942" s="134"/>
      <c r="AT942" s="134"/>
      <c r="AU942" s="134"/>
      <c r="AV942" s="134"/>
      <c r="AW942" s="134"/>
      <c r="AX942" s="134"/>
      <c r="AY942" s="134"/>
      <c r="AZ942" s="134"/>
      <c r="BA942" s="134"/>
      <c r="BB942" s="134"/>
      <c r="BC942" s="134"/>
      <c r="BD942" s="134"/>
      <c r="BE942" s="134"/>
      <c r="BF942" s="134"/>
      <c r="BG942" s="134"/>
      <c r="BH942" s="134"/>
      <c r="BI942" s="134"/>
      <c r="BJ942" s="134"/>
      <c r="BK942" s="134"/>
      <c r="BL942" s="134"/>
      <c r="BM942" s="135"/>
      <c r="BN942" s="136" t="n">
        <f aca="false">+MAX($D$3,DATOS_[[#This Row],[Fecha Inicio Sit. Contract.]])</f>
        <v>0</v>
      </c>
      <c r="BO942" s="136" t="n">
        <f aca="false">+MIN($D$4,DATOS_[[#This Row],[Fecha Fin Sit. Contract.]])</f>
        <v>0</v>
      </c>
      <c r="BP942" s="137" t="n">
        <f aca="false">+DATOS_[[#This Row],[% de jornada]]*IF(DATOS_[[#This Row],[% jornada reducida]]="",1,DATOS_[[#This Row],[% jornada reducida]])</f>
        <v>0</v>
      </c>
      <c r="BQ942" s="137" t="n">
        <f aca="false">+(DATOS_[[#This Row],[F.fin.cal]]-DATOS_[[#This Row],[F.ini.cal]]+1)/($D$4-$D$3+1)</f>
        <v>1</v>
      </c>
      <c r="BR942" s="137" t="str">
        <f aca="false">IF(OR(AND(DATOS_[[#This Row],[Fecha Fin Contrato]]&lt;$D$3,DATOS_[[#This Row],[Fecha Fin Contrato]]&lt;&gt;""),DATOS_[[#This Row],[Fecha de Contratación]]&gt;$D$4),"Fuera","Dentro")</f>
        <v>Dentro</v>
      </c>
      <c r="BS942" s="137" t="str">
        <f aca="false" t="array" ref="BS942:BS942">IF(MAX(IF(DATOS_[id]=DATOS_[[#This Row],[id]],DATOS_[F.fin.cal]))=DATOS_[[#This Row],[F.fin.cal]],"Sí","NO")</f>
        <v>Sí</v>
      </c>
      <c r="BT942" s="137" t="str">
        <f aca="false">IF(AND(DATOS_[[#This Row],[% normaliz]]&lt;&gt;1,DATOS_[[#This Row],[% anualiz]]=1),"Sí","NO")</f>
        <v>Sí</v>
      </c>
      <c r="BU942" s="137" t="str">
        <f aca="false">IF(AND(DATOS_[[#This Row],[% normaliz]]=1,DATOS_[[#This Row],[% anualiz]]&lt;&gt;1),"Sí","NO")</f>
        <v>NO</v>
      </c>
      <c r="BV942" s="137" t="str">
        <f aca="false">IF(AND(DATOS_[[#This Row],[% normaliz]]&lt;&gt;1,DATOS_[[#This Row],[% anualiz]]&lt;&gt;1),"Sí","NO")</f>
        <v>NO</v>
      </c>
      <c r="BW942" s="137" t="str">
        <f aca="false">+IF(DATOS_[[#This Row],[% normaliz]]*DATOS_[[#This Row],[% anualiz]]=1,"NO","Sí")</f>
        <v>Sí</v>
      </c>
      <c r="BX942" s="138" t="e">
        <f aca="false">(DATOS_[[#This Row],[S.BASE]]*(1/DATOS_[[#This Row],[% normaliz]])*(1/DATOS_[[#This Row],[% anualiz]]))*IF(DATOS_[[#This Row],[Check Equiparado]]="Sí",1,0)</f>
        <v>#DIV/0!</v>
      </c>
      <c r="BY9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2" s="138" t="e">
        <f aca="false">+DATOS_[[#This Row],[SALARIO BASE Eq]]+DATOS_[[#This Row],[Tot COMPL.SAL Eq]]</f>
        <v>#DIV/0!</v>
      </c>
      <c r="CA942" s="138" t="e">
        <f aca="false" t="array" ref="CA942:CA9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2" s="138" t="e">
        <f aca="false">+DATOS_[[#This Row],[TOTAL SALARIO Eq]]+DATOS_[[#This Row],[Tot Extrasalarial Eq]]</f>
        <v>#DIV/0!</v>
      </c>
      <c r="CC942" s="139" t="n">
        <f aca="false">DATOS_[[#This Row],[S.BASE]]</f>
        <v>0</v>
      </c>
      <c r="CD942" s="139" t="n">
        <f aca="false">+SUM(DATOS_[[#This Row],[Conc.Sal.01]:[Conc.Sal.30]])</f>
        <v>0</v>
      </c>
      <c r="CE942" s="139" t="n">
        <f aca="false">+DATOS_[[#This Row],[SALARIO BASE Ef]]+DATOS_[[#This Row],[Tot COMPL.SAL Ef]]</f>
        <v>0</v>
      </c>
      <c r="CF942" s="139" t="n">
        <f aca="false">+SUM(DATOS_[[#This Row],[C.Extra.01]:[C.Extra.05]])</f>
        <v>0</v>
      </c>
      <c r="CG942" s="139" t="n">
        <f aca="false">+DATOS_[[#This Row],[TOTAL SALARIO Ef]]+DATOS_[[#This Row],[Tot Extrasalarial Ef]]</f>
        <v>0</v>
      </c>
      <c r="CH942" s="140" t="n">
        <f aca="false">MIN(IF(DATOS_[[#This Row],[Fecha Fin Contrato]]="",$D$4,DATOS_[[#This Row],[Fecha Fin Contrato]]),$D$4)-MAX(DATOS_[[#This Row],[Fecha de Contratación]],$D$3)+1</f>
        <v>1</v>
      </c>
      <c r="CI942" s="141" t="str">
        <f aca="false">IF(COUNTIFS(DATOS_[id],DATOS_[[#This Row],[id]])&gt;1,DATOS_[[#This Row],[id]],"")</f>
        <v/>
      </c>
      <c r="CJ942" s="141" t="n">
        <f aca="false">(Inicio!$G$10-DATOS_[[#This Row],[Fecha Nacimiento]])/365.25</f>
        <v>0</v>
      </c>
      <c r="CK942" s="141" t="n">
        <f aca="false">(Inicio!$G$10-DATOS_[[#This Row],[Fecha de Antigüedad]])/365.25</f>
        <v>0</v>
      </c>
      <c r="CL942" s="141" t="e">
        <f aca="false">+VLOOKUP(DATOS_[[#This Row],[Clave de Contrato]],TblTiposContrato13[],3,0)</f>
        <v>#N/A</v>
      </c>
      <c r="CM942" s="141" t="e">
        <f aca="false">+VLOOKUP(DATOS_[[#This Row],[Clave de Contrato]],TblTiposContrato13[],4,0)</f>
        <v>#N/A</v>
      </c>
      <c r="CN942" s="141" t="str">
        <f aca="false">VLOOKUP(DATOS_[[#This Row],[Edad]],CONTRATOS!TblRngEdad,2,1)</f>
        <v>20  o menos</v>
      </c>
      <c r="CO942" s="141" t="str">
        <f aca="false">VLOOKUP(DATOS_[[#This Row],[Antigüedad]],TblRngAntg14[],2,1)</f>
        <v>0 a 1 años</v>
      </c>
    </row>
    <row r="943" customFormat="false" ht="13.8" hidden="false" customHeight="false" outlineLevel="0" collapsed="false">
      <c r="D943" s="128"/>
      <c r="E943" s="129"/>
      <c r="F943" s="129"/>
      <c r="G943" s="129"/>
      <c r="H943" s="130"/>
      <c r="I943" s="131"/>
      <c r="J943" s="128"/>
      <c r="K943" s="132"/>
      <c r="L943" s="132"/>
      <c r="M943" s="133"/>
      <c r="N943" s="133"/>
      <c r="O943" s="133"/>
      <c r="P943" s="129"/>
      <c r="Z943" s="74"/>
      <c r="AA943" s="75"/>
      <c r="AB943" s="75"/>
      <c r="AC943" s="129"/>
      <c r="AD943" s="134"/>
      <c r="AE943" s="134"/>
      <c r="AF943" s="134"/>
      <c r="AG943" s="134"/>
      <c r="AH943" s="134"/>
      <c r="AI943" s="134"/>
      <c r="AJ943" s="134"/>
      <c r="AK943" s="134"/>
      <c r="AL943" s="134"/>
      <c r="AM943" s="134"/>
      <c r="AN943" s="134"/>
      <c r="AO943" s="134"/>
      <c r="AP943" s="134"/>
      <c r="AQ943" s="134"/>
      <c r="AR943" s="134"/>
      <c r="AS943" s="134"/>
      <c r="AT943" s="134"/>
      <c r="AU943" s="134"/>
      <c r="AV943" s="134"/>
      <c r="AW943" s="134"/>
      <c r="AX943" s="134"/>
      <c r="AY943" s="134"/>
      <c r="AZ943" s="134"/>
      <c r="BA943" s="134"/>
      <c r="BB943" s="134"/>
      <c r="BC943" s="134"/>
      <c r="BD943" s="134"/>
      <c r="BE943" s="134"/>
      <c r="BF943" s="134"/>
      <c r="BG943" s="134"/>
      <c r="BH943" s="134"/>
      <c r="BI943" s="134"/>
      <c r="BJ943" s="134"/>
      <c r="BK943" s="134"/>
      <c r="BL943" s="134"/>
      <c r="BM943" s="135"/>
      <c r="BN943" s="136" t="n">
        <f aca="false">+MAX($D$3,DATOS_[[#This Row],[Fecha Inicio Sit. Contract.]])</f>
        <v>0</v>
      </c>
      <c r="BO943" s="136" t="n">
        <f aca="false">+MIN($D$4,DATOS_[[#This Row],[Fecha Fin Sit. Contract.]])</f>
        <v>0</v>
      </c>
      <c r="BP943" s="137" t="n">
        <f aca="false">+DATOS_[[#This Row],[% de jornada]]*IF(DATOS_[[#This Row],[% jornada reducida]]="",1,DATOS_[[#This Row],[% jornada reducida]])</f>
        <v>0</v>
      </c>
      <c r="BQ943" s="137" t="n">
        <f aca="false">+(DATOS_[[#This Row],[F.fin.cal]]-DATOS_[[#This Row],[F.ini.cal]]+1)/($D$4-$D$3+1)</f>
        <v>1</v>
      </c>
      <c r="BR943" s="137" t="str">
        <f aca="false">IF(OR(AND(DATOS_[[#This Row],[Fecha Fin Contrato]]&lt;$D$3,DATOS_[[#This Row],[Fecha Fin Contrato]]&lt;&gt;""),DATOS_[[#This Row],[Fecha de Contratación]]&gt;$D$4),"Fuera","Dentro")</f>
        <v>Dentro</v>
      </c>
      <c r="BS943" s="137" t="str">
        <f aca="false" t="array" ref="BS943:BS943">IF(MAX(IF(DATOS_[id]=DATOS_[[#This Row],[id]],DATOS_[F.fin.cal]))=DATOS_[[#This Row],[F.fin.cal]],"Sí","NO")</f>
        <v>Sí</v>
      </c>
      <c r="BT943" s="137" t="str">
        <f aca="false">IF(AND(DATOS_[[#This Row],[% normaliz]]&lt;&gt;1,DATOS_[[#This Row],[% anualiz]]=1),"Sí","NO")</f>
        <v>Sí</v>
      </c>
      <c r="BU943" s="137" t="str">
        <f aca="false">IF(AND(DATOS_[[#This Row],[% normaliz]]=1,DATOS_[[#This Row],[% anualiz]]&lt;&gt;1),"Sí","NO")</f>
        <v>NO</v>
      </c>
      <c r="BV943" s="137" t="str">
        <f aca="false">IF(AND(DATOS_[[#This Row],[% normaliz]]&lt;&gt;1,DATOS_[[#This Row],[% anualiz]]&lt;&gt;1),"Sí","NO")</f>
        <v>NO</v>
      </c>
      <c r="BW943" s="137" t="str">
        <f aca="false">+IF(DATOS_[[#This Row],[% normaliz]]*DATOS_[[#This Row],[% anualiz]]=1,"NO","Sí")</f>
        <v>Sí</v>
      </c>
      <c r="BX943" s="138" t="e">
        <f aca="false">(DATOS_[[#This Row],[S.BASE]]*(1/DATOS_[[#This Row],[% normaliz]])*(1/DATOS_[[#This Row],[% anualiz]]))*IF(DATOS_[[#This Row],[Check Equiparado]]="Sí",1,0)</f>
        <v>#DIV/0!</v>
      </c>
      <c r="BY9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3" s="138" t="e">
        <f aca="false">+DATOS_[[#This Row],[SALARIO BASE Eq]]+DATOS_[[#This Row],[Tot COMPL.SAL Eq]]</f>
        <v>#DIV/0!</v>
      </c>
      <c r="CA943" s="138" t="e">
        <f aca="false" t="array" ref="CA943:CA9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3" s="138" t="e">
        <f aca="false">+DATOS_[[#This Row],[TOTAL SALARIO Eq]]+DATOS_[[#This Row],[Tot Extrasalarial Eq]]</f>
        <v>#DIV/0!</v>
      </c>
      <c r="CC943" s="139" t="n">
        <f aca="false">DATOS_[[#This Row],[S.BASE]]</f>
        <v>0</v>
      </c>
      <c r="CD943" s="139" t="n">
        <f aca="false">+SUM(DATOS_[[#This Row],[Conc.Sal.01]:[Conc.Sal.30]])</f>
        <v>0</v>
      </c>
      <c r="CE943" s="139" t="n">
        <f aca="false">+DATOS_[[#This Row],[SALARIO BASE Ef]]+DATOS_[[#This Row],[Tot COMPL.SAL Ef]]</f>
        <v>0</v>
      </c>
      <c r="CF943" s="139" t="n">
        <f aca="false">+SUM(DATOS_[[#This Row],[C.Extra.01]:[C.Extra.05]])</f>
        <v>0</v>
      </c>
      <c r="CG943" s="139" t="n">
        <f aca="false">+DATOS_[[#This Row],[TOTAL SALARIO Ef]]+DATOS_[[#This Row],[Tot Extrasalarial Ef]]</f>
        <v>0</v>
      </c>
      <c r="CH943" s="140" t="n">
        <f aca="false">MIN(IF(DATOS_[[#This Row],[Fecha Fin Contrato]]="",$D$4,DATOS_[[#This Row],[Fecha Fin Contrato]]),$D$4)-MAX(DATOS_[[#This Row],[Fecha de Contratación]],$D$3)+1</f>
        <v>1</v>
      </c>
      <c r="CI943" s="141" t="str">
        <f aca="false">IF(COUNTIFS(DATOS_[id],DATOS_[[#This Row],[id]])&gt;1,DATOS_[[#This Row],[id]],"")</f>
        <v/>
      </c>
      <c r="CJ943" s="141" t="n">
        <f aca="false">(Inicio!$G$10-DATOS_[[#This Row],[Fecha Nacimiento]])/365.25</f>
        <v>0</v>
      </c>
      <c r="CK943" s="141" t="n">
        <f aca="false">(Inicio!$G$10-DATOS_[[#This Row],[Fecha de Antigüedad]])/365.25</f>
        <v>0</v>
      </c>
      <c r="CL943" s="141" t="e">
        <f aca="false">+VLOOKUP(DATOS_[[#This Row],[Clave de Contrato]],TblTiposContrato13[],3,0)</f>
        <v>#N/A</v>
      </c>
      <c r="CM943" s="141" t="e">
        <f aca="false">+VLOOKUP(DATOS_[[#This Row],[Clave de Contrato]],TblTiposContrato13[],4,0)</f>
        <v>#N/A</v>
      </c>
      <c r="CN943" s="141" t="str">
        <f aca="false">VLOOKUP(DATOS_[[#This Row],[Edad]],CONTRATOS!TblRngEdad,2,1)</f>
        <v>20  o menos</v>
      </c>
      <c r="CO943" s="141" t="str">
        <f aca="false">VLOOKUP(DATOS_[[#This Row],[Antigüedad]],TblRngAntg14[],2,1)</f>
        <v>0 a 1 años</v>
      </c>
    </row>
    <row r="944" customFormat="false" ht="13.8" hidden="false" customHeight="false" outlineLevel="0" collapsed="false">
      <c r="D944" s="128"/>
      <c r="E944" s="129"/>
      <c r="F944" s="129"/>
      <c r="G944" s="129"/>
      <c r="H944" s="130"/>
      <c r="I944" s="131"/>
      <c r="J944" s="128"/>
      <c r="K944" s="132"/>
      <c r="L944" s="132"/>
      <c r="M944" s="133"/>
      <c r="N944" s="133"/>
      <c r="O944" s="133"/>
      <c r="P944" s="129"/>
      <c r="Z944" s="74"/>
      <c r="AA944" s="75"/>
      <c r="AB944" s="75"/>
      <c r="AC944" s="129"/>
      <c r="AD944" s="134"/>
      <c r="AE944" s="134"/>
      <c r="AF944" s="134"/>
      <c r="AG944" s="134"/>
      <c r="AH944" s="134"/>
      <c r="AI944" s="134"/>
      <c r="AJ944" s="134"/>
      <c r="AK944" s="134"/>
      <c r="AL944" s="134"/>
      <c r="AM944" s="134"/>
      <c r="AN944" s="134"/>
      <c r="AO944" s="134"/>
      <c r="AP944" s="134"/>
      <c r="AQ944" s="134"/>
      <c r="AR944" s="134"/>
      <c r="AS944" s="134"/>
      <c r="AT944" s="134"/>
      <c r="AU944" s="134"/>
      <c r="AV944" s="134"/>
      <c r="AW944" s="134"/>
      <c r="AX944" s="134"/>
      <c r="AY944" s="134"/>
      <c r="AZ944" s="134"/>
      <c r="BA944" s="134"/>
      <c r="BB944" s="134"/>
      <c r="BC944" s="134"/>
      <c r="BD944" s="134"/>
      <c r="BE944" s="134"/>
      <c r="BF944" s="134"/>
      <c r="BG944" s="134"/>
      <c r="BH944" s="134"/>
      <c r="BI944" s="134"/>
      <c r="BJ944" s="134"/>
      <c r="BK944" s="134"/>
      <c r="BL944" s="134"/>
      <c r="BM944" s="135"/>
      <c r="BN944" s="136" t="n">
        <f aca="false">+MAX($D$3,DATOS_[[#This Row],[Fecha Inicio Sit. Contract.]])</f>
        <v>0</v>
      </c>
      <c r="BO944" s="136" t="n">
        <f aca="false">+MIN($D$4,DATOS_[[#This Row],[Fecha Fin Sit. Contract.]])</f>
        <v>0</v>
      </c>
      <c r="BP944" s="137" t="n">
        <f aca="false">+DATOS_[[#This Row],[% de jornada]]*IF(DATOS_[[#This Row],[% jornada reducida]]="",1,DATOS_[[#This Row],[% jornada reducida]])</f>
        <v>0</v>
      </c>
      <c r="BQ944" s="137" t="n">
        <f aca="false">+(DATOS_[[#This Row],[F.fin.cal]]-DATOS_[[#This Row],[F.ini.cal]]+1)/($D$4-$D$3+1)</f>
        <v>1</v>
      </c>
      <c r="BR944" s="137" t="str">
        <f aca="false">IF(OR(AND(DATOS_[[#This Row],[Fecha Fin Contrato]]&lt;$D$3,DATOS_[[#This Row],[Fecha Fin Contrato]]&lt;&gt;""),DATOS_[[#This Row],[Fecha de Contratación]]&gt;$D$4),"Fuera","Dentro")</f>
        <v>Dentro</v>
      </c>
      <c r="BS944" s="137" t="str">
        <f aca="false" t="array" ref="BS944:BS944">IF(MAX(IF(DATOS_[id]=DATOS_[[#This Row],[id]],DATOS_[F.fin.cal]))=DATOS_[[#This Row],[F.fin.cal]],"Sí","NO")</f>
        <v>Sí</v>
      </c>
      <c r="BT944" s="137" t="str">
        <f aca="false">IF(AND(DATOS_[[#This Row],[% normaliz]]&lt;&gt;1,DATOS_[[#This Row],[% anualiz]]=1),"Sí","NO")</f>
        <v>Sí</v>
      </c>
      <c r="BU944" s="137" t="str">
        <f aca="false">IF(AND(DATOS_[[#This Row],[% normaliz]]=1,DATOS_[[#This Row],[% anualiz]]&lt;&gt;1),"Sí","NO")</f>
        <v>NO</v>
      </c>
      <c r="BV944" s="137" t="str">
        <f aca="false">IF(AND(DATOS_[[#This Row],[% normaliz]]&lt;&gt;1,DATOS_[[#This Row],[% anualiz]]&lt;&gt;1),"Sí","NO")</f>
        <v>NO</v>
      </c>
      <c r="BW944" s="137" t="str">
        <f aca="false">+IF(DATOS_[[#This Row],[% normaliz]]*DATOS_[[#This Row],[% anualiz]]=1,"NO","Sí")</f>
        <v>Sí</v>
      </c>
      <c r="BX944" s="138" t="e">
        <f aca="false">(DATOS_[[#This Row],[S.BASE]]*(1/DATOS_[[#This Row],[% normaliz]])*(1/DATOS_[[#This Row],[% anualiz]]))*IF(DATOS_[[#This Row],[Check Equiparado]]="Sí",1,0)</f>
        <v>#DIV/0!</v>
      </c>
      <c r="BY9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4" s="138" t="e">
        <f aca="false">+DATOS_[[#This Row],[SALARIO BASE Eq]]+DATOS_[[#This Row],[Tot COMPL.SAL Eq]]</f>
        <v>#DIV/0!</v>
      </c>
      <c r="CA944" s="138" t="e">
        <f aca="false" t="array" ref="CA944:CA9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4" s="138" t="e">
        <f aca="false">+DATOS_[[#This Row],[TOTAL SALARIO Eq]]+DATOS_[[#This Row],[Tot Extrasalarial Eq]]</f>
        <v>#DIV/0!</v>
      </c>
      <c r="CC944" s="139" t="n">
        <f aca="false">DATOS_[[#This Row],[S.BASE]]</f>
        <v>0</v>
      </c>
      <c r="CD944" s="139" t="n">
        <f aca="false">+SUM(DATOS_[[#This Row],[Conc.Sal.01]:[Conc.Sal.30]])</f>
        <v>0</v>
      </c>
      <c r="CE944" s="139" t="n">
        <f aca="false">+DATOS_[[#This Row],[SALARIO BASE Ef]]+DATOS_[[#This Row],[Tot COMPL.SAL Ef]]</f>
        <v>0</v>
      </c>
      <c r="CF944" s="139" t="n">
        <f aca="false">+SUM(DATOS_[[#This Row],[C.Extra.01]:[C.Extra.05]])</f>
        <v>0</v>
      </c>
      <c r="CG944" s="139" t="n">
        <f aca="false">+DATOS_[[#This Row],[TOTAL SALARIO Ef]]+DATOS_[[#This Row],[Tot Extrasalarial Ef]]</f>
        <v>0</v>
      </c>
      <c r="CH944" s="140" t="n">
        <f aca="false">MIN(IF(DATOS_[[#This Row],[Fecha Fin Contrato]]="",$D$4,DATOS_[[#This Row],[Fecha Fin Contrato]]),$D$4)-MAX(DATOS_[[#This Row],[Fecha de Contratación]],$D$3)+1</f>
        <v>1</v>
      </c>
      <c r="CI944" s="141" t="str">
        <f aca="false">IF(COUNTIFS(DATOS_[id],DATOS_[[#This Row],[id]])&gt;1,DATOS_[[#This Row],[id]],"")</f>
        <v/>
      </c>
      <c r="CJ944" s="141" t="n">
        <f aca="false">(Inicio!$G$10-DATOS_[[#This Row],[Fecha Nacimiento]])/365.25</f>
        <v>0</v>
      </c>
      <c r="CK944" s="141" t="n">
        <f aca="false">(Inicio!$G$10-DATOS_[[#This Row],[Fecha de Antigüedad]])/365.25</f>
        <v>0</v>
      </c>
      <c r="CL944" s="141" t="e">
        <f aca="false">+VLOOKUP(DATOS_[[#This Row],[Clave de Contrato]],TblTiposContrato13[],3,0)</f>
        <v>#N/A</v>
      </c>
      <c r="CM944" s="141" t="e">
        <f aca="false">+VLOOKUP(DATOS_[[#This Row],[Clave de Contrato]],TblTiposContrato13[],4,0)</f>
        <v>#N/A</v>
      </c>
      <c r="CN944" s="141" t="str">
        <f aca="false">VLOOKUP(DATOS_[[#This Row],[Edad]],CONTRATOS!TblRngEdad,2,1)</f>
        <v>20  o menos</v>
      </c>
      <c r="CO944" s="141" t="str">
        <f aca="false">VLOOKUP(DATOS_[[#This Row],[Antigüedad]],TblRngAntg14[],2,1)</f>
        <v>0 a 1 años</v>
      </c>
    </row>
    <row r="945" customFormat="false" ht="13.8" hidden="false" customHeight="false" outlineLevel="0" collapsed="false">
      <c r="D945" s="128"/>
      <c r="E945" s="129"/>
      <c r="F945" s="129"/>
      <c r="G945" s="129"/>
      <c r="H945" s="130"/>
      <c r="I945" s="131"/>
      <c r="J945" s="128"/>
      <c r="K945" s="132"/>
      <c r="L945" s="132"/>
      <c r="M945" s="133"/>
      <c r="N945" s="133"/>
      <c r="O945" s="133"/>
      <c r="P945" s="129"/>
      <c r="Z945" s="74"/>
      <c r="AA945" s="75"/>
      <c r="AB945" s="75"/>
      <c r="AC945" s="129"/>
      <c r="AD945" s="134"/>
      <c r="AE945" s="134"/>
      <c r="AF945" s="134"/>
      <c r="AG945" s="134"/>
      <c r="AH945" s="134"/>
      <c r="AI945" s="134"/>
      <c r="AJ945" s="134"/>
      <c r="AK945" s="134"/>
      <c r="AL945" s="134"/>
      <c r="AM945" s="134"/>
      <c r="AN945" s="134"/>
      <c r="AO945" s="134"/>
      <c r="AP945" s="134"/>
      <c r="AQ945" s="134"/>
      <c r="AR945" s="134"/>
      <c r="AS945" s="134"/>
      <c r="AT945" s="134"/>
      <c r="AU945" s="134"/>
      <c r="AV945" s="134"/>
      <c r="AW945" s="134"/>
      <c r="AX945" s="134"/>
      <c r="AY945" s="134"/>
      <c r="AZ945" s="134"/>
      <c r="BA945" s="134"/>
      <c r="BB945" s="134"/>
      <c r="BC945" s="134"/>
      <c r="BD945" s="134"/>
      <c r="BE945" s="134"/>
      <c r="BF945" s="134"/>
      <c r="BG945" s="134"/>
      <c r="BH945" s="134"/>
      <c r="BI945" s="134"/>
      <c r="BJ945" s="134"/>
      <c r="BK945" s="134"/>
      <c r="BL945" s="134"/>
      <c r="BM945" s="135"/>
      <c r="BN945" s="136" t="n">
        <f aca="false">+MAX($D$3,DATOS_[[#This Row],[Fecha Inicio Sit. Contract.]])</f>
        <v>0</v>
      </c>
      <c r="BO945" s="136" t="n">
        <f aca="false">+MIN($D$4,DATOS_[[#This Row],[Fecha Fin Sit. Contract.]])</f>
        <v>0</v>
      </c>
      <c r="BP945" s="137" t="n">
        <f aca="false">+DATOS_[[#This Row],[% de jornada]]*IF(DATOS_[[#This Row],[% jornada reducida]]="",1,DATOS_[[#This Row],[% jornada reducida]])</f>
        <v>0</v>
      </c>
      <c r="BQ945" s="137" t="n">
        <f aca="false">+(DATOS_[[#This Row],[F.fin.cal]]-DATOS_[[#This Row],[F.ini.cal]]+1)/($D$4-$D$3+1)</f>
        <v>1</v>
      </c>
      <c r="BR945" s="137" t="str">
        <f aca="false">IF(OR(AND(DATOS_[[#This Row],[Fecha Fin Contrato]]&lt;$D$3,DATOS_[[#This Row],[Fecha Fin Contrato]]&lt;&gt;""),DATOS_[[#This Row],[Fecha de Contratación]]&gt;$D$4),"Fuera","Dentro")</f>
        <v>Dentro</v>
      </c>
      <c r="BS945" s="137" t="str">
        <f aca="false" t="array" ref="BS945:BS945">IF(MAX(IF(DATOS_[id]=DATOS_[[#This Row],[id]],DATOS_[F.fin.cal]))=DATOS_[[#This Row],[F.fin.cal]],"Sí","NO")</f>
        <v>Sí</v>
      </c>
      <c r="BT945" s="137" t="str">
        <f aca="false">IF(AND(DATOS_[[#This Row],[% normaliz]]&lt;&gt;1,DATOS_[[#This Row],[% anualiz]]=1),"Sí","NO")</f>
        <v>Sí</v>
      </c>
      <c r="BU945" s="137" t="str">
        <f aca="false">IF(AND(DATOS_[[#This Row],[% normaliz]]=1,DATOS_[[#This Row],[% anualiz]]&lt;&gt;1),"Sí","NO")</f>
        <v>NO</v>
      </c>
      <c r="BV945" s="137" t="str">
        <f aca="false">IF(AND(DATOS_[[#This Row],[% normaliz]]&lt;&gt;1,DATOS_[[#This Row],[% anualiz]]&lt;&gt;1),"Sí","NO")</f>
        <v>NO</v>
      </c>
      <c r="BW945" s="137" t="str">
        <f aca="false">+IF(DATOS_[[#This Row],[% normaliz]]*DATOS_[[#This Row],[% anualiz]]=1,"NO","Sí")</f>
        <v>Sí</v>
      </c>
      <c r="BX945" s="138" t="e">
        <f aca="false">(DATOS_[[#This Row],[S.BASE]]*(1/DATOS_[[#This Row],[% normaliz]])*(1/DATOS_[[#This Row],[% anualiz]]))*IF(DATOS_[[#This Row],[Check Equiparado]]="Sí",1,0)</f>
        <v>#DIV/0!</v>
      </c>
      <c r="BY9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5" s="138" t="e">
        <f aca="false">+DATOS_[[#This Row],[SALARIO BASE Eq]]+DATOS_[[#This Row],[Tot COMPL.SAL Eq]]</f>
        <v>#DIV/0!</v>
      </c>
      <c r="CA945" s="138" t="e">
        <f aca="false" t="array" ref="CA945:CA9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5" s="138" t="e">
        <f aca="false">+DATOS_[[#This Row],[TOTAL SALARIO Eq]]+DATOS_[[#This Row],[Tot Extrasalarial Eq]]</f>
        <v>#DIV/0!</v>
      </c>
      <c r="CC945" s="139" t="n">
        <f aca="false">DATOS_[[#This Row],[S.BASE]]</f>
        <v>0</v>
      </c>
      <c r="CD945" s="139" t="n">
        <f aca="false">+SUM(DATOS_[[#This Row],[Conc.Sal.01]:[Conc.Sal.30]])</f>
        <v>0</v>
      </c>
      <c r="CE945" s="139" t="n">
        <f aca="false">+DATOS_[[#This Row],[SALARIO BASE Ef]]+DATOS_[[#This Row],[Tot COMPL.SAL Ef]]</f>
        <v>0</v>
      </c>
      <c r="CF945" s="139" t="n">
        <f aca="false">+SUM(DATOS_[[#This Row],[C.Extra.01]:[C.Extra.05]])</f>
        <v>0</v>
      </c>
      <c r="CG945" s="139" t="n">
        <f aca="false">+DATOS_[[#This Row],[TOTAL SALARIO Ef]]+DATOS_[[#This Row],[Tot Extrasalarial Ef]]</f>
        <v>0</v>
      </c>
      <c r="CH945" s="140" t="n">
        <f aca="false">MIN(IF(DATOS_[[#This Row],[Fecha Fin Contrato]]="",$D$4,DATOS_[[#This Row],[Fecha Fin Contrato]]),$D$4)-MAX(DATOS_[[#This Row],[Fecha de Contratación]],$D$3)+1</f>
        <v>1</v>
      </c>
      <c r="CI945" s="141" t="str">
        <f aca="false">IF(COUNTIFS(DATOS_[id],DATOS_[[#This Row],[id]])&gt;1,DATOS_[[#This Row],[id]],"")</f>
        <v/>
      </c>
      <c r="CJ945" s="141" t="n">
        <f aca="false">(Inicio!$G$10-DATOS_[[#This Row],[Fecha Nacimiento]])/365.25</f>
        <v>0</v>
      </c>
      <c r="CK945" s="141" t="n">
        <f aca="false">(Inicio!$G$10-DATOS_[[#This Row],[Fecha de Antigüedad]])/365.25</f>
        <v>0</v>
      </c>
      <c r="CL945" s="141" t="e">
        <f aca="false">+VLOOKUP(DATOS_[[#This Row],[Clave de Contrato]],TblTiposContrato13[],3,0)</f>
        <v>#N/A</v>
      </c>
      <c r="CM945" s="141" t="e">
        <f aca="false">+VLOOKUP(DATOS_[[#This Row],[Clave de Contrato]],TblTiposContrato13[],4,0)</f>
        <v>#N/A</v>
      </c>
      <c r="CN945" s="141" t="str">
        <f aca="false">VLOOKUP(DATOS_[[#This Row],[Edad]],CONTRATOS!TblRngEdad,2,1)</f>
        <v>20  o menos</v>
      </c>
      <c r="CO945" s="141" t="str">
        <f aca="false">VLOOKUP(DATOS_[[#This Row],[Antigüedad]],TblRngAntg14[],2,1)</f>
        <v>0 a 1 años</v>
      </c>
    </row>
    <row r="946" customFormat="false" ht="13.8" hidden="false" customHeight="false" outlineLevel="0" collapsed="false">
      <c r="D946" s="128"/>
      <c r="E946" s="129"/>
      <c r="F946" s="129"/>
      <c r="G946" s="129"/>
      <c r="H946" s="130"/>
      <c r="I946" s="131"/>
      <c r="J946" s="128"/>
      <c r="K946" s="132"/>
      <c r="L946" s="132"/>
      <c r="M946" s="133"/>
      <c r="N946" s="133"/>
      <c r="O946" s="133"/>
      <c r="P946" s="129"/>
      <c r="Z946" s="74"/>
      <c r="AA946" s="75"/>
      <c r="AB946" s="75"/>
      <c r="AC946" s="129"/>
      <c r="AD946" s="134"/>
      <c r="AE946" s="134"/>
      <c r="AF946" s="134"/>
      <c r="AG946" s="134"/>
      <c r="AH946" s="134"/>
      <c r="AI946" s="134"/>
      <c r="AJ946" s="134"/>
      <c r="AK946" s="134"/>
      <c r="AL946" s="134"/>
      <c r="AM946" s="134"/>
      <c r="AN946" s="134"/>
      <c r="AO946" s="134"/>
      <c r="AP946" s="134"/>
      <c r="AQ946" s="134"/>
      <c r="AR946" s="134"/>
      <c r="AS946" s="134"/>
      <c r="AT946" s="134"/>
      <c r="AU946" s="134"/>
      <c r="AV946" s="134"/>
      <c r="AW946" s="134"/>
      <c r="AX946" s="134"/>
      <c r="AY946" s="134"/>
      <c r="AZ946" s="134"/>
      <c r="BA946" s="134"/>
      <c r="BB946" s="134"/>
      <c r="BC946" s="134"/>
      <c r="BD946" s="134"/>
      <c r="BE946" s="134"/>
      <c r="BF946" s="134"/>
      <c r="BG946" s="134"/>
      <c r="BH946" s="134"/>
      <c r="BI946" s="134"/>
      <c r="BJ946" s="134"/>
      <c r="BK946" s="134"/>
      <c r="BL946" s="134"/>
      <c r="BM946" s="135"/>
      <c r="BN946" s="136" t="n">
        <f aca="false">+MAX($D$3,DATOS_[[#This Row],[Fecha Inicio Sit. Contract.]])</f>
        <v>0</v>
      </c>
      <c r="BO946" s="136" t="n">
        <f aca="false">+MIN($D$4,DATOS_[[#This Row],[Fecha Fin Sit. Contract.]])</f>
        <v>0</v>
      </c>
      <c r="BP946" s="137" t="n">
        <f aca="false">+DATOS_[[#This Row],[% de jornada]]*IF(DATOS_[[#This Row],[% jornada reducida]]="",1,DATOS_[[#This Row],[% jornada reducida]])</f>
        <v>0</v>
      </c>
      <c r="BQ946" s="137" t="n">
        <f aca="false">+(DATOS_[[#This Row],[F.fin.cal]]-DATOS_[[#This Row],[F.ini.cal]]+1)/($D$4-$D$3+1)</f>
        <v>1</v>
      </c>
      <c r="BR946" s="137" t="str">
        <f aca="false">IF(OR(AND(DATOS_[[#This Row],[Fecha Fin Contrato]]&lt;$D$3,DATOS_[[#This Row],[Fecha Fin Contrato]]&lt;&gt;""),DATOS_[[#This Row],[Fecha de Contratación]]&gt;$D$4),"Fuera","Dentro")</f>
        <v>Dentro</v>
      </c>
      <c r="BS946" s="137" t="str">
        <f aca="false" t="array" ref="BS946:BS946">IF(MAX(IF(DATOS_[id]=DATOS_[[#This Row],[id]],DATOS_[F.fin.cal]))=DATOS_[[#This Row],[F.fin.cal]],"Sí","NO")</f>
        <v>Sí</v>
      </c>
      <c r="BT946" s="137" t="str">
        <f aca="false">IF(AND(DATOS_[[#This Row],[% normaliz]]&lt;&gt;1,DATOS_[[#This Row],[% anualiz]]=1),"Sí","NO")</f>
        <v>Sí</v>
      </c>
      <c r="BU946" s="137" t="str">
        <f aca="false">IF(AND(DATOS_[[#This Row],[% normaliz]]=1,DATOS_[[#This Row],[% anualiz]]&lt;&gt;1),"Sí","NO")</f>
        <v>NO</v>
      </c>
      <c r="BV946" s="137" t="str">
        <f aca="false">IF(AND(DATOS_[[#This Row],[% normaliz]]&lt;&gt;1,DATOS_[[#This Row],[% anualiz]]&lt;&gt;1),"Sí","NO")</f>
        <v>NO</v>
      </c>
      <c r="BW946" s="137" t="str">
        <f aca="false">+IF(DATOS_[[#This Row],[% normaliz]]*DATOS_[[#This Row],[% anualiz]]=1,"NO","Sí")</f>
        <v>Sí</v>
      </c>
      <c r="BX946" s="138" t="e">
        <f aca="false">(DATOS_[[#This Row],[S.BASE]]*(1/DATOS_[[#This Row],[% normaliz]])*(1/DATOS_[[#This Row],[% anualiz]]))*IF(DATOS_[[#This Row],[Check Equiparado]]="Sí",1,0)</f>
        <v>#DIV/0!</v>
      </c>
      <c r="BY9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6" s="138" t="e">
        <f aca="false">+DATOS_[[#This Row],[SALARIO BASE Eq]]+DATOS_[[#This Row],[Tot COMPL.SAL Eq]]</f>
        <v>#DIV/0!</v>
      </c>
      <c r="CA946" s="138" t="e">
        <f aca="false" t="array" ref="CA946:CA9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6" s="138" t="e">
        <f aca="false">+DATOS_[[#This Row],[TOTAL SALARIO Eq]]+DATOS_[[#This Row],[Tot Extrasalarial Eq]]</f>
        <v>#DIV/0!</v>
      </c>
      <c r="CC946" s="139" t="n">
        <f aca="false">DATOS_[[#This Row],[S.BASE]]</f>
        <v>0</v>
      </c>
      <c r="CD946" s="139" t="n">
        <f aca="false">+SUM(DATOS_[[#This Row],[Conc.Sal.01]:[Conc.Sal.30]])</f>
        <v>0</v>
      </c>
      <c r="CE946" s="139" t="n">
        <f aca="false">+DATOS_[[#This Row],[SALARIO BASE Ef]]+DATOS_[[#This Row],[Tot COMPL.SAL Ef]]</f>
        <v>0</v>
      </c>
      <c r="CF946" s="139" t="n">
        <f aca="false">+SUM(DATOS_[[#This Row],[C.Extra.01]:[C.Extra.05]])</f>
        <v>0</v>
      </c>
      <c r="CG946" s="139" t="n">
        <f aca="false">+DATOS_[[#This Row],[TOTAL SALARIO Ef]]+DATOS_[[#This Row],[Tot Extrasalarial Ef]]</f>
        <v>0</v>
      </c>
      <c r="CH946" s="140" t="n">
        <f aca="false">MIN(IF(DATOS_[[#This Row],[Fecha Fin Contrato]]="",$D$4,DATOS_[[#This Row],[Fecha Fin Contrato]]),$D$4)-MAX(DATOS_[[#This Row],[Fecha de Contratación]],$D$3)+1</f>
        <v>1</v>
      </c>
      <c r="CI946" s="141" t="str">
        <f aca="false">IF(COUNTIFS(DATOS_[id],DATOS_[[#This Row],[id]])&gt;1,DATOS_[[#This Row],[id]],"")</f>
        <v/>
      </c>
      <c r="CJ946" s="141" t="n">
        <f aca="false">(Inicio!$G$10-DATOS_[[#This Row],[Fecha Nacimiento]])/365.25</f>
        <v>0</v>
      </c>
      <c r="CK946" s="141" t="n">
        <f aca="false">(Inicio!$G$10-DATOS_[[#This Row],[Fecha de Antigüedad]])/365.25</f>
        <v>0</v>
      </c>
      <c r="CL946" s="141" t="e">
        <f aca="false">+VLOOKUP(DATOS_[[#This Row],[Clave de Contrato]],TblTiposContrato13[],3,0)</f>
        <v>#N/A</v>
      </c>
      <c r="CM946" s="141" t="e">
        <f aca="false">+VLOOKUP(DATOS_[[#This Row],[Clave de Contrato]],TblTiposContrato13[],4,0)</f>
        <v>#N/A</v>
      </c>
      <c r="CN946" s="141" t="str">
        <f aca="false">VLOOKUP(DATOS_[[#This Row],[Edad]],CONTRATOS!TblRngEdad,2,1)</f>
        <v>20  o menos</v>
      </c>
      <c r="CO946" s="141" t="str">
        <f aca="false">VLOOKUP(DATOS_[[#This Row],[Antigüedad]],TblRngAntg14[],2,1)</f>
        <v>0 a 1 años</v>
      </c>
    </row>
    <row r="947" customFormat="false" ht="13.8" hidden="false" customHeight="false" outlineLevel="0" collapsed="false">
      <c r="D947" s="128"/>
      <c r="E947" s="129"/>
      <c r="F947" s="129"/>
      <c r="G947" s="129"/>
      <c r="H947" s="130"/>
      <c r="I947" s="131"/>
      <c r="J947" s="128"/>
      <c r="K947" s="132"/>
      <c r="L947" s="132"/>
      <c r="M947" s="133"/>
      <c r="N947" s="133"/>
      <c r="O947" s="133"/>
      <c r="P947" s="129"/>
      <c r="Z947" s="74"/>
      <c r="AA947" s="75"/>
      <c r="AB947" s="75"/>
      <c r="AC947" s="129"/>
      <c r="AD947" s="134"/>
      <c r="AE947" s="134"/>
      <c r="AF947" s="134"/>
      <c r="AG947" s="134"/>
      <c r="AH947" s="134"/>
      <c r="AI947" s="134"/>
      <c r="AJ947" s="134"/>
      <c r="AK947" s="134"/>
      <c r="AL947" s="134"/>
      <c r="AM947" s="134"/>
      <c r="AN947" s="134"/>
      <c r="AO947" s="134"/>
      <c r="AP947" s="134"/>
      <c r="AQ947" s="134"/>
      <c r="AR947" s="134"/>
      <c r="AS947" s="134"/>
      <c r="AT947" s="134"/>
      <c r="AU947" s="134"/>
      <c r="AV947" s="134"/>
      <c r="AW947" s="134"/>
      <c r="AX947" s="134"/>
      <c r="AY947" s="134"/>
      <c r="AZ947" s="134"/>
      <c r="BA947" s="134"/>
      <c r="BB947" s="134"/>
      <c r="BC947" s="134"/>
      <c r="BD947" s="134"/>
      <c r="BE947" s="134"/>
      <c r="BF947" s="134"/>
      <c r="BG947" s="134"/>
      <c r="BH947" s="134"/>
      <c r="BI947" s="134"/>
      <c r="BJ947" s="134"/>
      <c r="BK947" s="134"/>
      <c r="BL947" s="134"/>
      <c r="BM947" s="135"/>
      <c r="BN947" s="136" t="n">
        <f aca="false">+MAX($D$3,DATOS_[[#This Row],[Fecha Inicio Sit. Contract.]])</f>
        <v>0</v>
      </c>
      <c r="BO947" s="136" t="n">
        <f aca="false">+MIN($D$4,DATOS_[[#This Row],[Fecha Fin Sit. Contract.]])</f>
        <v>0</v>
      </c>
      <c r="BP947" s="137" t="n">
        <f aca="false">+DATOS_[[#This Row],[% de jornada]]*IF(DATOS_[[#This Row],[% jornada reducida]]="",1,DATOS_[[#This Row],[% jornada reducida]])</f>
        <v>0</v>
      </c>
      <c r="BQ947" s="137" t="n">
        <f aca="false">+(DATOS_[[#This Row],[F.fin.cal]]-DATOS_[[#This Row],[F.ini.cal]]+1)/($D$4-$D$3+1)</f>
        <v>1</v>
      </c>
      <c r="BR947" s="137" t="str">
        <f aca="false">IF(OR(AND(DATOS_[[#This Row],[Fecha Fin Contrato]]&lt;$D$3,DATOS_[[#This Row],[Fecha Fin Contrato]]&lt;&gt;""),DATOS_[[#This Row],[Fecha de Contratación]]&gt;$D$4),"Fuera","Dentro")</f>
        <v>Dentro</v>
      </c>
      <c r="BS947" s="137" t="str">
        <f aca="false" t="array" ref="BS947:BS947">IF(MAX(IF(DATOS_[id]=DATOS_[[#This Row],[id]],DATOS_[F.fin.cal]))=DATOS_[[#This Row],[F.fin.cal]],"Sí","NO")</f>
        <v>Sí</v>
      </c>
      <c r="BT947" s="137" t="str">
        <f aca="false">IF(AND(DATOS_[[#This Row],[% normaliz]]&lt;&gt;1,DATOS_[[#This Row],[% anualiz]]=1),"Sí","NO")</f>
        <v>Sí</v>
      </c>
      <c r="BU947" s="137" t="str">
        <f aca="false">IF(AND(DATOS_[[#This Row],[% normaliz]]=1,DATOS_[[#This Row],[% anualiz]]&lt;&gt;1),"Sí","NO")</f>
        <v>NO</v>
      </c>
      <c r="BV947" s="137" t="str">
        <f aca="false">IF(AND(DATOS_[[#This Row],[% normaliz]]&lt;&gt;1,DATOS_[[#This Row],[% anualiz]]&lt;&gt;1),"Sí","NO")</f>
        <v>NO</v>
      </c>
      <c r="BW947" s="137" t="str">
        <f aca="false">+IF(DATOS_[[#This Row],[% normaliz]]*DATOS_[[#This Row],[% anualiz]]=1,"NO","Sí")</f>
        <v>Sí</v>
      </c>
      <c r="BX947" s="138" t="e">
        <f aca="false">(DATOS_[[#This Row],[S.BASE]]*(1/DATOS_[[#This Row],[% normaliz]])*(1/DATOS_[[#This Row],[% anualiz]]))*IF(DATOS_[[#This Row],[Check Equiparado]]="Sí",1,0)</f>
        <v>#DIV/0!</v>
      </c>
      <c r="BY9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7" s="138" t="e">
        <f aca="false">+DATOS_[[#This Row],[SALARIO BASE Eq]]+DATOS_[[#This Row],[Tot COMPL.SAL Eq]]</f>
        <v>#DIV/0!</v>
      </c>
      <c r="CA947" s="138" t="e">
        <f aca="false" t="array" ref="CA947:CA9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7" s="138" t="e">
        <f aca="false">+DATOS_[[#This Row],[TOTAL SALARIO Eq]]+DATOS_[[#This Row],[Tot Extrasalarial Eq]]</f>
        <v>#DIV/0!</v>
      </c>
      <c r="CC947" s="139" t="n">
        <f aca="false">DATOS_[[#This Row],[S.BASE]]</f>
        <v>0</v>
      </c>
      <c r="CD947" s="139" t="n">
        <f aca="false">+SUM(DATOS_[[#This Row],[Conc.Sal.01]:[Conc.Sal.30]])</f>
        <v>0</v>
      </c>
      <c r="CE947" s="139" t="n">
        <f aca="false">+DATOS_[[#This Row],[SALARIO BASE Ef]]+DATOS_[[#This Row],[Tot COMPL.SAL Ef]]</f>
        <v>0</v>
      </c>
      <c r="CF947" s="139" t="n">
        <f aca="false">+SUM(DATOS_[[#This Row],[C.Extra.01]:[C.Extra.05]])</f>
        <v>0</v>
      </c>
      <c r="CG947" s="139" t="n">
        <f aca="false">+DATOS_[[#This Row],[TOTAL SALARIO Ef]]+DATOS_[[#This Row],[Tot Extrasalarial Ef]]</f>
        <v>0</v>
      </c>
      <c r="CH947" s="140" t="n">
        <f aca="false">MIN(IF(DATOS_[[#This Row],[Fecha Fin Contrato]]="",$D$4,DATOS_[[#This Row],[Fecha Fin Contrato]]),$D$4)-MAX(DATOS_[[#This Row],[Fecha de Contratación]],$D$3)+1</f>
        <v>1</v>
      </c>
      <c r="CI947" s="141" t="str">
        <f aca="false">IF(COUNTIFS(DATOS_[id],DATOS_[[#This Row],[id]])&gt;1,DATOS_[[#This Row],[id]],"")</f>
        <v/>
      </c>
      <c r="CJ947" s="141" t="n">
        <f aca="false">(Inicio!$G$10-DATOS_[[#This Row],[Fecha Nacimiento]])/365.25</f>
        <v>0</v>
      </c>
      <c r="CK947" s="141" t="n">
        <f aca="false">(Inicio!$G$10-DATOS_[[#This Row],[Fecha de Antigüedad]])/365.25</f>
        <v>0</v>
      </c>
      <c r="CL947" s="141" t="e">
        <f aca="false">+VLOOKUP(DATOS_[[#This Row],[Clave de Contrato]],TblTiposContrato13[],3,0)</f>
        <v>#N/A</v>
      </c>
      <c r="CM947" s="141" t="e">
        <f aca="false">+VLOOKUP(DATOS_[[#This Row],[Clave de Contrato]],TblTiposContrato13[],4,0)</f>
        <v>#N/A</v>
      </c>
      <c r="CN947" s="141" t="str">
        <f aca="false">VLOOKUP(DATOS_[[#This Row],[Edad]],CONTRATOS!TblRngEdad,2,1)</f>
        <v>20  o menos</v>
      </c>
      <c r="CO947" s="141" t="str">
        <f aca="false">VLOOKUP(DATOS_[[#This Row],[Antigüedad]],TblRngAntg14[],2,1)</f>
        <v>0 a 1 años</v>
      </c>
    </row>
    <row r="948" customFormat="false" ht="13.8" hidden="false" customHeight="false" outlineLevel="0" collapsed="false">
      <c r="D948" s="128"/>
      <c r="E948" s="129"/>
      <c r="F948" s="129"/>
      <c r="G948" s="129"/>
      <c r="H948" s="130"/>
      <c r="I948" s="131"/>
      <c r="J948" s="128"/>
      <c r="K948" s="132"/>
      <c r="L948" s="132"/>
      <c r="M948" s="133"/>
      <c r="N948" s="133"/>
      <c r="O948" s="133"/>
      <c r="P948" s="129"/>
      <c r="Z948" s="74"/>
      <c r="AA948" s="75"/>
      <c r="AB948" s="75"/>
      <c r="AC948" s="129"/>
      <c r="AD948" s="134"/>
      <c r="AE948" s="134"/>
      <c r="AF948" s="134"/>
      <c r="AG948" s="134"/>
      <c r="AH948" s="134"/>
      <c r="AI948" s="134"/>
      <c r="AJ948" s="134"/>
      <c r="AK948" s="134"/>
      <c r="AL948" s="134"/>
      <c r="AM948" s="134"/>
      <c r="AN948" s="134"/>
      <c r="AO948" s="134"/>
      <c r="AP948" s="134"/>
      <c r="AQ948" s="134"/>
      <c r="AR948" s="134"/>
      <c r="AS948" s="134"/>
      <c r="AT948" s="134"/>
      <c r="AU948" s="134"/>
      <c r="AV948" s="134"/>
      <c r="AW948" s="134"/>
      <c r="AX948" s="134"/>
      <c r="AY948" s="134"/>
      <c r="AZ948" s="134"/>
      <c r="BA948" s="134"/>
      <c r="BB948" s="134"/>
      <c r="BC948" s="134"/>
      <c r="BD948" s="134"/>
      <c r="BE948" s="134"/>
      <c r="BF948" s="134"/>
      <c r="BG948" s="134"/>
      <c r="BH948" s="134"/>
      <c r="BI948" s="134"/>
      <c r="BJ948" s="134"/>
      <c r="BK948" s="134"/>
      <c r="BL948" s="134"/>
      <c r="BM948" s="135"/>
      <c r="BN948" s="136" t="n">
        <f aca="false">+MAX($D$3,DATOS_[[#This Row],[Fecha Inicio Sit. Contract.]])</f>
        <v>0</v>
      </c>
      <c r="BO948" s="136" t="n">
        <f aca="false">+MIN($D$4,DATOS_[[#This Row],[Fecha Fin Sit. Contract.]])</f>
        <v>0</v>
      </c>
      <c r="BP948" s="137" t="n">
        <f aca="false">+DATOS_[[#This Row],[% de jornada]]*IF(DATOS_[[#This Row],[% jornada reducida]]="",1,DATOS_[[#This Row],[% jornada reducida]])</f>
        <v>0</v>
      </c>
      <c r="BQ948" s="137" t="n">
        <f aca="false">+(DATOS_[[#This Row],[F.fin.cal]]-DATOS_[[#This Row],[F.ini.cal]]+1)/($D$4-$D$3+1)</f>
        <v>1</v>
      </c>
      <c r="BR948" s="137" t="str">
        <f aca="false">IF(OR(AND(DATOS_[[#This Row],[Fecha Fin Contrato]]&lt;$D$3,DATOS_[[#This Row],[Fecha Fin Contrato]]&lt;&gt;""),DATOS_[[#This Row],[Fecha de Contratación]]&gt;$D$4),"Fuera","Dentro")</f>
        <v>Dentro</v>
      </c>
      <c r="BS948" s="137" t="str">
        <f aca="false" t="array" ref="BS948:BS948">IF(MAX(IF(DATOS_[id]=DATOS_[[#This Row],[id]],DATOS_[F.fin.cal]))=DATOS_[[#This Row],[F.fin.cal]],"Sí","NO")</f>
        <v>Sí</v>
      </c>
      <c r="BT948" s="137" t="str">
        <f aca="false">IF(AND(DATOS_[[#This Row],[% normaliz]]&lt;&gt;1,DATOS_[[#This Row],[% anualiz]]=1),"Sí","NO")</f>
        <v>Sí</v>
      </c>
      <c r="BU948" s="137" t="str">
        <f aca="false">IF(AND(DATOS_[[#This Row],[% normaliz]]=1,DATOS_[[#This Row],[% anualiz]]&lt;&gt;1),"Sí","NO")</f>
        <v>NO</v>
      </c>
      <c r="BV948" s="137" t="str">
        <f aca="false">IF(AND(DATOS_[[#This Row],[% normaliz]]&lt;&gt;1,DATOS_[[#This Row],[% anualiz]]&lt;&gt;1),"Sí","NO")</f>
        <v>NO</v>
      </c>
      <c r="BW948" s="137" t="str">
        <f aca="false">+IF(DATOS_[[#This Row],[% normaliz]]*DATOS_[[#This Row],[% anualiz]]=1,"NO","Sí")</f>
        <v>Sí</v>
      </c>
      <c r="BX948" s="138" t="e">
        <f aca="false">(DATOS_[[#This Row],[S.BASE]]*(1/DATOS_[[#This Row],[% normaliz]])*(1/DATOS_[[#This Row],[% anualiz]]))*IF(DATOS_[[#This Row],[Check Equiparado]]="Sí",1,0)</f>
        <v>#DIV/0!</v>
      </c>
      <c r="BY9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8" s="138" t="e">
        <f aca="false">+DATOS_[[#This Row],[SALARIO BASE Eq]]+DATOS_[[#This Row],[Tot COMPL.SAL Eq]]</f>
        <v>#DIV/0!</v>
      </c>
      <c r="CA948" s="138" t="e">
        <f aca="false" t="array" ref="CA948:CA9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8" s="138" t="e">
        <f aca="false">+DATOS_[[#This Row],[TOTAL SALARIO Eq]]+DATOS_[[#This Row],[Tot Extrasalarial Eq]]</f>
        <v>#DIV/0!</v>
      </c>
      <c r="CC948" s="139" t="n">
        <f aca="false">DATOS_[[#This Row],[S.BASE]]</f>
        <v>0</v>
      </c>
      <c r="CD948" s="139" t="n">
        <f aca="false">+SUM(DATOS_[[#This Row],[Conc.Sal.01]:[Conc.Sal.30]])</f>
        <v>0</v>
      </c>
      <c r="CE948" s="139" t="n">
        <f aca="false">+DATOS_[[#This Row],[SALARIO BASE Ef]]+DATOS_[[#This Row],[Tot COMPL.SAL Ef]]</f>
        <v>0</v>
      </c>
      <c r="CF948" s="139" t="n">
        <f aca="false">+SUM(DATOS_[[#This Row],[C.Extra.01]:[C.Extra.05]])</f>
        <v>0</v>
      </c>
      <c r="CG948" s="139" t="n">
        <f aca="false">+DATOS_[[#This Row],[TOTAL SALARIO Ef]]+DATOS_[[#This Row],[Tot Extrasalarial Ef]]</f>
        <v>0</v>
      </c>
      <c r="CH948" s="140" t="n">
        <f aca="false">MIN(IF(DATOS_[[#This Row],[Fecha Fin Contrato]]="",$D$4,DATOS_[[#This Row],[Fecha Fin Contrato]]),$D$4)-MAX(DATOS_[[#This Row],[Fecha de Contratación]],$D$3)+1</f>
        <v>1</v>
      </c>
      <c r="CI948" s="141" t="str">
        <f aca="false">IF(COUNTIFS(DATOS_[id],DATOS_[[#This Row],[id]])&gt;1,DATOS_[[#This Row],[id]],"")</f>
        <v/>
      </c>
      <c r="CJ948" s="141" t="n">
        <f aca="false">(Inicio!$G$10-DATOS_[[#This Row],[Fecha Nacimiento]])/365.25</f>
        <v>0</v>
      </c>
      <c r="CK948" s="141" t="n">
        <f aca="false">(Inicio!$G$10-DATOS_[[#This Row],[Fecha de Antigüedad]])/365.25</f>
        <v>0</v>
      </c>
      <c r="CL948" s="141" t="e">
        <f aca="false">+VLOOKUP(DATOS_[[#This Row],[Clave de Contrato]],TblTiposContrato13[],3,0)</f>
        <v>#N/A</v>
      </c>
      <c r="CM948" s="141" t="e">
        <f aca="false">+VLOOKUP(DATOS_[[#This Row],[Clave de Contrato]],TblTiposContrato13[],4,0)</f>
        <v>#N/A</v>
      </c>
      <c r="CN948" s="141" t="str">
        <f aca="false">VLOOKUP(DATOS_[[#This Row],[Edad]],CONTRATOS!TblRngEdad,2,1)</f>
        <v>20  o menos</v>
      </c>
      <c r="CO948" s="141" t="str">
        <f aca="false">VLOOKUP(DATOS_[[#This Row],[Antigüedad]],TblRngAntg14[],2,1)</f>
        <v>0 a 1 años</v>
      </c>
    </row>
    <row r="949" customFormat="false" ht="13.8" hidden="false" customHeight="false" outlineLevel="0" collapsed="false">
      <c r="D949" s="128"/>
      <c r="E949" s="129"/>
      <c r="F949" s="129"/>
      <c r="G949" s="129"/>
      <c r="H949" s="130"/>
      <c r="I949" s="131"/>
      <c r="J949" s="128"/>
      <c r="K949" s="132"/>
      <c r="L949" s="132"/>
      <c r="M949" s="133"/>
      <c r="N949" s="133"/>
      <c r="O949" s="133"/>
      <c r="P949" s="129"/>
      <c r="Z949" s="74"/>
      <c r="AA949" s="75"/>
      <c r="AB949" s="75"/>
      <c r="AC949" s="129"/>
      <c r="AD949" s="134"/>
      <c r="AE949" s="134"/>
      <c r="AF949" s="134"/>
      <c r="AG949" s="134"/>
      <c r="AH949" s="134"/>
      <c r="AI949" s="134"/>
      <c r="AJ949" s="134"/>
      <c r="AK949" s="134"/>
      <c r="AL949" s="134"/>
      <c r="AM949" s="134"/>
      <c r="AN949" s="134"/>
      <c r="AO949" s="134"/>
      <c r="AP949" s="134"/>
      <c r="AQ949" s="134"/>
      <c r="AR949" s="134"/>
      <c r="AS949" s="134"/>
      <c r="AT949" s="134"/>
      <c r="AU949" s="134"/>
      <c r="AV949" s="134"/>
      <c r="AW949" s="134"/>
      <c r="AX949" s="134"/>
      <c r="AY949" s="134"/>
      <c r="AZ949" s="134"/>
      <c r="BA949" s="134"/>
      <c r="BB949" s="134"/>
      <c r="BC949" s="134"/>
      <c r="BD949" s="134"/>
      <c r="BE949" s="134"/>
      <c r="BF949" s="134"/>
      <c r="BG949" s="134"/>
      <c r="BH949" s="134"/>
      <c r="BI949" s="134"/>
      <c r="BJ949" s="134"/>
      <c r="BK949" s="134"/>
      <c r="BL949" s="134"/>
      <c r="BM949" s="135"/>
      <c r="BN949" s="136" t="n">
        <f aca="false">+MAX($D$3,DATOS_[[#This Row],[Fecha Inicio Sit. Contract.]])</f>
        <v>0</v>
      </c>
      <c r="BO949" s="136" t="n">
        <f aca="false">+MIN($D$4,DATOS_[[#This Row],[Fecha Fin Sit. Contract.]])</f>
        <v>0</v>
      </c>
      <c r="BP949" s="137" t="n">
        <f aca="false">+DATOS_[[#This Row],[% de jornada]]*IF(DATOS_[[#This Row],[% jornada reducida]]="",1,DATOS_[[#This Row],[% jornada reducida]])</f>
        <v>0</v>
      </c>
      <c r="BQ949" s="137" t="n">
        <f aca="false">+(DATOS_[[#This Row],[F.fin.cal]]-DATOS_[[#This Row],[F.ini.cal]]+1)/($D$4-$D$3+1)</f>
        <v>1</v>
      </c>
      <c r="BR949" s="137" t="str">
        <f aca="false">IF(OR(AND(DATOS_[[#This Row],[Fecha Fin Contrato]]&lt;$D$3,DATOS_[[#This Row],[Fecha Fin Contrato]]&lt;&gt;""),DATOS_[[#This Row],[Fecha de Contratación]]&gt;$D$4),"Fuera","Dentro")</f>
        <v>Dentro</v>
      </c>
      <c r="BS949" s="137" t="str">
        <f aca="false" t="array" ref="BS949:BS949">IF(MAX(IF(DATOS_[id]=DATOS_[[#This Row],[id]],DATOS_[F.fin.cal]))=DATOS_[[#This Row],[F.fin.cal]],"Sí","NO")</f>
        <v>Sí</v>
      </c>
      <c r="BT949" s="137" t="str">
        <f aca="false">IF(AND(DATOS_[[#This Row],[% normaliz]]&lt;&gt;1,DATOS_[[#This Row],[% anualiz]]=1),"Sí","NO")</f>
        <v>Sí</v>
      </c>
      <c r="BU949" s="137" t="str">
        <f aca="false">IF(AND(DATOS_[[#This Row],[% normaliz]]=1,DATOS_[[#This Row],[% anualiz]]&lt;&gt;1),"Sí","NO")</f>
        <v>NO</v>
      </c>
      <c r="BV949" s="137" t="str">
        <f aca="false">IF(AND(DATOS_[[#This Row],[% normaliz]]&lt;&gt;1,DATOS_[[#This Row],[% anualiz]]&lt;&gt;1),"Sí","NO")</f>
        <v>NO</v>
      </c>
      <c r="BW949" s="137" t="str">
        <f aca="false">+IF(DATOS_[[#This Row],[% normaliz]]*DATOS_[[#This Row],[% anualiz]]=1,"NO","Sí")</f>
        <v>Sí</v>
      </c>
      <c r="BX949" s="138" t="e">
        <f aca="false">(DATOS_[[#This Row],[S.BASE]]*(1/DATOS_[[#This Row],[% normaliz]])*(1/DATOS_[[#This Row],[% anualiz]]))*IF(DATOS_[[#This Row],[Check Equiparado]]="Sí",1,0)</f>
        <v>#DIV/0!</v>
      </c>
      <c r="BY9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9" s="138" t="e">
        <f aca="false">+DATOS_[[#This Row],[SALARIO BASE Eq]]+DATOS_[[#This Row],[Tot COMPL.SAL Eq]]</f>
        <v>#DIV/0!</v>
      </c>
      <c r="CA949" s="138" t="e">
        <f aca="false" t="array" ref="CA949:CA9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9" s="138" t="e">
        <f aca="false">+DATOS_[[#This Row],[TOTAL SALARIO Eq]]+DATOS_[[#This Row],[Tot Extrasalarial Eq]]</f>
        <v>#DIV/0!</v>
      </c>
      <c r="CC949" s="139" t="n">
        <f aca="false">DATOS_[[#This Row],[S.BASE]]</f>
        <v>0</v>
      </c>
      <c r="CD949" s="139" t="n">
        <f aca="false">+SUM(DATOS_[[#This Row],[Conc.Sal.01]:[Conc.Sal.30]])</f>
        <v>0</v>
      </c>
      <c r="CE949" s="139" t="n">
        <f aca="false">+DATOS_[[#This Row],[SALARIO BASE Ef]]+DATOS_[[#This Row],[Tot COMPL.SAL Ef]]</f>
        <v>0</v>
      </c>
      <c r="CF949" s="139" t="n">
        <f aca="false">+SUM(DATOS_[[#This Row],[C.Extra.01]:[C.Extra.05]])</f>
        <v>0</v>
      </c>
      <c r="CG949" s="139" t="n">
        <f aca="false">+DATOS_[[#This Row],[TOTAL SALARIO Ef]]+DATOS_[[#This Row],[Tot Extrasalarial Ef]]</f>
        <v>0</v>
      </c>
      <c r="CH949" s="140" t="n">
        <f aca="false">MIN(IF(DATOS_[[#This Row],[Fecha Fin Contrato]]="",$D$4,DATOS_[[#This Row],[Fecha Fin Contrato]]),$D$4)-MAX(DATOS_[[#This Row],[Fecha de Contratación]],$D$3)+1</f>
        <v>1</v>
      </c>
      <c r="CI949" s="141" t="str">
        <f aca="false">IF(COUNTIFS(DATOS_[id],DATOS_[[#This Row],[id]])&gt;1,DATOS_[[#This Row],[id]],"")</f>
        <v/>
      </c>
      <c r="CJ949" s="141" t="n">
        <f aca="false">(Inicio!$G$10-DATOS_[[#This Row],[Fecha Nacimiento]])/365.25</f>
        <v>0</v>
      </c>
      <c r="CK949" s="141" t="n">
        <f aca="false">(Inicio!$G$10-DATOS_[[#This Row],[Fecha de Antigüedad]])/365.25</f>
        <v>0</v>
      </c>
      <c r="CL949" s="141" t="e">
        <f aca="false">+VLOOKUP(DATOS_[[#This Row],[Clave de Contrato]],TblTiposContrato13[],3,0)</f>
        <v>#N/A</v>
      </c>
      <c r="CM949" s="141" t="e">
        <f aca="false">+VLOOKUP(DATOS_[[#This Row],[Clave de Contrato]],TblTiposContrato13[],4,0)</f>
        <v>#N/A</v>
      </c>
      <c r="CN949" s="141" t="str">
        <f aca="false">VLOOKUP(DATOS_[[#This Row],[Edad]],CONTRATOS!TblRngEdad,2,1)</f>
        <v>20  o menos</v>
      </c>
      <c r="CO949" s="141" t="str">
        <f aca="false">VLOOKUP(DATOS_[[#This Row],[Antigüedad]],TblRngAntg14[],2,1)</f>
        <v>0 a 1 años</v>
      </c>
    </row>
    <row r="950" customFormat="false" ht="13.8" hidden="false" customHeight="false" outlineLevel="0" collapsed="false">
      <c r="D950" s="128"/>
      <c r="E950" s="129"/>
      <c r="F950" s="129"/>
      <c r="G950" s="129"/>
      <c r="H950" s="130"/>
      <c r="I950" s="131"/>
      <c r="J950" s="128"/>
      <c r="K950" s="132"/>
      <c r="L950" s="132"/>
      <c r="M950" s="133"/>
      <c r="N950" s="133"/>
      <c r="O950" s="133"/>
      <c r="P950" s="129"/>
      <c r="Z950" s="74"/>
      <c r="AA950" s="75"/>
      <c r="AB950" s="75"/>
      <c r="AC950" s="129"/>
      <c r="AD950" s="134"/>
      <c r="AE950" s="134"/>
      <c r="AF950" s="134"/>
      <c r="AG950" s="134"/>
      <c r="AH950" s="134"/>
      <c r="AI950" s="134"/>
      <c r="AJ950" s="134"/>
      <c r="AK950" s="134"/>
      <c r="AL950" s="134"/>
      <c r="AM950" s="134"/>
      <c r="AN950" s="134"/>
      <c r="AO950" s="134"/>
      <c r="AP950" s="134"/>
      <c r="AQ950" s="134"/>
      <c r="AR950" s="134"/>
      <c r="AS950" s="134"/>
      <c r="AT950" s="134"/>
      <c r="AU950" s="134"/>
      <c r="AV950" s="134"/>
      <c r="AW950" s="134"/>
      <c r="AX950" s="134"/>
      <c r="AY950" s="134"/>
      <c r="AZ950" s="134"/>
      <c r="BA950" s="134"/>
      <c r="BB950" s="134"/>
      <c r="BC950" s="134"/>
      <c r="BD950" s="134"/>
      <c r="BE950" s="134"/>
      <c r="BF950" s="134"/>
      <c r="BG950" s="134"/>
      <c r="BH950" s="134"/>
      <c r="BI950" s="134"/>
      <c r="BJ950" s="134"/>
      <c r="BK950" s="134"/>
      <c r="BL950" s="134"/>
      <c r="BM950" s="135"/>
      <c r="BN950" s="136" t="n">
        <f aca="false">+MAX($D$3,DATOS_[[#This Row],[Fecha Inicio Sit. Contract.]])</f>
        <v>0</v>
      </c>
      <c r="BO950" s="136" t="n">
        <f aca="false">+MIN($D$4,DATOS_[[#This Row],[Fecha Fin Sit. Contract.]])</f>
        <v>0</v>
      </c>
      <c r="BP950" s="137" t="n">
        <f aca="false">+DATOS_[[#This Row],[% de jornada]]*IF(DATOS_[[#This Row],[% jornada reducida]]="",1,DATOS_[[#This Row],[% jornada reducida]])</f>
        <v>0</v>
      </c>
      <c r="BQ950" s="137" t="n">
        <f aca="false">+(DATOS_[[#This Row],[F.fin.cal]]-DATOS_[[#This Row],[F.ini.cal]]+1)/($D$4-$D$3+1)</f>
        <v>1</v>
      </c>
      <c r="BR950" s="137" t="str">
        <f aca="false">IF(OR(AND(DATOS_[[#This Row],[Fecha Fin Contrato]]&lt;$D$3,DATOS_[[#This Row],[Fecha Fin Contrato]]&lt;&gt;""),DATOS_[[#This Row],[Fecha de Contratación]]&gt;$D$4),"Fuera","Dentro")</f>
        <v>Dentro</v>
      </c>
      <c r="BS950" s="137" t="str">
        <f aca="false" t="array" ref="BS950:BS950">IF(MAX(IF(DATOS_[id]=DATOS_[[#This Row],[id]],DATOS_[F.fin.cal]))=DATOS_[[#This Row],[F.fin.cal]],"Sí","NO")</f>
        <v>Sí</v>
      </c>
      <c r="BT950" s="137" t="str">
        <f aca="false">IF(AND(DATOS_[[#This Row],[% normaliz]]&lt;&gt;1,DATOS_[[#This Row],[% anualiz]]=1),"Sí","NO")</f>
        <v>Sí</v>
      </c>
      <c r="BU950" s="137" t="str">
        <f aca="false">IF(AND(DATOS_[[#This Row],[% normaliz]]=1,DATOS_[[#This Row],[% anualiz]]&lt;&gt;1),"Sí","NO")</f>
        <v>NO</v>
      </c>
      <c r="BV950" s="137" t="str">
        <f aca="false">IF(AND(DATOS_[[#This Row],[% normaliz]]&lt;&gt;1,DATOS_[[#This Row],[% anualiz]]&lt;&gt;1),"Sí","NO")</f>
        <v>NO</v>
      </c>
      <c r="BW950" s="137" t="str">
        <f aca="false">+IF(DATOS_[[#This Row],[% normaliz]]*DATOS_[[#This Row],[% anualiz]]=1,"NO","Sí")</f>
        <v>Sí</v>
      </c>
      <c r="BX950" s="138" t="e">
        <f aca="false">(DATOS_[[#This Row],[S.BASE]]*(1/DATOS_[[#This Row],[% normaliz]])*(1/DATOS_[[#This Row],[% anualiz]]))*IF(DATOS_[[#This Row],[Check Equiparado]]="Sí",1,0)</f>
        <v>#DIV/0!</v>
      </c>
      <c r="BY9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0" s="138" t="e">
        <f aca="false">+DATOS_[[#This Row],[SALARIO BASE Eq]]+DATOS_[[#This Row],[Tot COMPL.SAL Eq]]</f>
        <v>#DIV/0!</v>
      </c>
      <c r="CA950" s="138" t="e">
        <f aca="false" t="array" ref="CA950:CA9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0" s="138" t="e">
        <f aca="false">+DATOS_[[#This Row],[TOTAL SALARIO Eq]]+DATOS_[[#This Row],[Tot Extrasalarial Eq]]</f>
        <v>#DIV/0!</v>
      </c>
      <c r="CC950" s="139" t="n">
        <f aca="false">DATOS_[[#This Row],[S.BASE]]</f>
        <v>0</v>
      </c>
      <c r="CD950" s="139" t="n">
        <f aca="false">+SUM(DATOS_[[#This Row],[Conc.Sal.01]:[Conc.Sal.30]])</f>
        <v>0</v>
      </c>
      <c r="CE950" s="139" t="n">
        <f aca="false">+DATOS_[[#This Row],[SALARIO BASE Ef]]+DATOS_[[#This Row],[Tot COMPL.SAL Ef]]</f>
        <v>0</v>
      </c>
      <c r="CF950" s="139" t="n">
        <f aca="false">+SUM(DATOS_[[#This Row],[C.Extra.01]:[C.Extra.05]])</f>
        <v>0</v>
      </c>
      <c r="CG950" s="139" t="n">
        <f aca="false">+DATOS_[[#This Row],[TOTAL SALARIO Ef]]+DATOS_[[#This Row],[Tot Extrasalarial Ef]]</f>
        <v>0</v>
      </c>
      <c r="CH950" s="140" t="n">
        <f aca="false">MIN(IF(DATOS_[[#This Row],[Fecha Fin Contrato]]="",$D$4,DATOS_[[#This Row],[Fecha Fin Contrato]]),$D$4)-MAX(DATOS_[[#This Row],[Fecha de Contratación]],$D$3)+1</f>
        <v>1</v>
      </c>
      <c r="CI950" s="141" t="str">
        <f aca="false">IF(COUNTIFS(DATOS_[id],DATOS_[[#This Row],[id]])&gt;1,DATOS_[[#This Row],[id]],"")</f>
        <v/>
      </c>
      <c r="CJ950" s="141" t="n">
        <f aca="false">(Inicio!$G$10-DATOS_[[#This Row],[Fecha Nacimiento]])/365.25</f>
        <v>0</v>
      </c>
      <c r="CK950" s="141" t="n">
        <f aca="false">(Inicio!$G$10-DATOS_[[#This Row],[Fecha de Antigüedad]])/365.25</f>
        <v>0</v>
      </c>
      <c r="CL950" s="141" t="e">
        <f aca="false">+VLOOKUP(DATOS_[[#This Row],[Clave de Contrato]],TblTiposContrato13[],3,0)</f>
        <v>#N/A</v>
      </c>
      <c r="CM950" s="141" t="e">
        <f aca="false">+VLOOKUP(DATOS_[[#This Row],[Clave de Contrato]],TblTiposContrato13[],4,0)</f>
        <v>#N/A</v>
      </c>
      <c r="CN950" s="141" t="str">
        <f aca="false">VLOOKUP(DATOS_[[#This Row],[Edad]],CONTRATOS!TblRngEdad,2,1)</f>
        <v>20  o menos</v>
      </c>
      <c r="CO950" s="141" t="str">
        <f aca="false">VLOOKUP(DATOS_[[#This Row],[Antigüedad]],TblRngAntg14[],2,1)</f>
        <v>0 a 1 años</v>
      </c>
    </row>
    <row r="951" customFormat="false" ht="13.8" hidden="false" customHeight="false" outlineLevel="0" collapsed="false">
      <c r="D951" s="128"/>
      <c r="E951" s="129"/>
      <c r="F951" s="129"/>
      <c r="G951" s="129"/>
      <c r="H951" s="130"/>
      <c r="I951" s="131"/>
      <c r="J951" s="128"/>
      <c r="K951" s="132"/>
      <c r="L951" s="132"/>
      <c r="M951" s="133"/>
      <c r="N951" s="133"/>
      <c r="O951" s="133"/>
      <c r="P951" s="129"/>
      <c r="Z951" s="74"/>
      <c r="AA951" s="75"/>
      <c r="AB951" s="75"/>
      <c r="AC951" s="129"/>
      <c r="AD951" s="134"/>
      <c r="AE951" s="134"/>
      <c r="AF951" s="134"/>
      <c r="AG951" s="134"/>
      <c r="AH951" s="134"/>
      <c r="AI951" s="134"/>
      <c r="AJ951" s="134"/>
      <c r="AK951" s="134"/>
      <c r="AL951" s="134"/>
      <c r="AM951" s="134"/>
      <c r="AN951" s="134"/>
      <c r="AO951" s="134"/>
      <c r="AP951" s="134"/>
      <c r="AQ951" s="134"/>
      <c r="AR951" s="134"/>
      <c r="AS951" s="134"/>
      <c r="AT951" s="134"/>
      <c r="AU951" s="134"/>
      <c r="AV951" s="134"/>
      <c r="AW951" s="134"/>
      <c r="AX951" s="134"/>
      <c r="AY951" s="134"/>
      <c r="AZ951" s="134"/>
      <c r="BA951" s="134"/>
      <c r="BB951" s="134"/>
      <c r="BC951" s="134"/>
      <c r="BD951" s="134"/>
      <c r="BE951" s="134"/>
      <c r="BF951" s="134"/>
      <c r="BG951" s="134"/>
      <c r="BH951" s="134"/>
      <c r="BI951" s="134"/>
      <c r="BJ951" s="134"/>
      <c r="BK951" s="134"/>
      <c r="BL951" s="134"/>
      <c r="BM951" s="135"/>
      <c r="BN951" s="136" t="n">
        <f aca="false">+MAX($D$3,DATOS_[[#This Row],[Fecha Inicio Sit. Contract.]])</f>
        <v>0</v>
      </c>
      <c r="BO951" s="136" t="n">
        <f aca="false">+MIN($D$4,DATOS_[[#This Row],[Fecha Fin Sit. Contract.]])</f>
        <v>0</v>
      </c>
      <c r="BP951" s="137" t="n">
        <f aca="false">+DATOS_[[#This Row],[% de jornada]]*IF(DATOS_[[#This Row],[% jornada reducida]]="",1,DATOS_[[#This Row],[% jornada reducida]])</f>
        <v>0</v>
      </c>
      <c r="BQ951" s="137" t="n">
        <f aca="false">+(DATOS_[[#This Row],[F.fin.cal]]-DATOS_[[#This Row],[F.ini.cal]]+1)/($D$4-$D$3+1)</f>
        <v>1</v>
      </c>
      <c r="BR951" s="137" t="str">
        <f aca="false">IF(OR(AND(DATOS_[[#This Row],[Fecha Fin Contrato]]&lt;$D$3,DATOS_[[#This Row],[Fecha Fin Contrato]]&lt;&gt;""),DATOS_[[#This Row],[Fecha de Contratación]]&gt;$D$4),"Fuera","Dentro")</f>
        <v>Dentro</v>
      </c>
      <c r="BS951" s="137" t="str">
        <f aca="false" t="array" ref="BS951:BS951">IF(MAX(IF(DATOS_[id]=DATOS_[[#This Row],[id]],DATOS_[F.fin.cal]))=DATOS_[[#This Row],[F.fin.cal]],"Sí","NO")</f>
        <v>Sí</v>
      </c>
      <c r="BT951" s="137" t="str">
        <f aca="false">IF(AND(DATOS_[[#This Row],[% normaliz]]&lt;&gt;1,DATOS_[[#This Row],[% anualiz]]=1),"Sí","NO")</f>
        <v>Sí</v>
      </c>
      <c r="BU951" s="137" t="str">
        <f aca="false">IF(AND(DATOS_[[#This Row],[% normaliz]]=1,DATOS_[[#This Row],[% anualiz]]&lt;&gt;1),"Sí","NO")</f>
        <v>NO</v>
      </c>
      <c r="BV951" s="137" t="str">
        <f aca="false">IF(AND(DATOS_[[#This Row],[% normaliz]]&lt;&gt;1,DATOS_[[#This Row],[% anualiz]]&lt;&gt;1),"Sí","NO")</f>
        <v>NO</v>
      </c>
      <c r="BW951" s="137" t="str">
        <f aca="false">+IF(DATOS_[[#This Row],[% normaliz]]*DATOS_[[#This Row],[% anualiz]]=1,"NO","Sí")</f>
        <v>Sí</v>
      </c>
      <c r="BX951" s="138" t="e">
        <f aca="false">(DATOS_[[#This Row],[S.BASE]]*(1/DATOS_[[#This Row],[% normaliz]])*(1/DATOS_[[#This Row],[% anualiz]]))*IF(DATOS_[[#This Row],[Check Equiparado]]="Sí",1,0)</f>
        <v>#DIV/0!</v>
      </c>
      <c r="BY9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1" s="138" t="e">
        <f aca="false">+DATOS_[[#This Row],[SALARIO BASE Eq]]+DATOS_[[#This Row],[Tot COMPL.SAL Eq]]</f>
        <v>#DIV/0!</v>
      </c>
      <c r="CA951" s="138" t="e">
        <f aca="false" t="array" ref="CA951:CA9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1" s="138" t="e">
        <f aca="false">+DATOS_[[#This Row],[TOTAL SALARIO Eq]]+DATOS_[[#This Row],[Tot Extrasalarial Eq]]</f>
        <v>#DIV/0!</v>
      </c>
      <c r="CC951" s="139" t="n">
        <f aca="false">DATOS_[[#This Row],[S.BASE]]</f>
        <v>0</v>
      </c>
      <c r="CD951" s="139" t="n">
        <f aca="false">+SUM(DATOS_[[#This Row],[Conc.Sal.01]:[Conc.Sal.30]])</f>
        <v>0</v>
      </c>
      <c r="CE951" s="139" t="n">
        <f aca="false">+DATOS_[[#This Row],[SALARIO BASE Ef]]+DATOS_[[#This Row],[Tot COMPL.SAL Ef]]</f>
        <v>0</v>
      </c>
      <c r="CF951" s="139" t="n">
        <f aca="false">+SUM(DATOS_[[#This Row],[C.Extra.01]:[C.Extra.05]])</f>
        <v>0</v>
      </c>
      <c r="CG951" s="139" t="n">
        <f aca="false">+DATOS_[[#This Row],[TOTAL SALARIO Ef]]+DATOS_[[#This Row],[Tot Extrasalarial Ef]]</f>
        <v>0</v>
      </c>
      <c r="CH951" s="140" t="n">
        <f aca="false">MIN(IF(DATOS_[[#This Row],[Fecha Fin Contrato]]="",$D$4,DATOS_[[#This Row],[Fecha Fin Contrato]]),$D$4)-MAX(DATOS_[[#This Row],[Fecha de Contratación]],$D$3)+1</f>
        <v>1</v>
      </c>
      <c r="CI951" s="141" t="str">
        <f aca="false">IF(COUNTIFS(DATOS_[id],DATOS_[[#This Row],[id]])&gt;1,DATOS_[[#This Row],[id]],"")</f>
        <v/>
      </c>
      <c r="CJ951" s="141" t="n">
        <f aca="false">(Inicio!$G$10-DATOS_[[#This Row],[Fecha Nacimiento]])/365.25</f>
        <v>0</v>
      </c>
      <c r="CK951" s="141" t="n">
        <f aca="false">(Inicio!$G$10-DATOS_[[#This Row],[Fecha de Antigüedad]])/365.25</f>
        <v>0</v>
      </c>
      <c r="CL951" s="141" t="e">
        <f aca="false">+VLOOKUP(DATOS_[[#This Row],[Clave de Contrato]],TblTiposContrato13[],3,0)</f>
        <v>#N/A</v>
      </c>
      <c r="CM951" s="141" t="e">
        <f aca="false">+VLOOKUP(DATOS_[[#This Row],[Clave de Contrato]],TblTiposContrato13[],4,0)</f>
        <v>#N/A</v>
      </c>
      <c r="CN951" s="141" t="str">
        <f aca="false">VLOOKUP(DATOS_[[#This Row],[Edad]],CONTRATOS!TblRngEdad,2,1)</f>
        <v>20  o menos</v>
      </c>
      <c r="CO951" s="141" t="str">
        <f aca="false">VLOOKUP(DATOS_[[#This Row],[Antigüedad]],TblRngAntg14[],2,1)</f>
        <v>0 a 1 años</v>
      </c>
    </row>
    <row r="952" customFormat="false" ht="13.8" hidden="false" customHeight="false" outlineLevel="0" collapsed="false">
      <c r="D952" s="128"/>
      <c r="E952" s="129"/>
      <c r="F952" s="129"/>
      <c r="G952" s="129"/>
      <c r="H952" s="130"/>
      <c r="I952" s="131"/>
      <c r="J952" s="128"/>
      <c r="K952" s="132"/>
      <c r="L952" s="132"/>
      <c r="M952" s="133"/>
      <c r="N952" s="133"/>
      <c r="O952" s="133"/>
      <c r="P952" s="129"/>
      <c r="Z952" s="74"/>
      <c r="AA952" s="75"/>
      <c r="AB952" s="75"/>
      <c r="AC952" s="129"/>
      <c r="AD952" s="134"/>
      <c r="AE952" s="134"/>
      <c r="AF952" s="134"/>
      <c r="AG952" s="134"/>
      <c r="AH952" s="134"/>
      <c r="AI952" s="134"/>
      <c r="AJ952" s="134"/>
      <c r="AK952" s="134"/>
      <c r="AL952" s="134"/>
      <c r="AM952" s="134"/>
      <c r="AN952" s="134"/>
      <c r="AO952" s="134"/>
      <c r="AP952" s="134"/>
      <c r="AQ952" s="134"/>
      <c r="AR952" s="134"/>
      <c r="AS952" s="134"/>
      <c r="AT952" s="134"/>
      <c r="AU952" s="134"/>
      <c r="AV952" s="134"/>
      <c r="AW952" s="134"/>
      <c r="AX952" s="134"/>
      <c r="AY952" s="134"/>
      <c r="AZ952" s="134"/>
      <c r="BA952" s="134"/>
      <c r="BB952" s="134"/>
      <c r="BC952" s="134"/>
      <c r="BD952" s="134"/>
      <c r="BE952" s="134"/>
      <c r="BF952" s="134"/>
      <c r="BG952" s="134"/>
      <c r="BH952" s="134"/>
      <c r="BI952" s="134"/>
      <c r="BJ952" s="134"/>
      <c r="BK952" s="134"/>
      <c r="BL952" s="134"/>
      <c r="BM952" s="135"/>
      <c r="BN952" s="136" t="n">
        <f aca="false">+MAX($D$3,DATOS_[[#This Row],[Fecha Inicio Sit. Contract.]])</f>
        <v>0</v>
      </c>
      <c r="BO952" s="136" t="n">
        <f aca="false">+MIN($D$4,DATOS_[[#This Row],[Fecha Fin Sit. Contract.]])</f>
        <v>0</v>
      </c>
      <c r="BP952" s="137" t="n">
        <f aca="false">+DATOS_[[#This Row],[% de jornada]]*IF(DATOS_[[#This Row],[% jornada reducida]]="",1,DATOS_[[#This Row],[% jornada reducida]])</f>
        <v>0</v>
      </c>
      <c r="BQ952" s="137" t="n">
        <f aca="false">+(DATOS_[[#This Row],[F.fin.cal]]-DATOS_[[#This Row],[F.ini.cal]]+1)/($D$4-$D$3+1)</f>
        <v>1</v>
      </c>
      <c r="BR952" s="137" t="str">
        <f aca="false">IF(OR(AND(DATOS_[[#This Row],[Fecha Fin Contrato]]&lt;$D$3,DATOS_[[#This Row],[Fecha Fin Contrato]]&lt;&gt;""),DATOS_[[#This Row],[Fecha de Contratación]]&gt;$D$4),"Fuera","Dentro")</f>
        <v>Dentro</v>
      </c>
      <c r="BS952" s="137" t="str">
        <f aca="false" t="array" ref="BS952:BS952">IF(MAX(IF(DATOS_[id]=DATOS_[[#This Row],[id]],DATOS_[F.fin.cal]))=DATOS_[[#This Row],[F.fin.cal]],"Sí","NO")</f>
        <v>Sí</v>
      </c>
      <c r="BT952" s="137" t="str">
        <f aca="false">IF(AND(DATOS_[[#This Row],[% normaliz]]&lt;&gt;1,DATOS_[[#This Row],[% anualiz]]=1),"Sí","NO")</f>
        <v>Sí</v>
      </c>
      <c r="BU952" s="137" t="str">
        <f aca="false">IF(AND(DATOS_[[#This Row],[% normaliz]]=1,DATOS_[[#This Row],[% anualiz]]&lt;&gt;1),"Sí","NO")</f>
        <v>NO</v>
      </c>
      <c r="BV952" s="137" t="str">
        <f aca="false">IF(AND(DATOS_[[#This Row],[% normaliz]]&lt;&gt;1,DATOS_[[#This Row],[% anualiz]]&lt;&gt;1),"Sí","NO")</f>
        <v>NO</v>
      </c>
      <c r="BW952" s="137" t="str">
        <f aca="false">+IF(DATOS_[[#This Row],[% normaliz]]*DATOS_[[#This Row],[% anualiz]]=1,"NO","Sí")</f>
        <v>Sí</v>
      </c>
      <c r="BX952" s="138" t="e">
        <f aca="false">(DATOS_[[#This Row],[S.BASE]]*(1/DATOS_[[#This Row],[% normaliz]])*(1/DATOS_[[#This Row],[% anualiz]]))*IF(DATOS_[[#This Row],[Check Equiparado]]="Sí",1,0)</f>
        <v>#DIV/0!</v>
      </c>
      <c r="BY9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2" s="138" t="e">
        <f aca="false">+DATOS_[[#This Row],[SALARIO BASE Eq]]+DATOS_[[#This Row],[Tot COMPL.SAL Eq]]</f>
        <v>#DIV/0!</v>
      </c>
      <c r="CA952" s="138" t="e">
        <f aca="false" t="array" ref="CA952:CA9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2" s="138" t="e">
        <f aca="false">+DATOS_[[#This Row],[TOTAL SALARIO Eq]]+DATOS_[[#This Row],[Tot Extrasalarial Eq]]</f>
        <v>#DIV/0!</v>
      </c>
      <c r="CC952" s="139" t="n">
        <f aca="false">DATOS_[[#This Row],[S.BASE]]</f>
        <v>0</v>
      </c>
      <c r="CD952" s="139" t="n">
        <f aca="false">+SUM(DATOS_[[#This Row],[Conc.Sal.01]:[Conc.Sal.30]])</f>
        <v>0</v>
      </c>
      <c r="CE952" s="139" t="n">
        <f aca="false">+DATOS_[[#This Row],[SALARIO BASE Ef]]+DATOS_[[#This Row],[Tot COMPL.SAL Ef]]</f>
        <v>0</v>
      </c>
      <c r="CF952" s="139" t="n">
        <f aca="false">+SUM(DATOS_[[#This Row],[C.Extra.01]:[C.Extra.05]])</f>
        <v>0</v>
      </c>
      <c r="CG952" s="139" t="n">
        <f aca="false">+DATOS_[[#This Row],[TOTAL SALARIO Ef]]+DATOS_[[#This Row],[Tot Extrasalarial Ef]]</f>
        <v>0</v>
      </c>
      <c r="CH952" s="140" t="n">
        <f aca="false">MIN(IF(DATOS_[[#This Row],[Fecha Fin Contrato]]="",$D$4,DATOS_[[#This Row],[Fecha Fin Contrato]]),$D$4)-MAX(DATOS_[[#This Row],[Fecha de Contratación]],$D$3)+1</f>
        <v>1</v>
      </c>
      <c r="CI952" s="141" t="str">
        <f aca="false">IF(COUNTIFS(DATOS_[id],DATOS_[[#This Row],[id]])&gt;1,DATOS_[[#This Row],[id]],"")</f>
        <v/>
      </c>
      <c r="CJ952" s="141" t="n">
        <f aca="false">(Inicio!$G$10-DATOS_[[#This Row],[Fecha Nacimiento]])/365.25</f>
        <v>0</v>
      </c>
      <c r="CK952" s="141" t="n">
        <f aca="false">(Inicio!$G$10-DATOS_[[#This Row],[Fecha de Antigüedad]])/365.25</f>
        <v>0</v>
      </c>
      <c r="CL952" s="141" t="e">
        <f aca="false">+VLOOKUP(DATOS_[[#This Row],[Clave de Contrato]],TblTiposContrato13[],3,0)</f>
        <v>#N/A</v>
      </c>
      <c r="CM952" s="141" t="e">
        <f aca="false">+VLOOKUP(DATOS_[[#This Row],[Clave de Contrato]],TblTiposContrato13[],4,0)</f>
        <v>#N/A</v>
      </c>
      <c r="CN952" s="141" t="str">
        <f aca="false">VLOOKUP(DATOS_[[#This Row],[Edad]],CONTRATOS!TblRngEdad,2,1)</f>
        <v>20  o menos</v>
      </c>
      <c r="CO952" s="141" t="str">
        <f aca="false">VLOOKUP(DATOS_[[#This Row],[Antigüedad]],TblRngAntg14[],2,1)</f>
        <v>0 a 1 años</v>
      </c>
    </row>
    <row r="953" customFormat="false" ht="13.8" hidden="false" customHeight="false" outlineLevel="0" collapsed="false">
      <c r="D953" s="128"/>
      <c r="E953" s="129"/>
      <c r="F953" s="129"/>
      <c r="G953" s="129"/>
      <c r="H953" s="130"/>
      <c r="I953" s="131"/>
      <c r="J953" s="128"/>
      <c r="K953" s="132"/>
      <c r="L953" s="132"/>
      <c r="M953" s="133"/>
      <c r="N953" s="133"/>
      <c r="O953" s="133"/>
      <c r="P953" s="129"/>
      <c r="Z953" s="74"/>
      <c r="AA953" s="75"/>
      <c r="AB953" s="75"/>
      <c r="AC953" s="129"/>
      <c r="AD953" s="134"/>
      <c r="AE953" s="134"/>
      <c r="AF953" s="134"/>
      <c r="AG953" s="134"/>
      <c r="AH953" s="134"/>
      <c r="AI953" s="134"/>
      <c r="AJ953" s="134"/>
      <c r="AK953" s="134"/>
      <c r="AL953" s="134"/>
      <c r="AM953" s="134"/>
      <c r="AN953" s="134"/>
      <c r="AO953" s="134"/>
      <c r="AP953" s="134"/>
      <c r="AQ953" s="134"/>
      <c r="AR953" s="134"/>
      <c r="AS953" s="134"/>
      <c r="AT953" s="134"/>
      <c r="AU953" s="134"/>
      <c r="AV953" s="134"/>
      <c r="AW953" s="134"/>
      <c r="AX953" s="134"/>
      <c r="AY953" s="134"/>
      <c r="AZ953" s="134"/>
      <c r="BA953" s="134"/>
      <c r="BB953" s="134"/>
      <c r="BC953" s="134"/>
      <c r="BD953" s="134"/>
      <c r="BE953" s="134"/>
      <c r="BF953" s="134"/>
      <c r="BG953" s="134"/>
      <c r="BH953" s="134"/>
      <c r="BI953" s="134"/>
      <c r="BJ953" s="134"/>
      <c r="BK953" s="134"/>
      <c r="BL953" s="134"/>
      <c r="BM953" s="135"/>
      <c r="BN953" s="136" t="n">
        <f aca="false">+MAX($D$3,DATOS_[[#This Row],[Fecha Inicio Sit. Contract.]])</f>
        <v>0</v>
      </c>
      <c r="BO953" s="136" t="n">
        <f aca="false">+MIN($D$4,DATOS_[[#This Row],[Fecha Fin Sit. Contract.]])</f>
        <v>0</v>
      </c>
      <c r="BP953" s="137" t="n">
        <f aca="false">+DATOS_[[#This Row],[% de jornada]]*IF(DATOS_[[#This Row],[% jornada reducida]]="",1,DATOS_[[#This Row],[% jornada reducida]])</f>
        <v>0</v>
      </c>
      <c r="BQ953" s="137" t="n">
        <f aca="false">+(DATOS_[[#This Row],[F.fin.cal]]-DATOS_[[#This Row],[F.ini.cal]]+1)/($D$4-$D$3+1)</f>
        <v>1</v>
      </c>
      <c r="BR953" s="137" t="str">
        <f aca="false">IF(OR(AND(DATOS_[[#This Row],[Fecha Fin Contrato]]&lt;$D$3,DATOS_[[#This Row],[Fecha Fin Contrato]]&lt;&gt;""),DATOS_[[#This Row],[Fecha de Contratación]]&gt;$D$4),"Fuera","Dentro")</f>
        <v>Dentro</v>
      </c>
      <c r="BS953" s="137" t="str">
        <f aca="false" t="array" ref="BS953:BS953">IF(MAX(IF(DATOS_[id]=DATOS_[[#This Row],[id]],DATOS_[F.fin.cal]))=DATOS_[[#This Row],[F.fin.cal]],"Sí","NO")</f>
        <v>Sí</v>
      </c>
      <c r="BT953" s="137" t="str">
        <f aca="false">IF(AND(DATOS_[[#This Row],[% normaliz]]&lt;&gt;1,DATOS_[[#This Row],[% anualiz]]=1),"Sí","NO")</f>
        <v>Sí</v>
      </c>
      <c r="BU953" s="137" t="str">
        <f aca="false">IF(AND(DATOS_[[#This Row],[% normaliz]]=1,DATOS_[[#This Row],[% anualiz]]&lt;&gt;1),"Sí","NO")</f>
        <v>NO</v>
      </c>
      <c r="BV953" s="137" t="str">
        <f aca="false">IF(AND(DATOS_[[#This Row],[% normaliz]]&lt;&gt;1,DATOS_[[#This Row],[% anualiz]]&lt;&gt;1),"Sí","NO")</f>
        <v>NO</v>
      </c>
      <c r="BW953" s="137" t="str">
        <f aca="false">+IF(DATOS_[[#This Row],[% normaliz]]*DATOS_[[#This Row],[% anualiz]]=1,"NO","Sí")</f>
        <v>Sí</v>
      </c>
      <c r="BX953" s="138" t="e">
        <f aca="false">(DATOS_[[#This Row],[S.BASE]]*(1/DATOS_[[#This Row],[% normaliz]])*(1/DATOS_[[#This Row],[% anualiz]]))*IF(DATOS_[[#This Row],[Check Equiparado]]="Sí",1,0)</f>
        <v>#DIV/0!</v>
      </c>
      <c r="BY9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3" s="138" t="e">
        <f aca="false">+DATOS_[[#This Row],[SALARIO BASE Eq]]+DATOS_[[#This Row],[Tot COMPL.SAL Eq]]</f>
        <v>#DIV/0!</v>
      </c>
      <c r="CA953" s="138" t="e">
        <f aca="false" t="array" ref="CA953:CA9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3" s="138" t="e">
        <f aca="false">+DATOS_[[#This Row],[TOTAL SALARIO Eq]]+DATOS_[[#This Row],[Tot Extrasalarial Eq]]</f>
        <v>#DIV/0!</v>
      </c>
      <c r="CC953" s="139" t="n">
        <f aca="false">DATOS_[[#This Row],[S.BASE]]</f>
        <v>0</v>
      </c>
      <c r="CD953" s="139" t="n">
        <f aca="false">+SUM(DATOS_[[#This Row],[Conc.Sal.01]:[Conc.Sal.30]])</f>
        <v>0</v>
      </c>
      <c r="CE953" s="139" t="n">
        <f aca="false">+DATOS_[[#This Row],[SALARIO BASE Ef]]+DATOS_[[#This Row],[Tot COMPL.SAL Ef]]</f>
        <v>0</v>
      </c>
      <c r="CF953" s="139" t="n">
        <f aca="false">+SUM(DATOS_[[#This Row],[C.Extra.01]:[C.Extra.05]])</f>
        <v>0</v>
      </c>
      <c r="CG953" s="139" t="n">
        <f aca="false">+DATOS_[[#This Row],[TOTAL SALARIO Ef]]+DATOS_[[#This Row],[Tot Extrasalarial Ef]]</f>
        <v>0</v>
      </c>
      <c r="CH953" s="140" t="n">
        <f aca="false">MIN(IF(DATOS_[[#This Row],[Fecha Fin Contrato]]="",$D$4,DATOS_[[#This Row],[Fecha Fin Contrato]]),$D$4)-MAX(DATOS_[[#This Row],[Fecha de Contratación]],$D$3)+1</f>
        <v>1</v>
      </c>
      <c r="CI953" s="141" t="str">
        <f aca="false">IF(COUNTIFS(DATOS_[id],DATOS_[[#This Row],[id]])&gt;1,DATOS_[[#This Row],[id]],"")</f>
        <v/>
      </c>
      <c r="CJ953" s="141" t="n">
        <f aca="false">(Inicio!$G$10-DATOS_[[#This Row],[Fecha Nacimiento]])/365.25</f>
        <v>0</v>
      </c>
      <c r="CK953" s="141" t="n">
        <f aca="false">(Inicio!$G$10-DATOS_[[#This Row],[Fecha de Antigüedad]])/365.25</f>
        <v>0</v>
      </c>
      <c r="CL953" s="141" t="e">
        <f aca="false">+VLOOKUP(DATOS_[[#This Row],[Clave de Contrato]],TblTiposContrato13[],3,0)</f>
        <v>#N/A</v>
      </c>
      <c r="CM953" s="141" t="e">
        <f aca="false">+VLOOKUP(DATOS_[[#This Row],[Clave de Contrato]],TblTiposContrato13[],4,0)</f>
        <v>#N/A</v>
      </c>
      <c r="CN953" s="141" t="str">
        <f aca="false">VLOOKUP(DATOS_[[#This Row],[Edad]],CONTRATOS!TblRngEdad,2,1)</f>
        <v>20  o menos</v>
      </c>
      <c r="CO953" s="141" t="str">
        <f aca="false">VLOOKUP(DATOS_[[#This Row],[Antigüedad]],TblRngAntg14[],2,1)</f>
        <v>0 a 1 años</v>
      </c>
    </row>
    <row r="954" customFormat="false" ht="13.8" hidden="false" customHeight="false" outlineLevel="0" collapsed="false">
      <c r="D954" s="128"/>
      <c r="E954" s="129"/>
      <c r="F954" s="129"/>
      <c r="G954" s="129"/>
      <c r="H954" s="130"/>
      <c r="I954" s="131"/>
      <c r="J954" s="128"/>
      <c r="K954" s="132"/>
      <c r="L954" s="132"/>
      <c r="M954" s="133"/>
      <c r="N954" s="133"/>
      <c r="O954" s="133"/>
      <c r="P954" s="129"/>
      <c r="Z954" s="74"/>
      <c r="AA954" s="75"/>
      <c r="AB954" s="75"/>
      <c r="AC954" s="129"/>
      <c r="AD954" s="134"/>
      <c r="AE954" s="134"/>
      <c r="AF954" s="134"/>
      <c r="AG954" s="134"/>
      <c r="AH954" s="134"/>
      <c r="AI954" s="134"/>
      <c r="AJ954" s="134"/>
      <c r="AK954" s="134"/>
      <c r="AL954" s="134"/>
      <c r="AM954" s="134"/>
      <c r="AN954" s="134"/>
      <c r="AO954" s="134"/>
      <c r="AP954" s="134"/>
      <c r="AQ954" s="134"/>
      <c r="AR954" s="134"/>
      <c r="AS954" s="134"/>
      <c r="AT954" s="134"/>
      <c r="AU954" s="134"/>
      <c r="AV954" s="134"/>
      <c r="AW954" s="134"/>
      <c r="AX954" s="134"/>
      <c r="AY954" s="134"/>
      <c r="AZ954" s="134"/>
      <c r="BA954" s="134"/>
      <c r="BB954" s="134"/>
      <c r="BC954" s="134"/>
      <c r="BD954" s="134"/>
      <c r="BE954" s="134"/>
      <c r="BF954" s="134"/>
      <c r="BG954" s="134"/>
      <c r="BH954" s="134"/>
      <c r="BI954" s="134"/>
      <c r="BJ954" s="134"/>
      <c r="BK954" s="134"/>
      <c r="BL954" s="134"/>
      <c r="BM954" s="135"/>
      <c r="BN954" s="136" t="n">
        <f aca="false">+MAX($D$3,DATOS_[[#This Row],[Fecha Inicio Sit. Contract.]])</f>
        <v>0</v>
      </c>
      <c r="BO954" s="136" t="n">
        <f aca="false">+MIN($D$4,DATOS_[[#This Row],[Fecha Fin Sit. Contract.]])</f>
        <v>0</v>
      </c>
      <c r="BP954" s="137" t="n">
        <f aca="false">+DATOS_[[#This Row],[% de jornada]]*IF(DATOS_[[#This Row],[% jornada reducida]]="",1,DATOS_[[#This Row],[% jornada reducida]])</f>
        <v>0</v>
      </c>
      <c r="BQ954" s="137" t="n">
        <f aca="false">+(DATOS_[[#This Row],[F.fin.cal]]-DATOS_[[#This Row],[F.ini.cal]]+1)/($D$4-$D$3+1)</f>
        <v>1</v>
      </c>
      <c r="BR954" s="137" t="str">
        <f aca="false">IF(OR(AND(DATOS_[[#This Row],[Fecha Fin Contrato]]&lt;$D$3,DATOS_[[#This Row],[Fecha Fin Contrato]]&lt;&gt;""),DATOS_[[#This Row],[Fecha de Contratación]]&gt;$D$4),"Fuera","Dentro")</f>
        <v>Dentro</v>
      </c>
      <c r="BS954" s="137" t="str">
        <f aca="false" t="array" ref="BS954:BS954">IF(MAX(IF(DATOS_[id]=DATOS_[[#This Row],[id]],DATOS_[F.fin.cal]))=DATOS_[[#This Row],[F.fin.cal]],"Sí","NO")</f>
        <v>Sí</v>
      </c>
      <c r="BT954" s="137" t="str">
        <f aca="false">IF(AND(DATOS_[[#This Row],[% normaliz]]&lt;&gt;1,DATOS_[[#This Row],[% anualiz]]=1),"Sí","NO")</f>
        <v>Sí</v>
      </c>
      <c r="BU954" s="137" t="str">
        <f aca="false">IF(AND(DATOS_[[#This Row],[% normaliz]]=1,DATOS_[[#This Row],[% anualiz]]&lt;&gt;1),"Sí","NO")</f>
        <v>NO</v>
      </c>
      <c r="BV954" s="137" t="str">
        <f aca="false">IF(AND(DATOS_[[#This Row],[% normaliz]]&lt;&gt;1,DATOS_[[#This Row],[% anualiz]]&lt;&gt;1),"Sí","NO")</f>
        <v>NO</v>
      </c>
      <c r="BW954" s="137" t="str">
        <f aca="false">+IF(DATOS_[[#This Row],[% normaliz]]*DATOS_[[#This Row],[% anualiz]]=1,"NO","Sí")</f>
        <v>Sí</v>
      </c>
      <c r="BX954" s="138" t="e">
        <f aca="false">(DATOS_[[#This Row],[S.BASE]]*(1/DATOS_[[#This Row],[% normaliz]])*(1/DATOS_[[#This Row],[% anualiz]]))*IF(DATOS_[[#This Row],[Check Equiparado]]="Sí",1,0)</f>
        <v>#DIV/0!</v>
      </c>
      <c r="BY9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4" s="138" t="e">
        <f aca="false">+DATOS_[[#This Row],[SALARIO BASE Eq]]+DATOS_[[#This Row],[Tot COMPL.SAL Eq]]</f>
        <v>#DIV/0!</v>
      </c>
      <c r="CA954" s="138" t="e">
        <f aca="false" t="array" ref="CA954:CA9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4" s="138" t="e">
        <f aca="false">+DATOS_[[#This Row],[TOTAL SALARIO Eq]]+DATOS_[[#This Row],[Tot Extrasalarial Eq]]</f>
        <v>#DIV/0!</v>
      </c>
      <c r="CC954" s="139" t="n">
        <f aca="false">DATOS_[[#This Row],[S.BASE]]</f>
        <v>0</v>
      </c>
      <c r="CD954" s="139" t="n">
        <f aca="false">+SUM(DATOS_[[#This Row],[Conc.Sal.01]:[Conc.Sal.30]])</f>
        <v>0</v>
      </c>
      <c r="CE954" s="139" t="n">
        <f aca="false">+DATOS_[[#This Row],[SALARIO BASE Ef]]+DATOS_[[#This Row],[Tot COMPL.SAL Ef]]</f>
        <v>0</v>
      </c>
      <c r="CF954" s="139" t="n">
        <f aca="false">+SUM(DATOS_[[#This Row],[C.Extra.01]:[C.Extra.05]])</f>
        <v>0</v>
      </c>
      <c r="CG954" s="139" t="n">
        <f aca="false">+DATOS_[[#This Row],[TOTAL SALARIO Ef]]+DATOS_[[#This Row],[Tot Extrasalarial Ef]]</f>
        <v>0</v>
      </c>
      <c r="CH954" s="140" t="n">
        <f aca="false">MIN(IF(DATOS_[[#This Row],[Fecha Fin Contrato]]="",$D$4,DATOS_[[#This Row],[Fecha Fin Contrato]]),$D$4)-MAX(DATOS_[[#This Row],[Fecha de Contratación]],$D$3)+1</f>
        <v>1</v>
      </c>
      <c r="CI954" s="141" t="str">
        <f aca="false">IF(COUNTIFS(DATOS_[id],DATOS_[[#This Row],[id]])&gt;1,DATOS_[[#This Row],[id]],"")</f>
        <v/>
      </c>
      <c r="CJ954" s="141" t="n">
        <f aca="false">(Inicio!$G$10-DATOS_[[#This Row],[Fecha Nacimiento]])/365.25</f>
        <v>0</v>
      </c>
      <c r="CK954" s="141" t="n">
        <f aca="false">(Inicio!$G$10-DATOS_[[#This Row],[Fecha de Antigüedad]])/365.25</f>
        <v>0</v>
      </c>
      <c r="CL954" s="141" t="e">
        <f aca="false">+VLOOKUP(DATOS_[[#This Row],[Clave de Contrato]],TblTiposContrato13[],3,0)</f>
        <v>#N/A</v>
      </c>
      <c r="CM954" s="141" t="e">
        <f aca="false">+VLOOKUP(DATOS_[[#This Row],[Clave de Contrato]],TblTiposContrato13[],4,0)</f>
        <v>#N/A</v>
      </c>
      <c r="CN954" s="141" t="str">
        <f aca="false">VLOOKUP(DATOS_[[#This Row],[Edad]],CONTRATOS!TblRngEdad,2,1)</f>
        <v>20  o menos</v>
      </c>
      <c r="CO954" s="141" t="str">
        <f aca="false">VLOOKUP(DATOS_[[#This Row],[Antigüedad]],TblRngAntg14[],2,1)</f>
        <v>0 a 1 años</v>
      </c>
    </row>
    <row r="955" customFormat="false" ht="13.8" hidden="false" customHeight="false" outlineLevel="0" collapsed="false">
      <c r="D955" s="128"/>
      <c r="E955" s="129"/>
      <c r="F955" s="129"/>
      <c r="G955" s="129"/>
      <c r="H955" s="130"/>
      <c r="I955" s="131"/>
      <c r="J955" s="128"/>
      <c r="K955" s="132"/>
      <c r="L955" s="132"/>
      <c r="M955" s="133"/>
      <c r="N955" s="133"/>
      <c r="O955" s="133"/>
      <c r="P955" s="129"/>
      <c r="Z955" s="74"/>
      <c r="AA955" s="75"/>
      <c r="AB955" s="75"/>
      <c r="AC955" s="129"/>
      <c r="AD955" s="134"/>
      <c r="AE955" s="134"/>
      <c r="AF955" s="134"/>
      <c r="AG955" s="134"/>
      <c r="AH955" s="134"/>
      <c r="AI955" s="134"/>
      <c r="AJ955" s="134"/>
      <c r="AK955" s="134"/>
      <c r="AL955" s="134"/>
      <c r="AM955" s="134"/>
      <c r="AN955" s="134"/>
      <c r="AO955" s="134"/>
      <c r="AP955" s="134"/>
      <c r="AQ955" s="134"/>
      <c r="AR955" s="134"/>
      <c r="AS955" s="134"/>
      <c r="AT955" s="134"/>
      <c r="AU955" s="134"/>
      <c r="AV955" s="134"/>
      <c r="AW955" s="134"/>
      <c r="AX955" s="134"/>
      <c r="AY955" s="134"/>
      <c r="AZ955" s="134"/>
      <c r="BA955" s="134"/>
      <c r="BB955" s="134"/>
      <c r="BC955" s="134"/>
      <c r="BD955" s="134"/>
      <c r="BE955" s="134"/>
      <c r="BF955" s="134"/>
      <c r="BG955" s="134"/>
      <c r="BH955" s="134"/>
      <c r="BI955" s="134"/>
      <c r="BJ955" s="134"/>
      <c r="BK955" s="134"/>
      <c r="BL955" s="134"/>
      <c r="BM955" s="135"/>
      <c r="BN955" s="136" t="n">
        <f aca="false">+MAX($D$3,DATOS_[[#This Row],[Fecha Inicio Sit. Contract.]])</f>
        <v>0</v>
      </c>
      <c r="BO955" s="136" t="n">
        <f aca="false">+MIN($D$4,DATOS_[[#This Row],[Fecha Fin Sit. Contract.]])</f>
        <v>0</v>
      </c>
      <c r="BP955" s="137" t="n">
        <f aca="false">+DATOS_[[#This Row],[% de jornada]]*IF(DATOS_[[#This Row],[% jornada reducida]]="",1,DATOS_[[#This Row],[% jornada reducida]])</f>
        <v>0</v>
      </c>
      <c r="BQ955" s="137" t="n">
        <f aca="false">+(DATOS_[[#This Row],[F.fin.cal]]-DATOS_[[#This Row],[F.ini.cal]]+1)/($D$4-$D$3+1)</f>
        <v>1</v>
      </c>
      <c r="BR955" s="137" t="str">
        <f aca="false">IF(OR(AND(DATOS_[[#This Row],[Fecha Fin Contrato]]&lt;$D$3,DATOS_[[#This Row],[Fecha Fin Contrato]]&lt;&gt;""),DATOS_[[#This Row],[Fecha de Contratación]]&gt;$D$4),"Fuera","Dentro")</f>
        <v>Dentro</v>
      </c>
      <c r="BS955" s="137" t="str">
        <f aca="false" t="array" ref="BS955:BS955">IF(MAX(IF(DATOS_[id]=DATOS_[[#This Row],[id]],DATOS_[F.fin.cal]))=DATOS_[[#This Row],[F.fin.cal]],"Sí","NO")</f>
        <v>Sí</v>
      </c>
      <c r="BT955" s="137" t="str">
        <f aca="false">IF(AND(DATOS_[[#This Row],[% normaliz]]&lt;&gt;1,DATOS_[[#This Row],[% anualiz]]=1),"Sí","NO")</f>
        <v>Sí</v>
      </c>
      <c r="BU955" s="137" t="str">
        <f aca="false">IF(AND(DATOS_[[#This Row],[% normaliz]]=1,DATOS_[[#This Row],[% anualiz]]&lt;&gt;1),"Sí","NO")</f>
        <v>NO</v>
      </c>
      <c r="BV955" s="137" t="str">
        <f aca="false">IF(AND(DATOS_[[#This Row],[% normaliz]]&lt;&gt;1,DATOS_[[#This Row],[% anualiz]]&lt;&gt;1),"Sí","NO")</f>
        <v>NO</v>
      </c>
      <c r="BW955" s="137" t="str">
        <f aca="false">+IF(DATOS_[[#This Row],[% normaliz]]*DATOS_[[#This Row],[% anualiz]]=1,"NO","Sí")</f>
        <v>Sí</v>
      </c>
      <c r="BX955" s="138" t="e">
        <f aca="false">(DATOS_[[#This Row],[S.BASE]]*(1/DATOS_[[#This Row],[% normaliz]])*(1/DATOS_[[#This Row],[% anualiz]]))*IF(DATOS_[[#This Row],[Check Equiparado]]="Sí",1,0)</f>
        <v>#DIV/0!</v>
      </c>
      <c r="BY9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5" s="138" t="e">
        <f aca="false">+DATOS_[[#This Row],[SALARIO BASE Eq]]+DATOS_[[#This Row],[Tot COMPL.SAL Eq]]</f>
        <v>#DIV/0!</v>
      </c>
      <c r="CA955" s="138" t="e">
        <f aca="false" t="array" ref="CA955:CA9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5" s="138" t="e">
        <f aca="false">+DATOS_[[#This Row],[TOTAL SALARIO Eq]]+DATOS_[[#This Row],[Tot Extrasalarial Eq]]</f>
        <v>#DIV/0!</v>
      </c>
      <c r="CC955" s="139" t="n">
        <f aca="false">DATOS_[[#This Row],[S.BASE]]</f>
        <v>0</v>
      </c>
      <c r="CD955" s="139" t="n">
        <f aca="false">+SUM(DATOS_[[#This Row],[Conc.Sal.01]:[Conc.Sal.30]])</f>
        <v>0</v>
      </c>
      <c r="CE955" s="139" t="n">
        <f aca="false">+DATOS_[[#This Row],[SALARIO BASE Ef]]+DATOS_[[#This Row],[Tot COMPL.SAL Ef]]</f>
        <v>0</v>
      </c>
      <c r="CF955" s="139" t="n">
        <f aca="false">+SUM(DATOS_[[#This Row],[C.Extra.01]:[C.Extra.05]])</f>
        <v>0</v>
      </c>
      <c r="CG955" s="139" t="n">
        <f aca="false">+DATOS_[[#This Row],[TOTAL SALARIO Ef]]+DATOS_[[#This Row],[Tot Extrasalarial Ef]]</f>
        <v>0</v>
      </c>
      <c r="CH955" s="140" t="n">
        <f aca="false">MIN(IF(DATOS_[[#This Row],[Fecha Fin Contrato]]="",$D$4,DATOS_[[#This Row],[Fecha Fin Contrato]]),$D$4)-MAX(DATOS_[[#This Row],[Fecha de Contratación]],$D$3)+1</f>
        <v>1</v>
      </c>
      <c r="CI955" s="141" t="str">
        <f aca="false">IF(COUNTIFS(DATOS_[id],DATOS_[[#This Row],[id]])&gt;1,DATOS_[[#This Row],[id]],"")</f>
        <v/>
      </c>
      <c r="CJ955" s="141" t="n">
        <f aca="false">(Inicio!$G$10-DATOS_[[#This Row],[Fecha Nacimiento]])/365.25</f>
        <v>0</v>
      </c>
      <c r="CK955" s="141" t="n">
        <f aca="false">(Inicio!$G$10-DATOS_[[#This Row],[Fecha de Antigüedad]])/365.25</f>
        <v>0</v>
      </c>
      <c r="CL955" s="141" t="e">
        <f aca="false">+VLOOKUP(DATOS_[[#This Row],[Clave de Contrato]],TblTiposContrato13[],3,0)</f>
        <v>#N/A</v>
      </c>
      <c r="CM955" s="141" t="e">
        <f aca="false">+VLOOKUP(DATOS_[[#This Row],[Clave de Contrato]],TblTiposContrato13[],4,0)</f>
        <v>#N/A</v>
      </c>
      <c r="CN955" s="141" t="str">
        <f aca="false">VLOOKUP(DATOS_[[#This Row],[Edad]],CONTRATOS!TblRngEdad,2,1)</f>
        <v>20  o menos</v>
      </c>
      <c r="CO955" s="141" t="str">
        <f aca="false">VLOOKUP(DATOS_[[#This Row],[Antigüedad]],TblRngAntg14[],2,1)</f>
        <v>0 a 1 años</v>
      </c>
    </row>
    <row r="956" customFormat="false" ht="13.8" hidden="false" customHeight="false" outlineLevel="0" collapsed="false">
      <c r="D956" s="128"/>
      <c r="E956" s="129"/>
      <c r="F956" s="129"/>
      <c r="G956" s="129"/>
      <c r="H956" s="130"/>
      <c r="I956" s="131"/>
      <c r="J956" s="128"/>
      <c r="K956" s="132"/>
      <c r="L956" s="132"/>
      <c r="M956" s="133"/>
      <c r="N956" s="133"/>
      <c r="O956" s="133"/>
      <c r="P956" s="129"/>
      <c r="Z956" s="74"/>
      <c r="AA956" s="75"/>
      <c r="AB956" s="75"/>
      <c r="AC956" s="129"/>
      <c r="AD956" s="134"/>
      <c r="AE956" s="134"/>
      <c r="AF956" s="134"/>
      <c r="AG956" s="134"/>
      <c r="AH956" s="134"/>
      <c r="AI956" s="134"/>
      <c r="AJ956" s="134"/>
      <c r="AK956" s="134"/>
      <c r="AL956" s="134"/>
      <c r="AM956" s="134"/>
      <c r="AN956" s="134"/>
      <c r="AO956" s="134"/>
      <c r="AP956" s="134"/>
      <c r="AQ956" s="134"/>
      <c r="AR956" s="134"/>
      <c r="AS956" s="134"/>
      <c r="AT956" s="134"/>
      <c r="AU956" s="134"/>
      <c r="AV956" s="134"/>
      <c r="AW956" s="134"/>
      <c r="AX956" s="134"/>
      <c r="AY956" s="134"/>
      <c r="AZ956" s="134"/>
      <c r="BA956" s="134"/>
      <c r="BB956" s="134"/>
      <c r="BC956" s="134"/>
      <c r="BD956" s="134"/>
      <c r="BE956" s="134"/>
      <c r="BF956" s="134"/>
      <c r="BG956" s="134"/>
      <c r="BH956" s="134"/>
      <c r="BI956" s="134"/>
      <c r="BJ956" s="134"/>
      <c r="BK956" s="134"/>
      <c r="BL956" s="134"/>
      <c r="BM956" s="135"/>
      <c r="BN956" s="136" t="n">
        <f aca="false">+MAX($D$3,DATOS_[[#This Row],[Fecha Inicio Sit. Contract.]])</f>
        <v>0</v>
      </c>
      <c r="BO956" s="136" t="n">
        <f aca="false">+MIN($D$4,DATOS_[[#This Row],[Fecha Fin Sit. Contract.]])</f>
        <v>0</v>
      </c>
      <c r="BP956" s="137" t="n">
        <f aca="false">+DATOS_[[#This Row],[% de jornada]]*IF(DATOS_[[#This Row],[% jornada reducida]]="",1,DATOS_[[#This Row],[% jornada reducida]])</f>
        <v>0</v>
      </c>
      <c r="BQ956" s="137" t="n">
        <f aca="false">+(DATOS_[[#This Row],[F.fin.cal]]-DATOS_[[#This Row],[F.ini.cal]]+1)/($D$4-$D$3+1)</f>
        <v>1</v>
      </c>
      <c r="BR956" s="137" t="str">
        <f aca="false">IF(OR(AND(DATOS_[[#This Row],[Fecha Fin Contrato]]&lt;$D$3,DATOS_[[#This Row],[Fecha Fin Contrato]]&lt;&gt;""),DATOS_[[#This Row],[Fecha de Contratación]]&gt;$D$4),"Fuera","Dentro")</f>
        <v>Dentro</v>
      </c>
      <c r="BS956" s="137" t="str">
        <f aca="false" t="array" ref="BS956:BS956">IF(MAX(IF(DATOS_[id]=DATOS_[[#This Row],[id]],DATOS_[F.fin.cal]))=DATOS_[[#This Row],[F.fin.cal]],"Sí","NO")</f>
        <v>Sí</v>
      </c>
      <c r="BT956" s="137" t="str">
        <f aca="false">IF(AND(DATOS_[[#This Row],[% normaliz]]&lt;&gt;1,DATOS_[[#This Row],[% anualiz]]=1),"Sí","NO")</f>
        <v>Sí</v>
      </c>
      <c r="BU956" s="137" t="str">
        <f aca="false">IF(AND(DATOS_[[#This Row],[% normaliz]]=1,DATOS_[[#This Row],[% anualiz]]&lt;&gt;1),"Sí","NO")</f>
        <v>NO</v>
      </c>
      <c r="BV956" s="137" t="str">
        <f aca="false">IF(AND(DATOS_[[#This Row],[% normaliz]]&lt;&gt;1,DATOS_[[#This Row],[% anualiz]]&lt;&gt;1),"Sí","NO")</f>
        <v>NO</v>
      </c>
      <c r="BW956" s="137" t="str">
        <f aca="false">+IF(DATOS_[[#This Row],[% normaliz]]*DATOS_[[#This Row],[% anualiz]]=1,"NO","Sí")</f>
        <v>Sí</v>
      </c>
      <c r="BX956" s="138" t="e">
        <f aca="false">(DATOS_[[#This Row],[S.BASE]]*(1/DATOS_[[#This Row],[% normaliz]])*(1/DATOS_[[#This Row],[% anualiz]]))*IF(DATOS_[[#This Row],[Check Equiparado]]="Sí",1,0)</f>
        <v>#DIV/0!</v>
      </c>
      <c r="BY9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6" s="138" t="e">
        <f aca="false">+DATOS_[[#This Row],[SALARIO BASE Eq]]+DATOS_[[#This Row],[Tot COMPL.SAL Eq]]</f>
        <v>#DIV/0!</v>
      </c>
      <c r="CA956" s="138" t="e">
        <f aca="false" t="array" ref="CA956:CA9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6" s="138" t="e">
        <f aca="false">+DATOS_[[#This Row],[TOTAL SALARIO Eq]]+DATOS_[[#This Row],[Tot Extrasalarial Eq]]</f>
        <v>#DIV/0!</v>
      </c>
      <c r="CC956" s="139" t="n">
        <f aca="false">DATOS_[[#This Row],[S.BASE]]</f>
        <v>0</v>
      </c>
      <c r="CD956" s="139" t="n">
        <f aca="false">+SUM(DATOS_[[#This Row],[Conc.Sal.01]:[Conc.Sal.30]])</f>
        <v>0</v>
      </c>
      <c r="CE956" s="139" t="n">
        <f aca="false">+DATOS_[[#This Row],[SALARIO BASE Ef]]+DATOS_[[#This Row],[Tot COMPL.SAL Ef]]</f>
        <v>0</v>
      </c>
      <c r="CF956" s="139" t="n">
        <f aca="false">+SUM(DATOS_[[#This Row],[C.Extra.01]:[C.Extra.05]])</f>
        <v>0</v>
      </c>
      <c r="CG956" s="139" t="n">
        <f aca="false">+DATOS_[[#This Row],[TOTAL SALARIO Ef]]+DATOS_[[#This Row],[Tot Extrasalarial Ef]]</f>
        <v>0</v>
      </c>
      <c r="CH956" s="140" t="n">
        <f aca="false">MIN(IF(DATOS_[[#This Row],[Fecha Fin Contrato]]="",$D$4,DATOS_[[#This Row],[Fecha Fin Contrato]]),$D$4)-MAX(DATOS_[[#This Row],[Fecha de Contratación]],$D$3)+1</f>
        <v>1</v>
      </c>
      <c r="CI956" s="141" t="str">
        <f aca="false">IF(COUNTIFS(DATOS_[id],DATOS_[[#This Row],[id]])&gt;1,DATOS_[[#This Row],[id]],"")</f>
        <v/>
      </c>
      <c r="CJ956" s="141" t="n">
        <f aca="false">(Inicio!$G$10-DATOS_[[#This Row],[Fecha Nacimiento]])/365.25</f>
        <v>0</v>
      </c>
      <c r="CK956" s="141" t="n">
        <f aca="false">(Inicio!$G$10-DATOS_[[#This Row],[Fecha de Antigüedad]])/365.25</f>
        <v>0</v>
      </c>
      <c r="CL956" s="141" t="e">
        <f aca="false">+VLOOKUP(DATOS_[[#This Row],[Clave de Contrato]],TblTiposContrato13[],3,0)</f>
        <v>#N/A</v>
      </c>
      <c r="CM956" s="141" t="e">
        <f aca="false">+VLOOKUP(DATOS_[[#This Row],[Clave de Contrato]],TblTiposContrato13[],4,0)</f>
        <v>#N/A</v>
      </c>
      <c r="CN956" s="141" t="str">
        <f aca="false">VLOOKUP(DATOS_[[#This Row],[Edad]],CONTRATOS!TblRngEdad,2,1)</f>
        <v>20  o menos</v>
      </c>
      <c r="CO956" s="141" t="str">
        <f aca="false">VLOOKUP(DATOS_[[#This Row],[Antigüedad]],TblRngAntg14[],2,1)</f>
        <v>0 a 1 años</v>
      </c>
    </row>
    <row r="957" customFormat="false" ht="13.8" hidden="false" customHeight="false" outlineLevel="0" collapsed="false">
      <c r="D957" s="128"/>
      <c r="E957" s="129"/>
      <c r="F957" s="129"/>
      <c r="G957" s="129"/>
      <c r="H957" s="130"/>
      <c r="I957" s="131"/>
      <c r="J957" s="128"/>
      <c r="K957" s="132"/>
      <c r="L957" s="132"/>
      <c r="M957" s="133"/>
      <c r="N957" s="133"/>
      <c r="O957" s="133"/>
      <c r="P957" s="129"/>
      <c r="Z957" s="74"/>
      <c r="AA957" s="75"/>
      <c r="AB957" s="75"/>
      <c r="AC957" s="129"/>
      <c r="AD957" s="134"/>
      <c r="AE957" s="134"/>
      <c r="AF957" s="134"/>
      <c r="AG957" s="134"/>
      <c r="AH957" s="134"/>
      <c r="AI957" s="134"/>
      <c r="AJ957" s="134"/>
      <c r="AK957" s="134"/>
      <c r="AL957" s="134"/>
      <c r="AM957" s="134"/>
      <c r="AN957" s="134"/>
      <c r="AO957" s="134"/>
      <c r="AP957" s="134"/>
      <c r="AQ957" s="134"/>
      <c r="AR957" s="134"/>
      <c r="AS957" s="134"/>
      <c r="AT957" s="134"/>
      <c r="AU957" s="134"/>
      <c r="AV957" s="134"/>
      <c r="AW957" s="134"/>
      <c r="AX957" s="134"/>
      <c r="AY957" s="134"/>
      <c r="AZ957" s="134"/>
      <c r="BA957" s="134"/>
      <c r="BB957" s="134"/>
      <c r="BC957" s="134"/>
      <c r="BD957" s="134"/>
      <c r="BE957" s="134"/>
      <c r="BF957" s="134"/>
      <c r="BG957" s="134"/>
      <c r="BH957" s="134"/>
      <c r="BI957" s="134"/>
      <c r="BJ957" s="134"/>
      <c r="BK957" s="134"/>
      <c r="BL957" s="134"/>
      <c r="BM957" s="135"/>
      <c r="BN957" s="136" t="n">
        <f aca="false">+MAX($D$3,DATOS_[[#This Row],[Fecha Inicio Sit. Contract.]])</f>
        <v>0</v>
      </c>
      <c r="BO957" s="136" t="n">
        <f aca="false">+MIN($D$4,DATOS_[[#This Row],[Fecha Fin Sit. Contract.]])</f>
        <v>0</v>
      </c>
      <c r="BP957" s="137" t="n">
        <f aca="false">+DATOS_[[#This Row],[% de jornada]]*IF(DATOS_[[#This Row],[% jornada reducida]]="",1,DATOS_[[#This Row],[% jornada reducida]])</f>
        <v>0</v>
      </c>
      <c r="BQ957" s="137" t="n">
        <f aca="false">+(DATOS_[[#This Row],[F.fin.cal]]-DATOS_[[#This Row],[F.ini.cal]]+1)/($D$4-$D$3+1)</f>
        <v>1</v>
      </c>
      <c r="BR957" s="137" t="str">
        <f aca="false">IF(OR(AND(DATOS_[[#This Row],[Fecha Fin Contrato]]&lt;$D$3,DATOS_[[#This Row],[Fecha Fin Contrato]]&lt;&gt;""),DATOS_[[#This Row],[Fecha de Contratación]]&gt;$D$4),"Fuera","Dentro")</f>
        <v>Dentro</v>
      </c>
      <c r="BS957" s="137" t="str">
        <f aca="false" t="array" ref="BS957:BS957">IF(MAX(IF(DATOS_[id]=DATOS_[[#This Row],[id]],DATOS_[F.fin.cal]))=DATOS_[[#This Row],[F.fin.cal]],"Sí","NO")</f>
        <v>Sí</v>
      </c>
      <c r="BT957" s="137" t="str">
        <f aca="false">IF(AND(DATOS_[[#This Row],[% normaliz]]&lt;&gt;1,DATOS_[[#This Row],[% anualiz]]=1),"Sí","NO")</f>
        <v>Sí</v>
      </c>
      <c r="BU957" s="137" t="str">
        <f aca="false">IF(AND(DATOS_[[#This Row],[% normaliz]]=1,DATOS_[[#This Row],[% anualiz]]&lt;&gt;1),"Sí","NO")</f>
        <v>NO</v>
      </c>
      <c r="BV957" s="137" t="str">
        <f aca="false">IF(AND(DATOS_[[#This Row],[% normaliz]]&lt;&gt;1,DATOS_[[#This Row],[% anualiz]]&lt;&gt;1),"Sí","NO")</f>
        <v>NO</v>
      </c>
      <c r="BW957" s="137" t="str">
        <f aca="false">+IF(DATOS_[[#This Row],[% normaliz]]*DATOS_[[#This Row],[% anualiz]]=1,"NO","Sí")</f>
        <v>Sí</v>
      </c>
      <c r="BX957" s="138" t="e">
        <f aca="false">(DATOS_[[#This Row],[S.BASE]]*(1/DATOS_[[#This Row],[% normaliz]])*(1/DATOS_[[#This Row],[% anualiz]]))*IF(DATOS_[[#This Row],[Check Equiparado]]="Sí",1,0)</f>
        <v>#DIV/0!</v>
      </c>
      <c r="BY9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7" s="138" t="e">
        <f aca="false">+DATOS_[[#This Row],[SALARIO BASE Eq]]+DATOS_[[#This Row],[Tot COMPL.SAL Eq]]</f>
        <v>#DIV/0!</v>
      </c>
      <c r="CA957" s="138" t="e">
        <f aca="false" t="array" ref="CA957:CA9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7" s="138" t="e">
        <f aca="false">+DATOS_[[#This Row],[TOTAL SALARIO Eq]]+DATOS_[[#This Row],[Tot Extrasalarial Eq]]</f>
        <v>#DIV/0!</v>
      </c>
      <c r="CC957" s="139" t="n">
        <f aca="false">DATOS_[[#This Row],[S.BASE]]</f>
        <v>0</v>
      </c>
      <c r="CD957" s="139" t="n">
        <f aca="false">+SUM(DATOS_[[#This Row],[Conc.Sal.01]:[Conc.Sal.30]])</f>
        <v>0</v>
      </c>
      <c r="CE957" s="139" t="n">
        <f aca="false">+DATOS_[[#This Row],[SALARIO BASE Ef]]+DATOS_[[#This Row],[Tot COMPL.SAL Ef]]</f>
        <v>0</v>
      </c>
      <c r="CF957" s="139" t="n">
        <f aca="false">+SUM(DATOS_[[#This Row],[C.Extra.01]:[C.Extra.05]])</f>
        <v>0</v>
      </c>
      <c r="CG957" s="139" t="n">
        <f aca="false">+DATOS_[[#This Row],[TOTAL SALARIO Ef]]+DATOS_[[#This Row],[Tot Extrasalarial Ef]]</f>
        <v>0</v>
      </c>
      <c r="CH957" s="140" t="n">
        <f aca="false">MIN(IF(DATOS_[[#This Row],[Fecha Fin Contrato]]="",$D$4,DATOS_[[#This Row],[Fecha Fin Contrato]]),$D$4)-MAX(DATOS_[[#This Row],[Fecha de Contratación]],$D$3)+1</f>
        <v>1</v>
      </c>
      <c r="CI957" s="141" t="str">
        <f aca="false">IF(COUNTIFS(DATOS_[id],DATOS_[[#This Row],[id]])&gt;1,DATOS_[[#This Row],[id]],"")</f>
        <v/>
      </c>
      <c r="CJ957" s="141" t="n">
        <f aca="false">(Inicio!$G$10-DATOS_[[#This Row],[Fecha Nacimiento]])/365.25</f>
        <v>0</v>
      </c>
      <c r="CK957" s="141" t="n">
        <f aca="false">(Inicio!$G$10-DATOS_[[#This Row],[Fecha de Antigüedad]])/365.25</f>
        <v>0</v>
      </c>
      <c r="CL957" s="141" t="e">
        <f aca="false">+VLOOKUP(DATOS_[[#This Row],[Clave de Contrato]],TblTiposContrato13[],3,0)</f>
        <v>#N/A</v>
      </c>
      <c r="CM957" s="141" t="e">
        <f aca="false">+VLOOKUP(DATOS_[[#This Row],[Clave de Contrato]],TblTiposContrato13[],4,0)</f>
        <v>#N/A</v>
      </c>
      <c r="CN957" s="141" t="str">
        <f aca="false">VLOOKUP(DATOS_[[#This Row],[Edad]],CONTRATOS!TblRngEdad,2,1)</f>
        <v>20  o menos</v>
      </c>
      <c r="CO957" s="141" t="str">
        <f aca="false">VLOOKUP(DATOS_[[#This Row],[Antigüedad]],TblRngAntg14[],2,1)</f>
        <v>0 a 1 años</v>
      </c>
    </row>
    <row r="958" customFormat="false" ht="13.8" hidden="false" customHeight="false" outlineLevel="0" collapsed="false">
      <c r="D958" s="128"/>
      <c r="E958" s="129"/>
      <c r="F958" s="129"/>
      <c r="G958" s="129"/>
      <c r="H958" s="130"/>
      <c r="I958" s="131"/>
      <c r="J958" s="128"/>
      <c r="K958" s="132"/>
      <c r="L958" s="132"/>
      <c r="M958" s="133"/>
      <c r="N958" s="133"/>
      <c r="O958" s="133"/>
      <c r="P958" s="129"/>
      <c r="Z958" s="74"/>
      <c r="AA958" s="75"/>
      <c r="AB958" s="75"/>
      <c r="AC958" s="129"/>
      <c r="AD958" s="134"/>
      <c r="AE958" s="134"/>
      <c r="AF958" s="134"/>
      <c r="AG958" s="134"/>
      <c r="AH958" s="134"/>
      <c r="AI958" s="134"/>
      <c r="AJ958" s="134"/>
      <c r="AK958" s="134"/>
      <c r="AL958" s="134"/>
      <c r="AM958" s="134"/>
      <c r="AN958" s="134"/>
      <c r="AO958" s="134"/>
      <c r="AP958" s="134"/>
      <c r="AQ958" s="134"/>
      <c r="AR958" s="134"/>
      <c r="AS958" s="134"/>
      <c r="AT958" s="134"/>
      <c r="AU958" s="134"/>
      <c r="AV958" s="134"/>
      <c r="AW958" s="134"/>
      <c r="AX958" s="134"/>
      <c r="AY958" s="134"/>
      <c r="AZ958" s="134"/>
      <c r="BA958" s="134"/>
      <c r="BB958" s="134"/>
      <c r="BC958" s="134"/>
      <c r="BD958" s="134"/>
      <c r="BE958" s="134"/>
      <c r="BF958" s="134"/>
      <c r="BG958" s="134"/>
      <c r="BH958" s="134"/>
      <c r="BI958" s="134"/>
      <c r="BJ958" s="134"/>
      <c r="BK958" s="134"/>
      <c r="BL958" s="134"/>
      <c r="BM958" s="135"/>
      <c r="BN958" s="136" t="n">
        <f aca="false">+MAX($D$3,DATOS_[[#This Row],[Fecha Inicio Sit. Contract.]])</f>
        <v>0</v>
      </c>
      <c r="BO958" s="136" t="n">
        <f aca="false">+MIN($D$4,DATOS_[[#This Row],[Fecha Fin Sit. Contract.]])</f>
        <v>0</v>
      </c>
      <c r="BP958" s="137" t="n">
        <f aca="false">+DATOS_[[#This Row],[% de jornada]]*IF(DATOS_[[#This Row],[% jornada reducida]]="",1,DATOS_[[#This Row],[% jornada reducida]])</f>
        <v>0</v>
      </c>
      <c r="BQ958" s="137" t="n">
        <f aca="false">+(DATOS_[[#This Row],[F.fin.cal]]-DATOS_[[#This Row],[F.ini.cal]]+1)/($D$4-$D$3+1)</f>
        <v>1</v>
      </c>
      <c r="BR958" s="137" t="str">
        <f aca="false">IF(OR(AND(DATOS_[[#This Row],[Fecha Fin Contrato]]&lt;$D$3,DATOS_[[#This Row],[Fecha Fin Contrato]]&lt;&gt;""),DATOS_[[#This Row],[Fecha de Contratación]]&gt;$D$4),"Fuera","Dentro")</f>
        <v>Dentro</v>
      </c>
      <c r="BS958" s="137" t="str">
        <f aca="false" t="array" ref="BS958:BS958">IF(MAX(IF(DATOS_[id]=DATOS_[[#This Row],[id]],DATOS_[F.fin.cal]))=DATOS_[[#This Row],[F.fin.cal]],"Sí","NO")</f>
        <v>Sí</v>
      </c>
      <c r="BT958" s="137" t="str">
        <f aca="false">IF(AND(DATOS_[[#This Row],[% normaliz]]&lt;&gt;1,DATOS_[[#This Row],[% anualiz]]=1),"Sí","NO")</f>
        <v>Sí</v>
      </c>
      <c r="BU958" s="137" t="str">
        <f aca="false">IF(AND(DATOS_[[#This Row],[% normaliz]]=1,DATOS_[[#This Row],[% anualiz]]&lt;&gt;1),"Sí","NO")</f>
        <v>NO</v>
      </c>
      <c r="BV958" s="137" t="str">
        <f aca="false">IF(AND(DATOS_[[#This Row],[% normaliz]]&lt;&gt;1,DATOS_[[#This Row],[% anualiz]]&lt;&gt;1),"Sí","NO")</f>
        <v>NO</v>
      </c>
      <c r="BW958" s="137" t="str">
        <f aca="false">+IF(DATOS_[[#This Row],[% normaliz]]*DATOS_[[#This Row],[% anualiz]]=1,"NO","Sí")</f>
        <v>Sí</v>
      </c>
      <c r="BX958" s="138" t="e">
        <f aca="false">(DATOS_[[#This Row],[S.BASE]]*(1/DATOS_[[#This Row],[% normaliz]])*(1/DATOS_[[#This Row],[% anualiz]]))*IF(DATOS_[[#This Row],[Check Equiparado]]="Sí",1,0)</f>
        <v>#DIV/0!</v>
      </c>
      <c r="BY9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8" s="138" t="e">
        <f aca="false">+DATOS_[[#This Row],[SALARIO BASE Eq]]+DATOS_[[#This Row],[Tot COMPL.SAL Eq]]</f>
        <v>#DIV/0!</v>
      </c>
      <c r="CA958" s="138" t="e">
        <f aca="false" t="array" ref="CA958:CA9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8" s="138" t="e">
        <f aca="false">+DATOS_[[#This Row],[TOTAL SALARIO Eq]]+DATOS_[[#This Row],[Tot Extrasalarial Eq]]</f>
        <v>#DIV/0!</v>
      </c>
      <c r="CC958" s="139" t="n">
        <f aca="false">DATOS_[[#This Row],[S.BASE]]</f>
        <v>0</v>
      </c>
      <c r="CD958" s="139" t="n">
        <f aca="false">+SUM(DATOS_[[#This Row],[Conc.Sal.01]:[Conc.Sal.30]])</f>
        <v>0</v>
      </c>
      <c r="CE958" s="139" t="n">
        <f aca="false">+DATOS_[[#This Row],[SALARIO BASE Ef]]+DATOS_[[#This Row],[Tot COMPL.SAL Ef]]</f>
        <v>0</v>
      </c>
      <c r="CF958" s="139" t="n">
        <f aca="false">+SUM(DATOS_[[#This Row],[C.Extra.01]:[C.Extra.05]])</f>
        <v>0</v>
      </c>
      <c r="CG958" s="139" t="n">
        <f aca="false">+DATOS_[[#This Row],[TOTAL SALARIO Ef]]+DATOS_[[#This Row],[Tot Extrasalarial Ef]]</f>
        <v>0</v>
      </c>
      <c r="CH958" s="140" t="n">
        <f aca="false">MIN(IF(DATOS_[[#This Row],[Fecha Fin Contrato]]="",$D$4,DATOS_[[#This Row],[Fecha Fin Contrato]]),$D$4)-MAX(DATOS_[[#This Row],[Fecha de Contratación]],$D$3)+1</f>
        <v>1</v>
      </c>
      <c r="CI958" s="141" t="str">
        <f aca="false">IF(COUNTIFS(DATOS_[id],DATOS_[[#This Row],[id]])&gt;1,DATOS_[[#This Row],[id]],"")</f>
        <v/>
      </c>
      <c r="CJ958" s="141" t="n">
        <f aca="false">(Inicio!$G$10-DATOS_[[#This Row],[Fecha Nacimiento]])/365.25</f>
        <v>0</v>
      </c>
      <c r="CK958" s="141" t="n">
        <f aca="false">(Inicio!$G$10-DATOS_[[#This Row],[Fecha de Antigüedad]])/365.25</f>
        <v>0</v>
      </c>
      <c r="CL958" s="141" t="e">
        <f aca="false">+VLOOKUP(DATOS_[[#This Row],[Clave de Contrato]],TblTiposContrato13[],3,0)</f>
        <v>#N/A</v>
      </c>
      <c r="CM958" s="141" t="e">
        <f aca="false">+VLOOKUP(DATOS_[[#This Row],[Clave de Contrato]],TblTiposContrato13[],4,0)</f>
        <v>#N/A</v>
      </c>
      <c r="CN958" s="141" t="str">
        <f aca="false">VLOOKUP(DATOS_[[#This Row],[Edad]],CONTRATOS!TblRngEdad,2,1)</f>
        <v>20  o menos</v>
      </c>
      <c r="CO958" s="141" t="str">
        <f aca="false">VLOOKUP(DATOS_[[#This Row],[Antigüedad]],TblRngAntg14[],2,1)</f>
        <v>0 a 1 años</v>
      </c>
    </row>
    <row r="959" customFormat="false" ht="13.8" hidden="false" customHeight="false" outlineLevel="0" collapsed="false">
      <c r="D959" s="128"/>
      <c r="E959" s="129"/>
      <c r="F959" s="129"/>
      <c r="G959" s="129"/>
      <c r="H959" s="130"/>
      <c r="I959" s="131"/>
      <c r="J959" s="128"/>
      <c r="K959" s="132"/>
      <c r="L959" s="132"/>
      <c r="M959" s="133"/>
      <c r="N959" s="133"/>
      <c r="O959" s="133"/>
      <c r="P959" s="129"/>
      <c r="Z959" s="74"/>
      <c r="AA959" s="75"/>
      <c r="AB959" s="75"/>
      <c r="AC959" s="129"/>
      <c r="AD959" s="134"/>
      <c r="AE959" s="134"/>
      <c r="AF959" s="134"/>
      <c r="AG959" s="134"/>
      <c r="AH959" s="134"/>
      <c r="AI959" s="134"/>
      <c r="AJ959" s="134"/>
      <c r="AK959" s="134"/>
      <c r="AL959" s="134"/>
      <c r="AM959" s="134"/>
      <c r="AN959" s="134"/>
      <c r="AO959" s="134"/>
      <c r="AP959" s="134"/>
      <c r="AQ959" s="134"/>
      <c r="AR959" s="134"/>
      <c r="AS959" s="134"/>
      <c r="AT959" s="134"/>
      <c r="AU959" s="134"/>
      <c r="AV959" s="134"/>
      <c r="AW959" s="134"/>
      <c r="AX959" s="134"/>
      <c r="AY959" s="134"/>
      <c r="AZ959" s="134"/>
      <c r="BA959" s="134"/>
      <c r="BB959" s="134"/>
      <c r="BC959" s="134"/>
      <c r="BD959" s="134"/>
      <c r="BE959" s="134"/>
      <c r="BF959" s="134"/>
      <c r="BG959" s="134"/>
      <c r="BH959" s="134"/>
      <c r="BI959" s="134"/>
      <c r="BJ959" s="134"/>
      <c r="BK959" s="134"/>
      <c r="BL959" s="134"/>
      <c r="BM959" s="135"/>
      <c r="BN959" s="136" t="n">
        <f aca="false">+MAX($D$3,DATOS_[[#This Row],[Fecha Inicio Sit. Contract.]])</f>
        <v>0</v>
      </c>
      <c r="BO959" s="136" t="n">
        <f aca="false">+MIN($D$4,DATOS_[[#This Row],[Fecha Fin Sit. Contract.]])</f>
        <v>0</v>
      </c>
      <c r="BP959" s="137" t="n">
        <f aca="false">+DATOS_[[#This Row],[% de jornada]]*IF(DATOS_[[#This Row],[% jornada reducida]]="",1,DATOS_[[#This Row],[% jornada reducida]])</f>
        <v>0</v>
      </c>
      <c r="BQ959" s="137" t="n">
        <f aca="false">+(DATOS_[[#This Row],[F.fin.cal]]-DATOS_[[#This Row],[F.ini.cal]]+1)/($D$4-$D$3+1)</f>
        <v>1</v>
      </c>
      <c r="BR959" s="137" t="str">
        <f aca="false">IF(OR(AND(DATOS_[[#This Row],[Fecha Fin Contrato]]&lt;$D$3,DATOS_[[#This Row],[Fecha Fin Contrato]]&lt;&gt;""),DATOS_[[#This Row],[Fecha de Contratación]]&gt;$D$4),"Fuera","Dentro")</f>
        <v>Dentro</v>
      </c>
      <c r="BS959" s="137" t="str">
        <f aca="false" t="array" ref="BS959:BS959">IF(MAX(IF(DATOS_[id]=DATOS_[[#This Row],[id]],DATOS_[F.fin.cal]))=DATOS_[[#This Row],[F.fin.cal]],"Sí","NO")</f>
        <v>Sí</v>
      </c>
      <c r="BT959" s="137" t="str">
        <f aca="false">IF(AND(DATOS_[[#This Row],[% normaliz]]&lt;&gt;1,DATOS_[[#This Row],[% anualiz]]=1),"Sí","NO")</f>
        <v>Sí</v>
      </c>
      <c r="BU959" s="137" t="str">
        <f aca="false">IF(AND(DATOS_[[#This Row],[% normaliz]]=1,DATOS_[[#This Row],[% anualiz]]&lt;&gt;1),"Sí","NO")</f>
        <v>NO</v>
      </c>
      <c r="BV959" s="137" t="str">
        <f aca="false">IF(AND(DATOS_[[#This Row],[% normaliz]]&lt;&gt;1,DATOS_[[#This Row],[% anualiz]]&lt;&gt;1),"Sí","NO")</f>
        <v>NO</v>
      </c>
      <c r="BW959" s="137" t="str">
        <f aca="false">+IF(DATOS_[[#This Row],[% normaliz]]*DATOS_[[#This Row],[% anualiz]]=1,"NO","Sí")</f>
        <v>Sí</v>
      </c>
      <c r="BX959" s="138" t="e">
        <f aca="false">(DATOS_[[#This Row],[S.BASE]]*(1/DATOS_[[#This Row],[% normaliz]])*(1/DATOS_[[#This Row],[% anualiz]]))*IF(DATOS_[[#This Row],[Check Equiparado]]="Sí",1,0)</f>
        <v>#DIV/0!</v>
      </c>
      <c r="BY9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9" s="138" t="e">
        <f aca="false">+DATOS_[[#This Row],[SALARIO BASE Eq]]+DATOS_[[#This Row],[Tot COMPL.SAL Eq]]</f>
        <v>#DIV/0!</v>
      </c>
      <c r="CA959" s="138" t="e">
        <f aca="false" t="array" ref="CA959:CA9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9" s="138" t="e">
        <f aca="false">+DATOS_[[#This Row],[TOTAL SALARIO Eq]]+DATOS_[[#This Row],[Tot Extrasalarial Eq]]</f>
        <v>#DIV/0!</v>
      </c>
      <c r="CC959" s="139" t="n">
        <f aca="false">DATOS_[[#This Row],[S.BASE]]</f>
        <v>0</v>
      </c>
      <c r="CD959" s="139" t="n">
        <f aca="false">+SUM(DATOS_[[#This Row],[Conc.Sal.01]:[Conc.Sal.30]])</f>
        <v>0</v>
      </c>
      <c r="CE959" s="139" t="n">
        <f aca="false">+DATOS_[[#This Row],[SALARIO BASE Ef]]+DATOS_[[#This Row],[Tot COMPL.SAL Ef]]</f>
        <v>0</v>
      </c>
      <c r="CF959" s="139" t="n">
        <f aca="false">+SUM(DATOS_[[#This Row],[C.Extra.01]:[C.Extra.05]])</f>
        <v>0</v>
      </c>
      <c r="CG959" s="139" t="n">
        <f aca="false">+DATOS_[[#This Row],[TOTAL SALARIO Ef]]+DATOS_[[#This Row],[Tot Extrasalarial Ef]]</f>
        <v>0</v>
      </c>
      <c r="CH959" s="140" t="n">
        <f aca="false">MIN(IF(DATOS_[[#This Row],[Fecha Fin Contrato]]="",$D$4,DATOS_[[#This Row],[Fecha Fin Contrato]]),$D$4)-MAX(DATOS_[[#This Row],[Fecha de Contratación]],$D$3)+1</f>
        <v>1</v>
      </c>
      <c r="CI959" s="141" t="str">
        <f aca="false">IF(COUNTIFS(DATOS_[id],DATOS_[[#This Row],[id]])&gt;1,DATOS_[[#This Row],[id]],"")</f>
        <v/>
      </c>
      <c r="CJ959" s="141" t="n">
        <f aca="false">(Inicio!$G$10-DATOS_[[#This Row],[Fecha Nacimiento]])/365.25</f>
        <v>0</v>
      </c>
      <c r="CK959" s="141" t="n">
        <f aca="false">(Inicio!$G$10-DATOS_[[#This Row],[Fecha de Antigüedad]])/365.25</f>
        <v>0</v>
      </c>
      <c r="CL959" s="141" t="e">
        <f aca="false">+VLOOKUP(DATOS_[[#This Row],[Clave de Contrato]],TblTiposContrato13[],3,0)</f>
        <v>#N/A</v>
      </c>
      <c r="CM959" s="141" t="e">
        <f aca="false">+VLOOKUP(DATOS_[[#This Row],[Clave de Contrato]],TblTiposContrato13[],4,0)</f>
        <v>#N/A</v>
      </c>
      <c r="CN959" s="141" t="str">
        <f aca="false">VLOOKUP(DATOS_[[#This Row],[Edad]],CONTRATOS!TblRngEdad,2,1)</f>
        <v>20  o menos</v>
      </c>
      <c r="CO959" s="141" t="str">
        <f aca="false">VLOOKUP(DATOS_[[#This Row],[Antigüedad]],TblRngAntg14[],2,1)</f>
        <v>0 a 1 años</v>
      </c>
    </row>
    <row r="960" customFormat="false" ht="13.8" hidden="false" customHeight="false" outlineLevel="0" collapsed="false">
      <c r="D960" s="128"/>
      <c r="E960" s="129"/>
      <c r="F960" s="129"/>
      <c r="G960" s="129"/>
      <c r="H960" s="130"/>
      <c r="I960" s="131"/>
      <c r="J960" s="128"/>
      <c r="K960" s="132"/>
      <c r="L960" s="132"/>
      <c r="M960" s="133"/>
      <c r="N960" s="133"/>
      <c r="O960" s="133"/>
      <c r="P960" s="129"/>
      <c r="Z960" s="74"/>
      <c r="AA960" s="75"/>
      <c r="AB960" s="75"/>
      <c r="AC960" s="129"/>
      <c r="AD960" s="134"/>
      <c r="AE960" s="134"/>
      <c r="AF960" s="134"/>
      <c r="AG960" s="134"/>
      <c r="AH960" s="134"/>
      <c r="AI960" s="134"/>
      <c r="AJ960" s="134"/>
      <c r="AK960" s="134"/>
      <c r="AL960" s="134"/>
      <c r="AM960" s="134"/>
      <c r="AN960" s="134"/>
      <c r="AO960" s="134"/>
      <c r="AP960" s="134"/>
      <c r="AQ960" s="134"/>
      <c r="AR960" s="134"/>
      <c r="AS960" s="134"/>
      <c r="AT960" s="134"/>
      <c r="AU960" s="134"/>
      <c r="AV960" s="134"/>
      <c r="AW960" s="134"/>
      <c r="AX960" s="134"/>
      <c r="AY960" s="134"/>
      <c r="AZ960" s="134"/>
      <c r="BA960" s="134"/>
      <c r="BB960" s="134"/>
      <c r="BC960" s="134"/>
      <c r="BD960" s="134"/>
      <c r="BE960" s="134"/>
      <c r="BF960" s="134"/>
      <c r="BG960" s="134"/>
      <c r="BH960" s="134"/>
      <c r="BI960" s="134"/>
      <c r="BJ960" s="134"/>
      <c r="BK960" s="134"/>
      <c r="BL960" s="134"/>
      <c r="BM960" s="135"/>
      <c r="BN960" s="136" t="n">
        <f aca="false">+MAX($D$3,DATOS_[[#This Row],[Fecha Inicio Sit. Contract.]])</f>
        <v>0</v>
      </c>
      <c r="BO960" s="136" t="n">
        <f aca="false">+MIN($D$4,DATOS_[[#This Row],[Fecha Fin Sit. Contract.]])</f>
        <v>0</v>
      </c>
      <c r="BP960" s="137" t="n">
        <f aca="false">+DATOS_[[#This Row],[% de jornada]]*IF(DATOS_[[#This Row],[% jornada reducida]]="",1,DATOS_[[#This Row],[% jornada reducida]])</f>
        <v>0</v>
      </c>
      <c r="BQ960" s="137" t="n">
        <f aca="false">+(DATOS_[[#This Row],[F.fin.cal]]-DATOS_[[#This Row],[F.ini.cal]]+1)/($D$4-$D$3+1)</f>
        <v>1</v>
      </c>
      <c r="BR960" s="137" t="str">
        <f aca="false">IF(OR(AND(DATOS_[[#This Row],[Fecha Fin Contrato]]&lt;$D$3,DATOS_[[#This Row],[Fecha Fin Contrato]]&lt;&gt;""),DATOS_[[#This Row],[Fecha de Contratación]]&gt;$D$4),"Fuera","Dentro")</f>
        <v>Dentro</v>
      </c>
      <c r="BS960" s="137" t="str">
        <f aca="false" t="array" ref="BS960:BS960">IF(MAX(IF(DATOS_[id]=DATOS_[[#This Row],[id]],DATOS_[F.fin.cal]))=DATOS_[[#This Row],[F.fin.cal]],"Sí","NO")</f>
        <v>Sí</v>
      </c>
      <c r="BT960" s="137" t="str">
        <f aca="false">IF(AND(DATOS_[[#This Row],[% normaliz]]&lt;&gt;1,DATOS_[[#This Row],[% anualiz]]=1),"Sí","NO")</f>
        <v>Sí</v>
      </c>
      <c r="BU960" s="137" t="str">
        <f aca="false">IF(AND(DATOS_[[#This Row],[% normaliz]]=1,DATOS_[[#This Row],[% anualiz]]&lt;&gt;1),"Sí","NO")</f>
        <v>NO</v>
      </c>
      <c r="BV960" s="137" t="str">
        <f aca="false">IF(AND(DATOS_[[#This Row],[% normaliz]]&lt;&gt;1,DATOS_[[#This Row],[% anualiz]]&lt;&gt;1),"Sí","NO")</f>
        <v>NO</v>
      </c>
      <c r="BW960" s="137" t="str">
        <f aca="false">+IF(DATOS_[[#This Row],[% normaliz]]*DATOS_[[#This Row],[% anualiz]]=1,"NO","Sí")</f>
        <v>Sí</v>
      </c>
      <c r="BX960" s="138" t="e">
        <f aca="false">(DATOS_[[#This Row],[S.BASE]]*(1/DATOS_[[#This Row],[% normaliz]])*(1/DATOS_[[#This Row],[% anualiz]]))*IF(DATOS_[[#This Row],[Check Equiparado]]="Sí",1,0)</f>
        <v>#DIV/0!</v>
      </c>
      <c r="BY9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0" s="138" t="e">
        <f aca="false">+DATOS_[[#This Row],[SALARIO BASE Eq]]+DATOS_[[#This Row],[Tot COMPL.SAL Eq]]</f>
        <v>#DIV/0!</v>
      </c>
      <c r="CA960" s="138" t="e">
        <f aca="false" t="array" ref="CA960:CA9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0" s="138" t="e">
        <f aca="false">+DATOS_[[#This Row],[TOTAL SALARIO Eq]]+DATOS_[[#This Row],[Tot Extrasalarial Eq]]</f>
        <v>#DIV/0!</v>
      </c>
      <c r="CC960" s="139" t="n">
        <f aca="false">DATOS_[[#This Row],[S.BASE]]</f>
        <v>0</v>
      </c>
      <c r="CD960" s="139" t="n">
        <f aca="false">+SUM(DATOS_[[#This Row],[Conc.Sal.01]:[Conc.Sal.30]])</f>
        <v>0</v>
      </c>
      <c r="CE960" s="139" t="n">
        <f aca="false">+DATOS_[[#This Row],[SALARIO BASE Ef]]+DATOS_[[#This Row],[Tot COMPL.SAL Ef]]</f>
        <v>0</v>
      </c>
      <c r="CF960" s="139" t="n">
        <f aca="false">+SUM(DATOS_[[#This Row],[C.Extra.01]:[C.Extra.05]])</f>
        <v>0</v>
      </c>
      <c r="CG960" s="139" t="n">
        <f aca="false">+DATOS_[[#This Row],[TOTAL SALARIO Ef]]+DATOS_[[#This Row],[Tot Extrasalarial Ef]]</f>
        <v>0</v>
      </c>
      <c r="CH960" s="140" t="n">
        <f aca="false">MIN(IF(DATOS_[[#This Row],[Fecha Fin Contrato]]="",$D$4,DATOS_[[#This Row],[Fecha Fin Contrato]]),$D$4)-MAX(DATOS_[[#This Row],[Fecha de Contratación]],$D$3)+1</f>
        <v>1</v>
      </c>
      <c r="CI960" s="141" t="str">
        <f aca="false">IF(COUNTIFS(DATOS_[id],DATOS_[[#This Row],[id]])&gt;1,DATOS_[[#This Row],[id]],"")</f>
        <v/>
      </c>
      <c r="CJ960" s="141" t="n">
        <f aca="false">(Inicio!$G$10-DATOS_[[#This Row],[Fecha Nacimiento]])/365.25</f>
        <v>0</v>
      </c>
      <c r="CK960" s="141" t="n">
        <f aca="false">(Inicio!$G$10-DATOS_[[#This Row],[Fecha de Antigüedad]])/365.25</f>
        <v>0</v>
      </c>
      <c r="CL960" s="141" t="e">
        <f aca="false">+VLOOKUP(DATOS_[[#This Row],[Clave de Contrato]],TblTiposContrato13[],3,0)</f>
        <v>#N/A</v>
      </c>
      <c r="CM960" s="141" t="e">
        <f aca="false">+VLOOKUP(DATOS_[[#This Row],[Clave de Contrato]],TblTiposContrato13[],4,0)</f>
        <v>#N/A</v>
      </c>
      <c r="CN960" s="141" t="str">
        <f aca="false">VLOOKUP(DATOS_[[#This Row],[Edad]],CONTRATOS!TblRngEdad,2,1)</f>
        <v>20  o menos</v>
      </c>
      <c r="CO960" s="141" t="str">
        <f aca="false">VLOOKUP(DATOS_[[#This Row],[Antigüedad]],TblRngAntg14[],2,1)</f>
        <v>0 a 1 años</v>
      </c>
    </row>
    <row r="961" customFormat="false" ht="13.8" hidden="false" customHeight="false" outlineLevel="0" collapsed="false">
      <c r="D961" s="128"/>
      <c r="E961" s="129"/>
      <c r="F961" s="129"/>
      <c r="G961" s="129"/>
      <c r="H961" s="130"/>
      <c r="I961" s="131"/>
      <c r="J961" s="128"/>
      <c r="K961" s="132"/>
      <c r="L961" s="132"/>
      <c r="M961" s="133"/>
      <c r="N961" s="133"/>
      <c r="O961" s="133"/>
      <c r="P961" s="129"/>
      <c r="Z961" s="74"/>
      <c r="AA961" s="75"/>
      <c r="AB961" s="75"/>
      <c r="AC961" s="129"/>
      <c r="AD961" s="134"/>
      <c r="AE961" s="134"/>
      <c r="AF961" s="134"/>
      <c r="AG961" s="134"/>
      <c r="AH961" s="134"/>
      <c r="AI961" s="134"/>
      <c r="AJ961" s="134"/>
      <c r="AK961" s="134"/>
      <c r="AL961" s="134"/>
      <c r="AM961" s="134"/>
      <c r="AN961" s="134"/>
      <c r="AO961" s="134"/>
      <c r="AP961" s="134"/>
      <c r="AQ961" s="134"/>
      <c r="AR961" s="134"/>
      <c r="AS961" s="134"/>
      <c r="AT961" s="134"/>
      <c r="AU961" s="134"/>
      <c r="AV961" s="134"/>
      <c r="AW961" s="134"/>
      <c r="AX961" s="134"/>
      <c r="AY961" s="134"/>
      <c r="AZ961" s="134"/>
      <c r="BA961" s="134"/>
      <c r="BB961" s="134"/>
      <c r="BC961" s="134"/>
      <c r="BD961" s="134"/>
      <c r="BE961" s="134"/>
      <c r="BF961" s="134"/>
      <c r="BG961" s="134"/>
      <c r="BH961" s="134"/>
      <c r="BI961" s="134"/>
      <c r="BJ961" s="134"/>
      <c r="BK961" s="134"/>
      <c r="BL961" s="134"/>
      <c r="BM961" s="135"/>
      <c r="BN961" s="136" t="n">
        <f aca="false">+MAX($D$3,DATOS_[[#This Row],[Fecha Inicio Sit. Contract.]])</f>
        <v>0</v>
      </c>
      <c r="BO961" s="136" t="n">
        <f aca="false">+MIN($D$4,DATOS_[[#This Row],[Fecha Fin Sit. Contract.]])</f>
        <v>0</v>
      </c>
      <c r="BP961" s="137" t="n">
        <f aca="false">+DATOS_[[#This Row],[% de jornada]]*IF(DATOS_[[#This Row],[% jornada reducida]]="",1,DATOS_[[#This Row],[% jornada reducida]])</f>
        <v>0</v>
      </c>
      <c r="BQ961" s="137" t="n">
        <f aca="false">+(DATOS_[[#This Row],[F.fin.cal]]-DATOS_[[#This Row],[F.ini.cal]]+1)/($D$4-$D$3+1)</f>
        <v>1</v>
      </c>
      <c r="BR961" s="137" t="str">
        <f aca="false">IF(OR(AND(DATOS_[[#This Row],[Fecha Fin Contrato]]&lt;$D$3,DATOS_[[#This Row],[Fecha Fin Contrato]]&lt;&gt;""),DATOS_[[#This Row],[Fecha de Contratación]]&gt;$D$4),"Fuera","Dentro")</f>
        <v>Dentro</v>
      </c>
      <c r="BS961" s="137" t="str">
        <f aca="false" t="array" ref="BS961:BS961">IF(MAX(IF(DATOS_[id]=DATOS_[[#This Row],[id]],DATOS_[F.fin.cal]))=DATOS_[[#This Row],[F.fin.cal]],"Sí","NO")</f>
        <v>Sí</v>
      </c>
      <c r="BT961" s="137" t="str">
        <f aca="false">IF(AND(DATOS_[[#This Row],[% normaliz]]&lt;&gt;1,DATOS_[[#This Row],[% anualiz]]=1),"Sí","NO")</f>
        <v>Sí</v>
      </c>
      <c r="BU961" s="137" t="str">
        <f aca="false">IF(AND(DATOS_[[#This Row],[% normaliz]]=1,DATOS_[[#This Row],[% anualiz]]&lt;&gt;1),"Sí","NO")</f>
        <v>NO</v>
      </c>
      <c r="BV961" s="137" t="str">
        <f aca="false">IF(AND(DATOS_[[#This Row],[% normaliz]]&lt;&gt;1,DATOS_[[#This Row],[% anualiz]]&lt;&gt;1),"Sí","NO")</f>
        <v>NO</v>
      </c>
      <c r="BW961" s="137" t="str">
        <f aca="false">+IF(DATOS_[[#This Row],[% normaliz]]*DATOS_[[#This Row],[% anualiz]]=1,"NO","Sí")</f>
        <v>Sí</v>
      </c>
      <c r="BX961" s="138" t="e">
        <f aca="false">(DATOS_[[#This Row],[S.BASE]]*(1/DATOS_[[#This Row],[% normaliz]])*(1/DATOS_[[#This Row],[% anualiz]]))*IF(DATOS_[[#This Row],[Check Equiparado]]="Sí",1,0)</f>
        <v>#DIV/0!</v>
      </c>
      <c r="BY9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1" s="138" t="e">
        <f aca="false">+DATOS_[[#This Row],[SALARIO BASE Eq]]+DATOS_[[#This Row],[Tot COMPL.SAL Eq]]</f>
        <v>#DIV/0!</v>
      </c>
      <c r="CA961" s="138" t="e">
        <f aca="false" t="array" ref="CA961:CA9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1" s="138" t="e">
        <f aca="false">+DATOS_[[#This Row],[TOTAL SALARIO Eq]]+DATOS_[[#This Row],[Tot Extrasalarial Eq]]</f>
        <v>#DIV/0!</v>
      </c>
      <c r="CC961" s="139" t="n">
        <f aca="false">DATOS_[[#This Row],[S.BASE]]</f>
        <v>0</v>
      </c>
      <c r="CD961" s="139" t="n">
        <f aca="false">+SUM(DATOS_[[#This Row],[Conc.Sal.01]:[Conc.Sal.30]])</f>
        <v>0</v>
      </c>
      <c r="CE961" s="139" t="n">
        <f aca="false">+DATOS_[[#This Row],[SALARIO BASE Ef]]+DATOS_[[#This Row],[Tot COMPL.SAL Ef]]</f>
        <v>0</v>
      </c>
      <c r="CF961" s="139" t="n">
        <f aca="false">+SUM(DATOS_[[#This Row],[C.Extra.01]:[C.Extra.05]])</f>
        <v>0</v>
      </c>
      <c r="CG961" s="139" t="n">
        <f aca="false">+DATOS_[[#This Row],[TOTAL SALARIO Ef]]+DATOS_[[#This Row],[Tot Extrasalarial Ef]]</f>
        <v>0</v>
      </c>
      <c r="CH961" s="140" t="n">
        <f aca="false">MIN(IF(DATOS_[[#This Row],[Fecha Fin Contrato]]="",$D$4,DATOS_[[#This Row],[Fecha Fin Contrato]]),$D$4)-MAX(DATOS_[[#This Row],[Fecha de Contratación]],$D$3)+1</f>
        <v>1</v>
      </c>
      <c r="CI961" s="141" t="str">
        <f aca="false">IF(COUNTIFS(DATOS_[id],DATOS_[[#This Row],[id]])&gt;1,DATOS_[[#This Row],[id]],"")</f>
        <v/>
      </c>
      <c r="CJ961" s="141" t="n">
        <f aca="false">(Inicio!$G$10-DATOS_[[#This Row],[Fecha Nacimiento]])/365.25</f>
        <v>0</v>
      </c>
      <c r="CK961" s="141" t="n">
        <f aca="false">(Inicio!$G$10-DATOS_[[#This Row],[Fecha de Antigüedad]])/365.25</f>
        <v>0</v>
      </c>
      <c r="CL961" s="141" t="e">
        <f aca="false">+VLOOKUP(DATOS_[[#This Row],[Clave de Contrato]],TblTiposContrato13[],3,0)</f>
        <v>#N/A</v>
      </c>
      <c r="CM961" s="141" t="e">
        <f aca="false">+VLOOKUP(DATOS_[[#This Row],[Clave de Contrato]],TblTiposContrato13[],4,0)</f>
        <v>#N/A</v>
      </c>
      <c r="CN961" s="141" t="str">
        <f aca="false">VLOOKUP(DATOS_[[#This Row],[Edad]],CONTRATOS!TblRngEdad,2,1)</f>
        <v>20  o menos</v>
      </c>
      <c r="CO961" s="141" t="str">
        <f aca="false">VLOOKUP(DATOS_[[#This Row],[Antigüedad]],TblRngAntg14[],2,1)</f>
        <v>0 a 1 años</v>
      </c>
    </row>
    <row r="962" customFormat="false" ht="13.8" hidden="false" customHeight="false" outlineLevel="0" collapsed="false">
      <c r="D962" s="128"/>
      <c r="E962" s="129"/>
      <c r="F962" s="129"/>
      <c r="G962" s="129"/>
      <c r="H962" s="130"/>
      <c r="I962" s="131"/>
      <c r="J962" s="128"/>
      <c r="K962" s="132"/>
      <c r="L962" s="132"/>
      <c r="M962" s="133"/>
      <c r="N962" s="133"/>
      <c r="O962" s="133"/>
      <c r="P962" s="129"/>
      <c r="Z962" s="74"/>
      <c r="AA962" s="75"/>
      <c r="AB962" s="75"/>
      <c r="AC962" s="129"/>
      <c r="AD962" s="134"/>
      <c r="AE962" s="134"/>
      <c r="AF962" s="134"/>
      <c r="AG962" s="134"/>
      <c r="AH962" s="134"/>
      <c r="AI962" s="134"/>
      <c r="AJ962" s="134"/>
      <c r="AK962" s="134"/>
      <c r="AL962" s="134"/>
      <c r="AM962" s="134"/>
      <c r="AN962" s="134"/>
      <c r="AO962" s="134"/>
      <c r="AP962" s="134"/>
      <c r="AQ962" s="134"/>
      <c r="AR962" s="134"/>
      <c r="AS962" s="134"/>
      <c r="AT962" s="134"/>
      <c r="AU962" s="134"/>
      <c r="AV962" s="134"/>
      <c r="AW962" s="134"/>
      <c r="AX962" s="134"/>
      <c r="AY962" s="134"/>
      <c r="AZ962" s="134"/>
      <c r="BA962" s="134"/>
      <c r="BB962" s="134"/>
      <c r="BC962" s="134"/>
      <c r="BD962" s="134"/>
      <c r="BE962" s="134"/>
      <c r="BF962" s="134"/>
      <c r="BG962" s="134"/>
      <c r="BH962" s="134"/>
      <c r="BI962" s="134"/>
      <c r="BJ962" s="134"/>
      <c r="BK962" s="134"/>
      <c r="BL962" s="134"/>
      <c r="BM962" s="135"/>
      <c r="BN962" s="136" t="n">
        <f aca="false">+MAX($D$3,DATOS_[[#This Row],[Fecha Inicio Sit. Contract.]])</f>
        <v>0</v>
      </c>
      <c r="BO962" s="136" t="n">
        <f aca="false">+MIN($D$4,DATOS_[[#This Row],[Fecha Fin Sit. Contract.]])</f>
        <v>0</v>
      </c>
      <c r="BP962" s="137" t="n">
        <f aca="false">+DATOS_[[#This Row],[% de jornada]]*IF(DATOS_[[#This Row],[% jornada reducida]]="",1,DATOS_[[#This Row],[% jornada reducida]])</f>
        <v>0</v>
      </c>
      <c r="BQ962" s="137" t="n">
        <f aca="false">+(DATOS_[[#This Row],[F.fin.cal]]-DATOS_[[#This Row],[F.ini.cal]]+1)/($D$4-$D$3+1)</f>
        <v>1</v>
      </c>
      <c r="BR962" s="137" t="str">
        <f aca="false">IF(OR(AND(DATOS_[[#This Row],[Fecha Fin Contrato]]&lt;$D$3,DATOS_[[#This Row],[Fecha Fin Contrato]]&lt;&gt;""),DATOS_[[#This Row],[Fecha de Contratación]]&gt;$D$4),"Fuera","Dentro")</f>
        <v>Dentro</v>
      </c>
      <c r="BS962" s="137" t="str">
        <f aca="false" t="array" ref="BS962:BS962">IF(MAX(IF(DATOS_[id]=DATOS_[[#This Row],[id]],DATOS_[F.fin.cal]))=DATOS_[[#This Row],[F.fin.cal]],"Sí","NO")</f>
        <v>Sí</v>
      </c>
      <c r="BT962" s="137" t="str">
        <f aca="false">IF(AND(DATOS_[[#This Row],[% normaliz]]&lt;&gt;1,DATOS_[[#This Row],[% anualiz]]=1),"Sí","NO")</f>
        <v>Sí</v>
      </c>
      <c r="BU962" s="137" t="str">
        <f aca="false">IF(AND(DATOS_[[#This Row],[% normaliz]]=1,DATOS_[[#This Row],[% anualiz]]&lt;&gt;1),"Sí","NO")</f>
        <v>NO</v>
      </c>
      <c r="BV962" s="137" t="str">
        <f aca="false">IF(AND(DATOS_[[#This Row],[% normaliz]]&lt;&gt;1,DATOS_[[#This Row],[% anualiz]]&lt;&gt;1),"Sí","NO")</f>
        <v>NO</v>
      </c>
      <c r="BW962" s="137" t="str">
        <f aca="false">+IF(DATOS_[[#This Row],[% normaliz]]*DATOS_[[#This Row],[% anualiz]]=1,"NO","Sí")</f>
        <v>Sí</v>
      </c>
      <c r="BX962" s="138" t="e">
        <f aca="false">(DATOS_[[#This Row],[S.BASE]]*(1/DATOS_[[#This Row],[% normaliz]])*(1/DATOS_[[#This Row],[% anualiz]]))*IF(DATOS_[[#This Row],[Check Equiparado]]="Sí",1,0)</f>
        <v>#DIV/0!</v>
      </c>
      <c r="BY9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2" s="138" t="e">
        <f aca="false">+DATOS_[[#This Row],[SALARIO BASE Eq]]+DATOS_[[#This Row],[Tot COMPL.SAL Eq]]</f>
        <v>#DIV/0!</v>
      </c>
      <c r="CA962" s="138" t="e">
        <f aca="false" t="array" ref="CA962:CA9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2" s="138" t="e">
        <f aca="false">+DATOS_[[#This Row],[TOTAL SALARIO Eq]]+DATOS_[[#This Row],[Tot Extrasalarial Eq]]</f>
        <v>#DIV/0!</v>
      </c>
      <c r="CC962" s="139" t="n">
        <f aca="false">DATOS_[[#This Row],[S.BASE]]</f>
        <v>0</v>
      </c>
      <c r="CD962" s="139" t="n">
        <f aca="false">+SUM(DATOS_[[#This Row],[Conc.Sal.01]:[Conc.Sal.30]])</f>
        <v>0</v>
      </c>
      <c r="CE962" s="139" t="n">
        <f aca="false">+DATOS_[[#This Row],[SALARIO BASE Ef]]+DATOS_[[#This Row],[Tot COMPL.SAL Ef]]</f>
        <v>0</v>
      </c>
      <c r="CF962" s="139" t="n">
        <f aca="false">+SUM(DATOS_[[#This Row],[C.Extra.01]:[C.Extra.05]])</f>
        <v>0</v>
      </c>
      <c r="CG962" s="139" t="n">
        <f aca="false">+DATOS_[[#This Row],[TOTAL SALARIO Ef]]+DATOS_[[#This Row],[Tot Extrasalarial Ef]]</f>
        <v>0</v>
      </c>
      <c r="CH962" s="140" t="n">
        <f aca="false">MIN(IF(DATOS_[[#This Row],[Fecha Fin Contrato]]="",$D$4,DATOS_[[#This Row],[Fecha Fin Contrato]]),$D$4)-MAX(DATOS_[[#This Row],[Fecha de Contratación]],$D$3)+1</f>
        <v>1</v>
      </c>
      <c r="CI962" s="141" t="str">
        <f aca="false">IF(COUNTIFS(DATOS_[id],DATOS_[[#This Row],[id]])&gt;1,DATOS_[[#This Row],[id]],"")</f>
        <v/>
      </c>
      <c r="CJ962" s="141" t="n">
        <f aca="false">(Inicio!$G$10-DATOS_[[#This Row],[Fecha Nacimiento]])/365.25</f>
        <v>0</v>
      </c>
      <c r="CK962" s="141" t="n">
        <f aca="false">(Inicio!$G$10-DATOS_[[#This Row],[Fecha de Antigüedad]])/365.25</f>
        <v>0</v>
      </c>
      <c r="CL962" s="141" t="e">
        <f aca="false">+VLOOKUP(DATOS_[[#This Row],[Clave de Contrato]],TblTiposContrato13[],3,0)</f>
        <v>#N/A</v>
      </c>
      <c r="CM962" s="141" t="e">
        <f aca="false">+VLOOKUP(DATOS_[[#This Row],[Clave de Contrato]],TblTiposContrato13[],4,0)</f>
        <v>#N/A</v>
      </c>
      <c r="CN962" s="141" t="str">
        <f aca="false">VLOOKUP(DATOS_[[#This Row],[Edad]],CONTRATOS!TblRngEdad,2,1)</f>
        <v>20  o menos</v>
      </c>
      <c r="CO962" s="141" t="str">
        <f aca="false">VLOOKUP(DATOS_[[#This Row],[Antigüedad]],TblRngAntg14[],2,1)</f>
        <v>0 a 1 años</v>
      </c>
    </row>
    <row r="963" customFormat="false" ht="13.8" hidden="false" customHeight="false" outlineLevel="0" collapsed="false">
      <c r="D963" s="128"/>
      <c r="E963" s="129"/>
      <c r="F963" s="129"/>
      <c r="G963" s="129"/>
      <c r="H963" s="130"/>
      <c r="I963" s="131"/>
      <c r="J963" s="128"/>
      <c r="K963" s="132"/>
      <c r="L963" s="132"/>
      <c r="M963" s="133"/>
      <c r="N963" s="133"/>
      <c r="O963" s="133"/>
      <c r="P963" s="129"/>
      <c r="Z963" s="74"/>
      <c r="AA963" s="75"/>
      <c r="AB963" s="75"/>
      <c r="AC963" s="129"/>
      <c r="AD963" s="134"/>
      <c r="AE963" s="134"/>
      <c r="AF963" s="134"/>
      <c r="AG963" s="134"/>
      <c r="AH963" s="134"/>
      <c r="AI963" s="134"/>
      <c r="AJ963" s="134"/>
      <c r="AK963" s="134"/>
      <c r="AL963" s="134"/>
      <c r="AM963" s="134"/>
      <c r="AN963" s="134"/>
      <c r="AO963" s="134"/>
      <c r="AP963" s="134"/>
      <c r="AQ963" s="134"/>
      <c r="AR963" s="134"/>
      <c r="AS963" s="134"/>
      <c r="AT963" s="134"/>
      <c r="AU963" s="134"/>
      <c r="AV963" s="134"/>
      <c r="AW963" s="134"/>
      <c r="AX963" s="134"/>
      <c r="AY963" s="134"/>
      <c r="AZ963" s="134"/>
      <c r="BA963" s="134"/>
      <c r="BB963" s="134"/>
      <c r="BC963" s="134"/>
      <c r="BD963" s="134"/>
      <c r="BE963" s="134"/>
      <c r="BF963" s="134"/>
      <c r="BG963" s="134"/>
      <c r="BH963" s="134"/>
      <c r="BI963" s="134"/>
      <c r="BJ963" s="134"/>
      <c r="BK963" s="134"/>
      <c r="BL963" s="134"/>
      <c r="BM963" s="135"/>
      <c r="BN963" s="136" t="n">
        <f aca="false">+MAX($D$3,DATOS_[[#This Row],[Fecha Inicio Sit. Contract.]])</f>
        <v>0</v>
      </c>
      <c r="BO963" s="136" t="n">
        <f aca="false">+MIN($D$4,DATOS_[[#This Row],[Fecha Fin Sit. Contract.]])</f>
        <v>0</v>
      </c>
      <c r="BP963" s="137" t="n">
        <f aca="false">+DATOS_[[#This Row],[% de jornada]]*IF(DATOS_[[#This Row],[% jornada reducida]]="",1,DATOS_[[#This Row],[% jornada reducida]])</f>
        <v>0</v>
      </c>
      <c r="BQ963" s="137" t="n">
        <f aca="false">+(DATOS_[[#This Row],[F.fin.cal]]-DATOS_[[#This Row],[F.ini.cal]]+1)/($D$4-$D$3+1)</f>
        <v>1</v>
      </c>
      <c r="BR963" s="137" t="str">
        <f aca="false">IF(OR(AND(DATOS_[[#This Row],[Fecha Fin Contrato]]&lt;$D$3,DATOS_[[#This Row],[Fecha Fin Contrato]]&lt;&gt;""),DATOS_[[#This Row],[Fecha de Contratación]]&gt;$D$4),"Fuera","Dentro")</f>
        <v>Dentro</v>
      </c>
      <c r="BS963" s="137" t="str">
        <f aca="false" t="array" ref="BS963:BS963">IF(MAX(IF(DATOS_[id]=DATOS_[[#This Row],[id]],DATOS_[F.fin.cal]))=DATOS_[[#This Row],[F.fin.cal]],"Sí","NO")</f>
        <v>Sí</v>
      </c>
      <c r="BT963" s="137" t="str">
        <f aca="false">IF(AND(DATOS_[[#This Row],[% normaliz]]&lt;&gt;1,DATOS_[[#This Row],[% anualiz]]=1),"Sí","NO")</f>
        <v>Sí</v>
      </c>
      <c r="BU963" s="137" t="str">
        <f aca="false">IF(AND(DATOS_[[#This Row],[% normaliz]]=1,DATOS_[[#This Row],[% anualiz]]&lt;&gt;1),"Sí","NO")</f>
        <v>NO</v>
      </c>
      <c r="BV963" s="137" t="str">
        <f aca="false">IF(AND(DATOS_[[#This Row],[% normaliz]]&lt;&gt;1,DATOS_[[#This Row],[% anualiz]]&lt;&gt;1),"Sí","NO")</f>
        <v>NO</v>
      </c>
      <c r="BW963" s="137" t="str">
        <f aca="false">+IF(DATOS_[[#This Row],[% normaliz]]*DATOS_[[#This Row],[% anualiz]]=1,"NO","Sí")</f>
        <v>Sí</v>
      </c>
      <c r="BX963" s="138" t="e">
        <f aca="false">(DATOS_[[#This Row],[S.BASE]]*(1/DATOS_[[#This Row],[% normaliz]])*(1/DATOS_[[#This Row],[% anualiz]]))*IF(DATOS_[[#This Row],[Check Equiparado]]="Sí",1,0)</f>
        <v>#DIV/0!</v>
      </c>
      <c r="BY9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3" s="138" t="e">
        <f aca="false">+DATOS_[[#This Row],[SALARIO BASE Eq]]+DATOS_[[#This Row],[Tot COMPL.SAL Eq]]</f>
        <v>#DIV/0!</v>
      </c>
      <c r="CA963" s="138" t="e">
        <f aca="false" t="array" ref="CA963:CA9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3" s="138" t="e">
        <f aca="false">+DATOS_[[#This Row],[TOTAL SALARIO Eq]]+DATOS_[[#This Row],[Tot Extrasalarial Eq]]</f>
        <v>#DIV/0!</v>
      </c>
      <c r="CC963" s="139" t="n">
        <f aca="false">DATOS_[[#This Row],[S.BASE]]</f>
        <v>0</v>
      </c>
      <c r="CD963" s="139" t="n">
        <f aca="false">+SUM(DATOS_[[#This Row],[Conc.Sal.01]:[Conc.Sal.30]])</f>
        <v>0</v>
      </c>
      <c r="CE963" s="139" t="n">
        <f aca="false">+DATOS_[[#This Row],[SALARIO BASE Ef]]+DATOS_[[#This Row],[Tot COMPL.SAL Ef]]</f>
        <v>0</v>
      </c>
      <c r="CF963" s="139" t="n">
        <f aca="false">+SUM(DATOS_[[#This Row],[C.Extra.01]:[C.Extra.05]])</f>
        <v>0</v>
      </c>
      <c r="CG963" s="139" t="n">
        <f aca="false">+DATOS_[[#This Row],[TOTAL SALARIO Ef]]+DATOS_[[#This Row],[Tot Extrasalarial Ef]]</f>
        <v>0</v>
      </c>
      <c r="CH963" s="140" t="n">
        <f aca="false">MIN(IF(DATOS_[[#This Row],[Fecha Fin Contrato]]="",$D$4,DATOS_[[#This Row],[Fecha Fin Contrato]]),$D$4)-MAX(DATOS_[[#This Row],[Fecha de Contratación]],$D$3)+1</f>
        <v>1</v>
      </c>
      <c r="CI963" s="141" t="str">
        <f aca="false">IF(COUNTIFS(DATOS_[id],DATOS_[[#This Row],[id]])&gt;1,DATOS_[[#This Row],[id]],"")</f>
        <v/>
      </c>
      <c r="CJ963" s="141" t="n">
        <f aca="false">(Inicio!$G$10-DATOS_[[#This Row],[Fecha Nacimiento]])/365.25</f>
        <v>0</v>
      </c>
      <c r="CK963" s="141" t="n">
        <f aca="false">(Inicio!$G$10-DATOS_[[#This Row],[Fecha de Antigüedad]])/365.25</f>
        <v>0</v>
      </c>
      <c r="CL963" s="141" t="e">
        <f aca="false">+VLOOKUP(DATOS_[[#This Row],[Clave de Contrato]],TblTiposContrato13[],3,0)</f>
        <v>#N/A</v>
      </c>
      <c r="CM963" s="141" t="e">
        <f aca="false">+VLOOKUP(DATOS_[[#This Row],[Clave de Contrato]],TblTiposContrato13[],4,0)</f>
        <v>#N/A</v>
      </c>
      <c r="CN963" s="141" t="str">
        <f aca="false">VLOOKUP(DATOS_[[#This Row],[Edad]],CONTRATOS!TblRngEdad,2,1)</f>
        <v>20  o menos</v>
      </c>
      <c r="CO963" s="141" t="str">
        <f aca="false">VLOOKUP(DATOS_[[#This Row],[Antigüedad]],TblRngAntg14[],2,1)</f>
        <v>0 a 1 años</v>
      </c>
    </row>
    <row r="964" customFormat="false" ht="13.8" hidden="false" customHeight="false" outlineLevel="0" collapsed="false">
      <c r="D964" s="128"/>
      <c r="E964" s="129"/>
      <c r="F964" s="129"/>
      <c r="G964" s="129"/>
      <c r="H964" s="130"/>
      <c r="I964" s="131"/>
      <c r="J964" s="128"/>
      <c r="K964" s="132"/>
      <c r="L964" s="132"/>
      <c r="M964" s="133"/>
      <c r="N964" s="133"/>
      <c r="O964" s="133"/>
      <c r="P964" s="129"/>
      <c r="Z964" s="74"/>
      <c r="AA964" s="75"/>
      <c r="AB964" s="75"/>
      <c r="AC964" s="129"/>
      <c r="AD964" s="134"/>
      <c r="AE964" s="134"/>
      <c r="AF964" s="134"/>
      <c r="AG964" s="134"/>
      <c r="AH964" s="134"/>
      <c r="AI964" s="134"/>
      <c r="AJ964" s="134"/>
      <c r="AK964" s="134"/>
      <c r="AL964" s="134"/>
      <c r="AM964" s="134"/>
      <c r="AN964" s="134"/>
      <c r="AO964" s="134"/>
      <c r="AP964" s="134"/>
      <c r="AQ964" s="134"/>
      <c r="AR964" s="134"/>
      <c r="AS964" s="134"/>
      <c r="AT964" s="134"/>
      <c r="AU964" s="134"/>
      <c r="AV964" s="134"/>
      <c r="AW964" s="134"/>
      <c r="AX964" s="134"/>
      <c r="AY964" s="134"/>
      <c r="AZ964" s="134"/>
      <c r="BA964" s="134"/>
      <c r="BB964" s="134"/>
      <c r="BC964" s="134"/>
      <c r="BD964" s="134"/>
      <c r="BE964" s="134"/>
      <c r="BF964" s="134"/>
      <c r="BG964" s="134"/>
      <c r="BH964" s="134"/>
      <c r="BI964" s="134"/>
      <c r="BJ964" s="134"/>
      <c r="BK964" s="134"/>
      <c r="BL964" s="134"/>
      <c r="BM964" s="135"/>
      <c r="BN964" s="136" t="n">
        <f aca="false">+MAX($D$3,DATOS_[[#This Row],[Fecha Inicio Sit. Contract.]])</f>
        <v>0</v>
      </c>
      <c r="BO964" s="136" t="n">
        <f aca="false">+MIN($D$4,DATOS_[[#This Row],[Fecha Fin Sit. Contract.]])</f>
        <v>0</v>
      </c>
      <c r="BP964" s="137" t="n">
        <f aca="false">+DATOS_[[#This Row],[% de jornada]]*IF(DATOS_[[#This Row],[% jornada reducida]]="",1,DATOS_[[#This Row],[% jornada reducida]])</f>
        <v>0</v>
      </c>
      <c r="BQ964" s="137" t="n">
        <f aca="false">+(DATOS_[[#This Row],[F.fin.cal]]-DATOS_[[#This Row],[F.ini.cal]]+1)/($D$4-$D$3+1)</f>
        <v>1</v>
      </c>
      <c r="BR964" s="137" t="str">
        <f aca="false">IF(OR(AND(DATOS_[[#This Row],[Fecha Fin Contrato]]&lt;$D$3,DATOS_[[#This Row],[Fecha Fin Contrato]]&lt;&gt;""),DATOS_[[#This Row],[Fecha de Contratación]]&gt;$D$4),"Fuera","Dentro")</f>
        <v>Dentro</v>
      </c>
      <c r="BS964" s="137" t="str">
        <f aca="false" t="array" ref="BS964:BS964">IF(MAX(IF(DATOS_[id]=DATOS_[[#This Row],[id]],DATOS_[F.fin.cal]))=DATOS_[[#This Row],[F.fin.cal]],"Sí","NO")</f>
        <v>Sí</v>
      </c>
      <c r="BT964" s="137" t="str">
        <f aca="false">IF(AND(DATOS_[[#This Row],[% normaliz]]&lt;&gt;1,DATOS_[[#This Row],[% anualiz]]=1),"Sí","NO")</f>
        <v>Sí</v>
      </c>
      <c r="BU964" s="137" t="str">
        <f aca="false">IF(AND(DATOS_[[#This Row],[% normaliz]]=1,DATOS_[[#This Row],[% anualiz]]&lt;&gt;1),"Sí","NO")</f>
        <v>NO</v>
      </c>
      <c r="BV964" s="137" t="str">
        <f aca="false">IF(AND(DATOS_[[#This Row],[% normaliz]]&lt;&gt;1,DATOS_[[#This Row],[% anualiz]]&lt;&gt;1),"Sí","NO")</f>
        <v>NO</v>
      </c>
      <c r="BW964" s="137" t="str">
        <f aca="false">+IF(DATOS_[[#This Row],[% normaliz]]*DATOS_[[#This Row],[% anualiz]]=1,"NO","Sí")</f>
        <v>Sí</v>
      </c>
      <c r="BX964" s="138" t="e">
        <f aca="false">(DATOS_[[#This Row],[S.BASE]]*(1/DATOS_[[#This Row],[% normaliz]])*(1/DATOS_[[#This Row],[% anualiz]]))*IF(DATOS_[[#This Row],[Check Equiparado]]="Sí",1,0)</f>
        <v>#DIV/0!</v>
      </c>
      <c r="BY9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4" s="138" t="e">
        <f aca="false">+DATOS_[[#This Row],[SALARIO BASE Eq]]+DATOS_[[#This Row],[Tot COMPL.SAL Eq]]</f>
        <v>#DIV/0!</v>
      </c>
      <c r="CA964" s="138" t="e">
        <f aca="false" t="array" ref="CA964:CA9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4" s="138" t="e">
        <f aca="false">+DATOS_[[#This Row],[TOTAL SALARIO Eq]]+DATOS_[[#This Row],[Tot Extrasalarial Eq]]</f>
        <v>#DIV/0!</v>
      </c>
      <c r="CC964" s="139" t="n">
        <f aca="false">DATOS_[[#This Row],[S.BASE]]</f>
        <v>0</v>
      </c>
      <c r="CD964" s="139" t="n">
        <f aca="false">+SUM(DATOS_[[#This Row],[Conc.Sal.01]:[Conc.Sal.30]])</f>
        <v>0</v>
      </c>
      <c r="CE964" s="139" t="n">
        <f aca="false">+DATOS_[[#This Row],[SALARIO BASE Ef]]+DATOS_[[#This Row],[Tot COMPL.SAL Ef]]</f>
        <v>0</v>
      </c>
      <c r="CF964" s="139" t="n">
        <f aca="false">+SUM(DATOS_[[#This Row],[C.Extra.01]:[C.Extra.05]])</f>
        <v>0</v>
      </c>
      <c r="CG964" s="139" t="n">
        <f aca="false">+DATOS_[[#This Row],[TOTAL SALARIO Ef]]+DATOS_[[#This Row],[Tot Extrasalarial Ef]]</f>
        <v>0</v>
      </c>
      <c r="CH964" s="140" t="n">
        <f aca="false">MIN(IF(DATOS_[[#This Row],[Fecha Fin Contrato]]="",$D$4,DATOS_[[#This Row],[Fecha Fin Contrato]]),$D$4)-MAX(DATOS_[[#This Row],[Fecha de Contratación]],$D$3)+1</f>
        <v>1</v>
      </c>
      <c r="CI964" s="141" t="str">
        <f aca="false">IF(COUNTIFS(DATOS_[id],DATOS_[[#This Row],[id]])&gt;1,DATOS_[[#This Row],[id]],"")</f>
        <v/>
      </c>
      <c r="CJ964" s="141" t="n">
        <f aca="false">(Inicio!$G$10-DATOS_[[#This Row],[Fecha Nacimiento]])/365.25</f>
        <v>0</v>
      </c>
      <c r="CK964" s="141" t="n">
        <f aca="false">(Inicio!$G$10-DATOS_[[#This Row],[Fecha de Antigüedad]])/365.25</f>
        <v>0</v>
      </c>
      <c r="CL964" s="141" t="e">
        <f aca="false">+VLOOKUP(DATOS_[[#This Row],[Clave de Contrato]],TblTiposContrato13[],3,0)</f>
        <v>#N/A</v>
      </c>
      <c r="CM964" s="141" t="e">
        <f aca="false">+VLOOKUP(DATOS_[[#This Row],[Clave de Contrato]],TblTiposContrato13[],4,0)</f>
        <v>#N/A</v>
      </c>
      <c r="CN964" s="141" t="str">
        <f aca="false">VLOOKUP(DATOS_[[#This Row],[Edad]],CONTRATOS!TblRngEdad,2,1)</f>
        <v>20  o menos</v>
      </c>
      <c r="CO964" s="141" t="str">
        <f aca="false">VLOOKUP(DATOS_[[#This Row],[Antigüedad]],TblRngAntg14[],2,1)</f>
        <v>0 a 1 años</v>
      </c>
    </row>
    <row r="965" customFormat="false" ht="13.8" hidden="false" customHeight="false" outlineLevel="0" collapsed="false">
      <c r="D965" s="128"/>
      <c r="E965" s="129"/>
      <c r="F965" s="129"/>
      <c r="G965" s="129"/>
      <c r="H965" s="130"/>
      <c r="I965" s="131"/>
      <c r="J965" s="128"/>
      <c r="K965" s="132"/>
      <c r="L965" s="132"/>
      <c r="M965" s="133"/>
      <c r="N965" s="133"/>
      <c r="O965" s="133"/>
      <c r="P965" s="129"/>
      <c r="Z965" s="74"/>
      <c r="AA965" s="75"/>
      <c r="AB965" s="75"/>
      <c r="AC965" s="129"/>
      <c r="AD965" s="134"/>
      <c r="AE965" s="134"/>
      <c r="AF965" s="134"/>
      <c r="AG965" s="134"/>
      <c r="AH965" s="134"/>
      <c r="AI965" s="134"/>
      <c r="AJ965" s="134"/>
      <c r="AK965" s="134"/>
      <c r="AL965" s="134"/>
      <c r="AM965" s="134"/>
      <c r="AN965" s="134"/>
      <c r="AO965" s="134"/>
      <c r="AP965" s="134"/>
      <c r="AQ965" s="134"/>
      <c r="AR965" s="134"/>
      <c r="AS965" s="134"/>
      <c r="AT965" s="134"/>
      <c r="AU965" s="134"/>
      <c r="AV965" s="134"/>
      <c r="AW965" s="134"/>
      <c r="AX965" s="134"/>
      <c r="AY965" s="134"/>
      <c r="AZ965" s="134"/>
      <c r="BA965" s="134"/>
      <c r="BB965" s="134"/>
      <c r="BC965" s="134"/>
      <c r="BD965" s="134"/>
      <c r="BE965" s="134"/>
      <c r="BF965" s="134"/>
      <c r="BG965" s="134"/>
      <c r="BH965" s="134"/>
      <c r="BI965" s="134"/>
      <c r="BJ965" s="134"/>
      <c r="BK965" s="134"/>
      <c r="BL965" s="134"/>
      <c r="BM965" s="135"/>
      <c r="BN965" s="136" t="n">
        <f aca="false">+MAX($D$3,DATOS_[[#This Row],[Fecha Inicio Sit. Contract.]])</f>
        <v>0</v>
      </c>
      <c r="BO965" s="136" t="n">
        <f aca="false">+MIN($D$4,DATOS_[[#This Row],[Fecha Fin Sit. Contract.]])</f>
        <v>0</v>
      </c>
      <c r="BP965" s="137" t="n">
        <f aca="false">+DATOS_[[#This Row],[% de jornada]]*IF(DATOS_[[#This Row],[% jornada reducida]]="",1,DATOS_[[#This Row],[% jornada reducida]])</f>
        <v>0</v>
      </c>
      <c r="BQ965" s="137" t="n">
        <f aca="false">+(DATOS_[[#This Row],[F.fin.cal]]-DATOS_[[#This Row],[F.ini.cal]]+1)/($D$4-$D$3+1)</f>
        <v>1</v>
      </c>
      <c r="BR965" s="137" t="str">
        <f aca="false">IF(OR(AND(DATOS_[[#This Row],[Fecha Fin Contrato]]&lt;$D$3,DATOS_[[#This Row],[Fecha Fin Contrato]]&lt;&gt;""),DATOS_[[#This Row],[Fecha de Contratación]]&gt;$D$4),"Fuera","Dentro")</f>
        <v>Dentro</v>
      </c>
      <c r="BS965" s="137" t="str">
        <f aca="false" t="array" ref="BS965:BS965">IF(MAX(IF(DATOS_[id]=DATOS_[[#This Row],[id]],DATOS_[F.fin.cal]))=DATOS_[[#This Row],[F.fin.cal]],"Sí","NO")</f>
        <v>Sí</v>
      </c>
      <c r="BT965" s="137" t="str">
        <f aca="false">IF(AND(DATOS_[[#This Row],[% normaliz]]&lt;&gt;1,DATOS_[[#This Row],[% anualiz]]=1),"Sí","NO")</f>
        <v>Sí</v>
      </c>
      <c r="BU965" s="137" t="str">
        <f aca="false">IF(AND(DATOS_[[#This Row],[% normaliz]]=1,DATOS_[[#This Row],[% anualiz]]&lt;&gt;1),"Sí","NO")</f>
        <v>NO</v>
      </c>
      <c r="BV965" s="137" t="str">
        <f aca="false">IF(AND(DATOS_[[#This Row],[% normaliz]]&lt;&gt;1,DATOS_[[#This Row],[% anualiz]]&lt;&gt;1),"Sí","NO")</f>
        <v>NO</v>
      </c>
      <c r="BW965" s="137" t="str">
        <f aca="false">+IF(DATOS_[[#This Row],[% normaliz]]*DATOS_[[#This Row],[% anualiz]]=1,"NO","Sí")</f>
        <v>Sí</v>
      </c>
      <c r="BX965" s="138" t="e">
        <f aca="false">(DATOS_[[#This Row],[S.BASE]]*(1/DATOS_[[#This Row],[% normaliz]])*(1/DATOS_[[#This Row],[% anualiz]]))*IF(DATOS_[[#This Row],[Check Equiparado]]="Sí",1,0)</f>
        <v>#DIV/0!</v>
      </c>
      <c r="BY9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5" s="138" t="e">
        <f aca="false">+DATOS_[[#This Row],[SALARIO BASE Eq]]+DATOS_[[#This Row],[Tot COMPL.SAL Eq]]</f>
        <v>#DIV/0!</v>
      </c>
      <c r="CA965" s="138" t="e">
        <f aca="false" t="array" ref="CA965:CA9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5" s="138" t="e">
        <f aca="false">+DATOS_[[#This Row],[TOTAL SALARIO Eq]]+DATOS_[[#This Row],[Tot Extrasalarial Eq]]</f>
        <v>#DIV/0!</v>
      </c>
      <c r="CC965" s="139" t="n">
        <f aca="false">DATOS_[[#This Row],[S.BASE]]</f>
        <v>0</v>
      </c>
      <c r="CD965" s="139" t="n">
        <f aca="false">+SUM(DATOS_[[#This Row],[Conc.Sal.01]:[Conc.Sal.30]])</f>
        <v>0</v>
      </c>
      <c r="CE965" s="139" t="n">
        <f aca="false">+DATOS_[[#This Row],[SALARIO BASE Ef]]+DATOS_[[#This Row],[Tot COMPL.SAL Ef]]</f>
        <v>0</v>
      </c>
      <c r="CF965" s="139" t="n">
        <f aca="false">+SUM(DATOS_[[#This Row],[C.Extra.01]:[C.Extra.05]])</f>
        <v>0</v>
      </c>
      <c r="CG965" s="139" t="n">
        <f aca="false">+DATOS_[[#This Row],[TOTAL SALARIO Ef]]+DATOS_[[#This Row],[Tot Extrasalarial Ef]]</f>
        <v>0</v>
      </c>
      <c r="CH965" s="140" t="n">
        <f aca="false">MIN(IF(DATOS_[[#This Row],[Fecha Fin Contrato]]="",$D$4,DATOS_[[#This Row],[Fecha Fin Contrato]]),$D$4)-MAX(DATOS_[[#This Row],[Fecha de Contratación]],$D$3)+1</f>
        <v>1</v>
      </c>
      <c r="CI965" s="141" t="str">
        <f aca="false">IF(COUNTIFS(DATOS_[id],DATOS_[[#This Row],[id]])&gt;1,DATOS_[[#This Row],[id]],"")</f>
        <v/>
      </c>
      <c r="CJ965" s="141" t="n">
        <f aca="false">(Inicio!$G$10-DATOS_[[#This Row],[Fecha Nacimiento]])/365.25</f>
        <v>0</v>
      </c>
      <c r="CK965" s="141" t="n">
        <f aca="false">(Inicio!$G$10-DATOS_[[#This Row],[Fecha de Antigüedad]])/365.25</f>
        <v>0</v>
      </c>
      <c r="CL965" s="141" t="e">
        <f aca="false">+VLOOKUP(DATOS_[[#This Row],[Clave de Contrato]],TblTiposContrato13[],3,0)</f>
        <v>#N/A</v>
      </c>
      <c r="CM965" s="141" t="e">
        <f aca="false">+VLOOKUP(DATOS_[[#This Row],[Clave de Contrato]],TblTiposContrato13[],4,0)</f>
        <v>#N/A</v>
      </c>
      <c r="CN965" s="141" t="str">
        <f aca="false">VLOOKUP(DATOS_[[#This Row],[Edad]],CONTRATOS!TblRngEdad,2,1)</f>
        <v>20  o menos</v>
      </c>
      <c r="CO965" s="141" t="str">
        <f aca="false">VLOOKUP(DATOS_[[#This Row],[Antigüedad]],TblRngAntg14[],2,1)</f>
        <v>0 a 1 años</v>
      </c>
    </row>
    <row r="966" customFormat="false" ht="13.8" hidden="false" customHeight="false" outlineLevel="0" collapsed="false">
      <c r="D966" s="128"/>
      <c r="E966" s="129"/>
      <c r="F966" s="129"/>
      <c r="G966" s="129"/>
      <c r="H966" s="130"/>
      <c r="I966" s="131"/>
      <c r="J966" s="128"/>
      <c r="K966" s="132"/>
      <c r="L966" s="132"/>
      <c r="M966" s="133"/>
      <c r="N966" s="133"/>
      <c r="O966" s="133"/>
      <c r="P966" s="129"/>
      <c r="Z966" s="74"/>
      <c r="AA966" s="75"/>
      <c r="AB966" s="75"/>
      <c r="AC966" s="129"/>
      <c r="AD966" s="134"/>
      <c r="AE966" s="134"/>
      <c r="AF966" s="134"/>
      <c r="AG966" s="134"/>
      <c r="AH966" s="134"/>
      <c r="AI966" s="134"/>
      <c r="AJ966" s="134"/>
      <c r="AK966" s="134"/>
      <c r="AL966" s="134"/>
      <c r="AM966" s="134"/>
      <c r="AN966" s="134"/>
      <c r="AO966" s="134"/>
      <c r="AP966" s="134"/>
      <c r="AQ966" s="134"/>
      <c r="AR966" s="134"/>
      <c r="AS966" s="134"/>
      <c r="AT966" s="134"/>
      <c r="AU966" s="134"/>
      <c r="AV966" s="134"/>
      <c r="AW966" s="134"/>
      <c r="AX966" s="134"/>
      <c r="AY966" s="134"/>
      <c r="AZ966" s="134"/>
      <c r="BA966" s="134"/>
      <c r="BB966" s="134"/>
      <c r="BC966" s="134"/>
      <c r="BD966" s="134"/>
      <c r="BE966" s="134"/>
      <c r="BF966" s="134"/>
      <c r="BG966" s="134"/>
      <c r="BH966" s="134"/>
      <c r="BI966" s="134"/>
      <c r="BJ966" s="134"/>
      <c r="BK966" s="134"/>
      <c r="BL966" s="134"/>
      <c r="BM966" s="135"/>
      <c r="BN966" s="136" t="n">
        <f aca="false">+MAX($D$3,DATOS_[[#This Row],[Fecha Inicio Sit. Contract.]])</f>
        <v>0</v>
      </c>
      <c r="BO966" s="136" t="n">
        <f aca="false">+MIN($D$4,DATOS_[[#This Row],[Fecha Fin Sit. Contract.]])</f>
        <v>0</v>
      </c>
      <c r="BP966" s="137" t="n">
        <f aca="false">+DATOS_[[#This Row],[% de jornada]]*IF(DATOS_[[#This Row],[% jornada reducida]]="",1,DATOS_[[#This Row],[% jornada reducida]])</f>
        <v>0</v>
      </c>
      <c r="BQ966" s="137" t="n">
        <f aca="false">+(DATOS_[[#This Row],[F.fin.cal]]-DATOS_[[#This Row],[F.ini.cal]]+1)/($D$4-$D$3+1)</f>
        <v>1</v>
      </c>
      <c r="BR966" s="137" t="str">
        <f aca="false">IF(OR(AND(DATOS_[[#This Row],[Fecha Fin Contrato]]&lt;$D$3,DATOS_[[#This Row],[Fecha Fin Contrato]]&lt;&gt;""),DATOS_[[#This Row],[Fecha de Contratación]]&gt;$D$4),"Fuera","Dentro")</f>
        <v>Dentro</v>
      </c>
      <c r="BS966" s="137" t="str">
        <f aca="false" t="array" ref="BS966:BS966">IF(MAX(IF(DATOS_[id]=DATOS_[[#This Row],[id]],DATOS_[F.fin.cal]))=DATOS_[[#This Row],[F.fin.cal]],"Sí","NO")</f>
        <v>Sí</v>
      </c>
      <c r="BT966" s="137" t="str">
        <f aca="false">IF(AND(DATOS_[[#This Row],[% normaliz]]&lt;&gt;1,DATOS_[[#This Row],[% anualiz]]=1),"Sí","NO")</f>
        <v>Sí</v>
      </c>
      <c r="BU966" s="137" t="str">
        <f aca="false">IF(AND(DATOS_[[#This Row],[% normaliz]]=1,DATOS_[[#This Row],[% anualiz]]&lt;&gt;1),"Sí","NO")</f>
        <v>NO</v>
      </c>
      <c r="BV966" s="137" t="str">
        <f aca="false">IF(AND(DATOS_[[#This Row],[% normaliz]]&lt;&gt;1,DATOS_[[#This Row],[% anualiz]]&lt;&gt;1),"Sí","NO")</f>
        <v>NO</v>
      </c>
      <c r="BW966" s="137" t="str">
        <f aca="false">+IF(DATOS_[[#This Row],[% normaliz]]*DATOS_[[#This Row],[% anualiz]]=1,"NO","Sí")</f>
        <v>Sí</v>
      </c>
      <c r="BX966" s="138" t="e">
        <f aca="false">(DATOS_[[#This Row],[S.BASE]]*(1/DATOS_[[#This Row],[% normaliz]])*(1/DATOS_[[#This Row],[% anualiz]]))*IF(DATOS_[[#This Row],[Check Equiparado]]="Sí",1,0)</f>
        <v>#DIV/0!</v>
      </c>
      <c r="BY9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6" s="138" t="e">
        <f aca="false">+DATOS_[[#This Row],[SALARIO BASE Eq]]+DATOS_[[#This Row],[Tot COMPL.SAL Eq]]</f>
        <v>#DIV/0!</v>
      </c>
      <c r="CA966" s="138" t="e">
        <f aca="false" t="array" ref="CA966:CA9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6" s="138" t="e">
        <f aca="false">+DATOS_[[#This Row],[TOTAL SALARIO Eq]]+DATOS_[[#This Row],[Tot Extrasalarial Eq]]</f>
        <v>#DIV/0!</v>
      </c>
      <c r="CC966" s="139" t="n">
        <f aca="false">DATOS_[[#This Row],[S.BASE]]</f>
        <v>0</v>
      </c>
      <c r="CD966" s="139" t="n">
        <f aca="false">+SUM(DATOS_[[#This Row],[Conc.Sal.01]:[Conc.Sal.30]])</f>
        <v>0</v>
      </c>
      <c r="CE966" s="139" t="n">
        <f aca="false">+DATOS_[[#This Row],[SALARIO BASE Ef]]+DATOS_[[#This Row],[Tot COMPL.SAL Ef]]</f>
        <v>0</v>
      </c>
      <c r="CF966" s="139" t="n">
        <f aca="false">+SUM(DATOS_[[#This Row],[C.Extra.01]:[C.Extra.05]])</f>
        <v>0</v>
      </c>
      <c r="CG966" s="139" t="n">
        <f aca="false">+DATOS_[[#This Row],[TOTAL SALARIO Ef]]+DATOS_[[#This Row],[Tot Extrasalarial Ef]]</f>
        <v>0</v>
      </c>
      <c r="CH966" s="140" t="n">
        <f aca="false">MIN(IF(DATOS_[[#This Row],[Fecha Fin Contrato]]="",$D$4,DATOS_[[#This Row],[Fecha Fin Contrato]]),$D$4)-MAX(DATOS_[[#This Row],[Fecha de Contratación]],$D$3)+1</f>
        <v>1</v>
      </c>
      <c r="CI966" s="141" t="str">
        <f aca="false">IF(COUNTIFS(DATOS_[id],DATOS_[[#This Row],[id]])&gt;1,DATOS_[[#This Row],[id]],"")</f>
        <v/>
      </c>
      <c r="CJ966" s="141" t="n">
        <f aca="false">(Inicio!$G$10-DATOS_[[#This Row],[Fecha Nacimiento]])/365.25</f>
        <v>0</v>
      </c>
      <c r="CK966" s="141" t="n">
        <f aca="false">(Inicio!$G$10-DATOS_[[#This Row],[Fecha de Antigüedad]])/365.25</f>
        <v>0</v>
      </c>
      <c r="CL966" s="141" t="e">
        <f aca="false">+VLOOKUP(DATOS_[[#This Row],[Clave de Contrato]],TblTiposContrato13[],3,0)</f>
        <v>#N/A</v>
      </c>
      <c r="CM966" s="141" t="e">
        <f aca="false">+VLOOKUP(DATOS_[[#This Row],[Clave de Contrato]],TblTiposContrato13[],4,0)</f>
        <v>#N/A</v>
      </c>
      <c r="CN966" s="141" t="str">
        <f aca="false">VLOOKUP(DATOS_[[#This Row],[Edad]],CONTRATOS!TblRngEdad,2,1)</f>
        <v>20  o menos</v>
      </c>
      <c r="CO966" s="141" t="str">
        <f aca="false">VLOOKUP(DATOS_[[#This Row],[Antigüedad]],TblRngAntg14[],2,1)</f>
        <v>0 a 1 años</v>
      </c>
    </row>
    <row r="967" customFormat="false" ht="13.8" hidden="false" customHeight="false" outlineLevel="0" collapsed="false">
      <c r="D967" s="128"/>
      <c r="E967" s="129"/>
      <c r="F967" s="129"/>
      <c r="G967" s="129"/>
      <c r="H967" s="130"/>
      <c r="I967" s="131"/>
      <c r="J967" s="128"/>
      <c r="K967" s="132"/>
      <c r="L967" s="132"/>
      <c r="M967" s="133"/>
      <c r="N967" s="133"/>
      <c r="O967" s="133"/>
      <c r="P967" s="129"/>
      <c r="Z967" s="74"/>
      <c r="AA967" s="75"/>
      <c r="AB967" s="75"/>
      <c r="AC967" s="129"/>
      <c r="AD967" s="134"/>
      <c r="AE967" s="134"/>
      <c r="AF967" s="134"/>
      <c r="AG967" s="134"/>
      <c r="AH967" s="134"/>
      <c r="AI967" s="134"/>
      <c r="AJ967" s="134"/>
      <c r="AK967" s="134"/>
      <c r="AL967" s="134"/>
      <c r="AM967" s="134"/>
      <c r="AN967" s="134"/>
      <c r="AO967" s="134"/>
      <c r="AP967" s="134"/>
      <c r="AQ967" s="134"/>
      <c r="AR967" s="134"/>
      <c r="AS967" s="134"/>
      <c r="AT967" s="134"/>
      <c r="AU967" s="134"/>
      <c r="AV967" s="134"/>
      <c r="AW967" s="134"/>
      <c r="AX967" s="134"/>
      <c r="AY967" s="134"/>
      <c r="AZ967" s="134"/>
      <c r="BA967" s="134"/>
      <c r="BB967" s="134"/>
      <c r="BC967" s="134"/>
      <c r="BD967" s="134"/>
      <c r="BE967" s="134"/>
      <c r="BF967" s="134"/>
      <c r="BG967" s="134"/>
      <c r="BH967" s="134"/>
      <c r="BI967" s="134"/>
      <c r="BJ967" s="134"/>
      <c r="BK967" s="134"/>
      <c r="BL967" s="134"/>
      <c r="BM967" s="135"/>
      <c r="BN967" s="136" t="n">
        <f aca="false">+MAX($D$3,DATOS_[[#This Row],[Fecha Inicio Sit. Contract.]])</f>
        <v>0</v>
      </c>
      <c r="BO967" s="136" t="n">
        <f aca="false">+MIN($D$4,DATOS_[[#This Row],[Fecha Fin Sit. Contract.]])</f>
        <v>0</v>
      </c>
      <c r="BP967" s="137" t="n">
        <f aca="false">+DATOS_[[#This Row],[% de jornada]]*IF(DATOS_[[#This Row],[% jornada reducida]]="",1,DATOS_[[#This Row],[% jornada reducida]])</f>
        <v>0</v>
      </c>
      <c r="BQ967" s="137" t="n">
        <f aca="false">+(DATOS_[[#This Row],[F.fin.cal]]-DATOS_[[#This Row],[F.ini.cal]]+1)/($D$4-$D$3+1)</f>
        <v>1</v>
      </c>
      <c r="BR967" s="137" t="str">
        <f aca="false">IF(OR(AND(DATOS_[[#This Row],[Fecha Fin Contrato]]&lt;$D$3,DATOS_[[#This Row],[Fecha Fin Contrato]]&lt;&gt;""),DATOS_[[#This Row],[Fecha de Contratación]]&gt;$D$4),"Fuera","Dentro")</f>
        <v>Dentro</v>
      </c>
      <c r="BS967" s="137" t="str">
        <f aca="false" t="array" ref="BS967:BS967">IF(MAX(IF(DATOS_[id]=DATOS_[[#This Row],[id]],DATOS_[F.fin.cal]))=DATOS_[[#This Row],[F.fin.cal]],"Sí","NO")</f>
        <v>Sí</v>
      </c>
      <c r="BT967" s="137" t="str">
        <f aca="false">IF(AND(DATOS_[[#This Row],[% normaliz]]&lt;&gt;1,DATOS_[[#This Row],[% anualiz]]=1),"Sí","NO")</f>
        <v>Sí</v>
      </c>
      <c r="BU967" s="137" t="str">
        <f aca="false">IF(AND(DATOS_[[#This Row],[% normaliz]]=1,DATOS_[[#This Row],[% anualiz]]&lt;&gt;1),"Sí","NO")</f>
        <v>NO</v>
      </c>
      <c r="BV967" s="137" t="str">
        <f aca="false">IF(AND(DATOS_[[#This Row],[% normaliz]]&lt;&gt;1,DATOS_[[#This Row],[% anualiz]]&lt;&gt;1),"Sí","NO")</f>
        <v>NO</v>
      </c>
      <c r="BW967" s="137" t="str">
        <f aca="false">+IF(DATOS_[[#This Row],[% normaliz]]*DATOS_[[#This Row],[% anualiz]]=1,"NO","Sí")</f>
        <v>Sí</v>
      </c>
      <c r="BX967" s="138" t="e">
        <f aca="false">(DATOS_[[#This Row],[S.BASE]]*(1/DATOS_[[#This Row],[% normaliz]])*(1/DATOS_[[#This Row],[% anualiz]]))*IF(DATOS_[[#This Row],[Check Equiparado]]="Sí",1,0)</f>
        <v>#DIV/0!</v>
      </c>
      <c r="BY9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7" s="138" t="e">
        <f aca="false">+DATOS_[[#This Row],[SALARIO BASE Eq]]+DATOS_[[#This Row],[Tot COMPL.SAL Eq]]</f>
        <v>#DIV/0!</v>
      </c>
      <c r="CA967" s="138" t="e">
        <f aca="false" t="array" ref="CA967:CA9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7" s="138" t="e">
        <f aca="false">+DATOS_[[#This Row],[TOTAL SALARIO Eq]]+DATOS_[[#This Row],[Tot Extrasalarial Eq]]</f>
        <v>#DIV/0!</v>
      </c>
      <c r="CC967" s="139" t="n">
        <f aca="false">DATOS_[[#This Row],[S.BASE]]</f>
        <v>0</v>
      </c>
      <c r="CD967" s="139" t="n">
        <f aca="false">+SUM(DATOS_[[#This Row],[Conc.Sal.01]:[Conc.Sal.30]])</f>
        <v>0</v>
      </c>
      <c r="CE967" s="139" t="n">
        <f aca="false">+DATOS_[[#This Row],[SALARIO BASE Ef]]+DATOS_[[#This Row],[Tot COMPL.SAL Ef]]</f>
        <v>0</v>
      </c>
      <c r="CF967" s="139" t="n">
        <f aca="false">+SUM(DATOS_[[#This Row],[C.Extra.01]:[C.Extra.05]])</f>
        <v>0</v>
      </c>
      <c r="CG967" s="139" t="n">
        <f aca="false">+DATOS_[[#This Row],[TOTAL SALARIO Ef]]+DATOS_[[#This Row],[Tot Extrasalarial Ef]]</f>
        <v>0</v>
      </c>
      <c r="CH967" s="140" t="n">
        <f aca="false">MIN(IF(DATOS_[[#This Row],[Fecha Fin Contrato]]="",$D$4,DATOS_[[#This Row],[Fecha Fin Contrato]]),$D$4)-MAX(DATOS_[[#This Row],[Fecha de Contratación]],$D$3)+1</f>
        <v>1</v>
      </c>
      <c r="CI967" s="141" t="str">
        <f aca="false">IF(COUNTIFS(DATOS_[id],DATOS_[[#This Row],[id]])&gt;1,DATOS_[[#This Row],[id]],"")</f>
        <v/>
      </c>
      <c r="CJ967" s="141" t="n">
        <f aca="false">(Inicio!$G$10-DATOS_[[#This Row],[Fecha Nacimiento]])/365.25</f>
        <v>0</v>
      </c>
      <c r="CK967" s="141" t="n">
        <f aca="false">(Inicio!$G$10-DATOS_[[#This Row],[Fecha de Antigüedad]])/365.25</f>
        <v>0</v>
      </c>
      <c r="CL967" s="141" t="e">
        <f aca="false">+VLOOKUP(DATOS_[[#This Row],[Clave de Contrato]],TblTiposContrato13[],3,0)</f>
        <v>#N/A</v>
      </c>
      <c r="CM967" s="141" t="e">
        <f aca="false">+VLOOKUP(DATOS_[[#This Row],[Clave de Contrato]],TblTiposContrato13[],4,0)</f>
        <v>#N/A</v>
      </c>
      <c r="CN967" s="141" t="str">
        <f aca="false">VLOOKUP(DATOS_[[#This Row],[Edad]],CONTRATOS!TblRngEdad,2,1)</f>
        <v>20  o menos</v>
      </c>
      <c r="CO967" s="141" t="str">
        <f aca="false">VLOOKUP(DATOS_[[#This Row],[Antigüedad]],TblRngAntg14[],2,1)</f>
        <v>0 a 1 años</v>
      </c>
    </row>
    <row r="968" customFormat="false" ht="13.8" hidden="false" customHeight="false" outlineLevel="0" collapsed="false">
      <c r="D968" s="128"/>
      <c r="E968" s="129"/>
      <c r="F968" s="129"/>
      <c r="G968" s="129"/>
      <c r="H968" s="130"/>
      <c r="I968" s="131"/>
      <c r="J968" s="128"/>
      <c r="K968" s="132"/>
      <c r="L968" s="132"/>
      <c r="M968" s="133"/>
      <c r="N968" s="133"/>
      <c r="O968" s="133"/>
      <c r="P968" s="129"/>
      <c r="Z968" s="74"/>
      <c r="AA968" s="75"/>
      <c r="AB968" s="75"/>
      <c r="AC968" s="129"/>
      <c r="AD968" s="134"/>
      <c r="AE968" s="134"/>
      <c r="AF968" s="134"/>
      <c r="AG968" s="134"/>
      <c r="AH968" s="134"/>
      <c r="AI968" s="134"/>
      <c r="AJ968" s="134"/>
      <c r="AK968" s="134"/>
      <c r="AL968" s="134"/>
      <c r="AM968" s="134"/>
      <c r="AN968" s="134"/>
      <c r="AO968" s="134"/>
      <c r="AP968" s="134"/>
      <c r="AQ968" s="134"/>
      <c r="AR968" s="134"/>
      <c r="AS968" s="134"/>
      <c r="AT968" s="134"/>
      <c r="AU968" s="134"/>
      <c r="AV968" s="134"/>
      <c r="AW968" s="134"/>
      <c r="AX968" s="134"/>
      <c r="AY968" s="134"/>
      <c r="AZ968" s="134"/>
      <c r="BA968" s="134"/>
      <c r="BB968" s="134"/>
      <c r="BC968" s="134"/>
      <c r="BD968" s="134"/>
      <c r="BE968" s="134"/>
      <c r="BF968" s="134"/>
      <c r="BG968" s="134"/>
      <c r="BH968" s="134"/>
      <c r="BI968" s="134"/>
      <c r="BJ968" s="134"/>
      <c r="BK968" s="134"/>
      <c r="BL968" s="134"/>
      <c r="BM968" s="135"/>
      <c r="BN968" s="136" t="n">
        <f aca="false">+MAX($D$3,DATOS_[[#This Row],[Fecha Inicio Sit. Contract.]])</f>
        <v>0</v>
      </c>
      <c r="BO968" s="136" t="n">
        <f aca="false">+MIN($D$4,DATOS_[[#This Row],[Fecha Fin Sit. Contract.]])</f>
        <v>0</v>
      </c>
      <c r="BP968" s="137" t="n">
        <f aca="false">+DATOS_[[#This Row],[% de jornada]]*IF(DATOS_[[#This Row],[% jornada reducida]]="",1,DATOS_[[#This Row],[% jornada reducida]])</f>
        <v>0</v>
      </c>
      <c r="BQ968" s="137" t="n">
        <f aca="false">+(DATOS_[[#This Row],[F.fin.cal]]-DATOS_[[#This Row],[F.ini.cal]]+1)/($D$4-$D$3+1)</f>
        <v>1</v>
      </c>
      <c r="BR968" s="137" t="str">
        <f aca="false">IF(OR(AND(DATOS_[[#This Row],[Fecha Fin Contrato]]&lt;$D$3,DATOS_[[#This Row],[Fecha Fin Contrato]]&lt;&gt;""),DATOS_[[#This Row],[Fecha de Contratación]]&gt;$D$4),"Fuera","Dentro")</f>
        <v>Dentro</v>
      </c>
      <c r="BS968" s="137" t="str">
        <f aca="false" t="array" ref="BS968:BS968">IF(MAX(IF(DATOS_[id]=DATOS_[[#This Row],[id]],DATOS_[F.fin.cal]))=DATOS_[[#This Row],[F.fin.cal]],"Sí","NO")</f>
        <v>Sí</v>
      </c>
      <c r="BT968" s="137" t="str">
        <f aca="false">IF(AND(DATOS_[[#This Row],[% normaliz]]&lt;&gt;1,DATOS_[[#This Row],[% anualiz]]=1),"Sí","NO")</f>
        <v>Sí</v>
      </c>
      <c r="BU968" s="137" t="str">
        <f aca="false">IF(AND(DATOS_[[#This Row],[% normaliz]]=1,DATOS_[[#This Row],[% anualiz]]&lt;&gt;1),"Sí","NO")</f>
        <v>NO</v>
      </c>
      <c r="BV968" s="137" t="str">
        <f aca="false">IF(AND(DATOS_[[#This Row],[% normaliz]]&lt;&gt;1,DATOS_[[#This Row],[% anualiz]]&lt;&gt;1),"Sí","NO")</f>
        <v>NO</v>
      </c>
      <c r="BW968" s="137" t="str">
        <f aca="false">+IF(DATOS_[[#This Row],[% normaliz]]*DATOS_[[#This Row],[% anualiz]]=1,"NO","Sí")</f>
        <v>Sí</v>
      </c>
      <c r="BX968" s="138" t="e">
        <f aca="false">(DATOS_[[#This Row],[S.BASE]]*(1/DATOS_[[#This Row],[% normaliz]])*(1/DATOS_[[#This Row],[% anualiz]]))*IF(DATOS_[[#This Row],[Check Equiparado]]="Sí",1,0)</f>
        <v>#DIV/0!</v>
      </c>
      <c r="BY9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8" s="138" t="e">
        <f aca="false">+DATOS_[[#This Row],[SALARIO BASE Eq]]+DATOS_[[#This Row],[Tot COMPL.SAL Eq]]</f>
        <v>#DIV/0!</v>
      </c>
      <c r="CA968" s="138" t="e">
        <f aca="false" t="array" ref="CA968:CA9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8" s="138" t="e">
        <f aca="false">+DATOS_[[#This Row],[TOTAL SALARIO Eq]]+DATOS_[[#This Row],[Tot Extrasalarial Eq]]</f>
        <v>#DIV/0!</v>
      </c>
      <c r="CC968" s="139" t="n">
        <f aca="false">DATOS_[[#This Row],[S.BASE]]</f>
        <v>0</v>
      </c>
      <c r="CD968" s="139" t="n">
        <f aca="false">+SUM(DATOS_[[#This Row],[Conc.Sal.01]:[Conc.Sal.30]])</f>
        <v>0</v>
      </c>
      <c r="CE968" s="139" t="n">
        <f aca="false">+DATOS_[[#This Row],[SALARIO BASE Ef]]+DATOS_[[#This Row],[Tot COMPL.SAL Ef]]</f>
        <v>0</v>
      </c>
      <c r="CF968" s="139" t="n">
        <f aca="false">+SUM(DATOS_[[#This Row],[C.Extra.01]:[C.Extra.05]])</f>
        <v>0</v>
      </c>
      <c r="CG968" s="139" t="n">
        <f aca="false">+DATOS_[[#This Row],[TOTAL SALARIO Ef]]+DATOS_[[#This Row],[Tot Extrasalarial Ef]]</f>
        <v>0</v>
      </c>
      <c r="CH968" s="140" t="n">
        <f aca="false">MIN(IF(DATOS_[[#This Row],[Fecha Fin Contrato]]="",$D$4,DATOS_[[#This Row],[Fecha Fin Contrato]]),$D$4)-MAX(DATOS_[[#This Row],[Fecha de Contratación]],$D$3)+1</f>
        <v>1</v>
      </c>
      <c r="CI968" s="141" t="str">
        <f aca="false">IF(COUNTIFS(DATOS_[id],DATOS_[[#This Row],[id]])&gt;1,DATOS_[[#This Row],[id]],"")</f>
        <v/>
      </c>
      <c r="CJ968" s="141" t="n">
        <f aca="false">(Inicio!$G$10-DATOS_[[#This Row],[Fecha Nacimiento]])/365.25</f>
        <v>0</v>
      </c>
      <c r="CK968" s="141" t="n">
        <f aca="false">(Inicio!$G$10-DATOS_[[#This Row],[Fecha de Antigüedad]])/365.25</f>
        <v>0</v>
      </c>
      <c r="CL968" s="141" t="e">
        <f aca="false">+VLOOKUP(DATOS_[[#This Row],[Clave de Contrato]],TblTiposContrato13[],3,0)</f>
        <v>#N/A</v>
      </c>
      <c r="CM968" s="141" t="e">
        <f aca="false">+VLOOKUP(DATOS_[[#This Row],[Clave de Contrato]],TblTiposContrato13[],4,0)</f>
        <v>#N/A</v>
      </c>
      <c r="CN968" s="141" t="str">
        <f aca="false">VLOOKUP(DATOS_[[#This Row],[Edad]],CONTRATOS!TblRngEdad,2,1)</f>
        <v>20  o menos</v>
      </c>
      <c r="CO968" s="141" t="str">
        <f aca="false">VLOOKUP(DATOS_[[#This Row],[Antigüedad]],TblRngAntg14[],2,1)</f>
        <v>0 a 1 años</v>
      </c>
    </row>
    <row r="969" customFormat="false" ht="13.8" hidden="false" customHeight="false" outlineLevel="0" collapsed="false">
      <c r="D969" s="128"/>
      <c r="E969" s="129"/>
      <c r="F969" s="129"/>
      <c r="G969" s="129"/>
      <c r="H969" s="130"/>
      <c r="I969" s="131"/>
      <c r="J969" s="128"/>
      <c r="K969" s="132"/>
      <c r="L969" s="132"/>
      <c r="M969" s="133"/>
      <c r="N969" s="133"/>
      <c r="O969" s="133"/>
      <c r="P969" s="129"/>
      <c r="Z969" s="74"/>
      <c r="AA969" s="75"/>
      <c r="AB969" s="75"/>
      <c r="AC969" s="129"/>
      <c r="AD969" s="134"/>
      <c r="AE969" s="134"/>
      <c r="AF969" s="134"/>
      <c r="AG969" s="134"/>
      <c r="AH969" s="134"/>
      <c r="AI969" s="134"/>
      <c r="AJ969" s="134"/>
      <c r="AK969" s="134"/>
      <c r="AL969" s="134"/>
      <c r="AM969" s="134"/>
      <c r="AN969" s="134"/>
      <c r="AO969" s="134"/>
      <c r="AP969" s="134"/>
      <c r="AQ969" s="134"/>
      <c r="AR969" s="134"/>
      <c r="AS969" s="134"/>
      <c r="AT969" s="134"/>
      <c r="AU969" s="134"/>
      <c r="AV969" s="134"/>
      <c r="AW969" s="134"/>
      <c r="AX969" s="134"/>
      <c r="AY969" s="134"/>
      <c r="AZ969" s="134"/>
      <c r="BA969" s="134"/>
      <c r="BB969" s="134"/>
      <c r="BC969" s="134"/>
      <c r="BD969" s="134"/>
      <c r="BE969" s="134"/>
      <c r="BF969" s="134"/>
      <c r="BG969" s="134"/>
      <c r="BH969" s="134"/>
      <c r="BI969" s="134"/>
      <c r="BJ969" s="134"/>
      <c r="BK969" s="134"/>
      <c r="BL969" s="134"/>
      <c r="BM969" s="135"/>
      <c r="BN969" s="136" t="n">
        <f aca="false">+MAX($D$3,DATOS_[[#This Row],[Fecha Inicio Sit. Contract.]])</f>
        <v>0</v>
      </c>
      <c r="BO969" s="136" t="n">
        <f aca="false">+MIN($D$4,DATOS_[[#This Row],[Fecha Fin Sit. Contract.]])</f>
        <v>0</v>
      </c>
      <c r="BP969" s="137" t="n">
        <f aca="false">+DATOS_[[#This Row],[% de jornada]]*IF(DATOS_[[#This Row],[% jornada reducida]]="",1,DATOS_[[#This Row],[% jornada reducida]])</f>
        <v>0</v>
      </c>
      <c r="BQ969" s="137" t="n">
        <f aca="false">+(DATOS_[[#This Row],[F.fin.cal]]-DATOS_[[#This Row],[F.ini.cal]]+1)/($D$4-$D$3+1)</f>
        <v>1</v>
      </c>
      <c r="BR969" s="137" t="str">
        <f aca="false">IF(OR(AND(DATOS_[[#This Row],[Fecha Fin Contrato]]&lt;$D$3,DATOS_[[#This Row],[Fecha Fin Contrato]]&lt;&gt;""),DATOS_[[#This Row],[Fecha de Contratación]]&gt;$D$4),"Fuera","Dentro")</f>
        <v>Dentro</v>
      </c>
      <c r="BS969" s="137" t="str">
        <f aca="false" t="array" ref="BS969:BS969">IF(MAX(IF(DATOS_[id]=DATOS_[[#This Row],[id]],DATOS_[F.fin.cal]))=DATOS_[[#This Row],[F.fin.cal]],"Sí","NO")</f>
        <v>Sí</v>
      </c>
      <c r="BT969" s="137" t="str">
        <f aca="false">IF(AND(DATOS_[[#This Row],[% normaliz]]&lt;&gt;1,DATOS_[[#This Row],[% anualiz]]=1),"Sí","NO")</f>
        <v>Sí</v>
      </c>
      <c r="BU969" s="137" t="str">
        <f aca="false">IF(AND(DATOS_[[#This Row],[% normaliz]]=1,DATOS_[[#This Row],[% anualiz]]&lt;&gt;1),"Sí","NO")</f>
        <v>NO</v>
      </c>
      <c r="BV969" s="137" t="str">
        <f aca="false">IF(AND(DATOS_[[#This Row],[% normaliz]]&lt;&gt;1,DATOS_[[#This Row],[% anualiz]]&lt;&gt;1),"Sí","NO")</f>
        <v>NO</v>
      </c>
      <c r="BW969" s="137" t="str">
        <f aca="false">+IF(DATOS_[[#This Row],[% normaliz]]*DATOS_[[#This Row],[% anualiz]]=1,"NO","Sí")</f>
        <v>Sí</v>
      </c>
      <c r="BX969" s="138" t="e">
        <f aca="false">(DATOS_[[#This Row],[S.BASE]]*(1/DATOS_[[#This Row],[% normaliz]])*(1/DATOS_[[#This Row],[% anualiz]]))*IF(DATOS_[[#This Row],[Check Equiparado]]="Sí",1,0)</f>
        <v>#DIV/0!</v>
      </c>
      <c r="BY9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9" s="138" t="e">
        <f aca="false">+DATOS_[[#This Row],[SALARIO BASE Eq]]+DATOS_[[#This Row],[Tot COMPL.SAL Eq]]</f>
        <v>#DIV/0!</v>
      </c>
      <c r="CA969" s="138" t="e">
        <f aca="false" t="array" ref="CA969:CA9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9" s="138" t="e">
        <f aca="false">+DATOS_[[#This Row],[TOTAL SALARIO Eq]]+DATOS_[[#This Row],[Tot Extrasalarial Eq]]</f>
        <v>#DIV/0!</v>
      </c>
      <c r="CC969" s="139" t="n">
        <f aca="false">DATOS_[[#This Row],[S.BASE]]</f>
        <v>0</v>
      </c>
      <c r="CD969" s="139" t="n">
        <f aca="false">+SUM(DATOS_[[#This Row],[Conc.Sal.01]:[Conc.Sal.30]])</f>
        <v>0</v>
      </c>
      <c r="CE969" s="139" t="n">
        <f aca="false">+DATOS_[[#This Row],[SALARIO BASE Ef]]+DATOS_[[#This Row],[Tot COMPL.SAL Ef]]</f>
        <v>0</v>
      </c>
      <c r="CF969" s="139" t="n">
        <f aca="false">+SUM(DATOS_[[#This Row],[C.Extra.01]:[C.Extra.05]])</f>
        <v>0</v>
      </c>
      <c r="CG969" s="139" t="n">
        <f aca="false">+DATOS_[[#This Row],[TOTAL SALARIO Ef]]+DATOS_[[#This Row],[Tot Extrasalarial Ef]]</f>
        <v>0</v>
      </c>
      <c r="CH969" s="140" t="n">
        <f aca="false">MIN(IF(DATOS_[[#This Row],[Fecha Fin Contrato]]="",$D$4,DATOS_[[#This Row],[Fecha Fin Contrato]]),$D$4)-MAX(DATOS_[[#This Row],[Fecha de Contratación]],$D$3)+1</f>
        <v>1</v>
      </c>
      <c r="CI969" s="141" t="str">
        <f aca="false">IF(COUNTIFS(DATOS_[id],DATOS_[[#This Row],[id]])&gt;1,DATOS_[[#This Row],[id]],"")</f>
        <v/>
      </c>
      <c r="CJ969" s="141" t="n">
        <f aca="false">(Inicio!$G$10-DATOS_[[#This Row],[Fecha Nacimiento]])/365.25</f>
        <v>0</v>
      </c>
      <c r="CK969" s="141" t="n">
        <f aca="false">(Inicio!$G$10-DATOS_[[#This Row],[Fecha de Antigüedad]])/365.25</f>
        <v>0</v>
      </c>
      <c r="CL969" s="141" t="e">
        <f aca="false">+VLOOKUP(DATOS_[[#This Row],[Clave de Contrato]],TblTiposContrato13[],3,0)</f>
        <v>#N/A</v>
      </c>
      <c r="CM969" s="141" t="e">
        <f aca="false">+VLOOKUP(DATOS_[[#This Row],[Clave de Contrato]],TblTiposContrato13[],4,0)</f>
        <v>#N/A</v>
      </c>
      <c r="CN969" s="141" t="str">
        <f aca="false">VLOOKUP(DATOS_[[#This Row],[Edad]],CONTRATOS!TblRngEdad,2,1)</f>
        <v>20  o menos</v>
      </c>
      <c r="CO969" s="141" t="str">
        <f aca="false">VLOOKUP(DATOS_[[#This Row],[Antigüedad]],TblRngAntg14[],2,1)</f>
        <v>0 a 1 años</v>
      </c>
    </row>
    <row r="970" customFormat="false" ht="13.8" hidden="false" customHeight="false" outlineLevel="0" collapsed="false">
      <c r="D970" s="128"/>
      <c r="E970" s="129"/>
      <c r="F970" s="129"/>
      <c r="G970" s="129"/>
      <c r="H970" s="130"/>
      <c r="I970" s="131"/>
      <c r="J970" s="128"/>
      <c r="K970" s="132"/>
      <c r="L970" s="132"/>
      <c r="M970" s="133"/>
      <c r="N970" s="133"/>
      <c r="O970" s="133"/>
      <c r="P970" s="129"/>
      <c r="Z970" s="74"/>
      <c r="AA970" s="75"/>
      <c r="AB970" s="75"/>
      <c r="AC970" s="129"/>
      <c r="AD970" s="134"/>
      <c r="AE970" s="134"/>
      <c r="AF970" s="134"/>
      <c r="AG970" s="134"/>
      <c r="AH970" s="134"/>
      <c r="AI970" s="134"/>
      <c r="AJ970" s="134"/>
      <c r="AK970" s="134"/>
      <c r="AL970" s="134"/>
      <c r="AM970" s="134"/>
      <c r="AN970" s="134"/>
      <c r="AO970" s="134"/>
      <c r="AP970" s="134"/>
      <c r="AQ970" s="134"/>
      <c r="AR970" s="134"/>
      <c r="AS970" s="134"/>
      <c r="AT970" s="134"/>
      <c r="AU970" s="134"/>
      <c r="AV970" s="134"/>
      <c r="AW970" s="134"/>
      <c r="AX970" s="134"/>
      <c r="AY970" s="134"/>
      <c r="AZ970" s="134"/>
      <c r="BA970" s="134"/>
      <c r="BB970" s="134"/>
      <c r="BC970" s="134"/>
      <c r="BD970" s="134"/>
      <c r="BE970" s="134"/>
      <c r="BF970" s="134"/>
      <c r="BG970" s="134"/>
      <c r="BH970" s="134"/>
      <c r="BI970" s="134"/>
      <c r="BJ970" s="134"/>
      <c r="BK970" s="134"/>
      <c r="BL970" s="134"/>
      <c r="BM970" s="135"/>
      <c r="BN970" s="136" t="n">
        <f aca="false">+MAX($D$3,DATOS_[[#This Row],[Fecha Inicio Sit. Contract.]])</f>
        <v>0</v>
      </c>
      <c r="BO970" s="136" t="n">
        <f aca="false">+MIN($D$4,DATOS_[[#This Row],[Fecha Fin Sit. Contract.]])</f>
        <v>0</v>
      </c>
      <c r="BP970" s="137" t="n">
        <f aca="false">+DATOS_[[#This Row],[% de jornada]]*IF(DATOS_[[#This Row],[% jornada reducida]]="",1,DATOS_[[#This Row],[% jornada reducida]])</f>
        <v>0</v>
      </c>
      <c r="BQ970" s="137" t="n">
        <f aca="false">+(DATOS_[[#This Row],[F.fin.cal]]-DATOS_[[#This Row],[F.ini.cal]]+1)/($D$4-$D$3+1)</f>
        <v>1</v>
      </c>
      <c r="BR970" s="137" t="str">
        <f aca="false">IF(OR(AND(DATOS_[[#This Row],[Fecha Fin Contrato]]&lt;$D$3,DATOS_[[#This Row],[Fecha Fin Contrato]]&lt;&gt;""),DATOS_[[#This Row],[Fecha de Contratación]]&gt;$D$4),"Fuera","Dentro")</f>
        <v>Dentro</v>
      </c>
      <c r="BS970" s="137" t="str">
        <f aca="false" t="array" ref="BS970:BS970">IF(MAX(IF(DATOS_[id]=DATOS_[[#This Row],[id]],DATOS_[F.fin.cal]))=DATOS_[[#This Row],[F.fin.cal]],"Sí","NO")</f>
        <v>Sí</v>
      </c>
      <c r="BT970" s="137" t="str">
        <f aca="false">IF(AND(DATOS_[[#This Row],[% normaliz]]&lt;&gt;1,DATOS_[[#This Row],[% anualiz]]=1),"Sí","NO")</f>
        <v>Sí</v>
      </c>
      <c r="BU970" s="137" t="str">
        <f aca="false">IF(AND(DATOS_[[#This Row],[% normaliz]]=1,DATOS_[[#This Row],[% anualiz]]&lt;&gt;1),"Sí","NO")</f>
        <v>NO</v>
      </c>
      <c r="BV970" s="137" t="str">
        <f aca="false">IF(AND(DATOS_[[#This Row],[% normaliz]]&lt;&gt;1,DATOS_[[#This Row],[% anualiz]]&lt;&gt;1),"Sí","NO")</f>
        <v>NO</v>
      </c>
      <c r="BW970" s="137" t="str">
        <f aca="false">+IF(DATOS_[[#This Row],[% normaliz]]*DATOS_[[#This Row],[% anualiz]]=1,"NO","Sí")</f>
        <v>Sí</v>
      </c>
      <c r="BX970" s="138" t="e">
        <f aca="false">(DATOS_[[#This Row],[S.BASE]]*(1/DATOS_[[#This Row],[% normaliz]])*(1/DATOS_[[#This Row],[% anualiz]]))*IF(DATOS_[[#This Row],[Check Equiparado]]="Sí",1,0)</f>
        <v>#DIV/0!</v>
      </c>
      <c r="BY9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0" s="138" t="e">
        <f aca="false">+DATOS_[[#This Row],[SALARIO BASE Eq]]+DATOS_[[#This Row],[Tot COMPL.SAL Eq]]</f>
        <v>#DIV/0!</v>
      </c>
      <c r="CA970" s="138" t="e">
        <f aca="false" t="array" ref="CA970:CA9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0" s="138" t="e">
        <f aca="false">+DATOS_[[#This Row],[TOTAL SALARIO Eq]]+DATOS_[[#This Row],[Tot Extrasalarial Eq]]</f>
        <v>#DIV/0!</v>
      </c>
      <c r="CC970" s="139" t="n">
        <f aca="false">DATOS_[[#This Row],[S.BASE]]</f>
        <v>0</v>
      </c>
      <c r="CD970" s="139" t="n">
        <f aca="false">+SUM(DATOS_[[#This Row],[Conc.Sal.01]:[Conc.Sal.30]])</f>
        <v>0</v>
      </c>
      <c r="CE970" s="139" t="n">
        <f aca="false">+DATOS_[[#This Row],[SALARIO BASE Ef]]+DATOS_[[#This Row],[Tot COMPL.SAL Ef]]</f>
        <v>0</v>
      </c>
      <c r="CF970" s="139" t="n">
        <f aca="false">+SUM(DATOS_[[#This Row],[C.Extra.01]:[C.Extra.05]])</f>
        <v>0</v>
      </c>
      <c r="CG970" s="139" t="n">
        <f aca="false">+DATOS_[[#This Row],[TOTAL SALARIO Ef]]+DATOS_[[#This Row],[Tot Extrasalarial Ef]]</f>
        <v>0</v>
      </c>
      <c r="CH970" s="140" t="n">
        <f aca="false">MIN(IF(DATOS_[[#This Row],[Fecha Fin Contrato]]="",$D$4,DATOS_[[#This Row],[Fecha Fin Contrato]]),$D$4)-MAX(DATOS_[[#This Row],[Fecha de Contratación]],$D$3)+1</f>
        <v>1</v>
      </c>
      <c r="CI970" s="141" t="str">
        <f aca="false">IF(COUNTIFS(DATOS_[id],DATOS_[[#This Row],[id]])&gt;1,DATOS_[[#This Row],[id]],"")</f>
        <v/>
      </c>
      <c r="CJ970" s="141" t="n">
        <f aca="false">(Inicio!$G$10-DATOS_[[#This Row],[Fecha Nacimiento]])/365.25</f>
        <v>0</v>
      </c>
      <c r="CK970" s="141" t="n">
        <f aca="false">(Inicio!$G$10-DATOS_[[#This Row],[Fecha de Antigüedad]])/365.25</f>
        <v>0</v>
      </c>
      <c r="CL970" s="141" t="e">
        <f aca="false">+VLOOKUP(DATOS_[[#This Row],[Clave de Contrato]],TblTiposContrato13[],3,0)</f>
        <v>#N/A</v>
      </c>
      <c r="CM970" s="141" t="e">
        <f aca="false">+VLOOKUP(DATOS_[[#This Row],[Clave de Contrato]],TblTiposContrato13[],4,0)</f>
        <v>#N/A</v>
      </c>
      <c r="CN970" s="141" t="str">
        <f aca="false">VLOOKUP(DATOS_[[#This Row],[Edad]],CONTRATOS!TblRngEdad,2,1)</f>
        <v>20  o menos</v>
      </c>
      <c r="CO970" s="141" t="str">
        <f aca="false">VLOOKUP(DATOS_[[#This Row],[Antigüedad]],TblRngAntg14[],2,1)</f>
        <v>0 a 1 años</v>
      </c>
    </row>
    <row r="971" customFormat="false" ht="13.8" hidden="false" customHeight="false" outlineLevel="0" collapsed="false">
      <c r="D971" s="128"/>
      <c r="E971" s="129"/>
      <c r="F971" s="129"/>
      <c r="G971" s="129"/>
      <c r="H971" s="130"/>
      <c r="I971" s="131"/>
      <c r="J971" s="128"/>
      <c r="K971" s="132"/>
      <c r="L971" s="132"/>
      <c r="M971" s="133"/>
      <c r="N971" s="133"/>
      <c r="O971" s="133"/>
      <c r="P971" s="129"/>
      <c r="Z971" s="74"/>
      <c r="AA971" s="75"/>
      <c r="AB971" s="75"/>
      <c r="AC971" s="129"/>
      <c r="AD971" s="134"/>
      <c r="AE971" s="134"/>
      <c r="AF971" s="134"/>
      <c r="AG971" s="134"/>
      <c r="AH971" s="134"/>
      <c r="AI971" s="134"/>
      <c r="AJ971" s="134"/>
      <c r="AK971" s="134"/>
      <c r="AL971" s="134"/>
      <c r="AM971" s="134"/>
      <c r="AN971" s="134"/>
      <c r="AO971" s="134"/>
      <c r="AP971" s="134"/>
      <c r="AQ971" s="134"/>
      <c r="AR971" s="134"/>
      <c r="AS971" s="134"/>
      <c r="AT971" s="134"/>
      <c r="AU971" s="134"/>
      <c r="AV971" s="134"/>
      <c r="AW971" s="134"/>
      <c r="AX971" s="134"/>
      <c r="AY971" s="134"/>
      <c r="AZ971" s="134"/>
      <c r="BA971" s="134"/>
      <c r="BB971" s="134"/>
      <c r="BC971" s="134"/>
      <c r="BD971" s="134"/>
      <c r="BE971" s="134"/>
      <c r="BF971" s="134"/>
      <c r="BG971" s="134"/>
      <c r="BH971" s="134"/>
      <c r="BI971" s="134"/>
      <c r="BJ971" s="134"/>
      <c r="BK971" s="134"/>
      <c r="BL971" s="134"/>
      <c r="BM971" s="135"/>
      <c r="BN971" s="136" t="n">
        <f aca="false">+MAX($D$3,DATOS_[[#This Row],[Fecha Inicio Sit. Contract.]])</f>
        <v>0</v>
      </c>
      <c r="BO971" s="136" t="n">
        <f aca="false">+MIN($D$4,DATOS_[[#This Row],[Fecha Fin Sit. Contract.]])</f>
        <v>0</v>
      </c>
      <c r="BP971" s="137" t="n">
        <f aca="false">+DATOS_[[#This Row],[% de jornada]]*IF(DATOS_[[#This Row],[% jornada reducida]]="",1,DATOS_[[#This Row],[% jornada reducida]])</f>
        <v>0</v>
      </c>
      <c r="BQ971" s="137" t="n">
        <f aca="false">+(DATOS_[[#This Row],[F.fin.cal]]-DATOS_[[#This Row],[F.ini.cal]]+1)/($D$4-$D$3+1)</f>
        <v>1</v>
      </c>
      <c r="BR971" s="137" t="str">
        <f aca="false">IF(OR(AND(DATOS_[[#This Row],[Fecha Fin Contrato]]&lt;$D$3,DATOS_[[#This Row],[Fecha Fin Contrato]]&lt;&gt;""),DATOS_[[#This Row],[Fecha de Contratación]]&gt;$D$4),"Fuera","Dentro")</f>
        <v>Dentro</v>
      </c>
      <c r="BS971" s="137" t="str">
        <f aca="false" t="array" ref="BS971:BS971">IF(MAX(IF(DATOS_[id]=DATOS_[[#This Row],[id]],DATOS_[F.fin.cal]))=DATOS_[[#This Row],[F.fin.cal]],"Sí","NO")</f>
        <v>Sí</v>
      </c>
      <c r="BT971" s="137" t="str">
        <f aca="false">IF(AND(DATOS_[[#This Row],[% normaliz]]&lt;&gt;1,DATOS_[[#This Row],[% anualiz]]=1),"Sí","NO")</f>
        <v>Sí</v>
      </c>
      <c r="BU971" s="137" t="str">
        <f aca="false">IF(AND(DATOS_[[#This Row],[% normaliz]]=1,DATOS_[[#This Row],[% anualiz]]&lt;&gt;1),"Sí","NO")</f>
        <v>NO</v>
      </c>
      <c r="BV971" s="137" t="str">
        <f aca="false">IF(AND(DATOS_[[#This Row],[% normaliz]]&lt;&gt;1,DATOS_[[#This Row],[% anualiz]]&lt;&gt;1),"Sí","NO")</f>
        <v>NO</v>
      </c>
      <c r="BW971" s="137" t="str">
        <f aca="false">+IF(DATOS_[[#This Row],[% normaliz]]*DATOS_[[#This Row],[% anualiz]]=1,"NO","Sí")</f>
        <v>Sí</v>
      </c>
      <c r="BX971" s="138" t="e">
        <f aca="false">(DATOS_[[#This Row],[S.BASE]]*(1/DATOS_[[#This Row],[% normaliz]])*(1/DATOS_[[#This Row],[% anualiz]]))*IF(DATOS_[[#This Row],[Check Equiparado]]="Sí",1,0)</f>
        <v>#DIV/0!</v>
      </c>
      <c r="BY9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1" s="138" t="e">
        <f aca="false">+DATOS_[[#This Row],[SALARIO BASE Eq]]+DATOS_[[#This Row],[Tot COMPL.SAL Eq]]</f>
        <v>#DIV/0!</v>
      </c>
      <c r="CA971" s="138" t="e">
        <f aca="false" t="array" ref="CA971:CA9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1" s="138" t="e">
        <f aca="false">+DATOS_[[#This Row],[TOTAL SALARIO Eq]]+DATOS_[[#This Row],[Tot Extrasalarial Eq]]</f>
        <v>#DIV/0!</v>
      </c>
      <c r="CC971" s="139" t="n">
        <f aca="false">DATOS_[[#This Row],[S.BASE]]</f>
        <v>0</v>
      </c>
      <c r="CD971" s="139" t="n">
        <f aca="false">+SUM(DATOS_[[#This Row],[Conc.Sal.01]:[Conc.Sal.30]])</f>
        <v>0</v>
      </c>
      <c r="CE971" s="139" t="n">
        <f aca="false">+DATOS_[[#This Row],[SALARIO BASE Ef]]+DATOS_[[#This Row],[Tot COMPL.SAL Ef]]</f>
        <v>0</v>
      </c>
      <c r="CF971" s="139" t="n">
        <f aca="false">+SUM(DATOS_[[#This Row],[C.Extra.01]:[C.Extra.05]])</f>
        <v>0</v>
      </c>
      <c r="CG971" s="139" t="n">
        <f aca="false">+DATOS_[[#This Row],[TOTAL SALARIO Ef]]+DATOS_[[#This Row],[Tot Extrasalarial Ef]]</f>
        <v>0</v>
      </c>
      <c r="CH971" s="140" t="n">
        <f aca="false">MIN(IF(DATOS_[[#This Row],[Fecha Fin Contrato]]="",$D$4,DATOS_[[#This Row],[Fecha Fin Contrato]]),$D$4)-MAX(DATOS_[[#This Row],[Fecha de Contratación]],$D$3)+1</f>
        <v>1</v>
      </c>
      <c r="CI971" s="141" t="str">
        <f aca="false">IF(COUNTIFS(DATOS_[id],DATOS_[[#This Row],[id]])&gt;1,DATOS_[[#This Row],[id]],"")</f>
        <v/>
      </c>
      <c r="CJ971" s="141" t="n">
        <f aca="false">(Inicio!$G$10-DATOS_[[#This Row],[Fecha Nacimiento]])/365.25</f>
        <v>0</v>
      </c>
      <c r="CK971" s="141" t="n">
        <f aca="false">(Inicio!$G$10-DATOS_[[#This Row],[Fecha de Antigüedad]])/365.25</f>
        <v>0</v>
      </c>
      <c r="CL971" s="141" t="e">
        <f aca="false">+VLOOKUP(DATOS_[[#This Row],[Clave de Contrato]],TblTiposContrato13[],3,0)</f>
        <v>#N/A</v>
      </c>
      <c r="CM971" s="141" t="e">
        <f aca="false">+VLOOKUP(DATOS_[[#This Row],[Clave de Contrato]],TblTiposContrato13[],4,0)</f>
        <v>#N/A</v>
      </c>
      <c r="CN971" s="141" t="str">
        <f aca="false">VLOOKUP(DATOS_[[#This Row],[Edad]],CONTRATOS!TblRngEdad,2,1)</f>
        <v>20  o menos</v>
      </c>
      <c r="CO971" s="141" t="str">
        <f aca="false">VLOOKUP(DATOS_[[#This Row],[Antigüedad]],TblRngAntg14[],2,1)</f>
        <v>0 a 1 años</v>
      </c>
    </row>
    <row r="972" customFormat="false" ht="13.8" hidden="false" customHeight="false" outlineLevel="0" collapsed="false">
      <c r="D972" s="128"/>
      <c r="E972" s="129"/>
      <c r="F972" s="129"/>
      <c r="G972" s="129"/>
      <c r="H972" s="130"/>
      <c r="I972" s="131"/>
      <c r="J972" s="128"/>
      <c r="K972" s="132"/>
      <c r="L972" s="132"/>
      <c r="M972" s="133"/>
      <c r="N972" s="133"/>
      <c r="O972" s="133"/>
      <c r="P972" s="129"/>
      <c r="Z972" s="74"/>
      <c r="AA972" s="75"/>
      <c r="AB972" s="75"/>
      <c r="AC972" s="129"/>
      <c r="AD972" s="134"/>
      <c r="AE972" s="134"/>
      <c r="AF972" s="134"/>
      <c r="AG972" s="134"/>
      <c r="AH972" s="134"/>
      <c r="AI972" s="134"/>
      <c r="AJ972" s="134"/>
      <c r="AK972" s="134"/>
      <c r="AL972" s="134"/>
      <c r="AM972" s="134"/>
      <c r="AN972" s="134"/>
      <c r="AO972" s="134"/>
      <c r="AP972" s="134"/>
      <c r="AQ972" s="134"/>
      <c r="AR972" s="134"/>
      <c r="AS972" s="134"/>
      <c r="AT972" s="134"/>
      <c r="AU972" s="134"/>
      <c r="AV972" s="134"/>
      <c r="AW972" s="134"/>
      <c r="AX972" s="134"/>
      <c r="AY972" s="134"/>
      <c r="AZ972" s="134"/>
      <c r="BA972" s="134"/>
      <c r="BB972" s="134"/>
      <c r="BC972" s="134"/>
      <c r="BD972" s="134"/>
      <c r="BE972" s="134"/>
      <c r="BF972" s="134"/>
      <c r="BG972" s="134"/>
      <c r="BH972" s="134"/>
      <c r="BI972" s="134"/>
      <c r="BJ972" s="134"/>
      <c r="BK972" s="134"/>
      <c r="BL972" s="134"/>
      <c r="BM972" s="135"/>
      <c r="BN972" s="136" t="n">
        <f aca="false">+MAX($D$3,DATOS_[[#This Row],[Fecha Inicio Sit. Contract.]])</f>
        <v>0</v>
      </c>
      <c r="BO972" s="136" t="n">
        <f aca="false">+MIN($D$4,DATOS_[[#This Row],[Fecha Fin Sit. Contract.]])</f>
        <v>0</v>
      </c>
      <c r="BP972" s="137" t="n">
        <f aca="false">+DATOS_[[#This Row],[% de jornada]]*IF(DATOS_[[#This Row],[% jornada reducida]]="",1,DATOS_[[#This Row],[% jornada reducida]])</f>
        <v>0</v>
      </c>
      <c r="BQ972" s="137" t="n">
        <f aca="false">+(DATOS_[[#This Row],[F.fin.cal]]-DATOS_[[#This Row],[F.ini.cal]]+1)/($D$4-$D$3+1)</f>
        <v>1</v>
      </c>
      <c r="BR972" s="137" t="str">
        <f aca="false">IF(OR(AND(DATOS_[[#This Row],[Fecha Fin Contrato]]&lt;$D$3,DATOS_[[#This Row],[Fecha Fin Contrato]]&lt;&gt;""),DATOS_[[#This Row],[Fecha de Contratación]]&gt;$D$4),"Fuera","Dentro")</f>
        <v>Dentro</v>
      </c>
      <c r="BS972" s="137" t="str">
        <f aca="false" t="array" ref="BS972:BS972">IF(MAX(IF(DATOS_[id]=DATOS_[[#This Row],[id]],DATOS_[F.fin.cal]))=DATOS_[[#This Row],[F.fin.cal]],"Sí","NO")</f>
        <v>Sí</v>
      </c>
      <c r="BT972" s="137" t="str">
        <f aca="false">IF(AND(DATOS_[[#This Row],[% normaliz]]&lt;&gt;1,DATOS_[[#This Row],[% anualiz]]=1),"Sí","NO")</f>
        <v>Sí</v>
      </c>
      <c r="BU972" s="137" t="str">
        <f aca="false">IF(AND(DATOS_[[#This Row],[% normaliz]]=1,DATOS_[[#This Row],[% anualiz]]&lt;&gt;1),"Sí","NO")</f>
        <v>NO</v>
      </c>
      <c r="BV972" s="137" t="str">
        <f aca="false">IF(AND(DATOS_[[#This Row],[% normaliz]]&lt;&gt;1,DATOS_[[#This Row],[% anualiz]]&lt;&gt;1),"Sí","NO")</f>
        <v>NO</v>
      </c>
      <c r="BW972" s="137" t="str">
        <f aca="false">+IF(DATOS_[[#This Row],[% normaliz]]*DATOS_[[#This Row],[% anualiz]]=1,"NO","Sí")</f>
        <v>Sí</v>
      </c>
      <c r="BX972" s="138" t="e">
        <f aca="false">(DATOS_[[#This Row],[S.BASE]]*(1/DATOS_[[#This Row],[% normaliz]])*(1/DATOS_[[#This Row],[% anualiz]]))*IF(DATOS_[[#This Row],[Check Equiparado]]="Sí",1,0)</f>
        <v>#DIV/0!</v>
      </c>
      <c r="BY9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2" s="138" t="e">
        <f aca="false">+DATOS_[[#This Row],[SALARIO BASE Eq]]+DATOS_[[#This Row],[Tot COMPL.SAL Eq]]</f>
        <v>#DIV/0!</v>
      </c>
      <c r="CA972" s="138" t="e">
        <f aca="false" t="array" ref="CA972:CA9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2" s="138" t="e">
        <f aca="false">+DATOS_[[#This Row],[TOTAL SALARIO Eq]]+DATOS_[[#This Row],[Tot Extrasalarial Eq]]</f>
        <v>#DIV/0!</v>
      </c>
      <c r="CC972" s="139" t="n">
        <f aca="false">DATOS_[[#This Row],[S.BASE]]</f>
        <v>0</v>
      </c>
      <c r="CD972" s="139" t="n">
        <f aca="false">+SUM(DATOS_[[#This Row],[Conc.Sal.01]:[Conc.Sal.30]])</f>
        <v>0</v>
      </c>
      <c r="CE972" s="139" t="n">
        <f aca="false">+DATOS_[[#This Row],[SALARIO BASE Ef]]+DATOS_[[#This Row],[Tot COMPL.SAL Ef]]</f>
        <v>0</v>
      </c>
      <c r="CF972" s="139" t="n">
        <f aca="false">+SUM(DATOS_[[#This Row],[C.Extra.01]:[C.Extra.05]])</f>
        <v>0</v>
      </c>
      <c r="CG972" s="139" t="n">
        <f aca="false">+DATOS_[[#This Row],[TOTAL SALARIO Ef]]+DATOS_[[#This Row],[Tot Extrasalarial Ef]]</f>
        <v>0</v>
      </c>
      <c r="CH972" s="140" t="n">
        <f aca="false">MIN(IF(DATOS_[[#This Row],[Fecha Fin Contrato]]="",$D$4,DATOS_[[#This Row],[Fecha Fin Contrato]]),$D$4)-MAX(DATOS_[[#This Row],[Fecha de Contratación]],$D$3)+1</f>
        <v>1</v>
      </c>
      <c r="CI972" s="141" t="str">
        <f aca="false">IF(COUNTIFS(DATOS_[id],DATOS_[[#This Row],[id]])&gt;1,DATOS_[[#This Row],[id]],"")</f>
        <v/>
      </c>
      <c r="CJ972" s="141" t="n">
        <f aca="false">(Inicio!$G$10-DATOS_[[#This Row],[Fecha Nacimiento]])/365.25</f>
        <v>0</v>
      </c>
      <c r="CK972" s="141" t="n">
        <f aca="false">(Inicio!$G$10-DATOS_[[#This Row],[Fecha de Antigüedad]])/365.25</f>
        <v>0</v>
      </c>
      <c r="CL972" s="141" t="e">
        <f aca="false">+VLOOKUP(DATOS_[[#This Row],[Clave de Contrato]],TblTiposContrato13[],3,0)</f>
        <v>#N/A</v>
      </c>
      <c r="CM972" s="141" t="e">
        <f aca="false">+VLOOKUP(DATOS_[[#This Row],[Clave de Contrato]],TblTiposContrato13[],4,0)</f>
        <v>#N/A</v>
      </c>
      <c r="CN972" s="141" t="str">
        <f aca="false">VLOOKUP(DATOS_[[#This Row],[Edad]],CONTRATOS!TblRngEdad,2,1)</f>
        <v>20  o menos</v>
      </c>
      <c r="CO972" s="141" t="str">
        <f aca="false">VLOOKUP(DATOS_[[#This Row],[Antigüedad]],TblRngAntg14[],2,1)</f>
        <v>0 a 1 años</v>
      </c>
    </row>
    <row r="973" customFormat="false" ht="13.8" hidden="false" customHeight="false" outlineLevel="0" collapsed="false">
      <c r="D973" s="128"/>
      <c r="E973" s="129"/>
      <c r="F973" s="129"/>
      <c r="G973" s="129"/>
      <c r="H973" s="130"/>
      <c r="I973" s="131"/>
      <c r="J973" s="128"/>
      <c r="K973" s="132"/>
      <c r="L973" s="132"/>
      <c r="M973" s="133"/>
      <c r="N973" s="133"/>
      <c r="O973" s="133"/>
      <c r="P973" s="129"/>
      <c r="Z973" s="74"/>
      <c r="AA973" s="75"/>
      <c r="AB973" s="75"/>
      <c r="AC973" s="129"/>
      <c r="AD973" s="134"/>
      <c r="AE973" s="134"/>
      <c r="AF973" s="134"/>
      <c r="AG973" s="134"/>
      <c r="AH973" s="134"/>
      <c r="AI973" s="134"/>
      <c r="AJ973" s="134"/>
      <c r="AK973" s="134"/>
      <c r="AL973" s="134"/>
      <c r="AM973" s="134"/>
      <c r="AN973" s="134"/>
      <c r="AO973" s="134"/>
      <c r="AP973" s="134"/>
      <c r="AQ973" s="134"/>
      <c r="AR973" s="134"/>
      <c r="AS973" s="134"/>
      <c r="AT973" s="134"/>
      <c r="AU973" s="134"/>
      <c r="AV973" s="134"/>
      <c r="AW973" s="134"/>
      <c r="AX973" s="134"/>
      <c r="AY973" s="134"/>
      <c r="AZ973" s="134"/>
      <c r="BA973" s="134"/>
      <c r="BB973" s="134"/>
      <c r="BC973" s="134"/>
      <c r="BD973" s="134"/>
      <c r="BE973" s="134"/>
      <c r="BF973" s="134"/>
      <c r="BG973" s="134"/>
      <c r="BH973" s="134"/>
      <c r="BI973" s="134"/>
      <c r="BJ973" s="134"/>
      <c r="BK973" s="134"/>
      <c r="BL973" s="134"/>
      <c r="BM973" s="135"/>
      <c r="BN973" s="136" t="n">
        <f aca="false">+MAX($D$3,DATOS_[[#This Row],[Fecha Inicio Sit. Contract.]])</f>
        <v>0</v>
      </c>
      <c r="BO973" s="136" t="n">
        <f aca="false">+MIN($D$4,DATOS_[[#This Row],[Fecha Fin Sit. Contract.]])</f>
        <v>0</v>
      </c>
      <c r="BP973" s="137" t="n">
        <f aca="false">+DATOS_[[#This Row],[% de jornada]]*IF(DATOS_[[#This Row],[% jornada reducida]]="",1,DATOS_[[#This Row],[% jornada reducida]])</f>
        <v>0</v>
      </c>
      <c r="BQ973" s="137" t="n">
        <f aca="false">+(DATOS_[[#This Row],[F.fin.cal]]-DATOS_[[#This Row],[F.ini.cal]]+1)/($D$4-$D$3+1)</f>
        <v>1</v>
      </c>
      <c r="BR973" s="137" t="str">
        <f aca="false">IF(OR(AND(DATOS_[[#This Row],[Fecha Fin Contrato]]&lt;$D$3,DATOS_[[#This Row],[Fecha Fin Contrato]]&lt;&gt;""),DATOS_[[#This Row],[Fecha de Contratación]]&gt;$D$4),"Fuera","Dentro")</f>
        <v>Dentro</v>
      </c>
      <c r="BS973" s="137" t="str">
        <f aca="false" t="array" ref="BS973:BS973">IF(MAX(IF(DATOS_[id]=DATOS_[[#This Row],[id]],DATOS_[F.fin.cal]))=DATOS_[[#This Row],[F.fin.cal]],"Sí","NO")</f>
        <v>Sí</v>
      </c>
      <c r="BT973" s="137" t="str">
        <f aca="false">IF(AND(DATOS_[[#This Row],[% normaliz]]&lt;&gt;1,DATOS_[[#This Row],[% anualiz]]=1),"Sí","NO")</f>
        <v>Sí</v>
      </c>
      <c r="BU973" s="137" t="str">
        <f aca="false">IF(AND(DATOS_[[#This Row],[% normaliz]]=1,DATOS_[[#This Row],[% anualiz]]&lt;&gt;1),"Sí","NO")</f>
        <v>NO</v>
      </c>
      <c r="BV973" s="137" t="str">
        <f aca="false">IF(AND(DATOS_[[#This Row],[% normaliz]]&lt;&gt;1,DATOS_[[#This Row],[% anualiz]]&lt;&gt;1),"Sí","NO")</f>
        <v>NO</v>
      </c>
      <c r="BW973" s="137" t="str">
        <f aca="false">+IF(DATOS_[[#This Row],[% normaliz]]*DATOS_[[#This Row],[% anualiz]]=1,"NO","Sí")</f>
        <v>Sí</v>
      </c>
      <c r="BX973" s="138" t="e">
        <f aca="false">(DATOS_[[#This Row],[S.BASE]]*(1/DATOS_[[#This Row],[% normaliz]])*(1/DATOS_[[#This Row],[% anualiz]]))*IF(DATOS_[[#This Row],[Check Equiparado]]="Sí",1,0)</f>
        <v>#DIV/0!</v>
      </c>
      <c r="BY9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3" s="138" t="e">
        <f aca="false">+DATOS_[[#This Row],[SALARIO BASE Eq]]+DATOS_[[#This Row],[Tot COMPL.SAL Eq]]</f>
        <v>#DIV/0!</v>
      </c>
      <c r="CA973" s="138" t="e">
        <f aca="false" t="array" ref="CA973:CA9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3" s="138" t="e">
        <f aca="false">+DATOS_[[#This Row],[TOTAL SALARIO Eq]]+DATOS_[[#This Row],[Tot Extrasalarial Eq]]</f>
        <v>#DIV/0!</v>
      </c>
      <c r="CC973" s="139" t="n">
        <f aca="false">DATOS_[[#This Row],[S.BASE]]</f>
        <v>0</v>
      </c>
      <c r="CD973" s="139" t="n">
        <f aca="false">+SUM(DATOS_[[#This Row],[Conc.Sal.01]:[Conc.Sal.30]])</f>
        <v>0</v>
      </c>
      <c r="CE973" s="139" t="n">
        <f aca="false">+DATOS_[[#This Row],[SALARIO BASE Ef]]+DATOS_[[#This Row],[Tot COMPL.SAL Ef]]</f>
        <v>0</v>
      </c>
      <c r="CF973" s="139" t="n">
        <f aca="false">+SUM(DATOS_[[#This Row],[C.Extra.01]:[C.Extra.05]])</f>
        <v>0</v>
      </c>
      <c r="CG973" s="139" t="n">
        <f aca="false">+DATOS_[[#This Row],[TOTAL SALARIO Ef]]+DATOS_[[#This Row],[Tot Extrasalarial Ef]]</f>
        <v>0</v>
      </c>
      <c r="CH973" s="140" t="n">
        <f aca="false">MIN(IF(DATOS_[[#This Row],[Fecha Fin Contrato]]="",$D$4,DATOS_[[#This Row],[Fecha Fin Contrato]]),$D$4)-MAX(DATOS_[[#This Row],[Fecha de Contratación]],$D$3)+1</f>
        <v>1</v>
      </c>
      <c r="CI973" s="141" t="str">
        <f aca="false">IF(COUNTIFS(DATOS_[id],DATOS_[[#This Row],[id]])&gt;1,DATOS_[[#This Row],[id]],"")</f>
        <v/>
      </c>
      <c r="CJ973" s="141" t="n">
        <f aca="false">(Inicio!$G$10-DATOS_[[#This Row],[Fecha Nacimiento]])/365.25</f>
        <v>0</v>
      </c>
      <c r="CK973" s="141" t="n">
        <f aca="false">(Inicio!$G$10-DATOS_[[#This Row],[Fecha de Antigüedad]])/365.25</f>
        <v>0</v>
      </c>
      <c r="CL973" s="141" t="e">
        <f aca="false">+VLOOKUP(DATOS_[[#This Row],[Clave de Contrato]],TblTiposContrato13[],3,0)</f>
        <v>#N/A</v>
      </c>
      <c r="CM973" s="141" t="e">
        <f aca="false">+VLOOKUP(DATOS_[[#This Row],[Clave de Contrato]],TblTiposContrato13[],4,0)</f>
        <v>#N/A</v>
      </c>
      <c r="CN973" s="141" t="str">
        <f aca="false">VLOOKUP(DATOS_[[#This Row],[Edad]],CONTRATOS!TblRngEdad,2,1)</f>
        <v>20  o menos</v>
      </c>
      <c r="CO973" s="141" t="str">
        <f aca="false">VLOOKUP(DATOS_[[#This Row],[Antigüedad]],TblRngAntg14[],2,1)</f>
        <v>0 a 1 años</v>
      </c>
    </row>
    <row r="974" customFormat="false" ht="13.8" hidden="false" customHeight="false" outlineLevel="0" collapsed="false">
      <c r="D974" s="128"/>
      <c r="E974" s="129"/>
      <c r="F974" s="129"/>
      <c r="G974" s="129"/>
      <c r="H974" s="130"/>
      <c r="I974" s="131"/>
      <c r="J974" s="128"/>
      <c r="K974" s="132"/>
      <c r="L974" s="132"/>
      <c r="M974" s="133"/>
      <c r="N974" s="133"/>
      <c r="O974" s="133"/>
      <c r="P974" s="129"/>
      <c r="Z974" s="74"/>
      <c r="AA974" s="75"/>
      <c r="AB974" s="75"/>
      <c r="AC974" s="129"/>
      <c r="AD974" s="134"/>
      <c r="AE974" s="134"/>
      <c r="AF974" s="134"/>
      <c r="AG974" s="134"/>
      <c r="AH974" s="134"/>
      <c r="AI974" s="134"/>
      <c r="AJ974" s="134"/>
      <c r="AK974" s="134"/>
      <c r="AL974" s="134"/>
      <c r="AM974" s="134"/>
      <c r="AN974" s="134"/>
      <c r="AO974" s="134"/>
      <c r="AP974" s="134"/>
      <c r="AQ974" s="134"/>
      <c r="AR974" s="134"/>
      <c r="AS974" s="134"/>
      <c r="AT974" s="134"/>
      <c r="AU974" s="134"/>
      <c r="AV974" s="134"/>
      <c r="AW974" s="134"/>
      <c r="AX974" s="134"/>
      <c r="AY974" s="134"/>
      <c r="AZ974" s="134"/>
      <c r="BA974" s="134"/>
      <c r="BB974" s="134"/>
      <c r="BC974" s="134"/>
      <c r="BD974" s="134"/>
      <c r="BE974" s="134"/>
      <c r="BF974" s="134"/>
      <c r="BG974" s="134"/>
      <c r="BH974" s="134"/>
      <c r="BI974" s="134"/>
      <c r="BJ974" s="134"/>
      <c r="BK974" s="134"/>
      <c r="BL974" s="134"/>
      <c r="BM974" s="135"/>
      <c r="BN974" s="136" t="n">
        <f aca="false">+MAX($D$3,DATOS_[[#This Row],[Fecha Inicio Sit. Contract.]])</f>
        <v>0</v>
      </c>
      <c r="BO974" s="136" t="n">
        <f aca="false">+MIN($D$4,DATOS_[[#This Row],[Fecha Fin Sit. Contract.]])</f>
        <v>0</v>
      </c>
      <c r="BP974" s="137" t="n">
        <f aca="false">+DATOS_[[#This Row],[% de jornada]]*IF(DATOS_[[#This Row],[% jornada reducida]]="",1,DATOS_[[#This Row],[% jornada reducida]])</f>
        <v>0</v>
      </c>
      <c r="BQ974" s="137" t="n">
        <f aca="false">+(DATOS_[[#This Row],[F.fin.cal]]-DATOS_[[#This Row],[F.ini.cal]]+1)/($D$4-$D$3+1)</f>
        <v>1</v>
      </c>
      <c r="BR974" s="137" t="str">
        <f aca="false">IF(OR(AND(DATOS_[[#This Row],[Fecha Fin Contrato]]&lt;$D$3,DATOS_[[#This Row],[Fecha Fin Contrato]]&lt;&gt;""),DATOS_[[#This Row],[Fecha de Contratación]]&gt;$D$4),"Fuera","Dentro")</f>
        <v>Dentro</v>
      </c>
      <c r="BS974" s="137" t="str">
        <f aca="false" t="array" ref="BS974:BS974">IF(MAX(IF(DATOS_[id]=DATOS_[[#This Row],[id]],DATOS_[F.fin.cal]))=DATOS_[[#This Row],[F.fin.cal]],"Sí","NO")</f>
        <v>Sí</v>
      </c>
      <c r="BT974" s="137" t="str">
        <f aca="false">IF(AND(DATOS_[[#This Row],[% normaliz]]&lt;&gt;1,DATOS_[[#This Row],[% anualiz]]=1),"Sí","NO")</f>
        <v>Sí</v>
      </c>
      <c r="BU974" s="137" t="str">
        <f aca="false">IF(AND(DATOS_[[#This Row],[% normaliz]]=1,DATOS_[[#This Row],[% anualiz]]&lt;&gt;1),"Sí","NO")</f>
        <v>NO</v>
      </c>
      <c r="BV974" s="137" t="str">
        <f aca="false">IF(AND(DATOS_[[#This Row],[% normaliz]]&lt;&gt;1,DATOS_[[#This Row],[% anualiz]]&lt;&gt;1),"Sí","NO")</f>
        <v>NO</v>
      </c>
      <c r="BW974" s="137" t="str">
        <f aca="false">+IF(DATOS_[[#This Row],[% normaliz]]*DATOS_[[#This Row],[% anualiz]]=1,"NO","Sí")</f>
        <v>Sí</v>
      </c>
      <c r="BX974" s="138" t="e">
        <f aca="false">(DATOS_[[#This Row],[S.BASE]]*(1/DATOS_[[#This Row],[% normaliz]])*(1/DATOS_[[#This Row],[% anualiz]]))*IF(DATOS_[[#This Row],[Check Equiparado]]="Sí",1,0)</f>
        <v>#DIV/0!</v>
      </c>
      <c r="BY9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4" s="138" t="e">
        <f aca="false">+DATOS_[[#This Row],[SALARIO BASE Eq]]+DATOS_[[#This Row],[Tot COMPL.SAL Eq]]</f>
        <v>#DIV/0!</v>
      </c>
      <c r="CA974" s="138" t="e">
        <f aca="false" t="array" ref="CA974:CA9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4" s="138" t="e">
        <f aca="false">+DATOS_[[#This Row],[TOTAL SALARIO Eq]]+DATOS_[[#This Row],[Tot Extrasalarial Eq]]</f>
        <v>#DIV/0!</v>
      </c>
      <c r="CC974" s="139" t="n">
        <f aca="false">DATOS_[[#This Row],[S.BASE]]</f>
        <v>0</v>
      </c>
      <c r="CD974" s="139" t="n">
        <f aca="false">+SUM(DATOS_[[#This Row],[Conc.Sal.01]:[Conc.Sal.30]])</f>
        <v>0</v>
      </c>
      <c r="CE974" s="139" t="n">
        <f aca="false">+DATOS_[[#This Row],[SALARIO BASE Ef]]+DATOS_[[#This Row],[Tot COMPL.SAL Ef]]</f>
        <v>0</v>
      </c>
      <c r="CF974" s="139" t="n">
        <f aca="false">+SUM(DATOS_[[#This Row],[C.Extra.01]:[C.Extra.05]])</f>
        <v>0</v>
      </c>
      <c r="CG974" s="139" t="n">
        <f aca="false">+DATOS_[[#This Row],[TOTAL SALARIO Ef]]+DATOS_[[#This Row],[Tot Extrasalarial Ef]]</f>
        <v>0</v>
      </c>
      <c r="CH974" s="140" t="n">
        <f aca="false">MIN(IF(DATOS_[[#This Row],[Fecha Fin Contrato]]="",$D$4,DATOS_[[#This Row],[Fecha Fin Contrato]]),$D$4)-MAX(DATOS_[[#This Row],[Fecha de Contratación]],$D$3)+1</f>
        <v>1</v>
      </c>
      <c r="CI974" s="141" t="str">
        <f aca="false">IF(COUNTIFS(DATOS_[id],DATOS_[[#This Row],[id]])&gt;1,DATOS_[[#This Row],[id]],"")</f>
        <v/>
      </c>
      <c r="CJ974" s="141" t="n">
        <f aca="false">(Inicio!$G$10-DATOS_[[#This Row],[Fecha Nacimiento]])/365.25</f>
        <v>0</v>
      </c>
      <c r="CK974" s="141" t="n">
        <f aca="false">(Inicio!$G$10-DATOS_[[#This Row],[Fecha de Antigüedad]])/365.25</f>
        <v>0</v>
      </c>
      <c r="CL974" s="141" t="e">
        <f aca="false">+VLOOKUP(DATOS_[[#This Row],[Clave de Contrato]],TblTiposContrato13[],3,0)</f>
        <v>#N/A</v>
      </c>
      <c r="CM974" s="141" t="e">
        <f aca="false">+VLOOKUP(DATOS_[[#This Row],[Clave de Contrato]],TblTiposContrato13[],4,0)</f>
        <v>#N/A</v>
      </c>
      <c r="CN974" s="141" t="str">
        <f aca="false">VLOOKUP(DATOS_[[#This Row],[Edad]],CONTRATOS!TblRngEdad,2,1)</f>
        <v>20  o menos</v>
      </c>
      <c r="CO974" s="141" t="str">
        <f aca="false">VLOOKUP(DATOS_[[#This Row],[Antigüedad]],TblRngAntg14[],2,1)</f>
        <v>0 a 1 años</v>
      </c>
    </row>
    <row r="975" customFormat="false" ht="13.8" hidden="false" customHeight="false" outlineLevel="0" collapsed="false">
      <c r="D975" s="128"/>
      <c r="E975" s="129"/>
      <c r="F975" s="129"/>
      <c r="G975" s="129"/>
      <c r="H975" s="130"/>
      <c r="I975" s="131"/>
      <c r="J975" s="128"/>
      <c r="K975" s="132"/>
      <c r="L975" s="132"/>
      <c r="M975" s="133"/>
      <c r="N975" s="133"/>
      <c r="O975" s="133"/>
      <c r="P975" s="129"/>
      <c r="Z975" s="74"/>
      <c r="AA975" s="75"/>
      <c r="AB975" s="75"/>
      <c r="AC975" s="129"/>
      <c r="AD975" s="134"/>
      <c r="AE975" s="134"/>
      <c r="AF975" s="134"/>
      <c r="AG975" s="134"/>
      <c r="AH975" s="134"/>
      <c r="AI975" s="134"/>
      <c r="AJ975" s="134"/>
      <c r="AK975" s="134"/>
      <c r="AL975" s="134"/>
      <c r="AM975" s="134"/>
      <c r="AN975" s="134"/>
      <c r="AO975" s="134"/>
      <c r="AP975" s="134"/>
      <c r="AQ975" s="134"/>
      <c r="AR975" s="134"/>
      <c r="AS975" s="134"/>
      <c r="AT975" s="134"/>
      <c r="AU975" s="134"/>
      <c r="AV975" s="134"/>
      <c r="AW975" s="134"/>
      <c r="AX975" s="134"/>
      <c r="AY975" s="134"/>
      <c r="AZ975" s="134"/>
      <c r="BA975" s="134"/>
      <c r="BB975" s="134"/>
      <c r="BC975" s="134"/>
      <c r="BD975" s="134"/>
      <c r="BE975" s="134"/>
      <c r="BF975" s="134"/>
      <c r="BG975" s="134"/>
      <c r="BH975" s="134"/>
      <c r="BI975" s="134"/>
      <c r="BJ975" s="134"/>
      <c r="BK975" s="134"/>
      <c r="BL975" s="134"/>
      <c r="BM975" s="135"/>
      <c r="BN975" s="136" t="n">
        <f aca="false">+MAX($D$3,DATOS_[[#This Row],[Fecha Inicio Sit. Contract.]])</f>
        <v>0</v>
      </c>
      <c r="BO975" s="136" t="n">
        <f aca="false">+MIN($D$4,DATOS_[[#This Row],[Fecha Fin Sit. Contract.]])</f>
        <v>0</v>
      </c>
      <c r="BP975" s="137" t="n">
        <f aca="false">+DATOS_[[#This Row],[% de jornada]]*IF(DATOS_[[#This Row],[% jornada reducida]]="",1,DATOS_[[#This Row],[% jornada reducida]])</f>
        <v>0</v>
      </c>
      <c r="BQ975" s="137" t="n">
        <f aca="false">+(DATOS_[[#This Row],[F.fin.cal]]-DATOS_[[#This Row],[F.ini.cal]]+1)/($D$4-$D$3+1)</f>
        <v>1</v>
      </c>
      <c r="BR975" s="137" t="str">
        <f aca="false">IF(OR(AND(DATOS_[[#This Row],[Fecha Fin Contrato]]&lt;$D$3,DATOS_[[#This Row],[Fecha Fin Contrato]]&lt;&gt;""),DATOS_[[#This Row],[Fecha de Contratación]]&gt;$D$4),"Fuera","Dentro")</f>
        <v>Dentro</v>
      </c>
      <c r="BS975" s="137" t="str">
        <f aca="false" t="array" ref="BS975:BS975">IF(MAX(IF(DATOS_[id]=DATOS_[[#This Row],[id]],DATOS_[F.fin.cal]))=DATOS_[[#This Row],[F.fin.cal]],"Sí","NO")</f>
        <v>Sí</v>
      </c>
      <c r="BT975" s="137" t="str">
        <f aca="false">IF(AND(DATOS_[[#This Row],[% normaliz]]&lt;&gt;1,DATOS_[[#This Row],[% anualiz]]=1),"Sí","NO")</f>
        <v>Sí</v>
      </c>
      <c r="BU975" s="137" t="str">
        <f aca="false">IF(AND(DATOS_[[#This Row],[% normaliz]]=1,DATOS_[[#This Row],[% anualiz]]&lt;&gt;1),"Sí","NO")</f>
        <v>NO</v>
      </c>
      <c r="BV975" s="137" t="str">
        <f aca="false">IF(AND(DATOS_[[#This Row],[% normaliz]]&lt;&gt;1,DATOS_[[#This Row],[% anualiz]]&lt;&gt;1),"Sí","NO")</f>
        <v>NO</v>
      </c>
      <c r="BW975" s="137" t="str">
        <f aca="false">+IF(DATOS_[[#This Row],[% normaliz]]*DATOS_[[#This Row],[% anualiz]]=1,"NO","Sí")</f>
        <v>Sí</v>
      </c>
      <c r="BX975" s="138" t="e">
        <f aca="false">(DATOS_[[#This Row],[S.BASE]]*(1/DATOS_[[#This Row],[% normaliz]])*(1/DATOS_[[#This Row],[% anualiz]]))*IF(DATOS_[[#This Row],[Check Equiparado]]="Sí",1,0)</f>
        <v>#DIV/0!</v>
      </c>
      <c r="BY9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5" s="138" t="e">
        <f aca="false">+DATOS_[[#This Row],[SALARIO BASE Eq]]+DATOS_[[#This Row],[Tot COMPL.SAL Eq]]</f>
        <v>#DIV/0!</v>
      </c>
      <c r="CA975" s="138" t="e">
        <f aca="false" t="array" ref="CA975:CA9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5" s="138" t="e">
        <f aca="false">+DATOS_[[#This Row],[TOTAL SALARIO Eq]]+DATOS_[[#This Row],[Tot Extrasalarial Eq]]</f>
        <v>#DIV/0!</v>
      </c>
      <c r="CC975" s="139" t="n">
        <f aca="false">DATOS_[[#This Row],[S.BASE]]</f>
        <v>0</v>
      </c>
      <c r="CD975" s="139" t="n">
        <f aca="false">+SUM(DATOS_[[#This Row],[Conc.Sal.01]:[Conc.Sal.30]])</f>
        <v>0</v>
      </c>
      <c r="CE975" s="139" t="n">
        <f aca="false">+DATOS_[[#This Row],[SALARIO BASE Ef]]+DATOS_[[#This Row],[Tot COMPL.SAL Ef]]</f>
        <v>0</v>
      </c>
      <c r="CF975" s="139" t="n">
        <f aca="false">+SUM(DATOS_[[#This Row],[C.Extra.01]:[C.Extra.05]])</f>
        <v>0</v>
      </c>
      <c r="CG975" s="139" t="n">
        <f aca="false">+DATOS_[[#This Row],[TOTAL SALARIO Ef]]+DATOS_[[#This Row],[Tot Extrasalarial Ef]]</f>
        <v>0</v>
      </c>
      <c r="CH975" s="140" t="n">
        <f aca="false">MIN(IF(DATOS_[[#This Row],[Fecha Fin Contrato]]="",$D$4,DATOS_[[#This Row],[Fecha Fin Contrato]]),$D$4)-MAX(DATOS_[[#This Row],[Fecha de Contratación]],$D$3)+1</f>
        <v>1</v>
      </c>
      <c r="CI975" s="141" t="str">
        <f aca="false">IF(COUNTIFS(DATOS_[id],DATOS_[[#This Row],[id]])&gt;1,DATOS_[[#This Row],[id]],"")</f>
        <v/>
      </c>
      <c r="CJ975" s="141" t="n">
        <f aca="false">(Inicio!$G$10-DATOS_[[#This Row],[Fecha Nacimiento]])/365.25</f>
        <v>0</v>
      </c>
      <c r="CK975" s="141" t="n">
        <f aca="false">(Inicio!$G$10-DATOS_[[#This Row],[Fecha de Antigüedad]])/365.25</f>
        <v>0</v>
      </c>
      <c r="CL975" s="141" t="e">
        <f aca="false">+VLOOKUP(DATOS_[[#This Row],[Clave de Contrato]],TblTiposContrato13[],3,0)</f>
        <v>#N/A</v>
      </c>
      <c r="CM975" s="141" t="e">
        <f aca="false">+VLOOKUP(DATOS_[[#This Row],[Clave de Contrato]],TblTiposContrato13[],4,0)</f>
        <v>#N/A</v>
      </c>
      <c r="CN975" s="141" t="str">
        <f aca="false">VLOOKUP(DATOS_[[#This Row],[Edad]],CONTRATOS!TblRngEdad,2,1)</f>
        <v>20  o menos</v>
      </c>
      <c r="CO975" s="141" t="str">
        <f aca="false">VLOOKUP(DATOS_[[#This Row],[Antigüedad]],TblRngAntg14[],2,1)</f>
        <v>0 a 1 años</v>
      </c>
    </row>
    <row r="976" customFormat="false" ht="13.8" hidden="false" customHeight="false" outlineLevel="0" collapsed="false">
      <c r="D976" s="128"/>
      <c r="E976" s="129"/>
      <c r="F976" s="129"/>
      <c r="G976" s="129"/>
      <c r="H976" s="130"/>
      <c r="I976" s="131"/>
      <c r="J976" s="128"/>
      <c r="K976" s="132"/>
      <c r="L976" s="132"/>
      <c r="M976" s="133"/>
      <c r="N976" s="133"/>
      <c r="O976" s="133"/>
      <c r="P976" s="129"/>
      <c r="Z976" s="74"/>
      <c r="AA976" s="75"/>
      <c r="AB976" s="75"/>
      <c r="AC976" s="129"/>
      <c r="AD976" s="134"/>
      <c r="AE976" s="134"/>
      <c r="AF976" s="134"/>
      <c r="AG976" s="134"/>
      <c r="AH976" s="134"/>
      <c r="AI976" s="134"/>
      <c r="AJ976" s="134"/>
      <c r="AK976" s="134"/>
      <c r="AL976" s="134"/>
      <c r="AM976" s="134"/>
      <c r="AN976" s="134"/>
      <c r="AO976" s="134"/>
      <c r="AP976" s="134"/>
      <c r="AQ976" s="134"/>
      <c r="AR976" s="134"/>
      <c r="AS976" s="134"/>
      <c r="AT976" s="134"/>
      <c r="AU976" s="134"/>
      <c r="AV976" s="134"/>
      <c r="AW976" s="134"/>
      <c r="AX976" s="134"/>
      <c r="AY976" s="134"/>
      <c r="AZ976" s="134"/>
      <c r="BA976" s="134"/>
      <c r="BB976" s="134"/>
      <c r="BC976" s="134"/>
      <c r="BD976" s="134"/>
      <c r="BE976" s="134"/>
      <c r="BF976" s="134"/>
      <c r="BG976" s="134"/>
      <c r="BH976" s="134"/>
      <c r="BI976" s="134"/>
      <c r="BJ976" s="134"/>
      <c r="BK976" s="134"/>
      <c r="BL976" s="134"/>
      <c r="BM976" s="135"/>
      <c r="BN976" s="136" t="n">
        <f aca="false">+MAX($D$3,DATOS_[[#This Row],[Fecha Inicio Sit. Contract.]])</f>
        <v>0</v>
      </c>
      <c r="BO976" s="136" t="n">
        <f aca="false">+MIN($D$4,DATOS_[[#This Row],[Fecha Fin Sit. Contract.]])</f>
        <v>0</v>
      </c>
      <c r="BP976" s="137" t="n">
        <f aca="false">+DATOS_[[#This Row],[% de jornada]]*IF(DATOS_[[#This Row],[% jornada reducida]]="",1,DATOS_[[#This Row],[% jornada reducida]])</f>
        <v>0</v>
      </c>
      <c r="BQ976" s="137" t="n">
        <f aca="false">+(DATOS_[[#This Row],[F.fin.cal]]-DATOS_[[#This Row],[F.ini.cal]]+1)/($D$4-$D$3+1)</f>
        <v>1</v>
      </c>
      <c r="BR976" s="137" t="str">
        <f aca="false">IF(OR(AND(DATOS_[[#This Row],[Fecha Fin Contrato]]&lt;$D$3,DATOS_[[#This Row],[Fecha Fin Contrato]]&lt;&gt;""),DATOS_[[#This Row],[Fecha de Contratación]]&gt;$D$4),"Fuera","Dentro")</f>
        <v>Dentro</v>
      </c>
      <c r="BS976" s="137" t="str">
        <f aca="false" t="array" ref="BS976:BS976">IF(MAX(IF(DATOS_[id]=DATOS_[[#This Row],[id]],DATOS_[F.fin.cal]))=DATOS_[[#This Row],[F.fin.cal]],"Sí","NO")</f>
        <v>Sí</v>
      </c>
      <c r="BT976" s="137" t="str">
        <f aca="false">IF(AND(DATOS_[[#This Row],[% normaliz]]&lt;&gt;1,DATOS_[[#This Row],[% anualiz]]=1),"Sí","NO")</f>
        <v>Sí</v>
      </c>
      <c r="BU976" s="137" t="str">
        <f aca="false">IF(AND(DATOS_[[#This Row],[% normaliz]]=1,DATOS_[[#This Row],[% anualiz]]&lt;&gt;1),"Sí","NO")</f>
        <v>NO</v>
      </c>
      <c r="BV976" s="137" t="str">
        <f aca="false">IF(AND(DATOS_[[#This Row],[% normaliz]]&lt;&gt;1,DATOS_[[#This Row],[% anualiz]]&lt;&gt;1),"Sí","NO")</f>
        <v>NO</v>
      </c>
      <c r="BW976" s="137" t="str">
        <f aca="false">+IF(DATOS_[[#This Row],[% normaliz]]*DATOS_[[#This Row],[% anualiz]]=1,"NO","Sí")</f>
        <v>Sí</v>
      </c>
      <c r="BX976" s="138" t="e">
        <f aca="false">(DATOS_[[#This Row],[S.BASE]]*(1/DATOS_[[#This Row],[% normaliz]])*(1/DATOS_[[#This Row],[% anualiz]]))*IF(DATOS_[[#This Row],[Check Equiparado]]="Sí",1,0)</f>
        <v>#DIV/0!</v>
      </c>
      <c r="BY9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6" s="138" t="e">
        <f aca="false">+DATOS_[[#This Row],[SALARIO BASE Eq]]+DATOS_[[#This Row],[Tot COMPL.SAL Eq]]</f>
        <v>#DIV/0!</v>
      </c>
      <c r="CA976" s="138" t="e">
        <f aca="false" t="array" ref="CA976:CA9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6" s="138" t="e">
        <f aca="false">+DATOS_[[#This Row],[TOTAL SALARIO Eq]]+DATOS_[[#This Row],[Tot Extrasalarial Eq]]</f>
        <v>#DIV/0!</v>
      </c>
      <c r="CC976" s="139" t="n">
        <f aca="false">DATOS_[[#This Row],[S.BASE]]</f>
        <v>0</v>
      </c>
      <c r="CD976" s="139" t="n">
        <f aca="false">+SUM(DATOS_[[#This Row],[Conc.Sal.01]:[Conc.Sal.30]])</f>
        <v>0</v>
      </c>
      <c r="CE976" s="139" t="n">
        <f aca="false">+DATOS_[[#This Row],[SALARIO BASE Ef]]+DATOS_[[#This Row],[Tot COMPL.SAL Ef]]</f>
        <v>0</v>
      </c>
      <c r="CF976" s="139" t="n">
        <f aca="false">+SUM(DATOS_[[#This Row],[C.Extra.01]:[C.Extra.05]])</f>
        <v>0</v>
      </c>
      <c r="CG976" s="139" t="n">
        <f aca="false">+DATOS_[[#This Row],[TOTAL SALARIO Ef]]+DATOS_[[#This Row],[Tot Extrasalarial Ef]]</f>
        <v>0</v>
      </c>
      <c r="CH976" s="140" t="n">
        <f aca="false">MIN(IF(DATOS_[[#This Row],[Fecha Fin Contrato]]="",$D$4,DATOS_[[#This Row],[Fecha Fin Contrato]]),$D$4)-MAX(DATOS_[[#This Row],[Fecha de Contratación]],$D$3)+1</f>
        <v>1</v>
      </c>
      <c r="CI976" s="141" t="str">
        <f aca="false">IF(COUNTIFS(DATOS_[id],DATOS_[[#This Row],[id]])&gt;1,DATOS_[[#This Row],[id]],"")</f>
        <v/>
      </c>
      <c r="CJ976" s="141" t="n">
        <f aca="false">(Inicio!$G$10-DATOS_[[#This Row],[Fecha Nacimiento]])/365.25</f>
        <v>0</v>
      </c>
      <c r="CK976" s="141" t="n">
        <f aca="false">(Inicio!$G$10-DATOS_[[#This Row],[Fecha de Antigüedad]])/365.25</f>
        <v>0</v>
      </c>
      <c r="CL976" s="141" t="e">
        <f aca="false">+VLOOKUP(DATOS_[[#This Row],[Clave de Contrato]],TblTiposContrato13[],3,0)</f>
        <v>#N/A</v>
      </c>
      <c r="CM976" s="141" t="e">
        <f aca="false">+VLOOKUP(DATOS_[[#This Row],[Clave de Contrato]],TblTiposContrato13[],4,0)</f>
        <v>#N/A</v>
      </c>
      <c r="CN976" s="141" t="str">
        <f aca="false">VLOOKUP(DATOS_[[#This Row],[Edad]],CONTRATOS!TblRngEdad,2,1)</f>
        <v>20  o menos</v>
      </c>
      <c r="CO976" s="141" t="str">
        <f aca="false">VLOOKUP(DATOS_[[#This Row],[Antigüedad]],TblRngAntg14[],2,1)</f>
        <v>0 a 1 años</v>
      </c>
    </row>
    <row r="977" customFormat="false" ht="13.8" hidden="false" customHeight="false" outlineLevel="0" collapsed="false">
      <c r="D977" s="128"/>
      <c r="E977" s="129"/>
      <c r="F977" s="129"/>
      <c r="G977" s="129"/>
      <c r="H977" s="130"/>
      <c r="I977" s="131"/>
      <c r="J977" s="128"/>
      <c r="K977" s="132"/>
      <c r="L977" s="132"/>
      <c r="M977" s="133"/>
      <c r="N977" s="133"/>
      <c r="O977" s="133"/>
      <c r="P977" s="129"/>
      <c r="Z977" s="74"/>
      <c r="AA977" s="75"/>
      <c r="AB977" s="75"/>
      <c r="AC977" s="129"/>
      <c r="AD977" s="134"/>
      <c r="AE977" s="134"/>
      <c r="AF977" s="134"/>
      <c r="AG977" s="134"/>
      <c r="AH977" s="134"/>
      <c r="AI977" s="134"/>
      <c r="AJ977" s="134"/>
      <c r="AK977" s="134"/>
      <c r="AL977" s="134"/>
      <c r="AM977" s="134"/>
      <c r="AN977" s="134"/>
      <c r="AO977" s="134"/>
      <c r="AP977" s="134"/>
      <c r="AQ977" s="134"/>
      <c r="AR977" s="134"/>
      <c r="AS977" s="134"/>
      <c r="AT977" s="134"/>
      <c r="AU977" s="134"/>
      <c r="AV977" s="134"/>
      <c r="AW977" s="134"/>
      <c r="AX977" s="134"/>
      <c r="AY977" s="134"/>
      <c r="AZ977" s="134"/>
      <c r="BA977" s="134"/>
      <c r="BB977" s="134"/>
      <c r="BC977" s="134"/>
      <c r="BD977" s="134"/>
      <c r="BE977" s="134"/>
      <c r="BF977" s="134"/>
      <c r="BG977" s="134"/>
      <c r="BH977" s="134"/>
      <c r="BI977" s="134"/>
      <c r="BJ977" s="134"/>
      <c r="BK977" s="134"/>
      <c r="BL977" s="134"/>
      <c r="BM977" s="135"/>
      <c r="BN977" s="136" t="n">
        <f aca="false">+MAX($D$3,DATOS_[[#This Row],[Fecha Inicio Sit. Contract.]])</f>
        <v>0</v>
      </c>
      <c r="BO977" s="136" t="n">
        <f aca="false">+MIN($D$4,DATOS_[[#This Row],[Fecha Fin Sit. Contract.]])</f>
        <v>0</v>
      </c>
      <c r="BP977" s="137" t="n">
        <f aca="false">+DATOS_[[#This Row],[% de jornada]]*IF(DATOS_[[#This Row],[% jornada reducida]]="",1,DATOS_[[#This Row],[% jornada reducida]])</f>
        <v>0</v>
      </c>
      <c r="BQ977" s="137" t="n">
        <f aca="false">+(DATOS_[[#This Row],[F.fin.cal]]-DATOS_[[#This Row],[F.ini.cal]]+1)/($D$4-$D$3+1)</f>
        <v>1</v>
      </c>
      <c r="BR977" s="137" t="str">
        <f aca="false">IF(OR(AND(DATOS_[[#This Row],[Fecha Fin Contrato]]&lt;$D$3,DATOS_[[#This Row],[Fecha Fin Contrato]]&lt;&gt;""),DATOS_[[#This Row],[Fecha de Contratación]]&gt;$D$4),"Fuera","Dentro")</f>
        <v>Dentro</v>
      </c>
      <c r="BS977" s="137" t="str">
        <f aca="false" t="array" ref="BS977:BS977">IF(MAX(IF(DATOS_[id]=DATOS_[[#This Row],[id]],DATOS_[F.fin.cal]))=DATOS_[[#This Row],[F.fin.cal]],"Sí","NO")</f>
        <v>Sí</v>
      </c>
      <c r="BT977" s="137" t="str">
        <f aca="false">IF(AND(DATOS_[[#This Row],[% normaliz]]&lt;&gt;1,DATOS_[[#This Row],[% anualiz]]=1),"Sí","NO")</f>
        <v>Sí</v>
      </c>
      <c r="BU977" s="137" t="str">
        <f aca="false">IF(AND(DATOS_[[#This Row],[% normaliz]]=1,DATOS_[[#This Row],[% anualiz]]&lt;&gt;1),"Sí","NO")</f>
        <v>NO</v>
      </c>
      <c r="BV977" s="137" t="str">
        <f aca="false">IF(AND(DATOS_[[#This Row],[% normaliz]]&lt;&gt;1,DATOS_[[#This Row],[% anualiz]]&lt;&gt;1),"Sí","NO")</f>
        <v>NO</v>
      </c>
      <c r="BW977" s="137" t="str">
        <f aca="false">+IF(DATOS_[[#This Row],[% normaliz]]*DATOS_[[#This Row],[% anualiz]]=1,"NO","Sí")</f>
        <v>Sí</v>
      </c>
      <c r="BX977" s="138" t="e">
        <f aca="false">(DATOS_[[#This Row],[S.BASE]]*(1/DATOS_[[#This Row],[% normaliz]])*(1/DATOS_[[#This Row],[% anualiz]]))*IF(DATOS_[[#This Row],[Check Equiparado]]="Sí",1,0)</f>
        <v>#DIV/0!</v>
      </c>
      <c r="BY9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7" s="138" t="e">
        <f aca="false">+DATOS_[[#This Row],[SALARIO BASE Eq]]+DATOS_[[#This Row],[Tot COMPL.SAL Eq]]</f>
        <v>#DIV/0!</v>
      </c>
      <c r="CA977" s="138" t="e">
        <f aca="false" t="array" ref="CA977:CA9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7" s="138" t="e">
        <f aca="false">+DATOS_[[#This Row],[TOTAL SALARIO Eq]]+DATOS_[[#This Row],[Tot Extrasalarial Eq]]</f>
        <v>#DIV/0!</v>
      </c>
      <c r="CC977" s="139" t="n">
        <f aca="false">DATOS_[[#This Row],[S.BASE]]</f>
        <v>0</v>
      </c>
      <c r="CD977" s="139" t="n">
        <f aca="false">+SUM(DATOS_[[#This Row],[Conc.Sal.01]:[Conc.Sal.30]])</f>
        <v>0</v>
      </c>
      <c r="CE977" s="139" t="n">
        <f aca="false">+DATOS_[[#This Row],[SALARIO BASE Ef]]+DATOS_[[#This Row],[Tot COMPL.SAL Ef]]</f>
        <v>0</v>
      </c>
      <c r="CF977" s="139" t="n">
        <f aca="false">+SUM(DATOS_[[#This Row],[C.Extra.01]:[C.Extra.05]])</f>
        <v>0</v>
      </c>
      <c r="CG977" s="139" t="n">
        <f aca="false">+DATOS_[[#This Row],[TOTAL SALARIO Ef]]+DATOS_[[#This Row],[Tot Extrasalarial Ef]]</f>
        <v>0</v>
      </c>
      <c r="CH977" s="140" t="n">
        <f aca="false">MIN(IF(DATOS_[[#This Row],[Fecha Fin Contrato]]="",$D$4,DATOS_[[#This Row],[Fecha Fin Contrato]]),$D$4)-MAX(DATOS_[[#This Row],[Fecha de Contratación]],$D$3)+1</f>
        <v>1</v>
      </c>
      <c r="CI977" s="141" t="str">
        <f aca="false">IF(COUNTIFS(DATOS_[id],DATOS_[[#This Row],[id]])&gt;1,DATOS_[[#This Row],[id]],"")</f>
        <v/>
      </c>
      <c r="CJ977" s="141" t="n">
        <f aca="false">(Inicio!$G$10-DATOS_[[#This Row],[Fecha Nacimiento]])/365.25</f>
        <v>0</v>
      </c>
      <c r="CK977" s="141" t="n">
        <f aca="false">(Inicio!$G$10-DATOS_[[#This Row],[Fecha de Antigüedad]])/365.25</f>
        <v>0</v>
      </c>
      <c r="CL977" s="141" t="e">
        <f aca="false">+VLOOKUP(DATOS_[[#This Row],[Clave de Contrato]],TblTiposContrato13[],3,0)</f>
        <v>#N/A</v>
      </c>
      <c r="CM977" s="141" t="e">
        <f aca="false">+VLOOKUP(DATOS_[[#This Row],[Clave de Contrato]],TblTiposContrato13[],4,0)</f>
        <v>#N/A</v>
      </c>
      <c r="CN977" s="141" t="str">
        <f aca="false">VLOOKUP(DATOS_[[#This Row],[Edad]],CONTRATOS!TblRngEdad,2,1)</f>
        <v>20  o menos</v>
      </c>
      <c r="CO977" s="141" t="str">
        <f aca="false">VLOOKUP(DATOS_[[#This Row],[Antigüedad]],TblRngAntg14[],2,1)</f>
        <v>0 a 1 años</v>
      </c>
    </row>
    <row r="978" customFormat="false" ht="13.8" hidden="false" customHeight="false" outlineLevel="0" collapsed="false">
      <c r="D978" s="128"/>
      <c r="E978" s="129"/>
      <c r="F978" s="129"/>
      <c r="G978" s="129"/>
      <c r="H978" s="130"/>
      <c r="I978" s="131"/>
      <c r="J978" s="128"/>
      <c r="K978" s="132"/>
      <c r="L978" s="132"/>
      <c r="M978" s="133"/>
      <c r="N978" s="133"/>
      <c r="O978" s="133"/>
      <c r="P978" s="129"/>
      <c r="Z978" s="74"/>
      <c r="AA978" s="75"/>
      <c r="AB978" s="75"/>
      <c r="AC978" s="129"/>
      <c r="AD978" s="134"/>
      <c r="AE978" s="134"/>
      <c r="AF978" s="134"/>
      <c r="AG978" s="134"/>
      <c r="AH978" s="134"/>
      <c r="AI978" s="134"/>
      <c r="AJ978" s="134"/>
      <c r="AK978" s="134"/>
      <c r="AL978" s="134"/>
      <c r="AM978" s="134"/>
      <c r="AN978" s="134"/>
      <c r="AO978" s="134"/>
      <c r="AP978" s="134"/>
      <c r="AQ978" s="134"/>
      <c r="AR978" s="134"/>
      <c r="AS978" s="134"/>
      <c r="AT978" s="134"/>
      <c r="AU978" s="134"/>
      <c r="AV978" s="134"/>
      <c r="AW978" s="134"/>
      <c r="AX978" s="134"/>
      <c r="AY978" s="134"/>
      <c r="AZ978" s="134"/>
      <c r="BA978" s="134"/>
      <c r="BB978" s="134"/>
      <c r="BC978" s="134"/>
      <c r="BD978" s="134"/>
      <c r="BE978" s="134"/>
      <c r="BF978" s="134"/>
      <c r="BG978" s="134"/>
      <c r="BH978" s="134"/>
      <c r="BI978" s="134"/>
      <c r="BJ978" s="134"/>
      <c r="BK978" s="134"/>
      <c r="BL978" s="134"/>
      <c r="BM978" s="135"/>
      <c r="BN978" s="136" t="n">
        <f aca="false">+MAX($D$3,DATOS_[[#This Row],[Fecha Inicio Sit. Contract.]])</f>
        <v>0</v>
      </c>
      <c r="BO978" s="136" t="n">
        <f aca="false">+MIN($D$4,DATOS_[[#This Row],[Fecha Fin Sit. Contract.]])</f>
        <v>0</v>
      </c>
      <c r="BP978" s="137" t="n">
        <f aca="false">+DATOS_[[#This Row],[% de jornada]]*IF(DATOS_[[#This Row],[% jornada reducida]]="",1,DATOS_[[#This Row],[% jornada reducida]])</f>
        <v>0</v>
      </c>
      <c r="BQ978" s="137" t="n">
        <f aca="false">+(DATOS_[[#This Row],[F.fin.cal]]-DATOS_[[#This Row],[F.ini.cal]]+1)/($D$4-$D$3+1)</f>
        <v>1</v>
      </c>
      <c r="BR978" s="137" t="str">
        <f aca="false">IF(OR(AND(DATOS_[[#This Row],[Fecha Fin Contrato]]&lt;$D$3,DATOS_[[#This Row],[Fecha Fin Contrato]]&lt;&gt;""),DATOS_[[#This Row],[Fecha de Contratación]]&gt;$D$4),"Fuera","Dentro")</f>
        <v>Dentro</v>
      </c>
      <c r="BS978" s="137" t="str">
        <f aca="false" t="array" ref="BS978:BS978">IF(MAX(IF(DATOS_[id]=DATOS_[[#This Row],[id]],DATOS_[F.fin.cal]))=DATOS_[[#This Row],[F.fin.cal]],"Sí","NO")</f>
        <v>Sí</v>
      </c>
      <c r="BT978" s="137" t="str">
        <f aca="false">IF(AND(DATOS_[[#This Row],[% normaliz]]&lt;&gt;1,DATOS_[[#This Row],[% anualiz]]=1),"Sí","NO")</f>
        <v>Sí</v>
      </c>
      <c r="BU978" s="137" t="str">
        <f aca="false">IF(AND(DATOS_[[#This Row],[% normaliz]]=1,DATOS_[[#This Row],[% anualiz]]&lt;&gt;1),"Sí","NO")</f>
        <v>NO</v>
      </c>
      <c r="BV978" s="137" t="str">
        <f aca="false">IF(AND(DATOS_[[#This Row],[% normaliz]]&lt;&gt;1,DATOS_[[#This Row],[% anualiz]]&lt;&gt;1),"Sí","NO")</f>
        <v>NO</v>
      </c>
      <c r="BW978" s="137" t="str">
        <f aca="false">+IF(DATOS_[[#This Row],[% normaliz]]*DATOS_[[#This Row],[% anualiz]]=1,"NO","Sí")</f>
        <v>Sí</v>
      </c>
      <c r="BX978" s="138" t="e">
        <f aca="false">(DATOS_[[#This Row],[S.BASE]]*(1/DATOS_[[#This Row],[% normaliz]])*(1/DATOS_[[#This Row],[% anualiz]]))*IF(DATOS_[[#This Row],[Check Equiparado]]="Sí",1,0)</f>
        <v>#DIV/0!</v>
      </c>
      <c r="BY9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8" s="138" t="e">
        <f aca="false">+DATOS_[[#This Row],[SALARIO BASE Eq]]+DATOS_[[#This Row],[Tot COMPL.SAL Eq]]</f>
        <v>#DIV/0!</v>
      </c>
      <c r="CA978" s="138" t="e">
        <f aca="false" t="array" ref="CA978:CA9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8" s="138" t="e">
        <f aca="false">+DATOS_[[#This Row],[TOTAL SALARIO Eq]]+DATOS_[[#This Row],[Tot Extrasalarial Eq]]</f>
        <v>#DIV/0!</v>
      </c>
      <c r="CC978" s="139" t="n">
        <f aca="false">DATOS_[[#This Row],[S.BASE]]</f>
        <v>0</v>
      </c>
      <c r="CD978" s="139" t="n">
        <f aca="false">+SUM(DATOS_[[#This Row],[Conc.Sal.01]:[Conc.Sal.30]])</f>
        <v>0</v>
      </c>
      <c r="CE978" s="139" t="n">
        <f aca="false">+DATOS_[[#This Row],[SALARIO BASE Ef]]+DATOS_[[#This Row],[Tot COMPL.SAL Ef]]</f>
        <v>0</v>
      </c>
      <c r="CF978" s="139" t="n">
        <f aca="false">+SUM(DATOS_[[#This Row],[C.Extra.01]:[C.Extra.05]])</f>
        <v>0</v>
      </c>
      <c r="CG978" s="139" t="n">
        <f aca="false">+DATOS_[[#This Row],[TOTAL SALARIO Ef]]+DATOS_[[#This Row],[Tot Extrasalarial Ef]]</f>
        <v>0</v>
      </c>
      <c r="CH978" s="140" t="n">
        <f aca="false">MIN(IF(DATOS_[[#This Row],[Fecha Fin Contrato]]="",$D$4,DATOS_[[#This Row],[Fecha Fin Contrato]]),$D$4)-MAX(DATOS_[[#This Row],[Fecha de Contratación]],$D$3)+1</f>
        <v>1</v>
      </c>
      <c r="CI978" s="141" t="str">
        <f aca="false">IF(COUNTIFS(DATOS_[id],DATOS_[[#This Row],[id]])&gt;1,DATOS_[[#This Row],[id]],"")</f>
        <v/>
      </c>
      <c r="CJ978" s="141" t="n">
        <f aca="false">(Inicio!$G$10-DATOS_[[#This Row],[Fecha Nacimiento]])/365.25</f>
        <v>0</v>
      </c>
      <c r="CK978" s="141" t="n">
        <f aca="false">(Inicio!$G$10-DATOS_[[#This Row],[Fecha de Antigüedad]])/365.25</f>
        <v>0</v>
      </c>
      <c r="CL978" s="141" t="e">
        <f aca="false">+VLOOKUP(DATOS_[[#This Row],[Clave de Contrato]],TblTiposContrato13[],3,0)</f>
        <v>#N/A</v>
      </c>
      <c r="CM978" s="141" t="e">
        <f aca="false">+VLOOKUP(DATOS_[[#This Row],[Clave de Contrato]],TblTiposContrato13[],4,0)</f>
        <v>#N/A</v>
      </c>
      <c r="CN978" s="141" t="str">
        <f aca="false">VLOOKUP(DATOS_[[#This Row],[Edad]],CONTRATOS!TblRngEdad,2,1)</f>
        <v>20  o menos</v>
      </c>
      <c r="CO978" s="141" t="str">
        <f aca="false">VLOOKUP(DATOS_[[#This Row],[Antigüedad]],TblRngAntg14[],2,1)</f>
        <v>0 a 1 años</v>
      </c>
    </row>
    <row r="979" customFormat="false" ht="13.8" hidden="false" customHeight="false" outlineLevel="0" collapsed="false">
      <c r="D979" s="128"/>
      <c r="E979" s="129"/>
      <c r="F979" s="129"/>
      <c r="G979" s="129"/>
      <c r="H979" s="130"/>
      <c r="I979" s="131"/>
      <c r="J979" s="128"/>
      <c r="K979" s="132"/>
      <c r="L979" s="132"/>
      <c r="M979" s="133"/>
      <c r="N979" s="133"/>
      <c r="O979" s="133"/>
      <c r="P979" s="129"/>
      <c r="Z979" s="74"/>
      <c r="AA979" s="75"/>
      <c r="AB979" s="75"/>
      <c r="AC979" s="129"/>
      <c r="AD979" s="134"/>
      <c r="AE979" s="134"/>
      <c r="AF979" s="134"/>
      <c r="AG979" s="134"/>
      <c r="AH979" s="134"/>
      <c r="AI979" s="134"/>
      <c r="AJ979" s="134"/>
      <c r="AK979" s="134"/>
      <c r="AL979" s="134"/>
      <c r="AM979" s="134"/>
      <c r="AN979" s="134"/>
      <c r="AO979" s="134"/>
      <c r="AP979" s="134"/>
      <c r="AQ979" s="134"/>
      <c r="AR979" s="134"/>
      <c r="AS979" s="134"/>
      <c r="AT979" s="134"/>
      <c r="AU979" s="134"/>
      <c r="AV979" s="134"/>
      <c r="AW979" s="134"/>
      <c r="AX979" s="134"/>
      <c r="AY979" s="134"/>
      <c r="AZ979" s="134"/>
      <c r="BA979" s="134"/>
      <c r="BB979" s="134"/>
      <c r="BC979" s="134"/>
      <c r="BD979" s="134"/>
      <c r="BE979" s="134"/>
      <c r="BF979" s="134"/>
      <c r="BG979" s="134"/>
      <c r="BH979" s="134"/>
      <c r="BI979" s="134"/>
      <c r="BJ979" s="134"/>
      <c r="BK979" s="134"/>
      <c r="BL979" s="134"/>
      <c r="BM979" s="135"/>
      <c r="BN979" s="136" t="n">
        <f aca="false">+MAX($D$3,DATOS_[[#This Row],[Fecha Inicio Sit. Contract.]])</f>
        <v>0</v>
      </c>
      <c r="BO979" s="136" t="n">
        <f aca="false">+MIN($D$4,DATOS_[[#This Row],[Fecha Fin Sit. Contract.]])</f>
        <v>0</v>
      </c>
      <c r="BP979" s="137" t="n">
        <f aca="false">+DATOS_[[#This Row],[% de jornada]]*IF(DATOS_[[#This Row],[% jornada reducida]]="",1,DATOS_[[#This Row],[% jornada reducida]])</f>
        <v>0</v>
      </c>
      <c r="BQ979" s="137" t="n">
        <f aca="false">+(DATOS_[[#This Row],[F.fin.cal]]-DATOS_[[#This Row],[F.ini.cal]]+1)/($D$4-$D$3+1)</f>
        <v>1</v>
      </c>
      <c r="BR979" s="137" t="str">
        <f aca="false">IF(OR(AND(DATOS_[[#This Row],[Fecha Fin Contrato]]&lt;$D$3,DATOS_[[#This Row],[Fecha Fin Contrato]]&lt;&gt;""),DATOS_[[#This Row],[Fecha de Contratación]]&gt;$D$4),"Fuera","Dentro")</f>
        <v>Dentro</v>
      </c>
      <c r="BS979" s="137" t="str">
        <f aca="false" t="array" ref="BS979:BS979">IF(MAX(IF(DATOS_[id]=DATOS_[[#This Row],[id]],DATOS_[F.fin.cal]))=DATOS_[[#This Row],[F.fin.cal]],"Sí","NO")</f>
        <v>Sí</v>
      </c>
      <c r="BT979" s="137" t="str">
        <f aca="false">IF(AND(DATOS_[[#This Row],[% normaliz]]&lt;&gt;1,DATOS_[[#This Row],[% anualiz]]=1),"Sí","NO")</f>
        <v>Sí</v>
      </c>
      <c r="BU979" s="137" t="str">
        <f aca="false">IF(AND(DATOS_[[#This Row],[% normaliz]]=1,DATOS_[[#This Row],[% anualiz]]&lt;&gt;1),"Sí","NO")</f>
        <v>NO</v>
      </c>
      <c r="BV979" s="137" t="str">
        <f aca="false">IF(AND(DATOS_[[#This Row],[% normaliz]]&lt;&gt;1,DATOS_[[#This Row],[% anualiz]]&lt;&gt;1),"Sí","NO")</f>
        <v>NO</v>
      </c>
      <c r="BW979" s="137" t="str">
        <f aca="false">+IF(DATOS_[[#This Row],[% normaliz]]*DATOS_[[#This Row],[% anualiz]]=1,"NO","Sí")</f>
        <v>Sí</v>
      </c>
      <c r="BX979" s="138" t="e">
        <f aca="false">(DATOS_[[#This Row],[S.BASE]]*(1/DATOS_[[#This Row],[% normaliz]])*(1/DATOS_[[#This Row],[% anualiz]]))*IF(DATOS_[[#This Row],[Check Equiparado]]="Sí",1,0)</f>
        <v>#DIV/0!</v>
      </c>
      <c r="BY9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9" s="138" t="e">
        <f aca="false">+DATOS_[[#This Row],[SALARIO BASE Eq]]+DATOS_[[#This Row],[Tot COMPL.SAL Eq]]</f>
        <v>#DIV/0!</v>
      </c>
      <c r="CA979" s="138" t="e">
        <f aca="false" t="array" ref="CA979:CA9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9" s="138" t="e">
        <f aca="false">+DATOS_[[#This Row],[TOTAL SALARIO Eq]]+DATOS_[[#This Row],[Tot Extrasalarial Eq]]</f>
        <v>#DIV/0!</v>
      </c>
      <c r="CC979" s="139" t="n">
        <f aca="false">DATOS_[[#This Row],[S.BASE]]</f>
        <v>0</v>
      </c>
      <c r="CD979" s="139" t="n">
        <f aca="false">+SUM(DATOS_[[#This Row],[Conc.Sal.01]:[Conc.Sal.30]])</f>
        <v>0</v>
      </c>
      <c r="CE979" s="139" t="n">
        <f aca="false">+DATOS_[[#This Row],[SALARIO BASE Ef]]+DATOS_[[#This Row],[Tot COMPL.SAL Ef]]</f>
        <v>0</v>
      </c>
      <c r="CF979" s="139" t="n">
        <f aca="false">+SUM(DATOS_[[#This Row],[C.Extra.01]:[C.Extra.05]])</f>
        <v>0</v>
      </c>
      <c r="CG979" s="139" t="n">
        <f aca="false">+DATOS_[[#This Row],[TOTAL SALARIO Ef]]+DATOS_[[#This Row],[Tot Extrasalarial Ef]]</f>
        <v>0</v>
      </c>
      <c r="CH979" s="140" t="n">
        <f aca="false">MIN(IF(DATOS_[[#This Row],[Fecha Fin Contrato]]="",$D$4,DATOS_[[#This Row],[Fecha Fin Contrato]]),$D$4)-MAX(DATOS_[[#This Row],[Fecha de Contratación]],$D$3)+1</f>
        <v>1</v>
      </c>
      <c r="CI979" s="141" t="str">
        <f aca="false">IF(COUNTIFS(DATOS_[id],DATOS_[[#This Row],[id]])&gt;1,DATOS_[[#This Row],[id]],"")</f>
        <v/>
      </c>
      <c r="CJ979" s="141" t="n">
        <f aca="false">(Inicio!$G$10-DATOS_[[#This Row],[Fecha Nacimiento]])/365.25</f>
        <v>0</v>
      </c>
      <c r="CK979" s="141" t="n">
        <f aca="false">(Inicio!$G$10-DATOS_[[#This Row],[Fecha de Antigüedad]])/365.25</f>
        <v>0</v>
      </c>
      <c r="CL979" s="141" t="e">
        <f aca="false">+VLOOKUP(DATOS_[[#This Row],[Clave de Contrato]],TblTiposContrato13[],3,0)</f>
        <v>#N/A</v>
      </c>
      <c r="CM979" s="141" t="e">
        <f aca="false">+VLOOKUP(DATOS_[[#This Row],[Clave de Contrato]],TblTiposContrato13[],4,0)</f>
        <v>#N/A</v>
      </c>
      <c r="CN979" s="141" t="str">
        <f aca="false">VLOOKUP(DATOS_[[#This Row],[Edad]],CONTRATOS!TblRngEdad,2,1)</f>
        <v>20  o menos</v>
      </c>
      <c r="CO979" s="141" t="str">
        <f aca="false">VLOOKUP(DATOS_[[#This Row],[Antigüedad]],TblRngAntg14[],2,1)</f>
        <v>0 a 1 años</v>
      </c>
    </row>
    <row r="980" customFormat="false" ht="13.8" hidden="false" customHeight="false" outlineLevel="0" collapsed="false">
      <c r="D980" s="128"/>
      <c r="E980" s="129"/>
      <c r="F980" s="129"/>
      <c r="G980" s="129"/>
      <c r="H980" s="130"/>
      <c r="I980" s="131"/>
      <c r="J980" s="128"/>
      <c r="K980" s="132"/>
      <c r="L980" s="132"/>
      <c r="M980" s="133"/>
      <c r="N980" s="133"/>
      <c r="O980" s="133"/>
      <c r="P980" s="129"/>
      <c r="Z980" s="74"/>
      <c r="AA980" s="75"/>
      <c r="AB980" s="75"/>
      <c r="AC980" s="129"/>
      <c r="AD980" s="134"/>
      <c r="AE980" s="134"/>
      <c r="AF980" s="134"/>
      <c r="AG980" s="134"/>
      <c r="AH980" s="134"/>
      <c r="AI980" s="134"/>
      <c r="AJ980" s="134"/>
      <c r="AK980" s="134"/>
      <c r="AL980" s="134"/>
      <c r="AM980" s="134"/>
      <c r="AN980" s="134"/>
      <c r="AO980" s="134"/>
      <c r="AP980" s="134"/>
      <c r="AQ980" s="134"/>
      <c r="AR980" s="134"/>
      <c r="AS980" s="134"/>
      <c r="AT980" s="134"/>
      <c r="AU980" s="134"/>
      <c r="AV980" s="134"/>
      <c r="AW980" s="134"/>
      <c r="AX980" s="134"/>
      <c r="AY980" s="134"/>
      <c r="AZ980" s="134"/>
      <c r="BA980" s="134"/>
      <c r="BB980" s="134"/>
      <c r="BC980" s="134"/>
      <c r="BD980" s="134"/>
      <c r="BE980" s="134"/>
      <c r="BF980" s="134"/>
      <c r="BG980" s="134"/>
      <c r="BH980" s="134"/>
      <c r="BI980" s="134"/>
      <c r="BJ980" s="134"/>
      <c r="BK980" s="134"/>
      <c r="BL980" s="134"/>
      <c r="BM980" s="135"/>
      <c r="BN980" s="136" t="n">
        <f aca="false">+MAX($D$3,DATOS_[[#This Row],[Fecha Inicio Sit. Contract.]])</f>
        <v>0</v>
      </c>
      <c r="BO980" s="136" t="n">
        <f aca="false">+MIN($D$4,DATOS_[[#This Row],[Fecha Fin Sit. Contract.]])</f>
        <v>0</v>
      </c>
      <c r="BP980" s="137" t="n">
        <f aca="false">+DATOS_[[#This Row],[% de jornada]]*IF(DATOS_[[#This Row],[% jornada reducida]]="",1,DATOS_[[#This Row],[% jornada reducida]])</f>
        <v>0</v>
      </c>
      <c r="BQ980" s="137" t="n">
        <f aca="false">+(DATOS_[[#This Row],[F.fin.cal]]-DATOS_[[#This Row],[F.ini.cal]]+1)/($D$4-$D$3+1)</f>
        <v>1</v>
      </c>
      <c r="BR980" s="137" t="str">
        <f aca="false">IF(OR(AND(DATOS_[[#This Row],[Fecha Fin Contrato]]&lt;$D$3,DATOS_[[#This Row],[Fecha Fin Contrato]]&lt;&gt;""),DATOS_[[#This Row],[Fecha de Contratación]]&gt;$D$4),"Fuera","Dentro")</f>
        <v>Dentro</v>
      </c>
      <c r="BS980" s="137" t="str">
        <f aca="false" t="array" ref="BS980:BS980">IF(MAX(IF(DATOS_[id]=DATOS_[[#This Row],[id]],DATOS_[F.fin.cal]))=DATOS_[[#This Row],[F.fin.cal]],"Sí","NO")</f>
        <v>Sí</v>
      </c>
      <c r="BT980" s="137" t="str">
        <f aca="false">IF(AND(DATOS_[[#This Row],[% normaliz]]&lt;&gt;1,DATOS_[[#This Row],[% anualiz]]=1),"Sí","NO")</f>
        <v>Sí</v>
      </c>
      <c r="BU980" s="137" t="str">
        <f aca="false">IF(AND(DATOS_[[#This Row],[% normaliz]]=1,DATOS_[[#This Row],[% anualiz]]&lt;&gt;1),"Sí","NO")</f>
        <v>NO</v>
      </c>
      <c r="BV980" s="137" t="str">
        <f aca="false">IF(AND(DATOS_[[#This Row],[% normaliz]]&lt;&gt;1,DATOS_[[#This Row],[% anualiz]]&lt;&gt;1),"Sí","NO")</f>
        <v>NO</v>
      </c>
      <c r="BW980" s="137" t="str">
        <f aca="false">+IF(DATOS_[[#This Row],[% normaliz]]*DATOS_[[#This Row],[% anualiz]]=1,"NO","Sí")</f>
        <v>Sí</v>
      </c>
      <c r="BX980" s="138" t="e">
        <f aca="false">(DATOS_[[#This Row],[S.BASE]]*(1/DATOS_[[#This Row],[% normaliz]])*(1/DATOS_[[#This Row],[% anualiz]]))*IF(DATOS_[[#This Row],[Check Equiparado]]="Sí",1,0)</f>
        <v>#DIV/0!</v>
      </c>
      <c r="BY9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0" s="138" t="e">
        <f aca="false">+DATOS_[[#This Row],[SALARIO BASE Eq]]+DATOS_[[#This Row],[Tot COMPL.SAL Eq]]</f>
        <v>#DIV/0!</v>
      </c>
      <c r="CA980" s="138" t="e">
        <f aca="false" t="array" ref="CA980:CA9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0" s="138" t="e">
        <f aca="false">+DATOS_[[#This Row],[TOTAL SALARIO Eq]]+DATOS_[[#This Row],[Tot Extrasalarial Eq]]</f>
        <v>#DIV/0!</v>
      </c>
      <c r="CC980" s="139" t="n">
        <f aca="false">DATOS_[[#This Row],[S.BASE]]</f>
        <v>0</v>
      </c>
      <c r="CD980" s="139" t="n">
        <f aca="false">+SUM(DATOS_[[#This Row],[Conc.Sal.01]:[Conc.Sal.30]])</f>
        <v>0</v>
      </c>
      <c r="CE980" s="139" t="n">
        <f aca="false">+DATOS_[[#This Row],[SALARIO BASE Ef]]+DATOS_[[#This Row],[Tot COMPL.SAL Ef]]</f>
        <v>0</v>
      </c>
      <c r="CF980" s="139" t="n">
        <f aca="false">+SUM(DATOS_[[#This Row],[C.Extra.01]:[C.Extra.05]])</f>
        <v>0</v>
      </c>
      <c r="CG980" s="139" t="n">
        <f aca="false">+DATOS_[[#This Row],[TOTAL SALARIO Ef]]+DATOS_[[#This Row],[Tot Extrasalarial Ef]]</f>
        <v>0</v>
      </c>
      <c r="CH980" s="140" t="n">
        <f aca="false">MIN(IF(DATOS_[[#This Row],[Fecha Fin Contrato]]="",$D$4,DATOS_[[#This Row],[Fecha Fin Contrato]]),$D$4)-MAX(DATOS_[[#This Row],[Fecha de Contratación]],$D$3)+1</f>
        <v>1</v>
      </c>
      <c r="CI980" s="141" t="str">
        <f aca="false">IF(COUNTIFS(DATOS_[id],DATOS_[[#This Row],[id]])&gt;1,DATOS_[[#This Row],[id]],"")</f>
        <v/>
      </c>
      <c r="CJ980" s="141" t="n">
        <f aca="false">(Inicio!$G$10-DATOS_[[#This Row],[Fecha Nacimiento]])/365.25</f>
        <v>0</v>
      </c>
      <c r="CK980" s="141" t="n">
        <f aca="false">(Inicio!$G$10-DATOS_[[#This Row],[Fecha de Antigüedad]])/365.25</f>
        <v>0</v>
      </c>
      <c r="CL980" s="141" t="e">
        <f aca="false">+VLOOKUP(DATOS_[[#This Row],[Clave de Contrato]],TblTiposContrato13[],3,0)</f>
        <v>#N/A</v>
      </c>
      <c r="CM980" s="141" t="e">
        <f aca="false">+VLOOKUP(DATOS_[[#This Row],[Clave de Contrato]],TblTiposContrato13[],4,0)</f>
        <v>#N/A</v>
      </c>
      <c r="CN980" s="141" t="str">
        <f aca="false">VLOOKUP(DATOS_[[#This Row],[Edad]],CONTRATOS!TblRngEdad,2,1)</f>
        <v>20  o menos</v>
      </c>
      <c r="CO980" s="141" t="str">
        <f aca="false">VLOOKUP(DATOS_[[#This Row],[Antigüedad]],TblRngAntg14[],2,1)</f>
        <v>0 a 1 años</v>
      </c>
    </row>
    <row r="981" customFormat="false" ht="13.8" hidden="false" customHeight="false" outlineLevel="0" collapsed="false">
      <c r="D981" s="128"/>
      <c r="E981" s="129"/>
      <c r="F981" s="129"/>
      <c r="G981" s="129"/>
      <c r="H981" s="130"/>
      <c r="I981" s="131"/>
      <c r="J981" s="128"/>
      <c r="K981" s="132"/>
      <c r="L981" s="132"/>
      <c r="M981" s="133"/>
      <c r="N981" s="133"/>
      <c r="O981" s="133"/>
      <c r="P981" s="129"/>
      <c r="Z981" s="74"/>
      <c r="AA981" s="75"/>
      <c r="AB981" s="75"/>
      <c r="AC981" s="129"/>
      <c r="AD981" s="134"/>
      <c r="AE981" s="134"/>
      <c r="AF981" s="134"/>
      <c r="AG981" s="134"/>
      <c r="AH981" s="134"/>
      <c r="AI981" s="134"/>
      <c r="AJ981" s="134"/>
      <c r="AK981" s="134"/>
      <c r="AL981" s="134"/>
      <c r="AM981" s="134"/>
      <c r="AN981" s="134"/>
      <c r="AO981" s="134"/>
      <c r="AP981" s="134"/>
      <c r="AQ981" s="134"/>
      <c r="AR981" s="134"/>
      <c r="AS981" s="134"/>
      <c r="AT981" s="134"/>
      <c r="AU981" s="134"/>
      <c r="AV981" s="134"/>
      <c r="AW981" s="134"/>
      <c r="AX981" s="134"/>
      <c r="AY981" s="134"/>
      <c r="AZ981" s="134"/>
      <c r="BA981" s="134"/>
      <c r="BB981" s="134"/>
      <c r="BC981" s="134"/>
      <c r="BD981" s="134"/>
      <c r="BE981" s="134"/>
      <c r="BF981" s="134"/>
      <c r="BG981" s="134"/>
      <c r="BH981" s="134"/>
      <c r="BI981" s="134"/>
      <c r="BJ981" s="134"/>
      <c r="BK981" s="134"/>
      <c r="BL981" s="134"/>
      <c r="BM981" s="135"/>
      <c r="BN981" s="136" t="n">
        <f aca="false">+MAX($D$3,DATOS_[[#This Row],[Fecha Inicio Sit. Contract.]])</f>
        <v>0</v>
      </c>
      <c r="BO981" s="136" t="n">
        <f aca="false">+MIN($D$4,DATOS_[[#This Row],[Fecha Fin Sit. Contract.]])</f>
        <v>0</v>
      </c>
      <c r="BP981" s="137" t="n">
        <f aca="false">+DATOS_[[#This Row],[% de jornada]]*IF(DATOS_[[#This Row],[% jornada reducida]]="",1,DATOS_[[#This Row],[% jornada reducida]])</f>
        <v>0</v>
      </c>
      <c r="BQ981" s="137" t="n">
        <f aca="false">+(DATOS_[[#This Row],[F.fin.cal]]-DATOS_[[#This Row],[F.ini.cal]]+1)/($D$4-$D$3+1)</f>
        <v>1</v>
      </c>
      <c r="BR981" s="137" t="str">
        <f aca="false">IF(OR(AND(DATOS_[[#This Row],[Fecha Fin Contrato]]&lt;$D$3,DATOS_[[#This Row],[Fecha Fin Contrato]]&lt;&gt;""),DATOS_[[#This Row],[Fecha de Contratación]]&gt;$D$4),"Fuera","Dentro")</f>
        <v>Dentro</v>
      </c>
      <c r="BS981" s="137" t="str">
        <f aca="false" t="array" ref="BS981:BS981">IF(MAX(IF(DATOS_[id]=DATOS_[[#This Row],[id]],DATOS_[F.fin.cal]))=DATOS_[[#This Row],[F.fin.cal]],"Sí","NO")</f>
        <v>Sí</v>
      </c>
      <c r="BT981" s="137" t="str">
        <f aca="false">IF(AND(DATOS_[[#This Row],[% normaliz]]&lt;&gt;1,DATOS_[[#This Row],[% anualiz]]=1),"Sí","NO")</f>
        <v>Sí</v>
      </c>
      <c r="BU981" s="137" t="str">
        <f aca="false">IF(AND(DATOS_[[#This Row],[% normaliz]]=1,DATOS_[[#This Row],[% anualiz]]&lt;&gt;1),"Sí","NO")</f>
        <v>NO</v>
      </c>
      <c r="BV981" s="137" t="str">
        <f aca="false">IF(AND(DATOS_[[#This Row],[% normaliz]]&lt;&gt;1,DATOS_[[#This Row],[% anualiz]]&lt;&gt;1),"Sí","NO")</f>
        <v>NO</v>
      </c>
      <c r="BW981" s="137" t="str">
        <f aca="false">+IF(DATOS_[[#This Row],[% normaliz]]*DATOS_[[#This Row],[% anualiz]]=1,"NO","Sí")</f>
        <v>Sí</v>
      </c>
      <c r="BX981" s="138" t="e">
        <f aca="false">(DATOS_[[#This Row],[S.BASE]]*(1/DATOS_[[#This Row],[% normaliz]])*(1/DATOS_[[#This Row],[% anualiz]]))*IF(DATOS_[[#This Row],[Check Equiparado]]="Sí",1,0)</f>
        <v>#DIV/0!</v>
      </c>
      <c r="BY9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1" s="138" t="e">
        <f aca="false">+DATOS_[[#This Row],[SALARIO BASE Eq]]+DATOS_[[#This Row],[Tot COMPL.SAL Eq]]</f>
        <v>#DIV/0!</v>
      </c>
      <c r="CA981" s="138" t="e">
        <f aca="false" t="array" ref="CA981:CA9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1" s="138" t="e">
        <f aca="false">+DATOS_[[#This Row],[TOTAL SALARIO Eq]]+DATOS_[[#This Row],[Tot Extrasalarial Eq]]</f>
        <v>#DIV/0!</v>
      </c>
      <c r="CC981" s="139" t="n">
        <f aca="false">DATOS_[[#This Row],[S.BASE]]</f>
        <v>0</v>
      </c>
      <c r="CD981" s="139" t="n">
        <f aca="false">+SUM(DATOS_[[#This Row],[Conc.Sal.01]:[Conc.Sal.30]])</f>
        <v>0</v>
      </c>
      <c r="CE981" s="139" t="n">
        <f aca="false">+DATOS_[[#This Row],[SALARIO BASE Ef]]+DATOS_[[#This Row],[Tot COMPL.SAL Ef]]</f>
        <v>0</v>
      </c>
      <c r="CF981" s="139" t="n">
        <f aca="false">+SUM(DATOS_[[#This Row],[C.Extra.01]:[C.Extra.05]])</f>
        <v>0</v>
      </c>
      <c r="CG981" s="139" t="n">
        <f aca="false">+DATOS_[[#This Row],[TOTAL SALARIO Ef]]+DATOS_[[#This Row],[Tot Extrasalarial Ef]]</f>
        <v>0</v>
      </c>
      <c r="CH981" s="140" t="n">
        <f aca="false">MIN(IF(DATOS_[[#This Row],[Fecha Fin Contrato]]="",$D$4,DATOS_[[#This Row],[Fecha Fin Contrato]]),$D$4)-MAX(DATOS_[[#This Row],[Fecha de Contratación]],$D$3)+1</f>
        <v>1</v>
      </c>
      <c r="CI981" s="141" t="str">
        <f aca="false">IF(COUNTIFS(DATOS_[id],DATOS_[[#This Row],[id]])&gt;1,DATOS_[[#This Row],[id]],"")</f>
        <v/>
      </c>
      <c r="CJ981" s="141" t="n">
        <f aca="false">(Inicio!$G$10-DATOS_[[#This Row],[Fecha Nacimiento]])/365.25</f>
        <v>0</v>
      </c>
      <c r="CK981" s="141" t="n">
        <f aca="false">(Inicio!$G$10-DATOS_[[#This Row],[Fecha de Antigüedad]])/365.25</f>
        <v>0</v>
      </c>
      <c r="CL981" s="141" t="e">
        <f aca="false">+VLOOKUP(DATOS_[[#This Row],[Clave de Contrato]],TblTiposContrato13[],3,0)</f>
        <v>#N/A</v>
      </c>
      <c r="CM981" s="141" t="e">
        <f aca="false">+VLOOKUP(DATOS_[[#This Row],[Clave de Contrato]],TblTiposContrato13[],4,0)</f>
        <v>#N/A</v>
      </c>
      <c r="CN981" s="141" t="str">
        <f aca="false">VLOOKUP(DATOS_[[#This Row],[Edad]],CONTRATOS!TblRngEdad,2,1)</f>
        <v>20  o menos</v>
      </c>
      <c r="CO981" s="141" t="str">
        <f aca="false">VLOOKUP(DATOS_[[#This Row],[Antigüedad]],TblRngAntg14[],2,1)</f>
        <v>0 a 1 años</v>
      </c>
    </row>
    <row r="982" customFormat="false" ht="13.8" hidden="false" customHeight="false" outlineLevel="0" collapsed="false">
      <c r="D982" s="128"/>
      <c r="E982" s="129"/>
      <c r="F982" s="129"/>
      <c r="G982" s="129"/>
      <c r="H982" s="130"/>
      <c r="I982" s="131"/>
      <c r="J982" s="128"/>
      <c r="K982" s="132"/>
      <c r="L982" s="132"/>
      <c r="M982" s="133"/>
      <c r="N982" s="133"/>
      <c r="O982" s="133"/>
      <c r="P982" s="129"/>
      <c r="Z982" s="74"/>
      <c r="AA982" s="75"/>
      <c r="AB982" s="75"/>
      <c r="AC982" s="129"/>
      <c r="AD982" s="134"/>
      <c r="AE982" s="134"/>
      <c r="AF982" s="134"/>
      <c r="AG982" s="134"/>
      <c r="AH982" s="134"/>
      <c r="AI982" s="134"/>
      <c r="AJ982" s="134"/>
      <c r="AK982" s="134"/>
      <c r="AL982" s="134"/>
      <c r="AM982" s="134"/>
      <c r="AN982" s="134"/>
      <c r="AO982" s="134"/>
      <c r="AP982" s="134"/>
      <c r="AQ982" s="134"/>
      <c r="AR982" s="134"/>
      <c r="AS982" s="134"/>
      <c r="AT982" s="134"/>
      <c r="AU982" s="134"/>
      <c r="AV982" s="134"/>
      <c r="AW982" s="134"/>
      <c r="AX982" s="134"/>
      <c r="AY982" s="134"/>
      <c r="AZ982" s="134"/>
      <c r="BA982" s="134"/>
      <c r="BB982" s="134"/>
      <c r="BC982" s="134"/>
      <c r="BD982" s="134"/>
      <c r="BE982" s="134"/>
      <c r="BF982" s="134"/>
      <c r="BG982" s="134"/>
      <c r="BH982" s="134"/>
      <c r="BI982" s="134"/>
      <c r="BJ982" s="134"/>
      <c r="BK982" s="134"/>
      <c r="BL982" s="134"/>
      <c r="BM982" s="135"/>
      <c r="BN982" s="136" t="n">
        <f aca="false">+MAX($D$3,DATOS_[[#This Row],[Fecha Inicio Sit. Contract.]])</f>
        <v>0</v>
      </c>
      <c r="BO982" s="136" t="n">
        <f aca="false">+MIN($D$4,DATOS_[[#This Row],[Fecha Fin Sit. Contract.]])</f>
        <v>0</v>
      </c>
      <c r="BP982" s="137" t="n">
        <f aca="false">+DATOS_[[#This Row],[% de jornada]]*IF(DATOS_[[#This Row],[% jornada reducida]]="",1,DATOS_[[#This Row],[% jornada reducida]])</f>
        <v>0</v>
      </c>
      <c r="BQ982" s="137" t="n">
        <f aca="false">+(DATOS_[[#This Row],[F.fin.cal]]-DATOS_[[#This Row],[F.ini.cal]]+1)/($D$4-$D$3+1)</f>
        <v>1</v>
      </c>
      <c r="BR982" s="137" t="str">
        <f aca="false">IF(OR(AND(DATOS_[[#This Row],[Fecha Fin Contrato]]&lt;$D$3,DATOS_[[#This Row],[Fecha Fin Contrato]]&lt;&gt;""),DATOS_[[#This Row],[Fecha de Contratación]]&gt;$D$4),"Fuera","Dentro")</f>
        <v>Dentro</v>
      </c>
      <c r="BS982" s="137" t="str">
        <f aca="false" t="array" ref="BS982:BS982">IF(MAX(IF(DATOS_[id]=DATOS_[[#This Row],[id]],DATOS_[F.fin.cal]))=DATOS_[[#This Row],[F.fin.cal]],"Sí","NO")</f>
        <v>Sí</v>
      </c>
      <c r="BT982" s="137" t="str">
        <f aca="false">IF(AND(DATOS_[[#This Row],[% normaliz]]&lt;&gt;1,DATOS_[[#This Row],[% anualiz]]=1),"Sí","NO")</f>
        <v>Sí</v>
      </c>
      <c r="BU982" s="137" t="str">
        <f aca="false">IF(AND(DATOS_[[#This Row],[% normaliz]]=1,DATOS_[[#This Row],[% anualiz]]&lt;&gt;1),"Sí","NO")</f>
        <v>NO</v>
      </c>
      <c r="BV982" s="137" t="str">
        <f aca="false">IF(AND(DATOS_[[#This Row],[% normaliz]]&lt;&gt;1,DATOS_[[#This Row],[% anualiz]]&lt;&gt;1),"Sí","NO")</f>
        <v>NO</v>
      </c>
      <c r="BW982" s="137" t="str">
        <f aca="false">+IF(DATOS_[[#This Row],[% normaliz]]*DATOS_[[#This Row],[% anualiz]]=1,"NO","Sí")</f>
        <v>Sí</v>
      </c>
      <c r="BX982" s="138" t="e">
        <f aca="false">(DATOS_[[#This Row],[S.BASE]]*(1/DATOS_[[#This Row],[% normaliz]])*(1/DATOS_[[#This Row],[% anualiz]]))*IF(DATOS_[[#This Row],[Check Equiparado]]="Sí",1,0)</f>
        <v>#DIV/0!</v>
      </c>
      <c r="BY9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2" s="138" t="e">
        <f aca="false">+DATOS_[[#This Row],[SALARIO BASE Eq]]+DATOS_[[#This Row],[Tot COMPL.SAL Eq]]</f>
        <v>#DIV/0!</v>
      </c>
      <c r="CA982" s="138" t="e">
        <f aca="false" t="array" ref="CA982:CA9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2" s="138" t="e">
        <f aca="false">+DATOS_[[#This Row],[TOTAL SALARIO Eq]]+DATOS_[[#This Row],[Tot Extrasalarial Eq]]</f>
        <v>#DIV/0!</v>
      </c>
      <c r="CC982" s="139" t="n">
        <f aca="false">DATOS_[[#This Row],[S.BASE]]</f>
        <v>0</v>
      </c>
      <c r="CD982" s="139" t="n">
        <f aca="false">+SUM(DATOS_[[#This Row],[Conc.Sal.01]:[Conc.Sal.30]])</f>
        <v>0</v>
      </c>
      <c r="CE982" s="139" t="n">
        <f aca="false">+DATOS_[[#This Row],[SALARIO BASE Ef]]+DATOS_[[#This Row],[Tot COMPL.SAL Ef]]</f>
        <v>0</v>
      </c>
      <c r="CF982" s="139" t="n">
        <f aca="false">+SUM(DATOS_[[#This Row],[C.Extra.01]:[C.Extra.05]])</f>
        <v>0</v>
      </c>
      <c r="CG982" s="139" t="n">
        <f aca="false">+DATOS_[[#This Row],[TOTAL SALARIO Ef]]+DATOS_[[#This Row],[Tot Extrasalarial Ef]]</f>
        <v>0</v>
      </c>
      <c r="CH982" s="140" t="n">
        <f aca="false">MIN(IF(DATOS_[[#This Row],[Fecha Fin Contrato]]="",$D$4,DATOS_[[#This Row],[Fecha Fin Contrato]]),$D$4)-MAX(DATOS_[[#This Row],[Fecha de Contratación]],$D$3)+1</f>
        <v>1</v>
      </c>
      <c r="CI982" s="141" t="str">
        <f aca="false">IF(COUNTIFS(DATOS_[id],DATOS_[[#This Row],[id]])&gt;1,DATOS_[[#This Row],[id]],"")</f>
        <v/>
      </c>
      <c r="CJ982" s="141" t="n">
        <f aca="false">(Inicio!$G$10-DATOS_[[#This Row],[Fecha Nacimiento]])/365.25</f>
        <v>0</v>
      </c>
      <c r="CK982" s="141" t="n">
        <f aca="false">(Inicio!$G$10-DATOS_[[#This Row],[Fecha de Antigüedad]])/365.25</f>
        <v>0</v>
      </c>
      <c r="CL982" s="141" t="e">
        <f aca="false">+VLOOKUP(DATOS_[[#This Row],[Clave de Contrato]],TblTiposContrato13[],3,0)</f>
        <v>#N/A</v>
      </c>
      <c r="CM982" s="141" t="e">
        <f aca="false">+VLOOKUP(DATOS_[[#This Row],[Clave de Contrato]],TblTiposContrato13[],4,0)</f>
        <v>#N/A</v>
      </c>
      <c r="CN982" s="141" t="str">
        <f aca="false">VLOOKUP(DATOS_[[#This Row],[Edad]],CONTRATOS!TblRngEdad,2,1)</f>
        <v>20  o menos</v>
      </c>
      <c r="CO982" s="141" t="str">
        <f aca="false">VLOOKUP(DATOS_[[#This Row],[Antigüedad]],TblRngAntg14[],2,1)</f>
        <v>0 a 1 años</v>
      </c>
    </row>
    <row r="983" customFormat="false" ht="13.8" hidden="false" customHeight="false" outlineLevel="0" collapsed="false">
      <c r="D983" s="128"/>
      <c r="E983" s="129"/>
      <c r="F983" s="129"/>
      <c r="G983" s="129"/>
      <c r="H983" s="130"/>
      <c r="I983" s="131"/>
      <c r="J983" s="128"/>
      <c r="K983" s="132"/>
      <c r="L983" s="132"/>
      <c r="M983" s="133"/>
      <c r="N983" s="133"/>
      <c r="O983" s="133"/>
      <c r="P983" s="129"/>
      <c r="Z983" s="74"/>
      <c r="AA983" s="75"/>
      <c r="AB983" s="75"/>
      <c r="AC983" s="129"/>
      <c r="AD983" s="134"/>
      <c r="AE983" s="134"/>
      <c r="AF983" s="134"/>
      <c r="AG983" s="134"/>
      <c r="AH983" s="134"/>
      <c r="AI983" s="134"/>
      <c r="AJ983" s="134"/>
      <c r="AK983" s="134"/>
      <c r="AL983" s="134"/>
      <c r="AM983" s="134"/>
      <c r="AN983" s="134"/>
      <c r="AO983" s="134"/>
      <c r="AP983" s="134"/>
      <c r="AQ983" s="134"/>
      <c r="AR983" s="134"/>
      <c r="AS983" s="134"/>
      <c r="AT983" s="134"/>
      <c r="AU983" s="134"/>
      <c r="AV983" s="134"/>
      <c r="AW983" s="134"/>
      <c r="AX983" s="134"/>
      <c r="AY983" s="134"/>
      <c r="AZ983" s="134"/>
      <c r="BA983" s="134"/>
      <c r="BB983" s="134"/>
      <c r="BC983" s="134"/>
      <c r="BD983" s="134"/>
      <c r="BE983" s="134"/>
      <c r="BF983" s="134"/>
      <c r="BG983" s="134"/>
      <c r="BH983" s="134"/>
      <c r="BI983" s="134"/>
      <c r="BJ983" s="134"/>
      <c r="BK983" s="134"/>
      <c r="BL983" s="134"/>
      <c r="BM983" s="135"/>
      <c r="BN983" s="136" t="n">
        <f aca="false">+MAX($D$3,DATOS_[[#This Row],[Fecha Inicio Sit. Contract.]])</f>
        <v>0</v>
      </c>
      <c r="BO983" s="136" t="n">
        <f aca="false">+MIN($D$4,DATOS_[[#This Row],[Fecha Fin Sit. Contract.]])</f>
        <v>0</v>
      </c>
      <c r="BP983" s="137" t="n">
        <f aca="false">+DATOS_[[#This Row],[% de jornada]]*IF(DATOS_[[#This Row],[% jornada reducida]]="",1,DATOS_[[#This Row],[% jornada reducida]])</f>
        <v>0</v>
      </c>
      <c r="BQ983" s="137" t="n">
        <f aca="false">+(DATOS_[[#This Row],[F.fin.cal]]-DATOS_[[#This Row],[F.ini.cal]]+1)/($D$4-$D$3+1)</f>
        <v>1</v>
      </c>
      <c r="BR983" s="137" t="str">
        <f aca="false">IF(OR(AND(DATOS_[[#This Row],[Fecha Fin Contrato]]&lt;$D$3,DATOS_[[#This Row],[Fecha Fin Contrato]]&lt;&gt;""),DATOS_[[#This Row],[Fecha de Contratación]]&gt;$D$4),"Fuera","Dentro")</f>
        <v>Dentro</v>
      </c>
      <c r="BS983" s="137" t="str">
        <f aca="false" t="array" ref="BS983:BS983">IF(MAX(IF(DATOS_[id]=DATOS_[[#This Row],[id]],DATOS_[F.fin.cal]))=DATOS_[[#This Row],[F.fin.cal]],"Sí","NO")</f>
        <v>Sí</v>
      </c>
      <c r="BT983" s="137" t="str">
        <f aca="false">IF(AND(DATOS_[[#This Row],[% normaliz]]&lt;&gt;1,DATOS_[[#This Row],[% anualiz]]=1),"Sí","NO")</f>
        <v>Sí</v>
      </c>
      <c r="BU983" s="137" t="str">
        <f aca="false">IF(AND(DATOS_[[#This Row],[% normaliz]]=1,DATOS_[[#This Row],[% anualiz]]&lt;&gt;1),"Sí","NO")</f>
        <v>NO</v>
      </c>
      <c r="BV983" s="137" t="str">
        <f aca="false">IF(AND(DATOS_[[#This Row],[% normaliz]]&lt;&gt;1,DATOS_[[#This Row],[% anualiz]]&lt;&gt;1),"Sí","NO")</f>
        <v>NO</v>
      </c>
      <c r="BW983" s="137" t="str">
        <f aca="false">+IF(DATOS_[[#This Row],[% normaliz]]*DATOS_[[#This Row],[% anualiz]]=1,"NO","Sí")</f>
        <v>Sí</v>
      </c>
      <c r="BX983" s="138" t="e">
        <f aca="false">(DATOS_[[#This Row],[S.BASE]]*(1/DATOS_[[#This Row],[% normaliz]])*(1/DATOS_[[#This Row],[% anualiz]]))*IF(DATOS_[[#This Row],[Check Equiparado]]="Sí",1,0)</f>
        <v>#DIV/0!</v>
      </c>
      <c r="BY9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3" s="138" t="e">
        <f aca="false">+DATOS_[[#This Row],[SALARIO BASE Eq]]+DATOS_[[#This Row],[Tot COMPL.SAL Eq]]</f>
        <v>#DIV/0!</v>
      </c>
      <c r="CA983" s="138" t="e">
        <f aca="false" t="array" ref="CA983:CA9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3" s="138" t="e">
        <f aca="false">+DATOS_[[#This Row],[TOTAL SALARIO Eq]]+DATOS_[[#This Row],[Tot Extrasalarial Eq]]</f>
        <v>#DIV/0!</v>
      </c>
      <c r="CC983" s="139" t="n">
        <f aca="false">DATOS_[[#This Row],[S.BASE]]</f>
        <v>0</v>
      </c>
      <c r="CD983" s="139" t="n">
        <f aca="false">+SUM(DATOS_[[#This Row],[Conc.Sal.01]:[Conc.Sal.30]])</f>
        <v>0</v>
      </c>
      <c r="CE983" s="139" t="n">
        <f aca="false">+DATOS_[[#This Row],[SALARIO BASE Ef]]+DATOS_[[#This Row],[Tot COMPL.SAL Ef]]</f>
        <v>0</v>
      </c>
      <c r="CF983" s="139" t="n">
        <f aca="false">+SUM(DATOS_[[#This Row],[C.Extra.01]:[C.Extra.05]])</f>
        <v>0</v>
      </c>
      <c r="CG983" s="139" t="n">
        <f aca="false">+DATOS_[[#This Row],[TOTAL SALARIO Ef]]+DATOS_[[#This Row],[Tot Extrasalarial Ef]]</f>
        <v>0</v>
      </c>
      <c r="CH983" s="140" t="n">
        <f aca="false">MIN(IF(DATOS_[[#This Row],[Fecha Fin Contrato]]="",$D$4,DATOS_[[#This Row],[Fecha Fin Contrato]]),$D$4)-MAX(DATOS_[[#This Row],[Fecha de Contratación]],$D$3)+1</f>
        <v>1</v>
      </c>
      <c r="CI983" s="141" t="str">
        <f aca="false">IF(COUNTIFS(DATOS_[id],DATOS_[[#This Row],[id]])&gt;1,DATOS_[[#This Row],[id]],"")</f>
        <v/>
      </c>
      <c r="CJ983" s="141" t="n">
        <f aca="false">(Inicio!$G$10-DATOS_[[#This Row],[Fecha Nacimiento]])/365.25</f>
        <v>0</v>
      </c>
      <c r="CK983" s="141" t="n">
        <f aca="false">(Inicio!$G$10-DATOS_[[#This Row],[Fecha de Antigüedad]])/365.25</f>
        <v>0</v>
      </c>
      <c r="CL983" s="141" t="e">
        <f aca="false">+VLOOKUP(DATOS_[[#This Row],[Clave de Contrato]],TblTiposContrato13[],3,0)</f>
        <v>#N/A</v>
      </c>
      <c r="CM983" s="141" t="e">
        <f aca="false">+VLOOKUP(DATOS_[[#This Row],[Clave de Contrato]],TblTiposContrato13[],4,0)</f>
        <v>#N/A</v>
      </c>
      <c r="CN983" s="141" t="str">
        <f aca="false">VLOOKUP(DATOS_[[#This Row],[Edad]],CONTRATOS!TblRngEdad,2,1)</f>
        <v>20  o menos</v>
      </c>
      <c r="CO983" s="141" t="str">
        <f aca="false">VLOOKUP(DATOS_[[#This Row],[Antigüedad]],TblRngAntg14[],2,1)</f>
        <v>0 a 1 años</v>
      </c>
    </row>
    <row r="984" customFormat="false" ht="13.8" hidden="false" customHeight="false" outlineLevel="0" collapsed="false">
      <c r="D984" s="128"/>
      <c r="E984" s="129"/>
      <c r="F984" s="129"/>
      <c r="G984" s="129"/>
      <c r="H984" s="130"/>
      <c r="I984" s="131"/>
      <c r="J984" s="128"/>
      <c r="K984" s="132"/>
      <c r="L984" s="132"/>
      <c r="M984" s="133"/>
      <c r="N984" s="133"/>
      <c r="O984" s="133"/>
      <c r="P984" s="129"/>
      <c r="Z984" s="74"/>
      <c r="AA984" s="75"/>
      <c r="AB984" s="75"/>
      <c r="AC984" s="129"/>
      <c r="AD984" s="134"/>
      <c r="AE984" s="134"/>
      <c r="AF984" s="134"/>
      <c r="AG984" s="134"/>
      <c r="AH984" s="134"/>
      <c r="AI984" s="134"/>
      <c r="AJ984" s="134"/>
      <c r="AK984" s="134"/>
      <c r="AL984" s="134"/>
      <c r="AM984" s="134"/>
      <c r="AN984" s="134"/>
      <c r="AO984" s="134"/>
      <c r="AP984" s="134"/>
      <c r="AQ984" s="134"/>
      <c r="AR984" s="134"/>
      <c r="AS984" s="134"/>
      <c r="AT984" s="134"/>
      <c r="AU984" s="134"/>
      <c r="AV984" s="134"/>
      <c r="AW984" s="134"/>
      <c r="AX984" s="134"/>
      <c r="AY984" s="134"/>
      <c r="AZ984" s="134"/>
      <c r="BA984" s="134"/>
      <c r="BB984" s="134"/>
      <c r="BC984" s="134"/>
      <c r="BD984" s="134"/>
      <c r="BE984" s="134"/>
      <c r="BF984" s="134"/>
      <c r="BG984" s="134"/>
      <c r="BH984" s="134"/>
      <c r="BI984" s="134"/>
      <c r="BJ984" s="134"/>
      <c r="BK984" s="134"/>
      <c r="BL984" s="134"/>
      <c r="BM984" s="135"/>
      <c r="BN984" s="136" t="n">
        <f aca="false">+MAX($D$3,DATOS_[[#This Row],[Fecha Inicio Sit. Contract.]])</f>
        <v>0</v>
      </c>
      <c r="BO984" s="136" t="n">
        <f aca="false">+MIN($D$4,DATOS_[[#This Row],[Fecha Fin Sit. Contract.]])</f>
        <v>0</v>
      </c>
      <c r="BP984" s="137" t="n">
        <f aca="false">+DATOS_[[#This Row],[% de jornada]]*IF(DATOS_[[#This Row],[% jornada reducida]]="",1,DATOS_[[#This Row],[% jornada reducida]])</f>
        <v>0</v>
      </c>
      <c r="BQ984" s="137" t="n">
        <f aca="false">+(DATOS_[[#This Row],[F.fin.cal]]-DATOS_[[#This Row],[F.ini.cal]]+1)/($D$4-$D$3+1)</f>
        <v>1</v>
      </c>
      <c r="BR984" s="137" t="str">
        <f aca="false">IF(OR(AND(DATOS_[[#This Row],[Fecha Fin Contrato]]&lt;$D$3,DATOS_[[#This Row],[Fecha Fin Contrato]]&lt;&gt;""),DATOS_[[#This Row],[Fecha de Contratación]]&gt;$D$4),"Fuera","Dentro")</f>
        <v>Dentro</v>
      </c>
      <c r="BS984" s="137" t="str">
        <f aca="false" t="array" ref="BS984:BS984">IF(MAX(IF(DATOS_[id]=DATOS_[[#This Row],[id]],DATOS_[F.fin.cal]))=DATOS_[[#This Row],[F.fin.cal]],"Sí","NO")</f>
        <v>Sí</v>
      </c>
      <c r="BT984" s="137" t="str">
        <f aca="false">IF(AND(DATOS_[[#This Row],[% normaliz]]&lt;&gt;1,DATOS_[[#This Row],[% anualiz]]=1),"Sí","NO")</f>
        <v>Sí</v>
      </c>
      <c r="BU984" s="137" t="str">
        <f aca="false">IF(AND(DATOS_[[#This Row],[% normaliz]]=1,DATOS_[[#This Row],[% anualiz]]&lt;&gt;1),"Sí","NO")</f>
        <v>NO</v>
      </c>
      <c r="BV984" s="137" t="str">
        <f aca="false">IF(AND(DATOS_[[#This Row],[% normaliz]]&lt;&gt;1,DATOS_[[#This Row],[% anualiz]]&lt;&gt;1),"Sí","NO")</f>
        <v>NO</v>
      </c>
      <c r="BW984" s="137" t="str">
        <f aca="false">+IF(DATOS_[[#This Row],[% normaliz]]*DATOS_[[#This Row],[% anualiz]]=1,"NO","Sí")</f>
        <v>Sí</v>
      </c>
      <c r="BX984" s="138" t="e">
        <f aca="false">(DATOS_[[#This Row],[S.BASE]]*(1/DATOS_[[#This Row],[% normaliz]])*(1/DATOS_[[#This Row],[% anualiz]]))*IF(DATOS_[[#This Row],[Check Equiparado]]="Sí",1,0)</f>
        <v>#DIV/0!</v>
      </c>
      <c r="BY9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4" s="138" t="e">
        <f aca="false">+DATOS_[[#This Row],[SALARIO BASE Eq]]+DATOS_[[#This Row],[Tot COMPL.SAL Eq]]</f>
        <v>#DIV/0!</v>
      </c>
      <c r="CA984" s="138" t="e">
        <f aca="false" t="array" ref="CA984:CA9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4" s="138" t="e">
        <f aca="false">+DATOS_[[#This Row],[TOTAL SALARIO Eq]]+DATOS_[[#This Row],[Tot Extrasalarial Eq]]</f>
        <v>#DIV/0!</v>
      </c>
      <c r="CC984" s="139" t="n">
        <f aca="false">DATOS_[[#This Row],[S.BASE]]</f>
        <v>0</v>
      </c>
      <c r="CD984" s="139" t="n">
        <f aca="false">+SUM(DATOS_[[#This Row],[Conc.Sal.01]:[Conc.Sal.30]])</f>
        <v>0</v>
      </c>
      <c r="CE984" s="139" t="n">
        <f aca="false">+DATOS_[[#This Row],[SALARIO BASE Ef]]+DATOS_[[#This Row],[Tot COMPL.SAL Ef]]</f>
        <v>0</v>
      </c>
      <c r="CF984" s="139" t="n">
        <f aca="false">+SUM(DATOS_[[#This Row],[C.Extra.01]:[C.Extra.05]])</f>
        <v>0</v>
      </c>
      <c r="CG984" s="139" t="n">
        <f aca="false">+DATOS_[[#This Row],[TOTAL SALARIO Ef]]+DATOS_[[#This Row],[Tot Extrasalarial Ef]]</f>
        <v>0</v>
      </c>
      <c r="CH984" s="140" t="n">
        <f aca="false">MIN(IF(DATOS_[[#This Row],[Fecha Fin Contrato]]="",$D$4,DATOS_[[#This Row],[Fecha Fin Contrato]]),$D$4)-MAX(DATOS_[[#This Row],[Fecha de Contratación]],$D$3)+1</f>
        <v>1</v>
      </c>
      <c r="CI984" s="141" t="str">
        <f aca="false">IF(COUNTIFS(DATOS_[id],DATOS_[[#This Row],[id]])&gt;1,DATOS_[[#This Row],[id]],"")</f>
        <v/>
      </c>
      <c r="CJ984" s="141" t="n">
        <f aca="false">(Inicio!$G$10-DATOS_[[#This Row],[Fecha Nacimiento]])/365.25</f>
        <v>0</v>
      </c>
      <c r="CK984" s="141" t="n">
        <f aca="false">(Inicio!$G$10-DATOS_[[#This Row],[Fecha de Antigüedad]])/365.25</f>
        <v>0</v>
      </c>
      <c r="CL984" s="141" t="e">
        <f aca="false">+VLOOKUP(DATOS_[[#This Row],[Clave de Contrato]],TblTiposContrato13[],3,0)</f>
        <v>#N/A</v>
      </c>
      <c r="CM984" s="141" t="e">
        <f aca="false">+VLOOKUP(DATOS_[[#This Row],[Clave de Contrato]],TblTiposContrato13[],4,0)</f>
        <v>#N/A</v>
      </c>
      <c r="CN984" s="141" t="str">
        <f aca="false">VLOOKUP(DATOS_[[#This Row],[Edad]],CONTRATOS!TblRngEdad,2,1)</f>
        <v>20  o menos</v>
      </c>
      <c r="CO984" s="141" t="str">
        <f aca="false">VLOOKUP(DATOS_[[#This Row],[Antigüedad]],TblRngAntg14[],2,1)</f>
        <v>0 a 1 años</v>
      </c>
    </row>
    <row r="985" customFormat="false" ht="13.8" hidden="false" customHeight="false" outlineLevel="0" collapsed="false">
      <c r="D985" s="128"/>
      <c r="E985" s="129"/>
      <c r="F985" s="129"/>
      <c r="G985" s="129"/>
      <c r="H985" s="130"/>
      <c r="I985" s="131"/>
      <c r="J985" s="128"/>
      <c r="K985" s="132"/>
      <c r="L985" s="132"/>
      <c r="M985" s="133"/>
      <c r="N985" s="133"/>
      <c r="O985" s="133"/>
      <c r="P985" s="129"/>
      <c r="Z985" s="74"/>
      <c r="AA985" s="75"/>
      <c r="AB985" s="75"/>
      <c r="AC985" s="129"/>
      <c r="AD985" s="134"/>
      <c r="AE985" s="134"/>
      <c r="AF985" s="134"/>
      <c r="AG985" s="134"/>
      <c r="AH985" s="134"/>
      <c r="AI985" s="134"/>
      <c r="AJ985" s="134"/>
      <c r="AK985" s="134"/>
      <c r="AL985" s="134"/>
      <c r="AM985" s="134"/>
      <c r="AN985" s="134"/>
      <c r="AO985" s="134"/>
      <c r="AP985" s="134"/>
      <c r="AQ985" s="134"/>
      <c r="AR985" s="134"/>
      <c r="AS985" s="134"/>
      <c r="AT985" s="134"/>
      <c r="AU985" s="134"/>
      <c r="AV985" s="134"/>
      <c r="AW985" s="134"/>
      <c r="AX985" s="134"/>
      <c r="AY985" s="134"/>
      <c r="AZ985" s="134"/>
      <c r="BA985" s="134"/>
      <c r="BB985" s="134"/>
      <c r="BC985" s="134"/>
      <c r="BD985" s="134"/>
      <c r="BE985" s="134"/>
      <c r="BF985" s="134"/>
      <c r="BG985" s="134"/>
      <c r="BH985" s="134"/>
      <c r="BI985" s="134"/>
      <c r="BJ985" s="134"/>
      <c r="BK985" s="134"/>
      <c r="BL985" s="134"/>
      <c r="BM985" s="135"/>
      <c r="BN985" s="136" t="n">
        <f aca="false">+MAX($D$3,DATOS_[[#This Row],[Fecha Inicio Sit. Contract.]])</f>
        <v>0</v>
      </c>
      <c r="BO985" s="136" t="n">
        <f aca="false">+MIN($D$4,DATOS_[[#This Row],[Fecha Fin Sit. Contract.]])</f>
        <v>0</v>
      </c>
      <c r="BP985" s="137" t="n">
        <f aca="false">+DATOS_[[#This Row],[% de jornada]]*IF(DATOS_[[#This Row],[% jornada reducida]]="",1,DATOS_[[#This Row],[% jornada reducida]])</f>
        <v>0</v>
      </c>
      <c r="BQ985" s="137" t="n">
        <f aca="false">+(DATOS_[[#This Row],[F.fin.cal]]-DATOS_[[#This Row],[F.ini.cal]]+1)/($D$4-$D$3+1)</f>
        <v>1</v>
      </c>
      <c r="BR985" s="137" t="str">
        <f aca="false">IF(OR(AND(DATOS_[[#This Row],[Fecha Fin Contrato]]&lt;$D$3,DATOS_[[#This Row],[Fecha Fin Contrato]]&lt;&gt;""),DATOS_[[#This Row],[Fecha de Contratación]]&gt;$D$4),"Fuera","Dentro")</f>
        <v>Dentro</v>
      </c>
      <c r="BS985" s="137" t="str">
        <f aca="false" t="array" ref="BS985:BS985">IF(MAX(IF(DATOS_[id]=DATOS_[[#This Row],[id]],DATOS_[F.fin.cal]))=DATOS_[[#This Row],[F.fin.cal]],"Sí","NO")</f>
        <v>Sí</v>
      </c>
      <c r="BT985" s="137" t="str">
        <f aca="false">IF(AND(DATOS_[[#This Row],[% normaliz]]&lt;&gt;1,DATOS_[[#This Row],[% anualiz]]=1),"Sí","NO")</f>
        <v>Sí</v>
      </c>
      <c r="BU985" s="137" t="str">
        <f aca="false">IF(AND(DATOS_[[#This Row],[% normaliz]]=1,DATOS_[[#This Row],[% anualiz]]&lt;&gt;1),"Sí","NO")</f>
        <v>NO</v>
      </c>
      <c r="BV985" s="137" t="str">
        <f aca="false">IF(AND(DATOS_[[#This Row],[% normaliz]]&lt;&gt;1,DATOS_[[#This Row],[% anualiz]]&lt;&gt;1),"Sí","NO")</f>
        <v>NO</v>
      </c>
      <c r="BW985" s="137" t="str">
        <f aca="false">+IF(DATOS_[[#This Row],[% normaliz]]*DATOS_[[#This Row],[% anualiz]]=1,"NO","Sí")</f>
        <v>Sí</v>
      </c>
      <c r="BX985" s="138" t="e">
        <f aca="false">(DATOS_[[#This Row],[S.BASE]]*(1/DATOS_[[#This Row],[% normaliz]])*(1/DATOS_[[#This Row],[% anualiz]]))*IF(DATOS_[[#This Row],[Check Equiparado]]="Sí",1,0)</f>
        <v>#DIV/0!</v>
      </c>
      <c r="BY9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5" s="138" t="e">
        <f aca="false">+DATOS_[[#This Row],[SALARIO BASE Eq]]+DATOS_[[#This Row],[Tot COMPL.SAL Eq]]</f>
        <v>#DIV/0!</v>
      </c>
      <c r="CA985" s="138" t="e">
        <f aca="false" t="array" ref="CA985:CA9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5" s="138" t="e">
        <f aca="false">+DATOS_[[#This Row],[TOTAL SALARIO Eq]]+DATOS_[[#This Row],[Tot Extrasalarial Eq]]</f>
        <v>#DIV/0!</v>
      </c>
      <c r="CC985" s="139" t="n">
        <f aca="false">DATOS_[[#This Row],[S.BASE]]</f>
        <v>0</v>
      </c>
      <c r="CD985" s="139" t="n">
        <f aca="false">+SUM(DATOS_[[#This Row],[Conc.Sal.01]:[Conc.Sal.30]])</f>
        <v>0</v>
      </c>
      <c r="CE985" s="139" t="n">
        <f aca="false">+DATOS_[[#This Row],[SALARIO BASE Ef]]+DATOS_[[#This Row],[Tot COMPL.SAL Ef]]</f>
        <v>0</v>
      </c>
      <c r="CF985" s="139" t="n">
        <f aca="false">+SUM(DATOS_[[#This Row],[C.Extra.01]:[C.Extra.05]])</f>
        <v>0</v>
      </c>
      <c r="CG985" s="139" t="n">
        <f aca="false">+DATOS_[[#This Row],[TOTAL SALARIO Ef]]+DATOS_[[#This Row],[Tot Extrasalarial Ef]]</f>
        <v>0</v>
      </c>
      <c r="CH985" s="140" t="n">
        <f aca="false">MIN(IF(DATOS_[[#This Row],[Fecha Fin Contrato]]="",$D$4,DATOS_[[#This Row],[Fecha Fin Contrato]]),$D$4)-MAX(DATOS_[[#This Row],[Fecha de Contratación]],$D$3)+1</f>
        <v>1</v>
      </c>
      <c r="CI985" s="141" t="str">
        <f aca="false">IF(COUNTIFS(DATOS_[id],DATOS_[[#This Row],[id]])&gt;1,DATOS_[[#This Row],[id]],"")</f>
        <v/>
      </c>
      <c r="CJ985" s="141" t="n">
        <f aca="false">(Inicio!$G$10-DATOS_[[#This Row],[Fecha Nacimiento]])/365.25</f>
        <v>0</v>
      </c>
      <c r="CK985" s="141" t="n">
        <f aca="false">(Inicio!$G$10-DATOS_[[#This Row],[Fecha de Antigüedad]])/365.25</f>
        <v>0</v>
      </c>
      <c r="CL985" s="141" t="e">
        <f aca="false">+VLOOKUP(DATOS_[[#This Row],[Clave de Contrato]],TblTiposContrato13[],3,0)</f>
        <v>#N/A</v>
      </c>
      <c r="CM985" s="141" t="e">
        <f aca="false">+VLOOKUP(DATOS_[[#This Row],[Clave de Contrato]],TblTiposContrato13[],4,0)</f>
        <v>#N/A</v>
      </c>
      <c r="CN985" s="141" t="str">
        <f aca="false">VLOOKUP(DATOS_[[#This Row],[Edad]],CONTRATOS!TblRngEdad,2,1)</f>
        <v>20  o menos</v>
      </c>
      <c r="CO985" s="141" t="str">
        <f aca="false">VLOOKUP(DATOS_[[#This Row],[Antigüedad]],TblRngAntg14[],2,1)</f>
        <v>0 a 1 años</v>
      </c>
    </row>
    <row r="986" customFormat="false" ht="13.8" hidden="false" customHeight="false" outlineLevel="0" collapsed="false">
      <c r="D986" s="128"/>
      <c r="E986" s="129"/>
      <c r="F986" s="129"/>
      <c r="G986" s="129"/>
      <c r="H986" s="130"/>
      <c r="I986" s="131"/>
      <c r="J986" s="128"/>
      <c r="K986" s="132"/>
      <c r="L986" s="132"/>
      <c r="M986" s="133"/>
      <c r="N986" s="133"/>
      <c r="O986" s="133"/>
      <c r="P986" s="129"/>
      <c r="Z986" s="74"/>
      <c r="AA986" s="75"/>
      <c r="AB986" s="75"/>
      <c r="AC986" s="129"/>
      <c r="AD986" s="134"/>
      <c r="AE986" s="134"/>
      <c r="AF986" s="134"/>
      <c r="AG986" s="134"/>
      <c r="AH986" s="134"/>
      <c r="AI986" s="134"/>
      <c r="AJ986" s="134"/>
      <c r="AK986" s="134"/>
      <c r="AL986" s="134"/>
      <c r="AM986" s="134"/>
      <c r="AN986" s="134"/>
      <c r="AO986" s="134"/>
      <c r="AP986" s="134"/>
      <c r="AQ986" s="134"/>
      <c r="AR986" s="134"/>
      <c r="AS986" s="134"/>
      <c r="AT986" s="134"/>
      <c r="AU986" s="134"/>
      <c r="AV986" s="134"/>
      <c r="AW986" s="134"/>
      <c r="AX986" s="134"/>
      <c r="AY986" s="134"/>
      <c r="AZ986" s="134"/>
      <c r="BA986" s="134"/>
      <c r="BB986" s="134"/>
      <c r="BC986" s="134"/>
      <c r="BD986" s="134"/>
      <c r="BE986" s="134"/>
      <c r="BF986" s="134"/>
      <c r="BG986" s="134"/>
      <c r="BH986" s="134"/>
      <c r="BI986" s="134"/>
      <c r="BJ986" s="134"/>
      <c r="BK986" s="134"/>
      <c r="BL986" s="134"/>
      <c r="BM986" s="135"/>
      <c r="BN986" s="136" t="n">
        <f aca="false">+MAX($D$3,DATOS_[[#This Row],[Fecha Inicio Sit. Contract.]])</f>
        <v>0</v>
      </c>
      <c r="BO986" s="136" t="n">
        <f aca="false">+MIN($D$4,DATOS_[[#This Row],[Fecha Fin Sit. Contract.]])</f>
        <v>0</v>
      </c>
      <c r="BP986" s="137" t="n">
        <f aca="false">+DATOS_[[#This Row],[% de jornada]]*IF(DATOS_[[#This Row],[% jornada reducida]]="",1,DATOS_[[#This Row],[% jornada reducida]])</f>
        <v>0</v>
      </c>
      <c r="BQ986" s="137" t="n">
        <f aca="false">+(DATOS_[[#This Row],[F.fin.cal]]-DATOS_[[#This Row],[F.ini.cal]]+1)/($D$4-$D$3+1)</f>
        <v>1</v>
      </c>
      <c r="BR986" s="137" t="str">
        <f aca="false">IF(OR(AND(DATOS_[[#This Row],[Fecha Fin Contrato]]&lt;$D$3,DATOS_[[#This Row],[Fecha Fin Contrato]]&lt;&gt;""),DATOS_[[#This Row],[Fecha de Contratación]]&gt;$D$4),"Fuera","Dentro")</f>
        <v>Dentro</v>
      </c>
      <c r="BS986" s="137" t="str">
        <f aca="false" t="array" ref="BS986:BS986">IF(MAX(IF(DATOS_[id]=DATOS_[[#This Row],[id]],DATOS_[F.fin.cal]))=DATOS_[[#This Row],[F.fin.cal]],"Sí","NO")</f>
        <v>Sí</v>
      </c>
      <c r="BT986" s="137" t="str">
        <f aca="false">IF(AND(DATOS_[[#This Row],[% normaliz]]&lt;&gt;1,DATOS_[[#This Row],[% anualiz]]=1),"Sí","NO")</f>
        <v>Sí</v>
      </c>
      <c r="BU986" s="137" t="str">
        <f aca="false">IF(AND(DATOS_[[#This Row],[% normaliz]]=1,DATOS_[[#This Row],[% anualiz]]&lt;&gt;1),"Sí","NO")</f>
        <v>NO</v>
      </c>
      <c r="BV986" s="137" t="str">
        <f aca="false">IF(AND(DATOS_[[#This Row],[% normaliz]]&lt;&gt;1,DATOS_[[#This Row],[% anualiz]]&lt;&gt;1),"Sí","NO")</f>
        <v>NO</v>
      </c>
      <c r="BW986" s="137" t="str">
        <f aca="false">+IF(DATOS_[[#This Row],[% normaliz]]*DATOS_[[#This Row],[% anualiz]]=1,"NO","Sí")</f>
        <v>Sí</v>
      </c>
      <c r="BX986" s="138" t="e">
        <f aca="false">(DATOS_[[#This Row],[S.BASE]]*(1/DATOS_[[#This Row],[% normaliz]])*(1/DATOS_[[#This Row],[% anualiz]]))*IF(DATOS_[[#This Row],[Check Equiparado]]="Sí",1,0)</f>
        <v>#DIV/0!</v>
      </c>
      <c r="BY9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6" s="138" t="e">
        <f aca="false">+DATOS_[[#This Row],[SALARIO BASE Eq]]+DATOS_[[#This Row],[Tot COMPL.SAL Eq]]</f>
        <v>#DIV/0!</v>
      </c>
      <c r="CA986" s="138" t="e">
        <f aca="false" t="array" ref="CA986:CA9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6" s="138" t="e">
        <f aca="false">+DATOS_[[#This Row],[TOTAL SALARIO Eq]]+DATOS_[[#This Row],[Tot Extrasalarial Eq]]</f>
        <v>#DIV/0!</v>
      </c>
      <c r="CC986" s="139" t="n">
        <f aca="false">DATOS_[[#This Row],[S.BASE]]</f>
        <v>0</v>
      </c>
      <c r="CD986" s="139" t="n">
        <f aca="false">+SUM(DATOS_[[#This Row],[Conc.Sal.01]:[Conc.Sal.30]])</f>
        <v>0</v>
      </c>
      <c r="CE986" s="139" t="n">
        <f aca="false">+DATOS_[[#This Row],[SALARIO BASE Ef]]+DATOS_[[#This Row],[Tot COMPL.SAL Ef]]</f>
        <v>0</v>
      </c>
      <c r="CF986" s="139" t="n">
        <f aca="false">+SUM(DATOS_[[#This Row],[C.Extra.01]:[C.Extra.05]])</f>
        <v>0</v>
      </c>
      <c r="CG986" s="139" t="n">
        <f aca="false">+DATOS_[[#This Row],[TOTAL SALARIO Ef]]+DATOS_[[#This Row],[Tot Extrasalarial Ef]]</f>
        <v>0</v>
      </c>
      <c r="CH986" s="140" t="n">
        <f aca="false">MIN(IF(DATOS_[[#This Row],[Fecha Fin Contrato]]="",$D$4,DATOS_[[#This Row],[Fecha Fin Contrato]]),$D$4)-MAX(DATOS_[[#This Row],[Fecha de Contratación]],$D$3)+1</f>
        <v>1</v>
      </c>
      <c r="CI986" s="141" t="str">
        <f aca="false">IF(COUNTIFS(DATOS_[id],DATOS_[[#This Row],[id]])&gt;1,DATOS_[[#This Row],[id]],"")</f>
        <v/>
      </c>
      <c r="CJ986" s="141" t="n">
        <f aca="false">(Inicio!$G$10-DATOS_[[#This Row],[Fecha Nacimiento]])/365.25</f>
        <v>0</v>
      </c>
      <c r="CK986" s="141" t="n">
        <f aca="false">(Inicio!$G$10-DATOS_[[#This Row],[Fecha de Antigüedad]])/365.25</f>
        <v>0</v>
      </c>
      <c r="CL986" s="141" t="e">
        <f aca="false">+VLOOKUP(DATOS_[[#This Row],[Clave de Contrato]],TblTiposContrato13[],3,0)</f>
        <v>#N/A</v>
      </c>
      <c r="CM986" s="141" t="e">
        <f aca="false">+VLOOKUP(DATOS_[[#This Row],[Clave de Contrato]],TblTiposContrato13[],4,0)</f>
        <v>#N/A</v>
      </c>
      <c r="CN986" s="141" t="str">
        <f aca="false">VLOOKUP(DATOS_[[#This Row],[Edad]],CONTRATOS!TblRngEdad,2,1)</f>
        <v>20  o menos</v>
      </c>
      <c r="CO986" s="141" t="str">
        <f aca="false">VLOOKUP(DATOS_[[#This Row],[Antigüedad]],TblRngAntg14[],2,1)</f>
        <v>0 a 1 años</v>
      </c>
    </row>
    <row r="987" customFormat="false" ht="13.8" hidden="false" customHeight="false" outlineLevel="0" collapsed="false">
      <c r="D987" s="128"/>
      <c r="E987" s="129"/>
      <c r="F987" s="129"/>
      <c r="G987" s="129"/>
      <c r="H987" s="130"/>
      <c r="I987" s="131"/>
      <c r="J987" s="128"/>
      <c r="K987" s="132"/>
      <c r="L987" s="132"/>
      <c r="M987" s="133"/>
      <c r="N987" s="133"/>
      <c r="O987" s="133"/>
      <c r="P987" s="129"/>
      <c r="Z987" s="74"/>
      <c r="AA987" s="75"/>
      <c r="AB987" s="75"/>
      <c r="AC987" s="129"/>
      <c r="AD987" s="134"/>
      <c r="AE987" s="134"/>
      <c r="AF987" s="134"/>
      <c r="AG987" s="134"/>
      <c r="AH987" s="134"/>
      <c r="AI987" s="134"/>
      <c r="AJ987" s="134"/>
      <c r="AK987" s="134"/>
      <c r="AL987" s="134"/>
      <c r="AM987" s="134"/>
      <c r="AN987" s="134"/>
      <c r="AO987" s="134"/>
      <c r="AP987" s="134"/>
      <c r="AQ987" s="134"/>
      <c r="AR987" s="134"/>
      <c r="AS987" s="134"/>
      <c r="AT987" s="134"/>
      <c r="AU987" s="134"/>
      <c r="AV987" s="134"/>
      <c r="AW987" s="134"/>
      <c r="AX987" s="134"/>
      <c r="AY987" s="134"/>
      <c r="AZ987" s="134"/>
      <c r="BA987" s="134"/>
      <c r="BB987" s="134"/>
      <c r="BC987" s="134"/>
      <c r="BD987" s="134"/>
      <c r="BE987" s="134"/>
      <c r="BF987" s="134"/>
      <c r="BG987" s="134"/>
      <c r="BH987" s="134"/>
      <c r="BI987" s="134"/>
      <c r="BJ987" s="134"/>
      <c r="BK987" s="134"/>
      <c r="BL987" s="134"/>
      <c r="BM987" s="135"/>
      <c r="BN987" s="136" t="n">
        <f aca="false">+MAX($D$3,DATOS_[[#This Row],[Fecha Inicio Sit. Contract.]])</f>
        <v>0</v>
      </c>
      <c r="BO987" s="136" t="n">
        <f aca="false">+MIN($D$4,DATOS_[[#This Row],[Fecha Fin Sit. Contract.]])</f>
        <v>0</v>
      </c>
      <c r="BP987" s="137" t="n">
        <f aca="false">+DATOS_[[#This Row],[% de jornada]]*IF(DATOS_[[#This Row],[% jornada reducida]]="",1,DATOS_[[#This Row],[% jornada reducida]])</f>
        <v>0</v>
      </c>
      <c r="BQ987" s="137" t="n">
        <f aca="false">+(DATOS_[[#This Row],[F.fin.cal]]-DATOS_[[#This Row],[F.ini.cal]]+1)/($D$4-$D$3+1)</f>
        <v>1</v>
      </c>
      <c r="BR987" s="137" t="str">
        <f aca="false">IF(OR(AND(DATOS_[[#This Row],[Fecha Fin Contrato]]&lt;$D$3,DATOS_[[#This Row],[Fecha Fin Contrato]]&lt;&gt;""),DATOS_[[#This Row],[Fecha de Contratación]]&gt;$D$4),"Fuera","Dentro")</f>
        <v>Dentro</v>
      </c>
      <c r="BS987" s="137" t="str">
        <f aca="false" t="array" ref="BS987:BS987">IF(MAX(IF(DATOS_[id]=DATOS_[[#This Row],[id]],DATOS_[F.fin.cal]))=DATOS_[[#This Row],[F.fin.cal]],"Sí","NO")</f>
        <v>Sí</v>
      </c>
      <c r="BT987" s="137" t="str">
        <f aca="false">IF(AND(DATOS_[[#This Row],[% normaliz]]&lt;&gt;1,DATOS_[[#This Row],[% anualiz]]=1),"Sí","NO")</f>
        <v>Sí</v>
      </c>
      <c r="BU987" s="137" t="str">
        <f aca="false">IF(AND(DATOS_[[#This Row],[% normaliz]]=1,DATOS_[[#This Row],[% anualiz]]&lt;&gt;1),"Sí","NO")</f>
        <v>NO</v>
      </c>
      <c r="BV987" s="137" t="str">
        <f aca="false">IF(AND(DATOS_[[#This Row],[% normaliz]]&lt;&gt;1,DATOS_[[#This Row],[% anualiz]]&lt;&gt;1),"Sí","NO")</f>
        <v>NO</v>
      </c>
      <c r="BW987" s="137" t="str">
        <f aca="false">+IF(DATOS_[[#This Row],[% normaliz]]*DATOS_[[#This Row],[% anualiz]]=1,"NO","Sí")</f>
        <v>Sí</v>
      </c>
      <c r="BX987" s="138" t="e">
        <f aca="false">(DATOS_[[#This Row],[S.BASE]]*(1/DATOS_[[#This Row],[% normaliz]])*(1/DATOS_[[#This Row],[% anualiz]]))*IF(DATOS_[[#This Row],[Check Equiparado]]="Sí",1,0)</f>
        <v>#DIV/0!</v>
      </c>
      <c r="BY9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7" s="138" t="e">
        <f aca="false">+DATOS_[[#This Row],[SALARIO BASE Eq]]+DATOS_[[#This Row],[Tot COMPL.SAL Eq]]</f>
        <v>#DIV/0!</v>
      </c>
      <c r="CA987" s="138" t="e">
        <f aca="false" t="array" ref="CA987:CA9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7" s="138" t="e">
        <f aca="false">+DATOS_[[#This Row],[TOTAL SALARIO Eq]]+DATOS_[[#This Row],[Tot Extrasalarial Eq]]</f>
        <v>#DIV/0!</v>
      </c>
      <c r="CC987" s="139" t="n">
        <f aca="false">DATOS_[[#This Row],[S.BASE]]</f>
        <v>0</v>
      </c>
      <c r="CD987" s="139" t="n">
        <f aca="false">+SUM(DATOS_[[#This Row],[Conc.Sal.01]:[Conc.Sal.30]])</f>
        <v>0</v>
      </c>
      <c r="CE987" s="139" t="n">
        <f aca="false">+DATOS_[[#This Row],[SALARIO BASE Ef]]+DATOS_[[#This Row],[Tot COMPL.SAL Ef]]</f>
        <v>0</v>
      </c>
      <c r="CF987" s="139" t="n">
        <f aca="false">+SUM(DATOS_[[#This Row],[C.Extra.01]:[C.Extra.05]])</f>
        <v>0</v>
      </c>
      <c r="CG987" s="139" t="n">
        <f aca="false">+DATOS_[[#This Row],[TOTAL SALARIO Ef]]+DATOS_[[#This Row],[Tot Extrasalarial Ef]]</f>
        <v>0</v>
      </c>
      <c r="CH987" s="140" t="n">
        <f aca="false">MIN(IF(DATOS_[[#This Row],[Fecha Fin Contrato]]="",$D$4,DATOS_[[#This Row],[Fecha Fin Contrato]]),$D$4)-MAX(DATOS_[[#This Row],[Fecha de Contratación]],$D$3)+1</f>
        <v>1</v>
      </c>
      <c r="CI987" s="141" t="str">
        <f aca="false">IF(COUNTIFS(DATOS_[id],DATOS_[[#This Row],[id]])&gt;1,DATOS_[[#This Row],[id]],"")</f>
        <v/>
      </c>
      <c r="CJ987" s="141" t="n">
        <f aca="false">(Inicio!$G$10-DATOS_[[#This Row],[Fecha Nacimiento]])/365.25</f>
        <v>0</v>
      </c>
      <c r="CK987" s="141" t="n">
        <f aca="false">(Inicio!$G$10-DATOS_[[#This Row],[Fecha de Antigüedad]])/365.25</f>
        <v>0</v>
      </c>
      <c r="CL987" s="141" t="e">
        <f aca="false">+VLOOKUP(DATOS_[[#This Row],[Clave de Contrato]],TblTiposContrato13[],3,0)</f>
        <v>#N/A</v>
      </c>
      <c r="CM987" s="141" t="e">
        <f aca="false">+VLOOKUP(DATOS_[[#This Row],[Clave de Contrato]],TblTiposContrato13[],4,0)</f>
        <v>#N/A</v>
      </c>
      <c r="CN987" s="141" t="str">
        <f aca="false">VLOOKUP(DATOS_[[#This Row],[Edad]],CONTRATOS!TblRngEdad,2,1)</f>
        <v>20  o menos</v>
      </c>
      <c r="CO987" s="141" t="str">
        <f aca="false">VLOOKUP(DATOS_[[#This Row],[Antigüedad]],TblRngAntg14[],2,1)</f>
        <v>0 a 1 años</v>
      </c>
    </row>
    <row r="988" customFormat="false" ht="13.8" hidden="false" customHeight="false" outlineLevel="0" collapsed="false">
      <c r="D988" s="128"/>
      <c r="E988" s="129"/>
      <c r="F988" s="129"/>
      <c r="G988" s="129"/>
      <c r="H988" s="130"/>
      <c r="I988" s="131"/>
      <c r="J988" s="128"/>
      <c r="K988" s="132"/>
      <c r="L988" s="132"/>
      <c r="M988" s="133"/>
      <c r="N988" s="133"/>
      <c r="O988" s="133"/>
      <c r="P988" s="129"/>
      <c r="Z988" s="74"/>
      <c r="AA988" s="75"/>
      <c r="AB988" s="75"/>
      <c r="AC988" s="129"/>
      <c r="AD988" s="134"/>
      <c r="AE988" s="134"/>
      <c r="AF988" s="134"/>
      <c r="AG988" s="134"/>
      <c r="AH988" s="134"/>
      <c r="AI988" s="134"/>
      <c r="AJ988" s="134"/>
      <c r="AK988" s="134"/>
      <c r="AL988" s="134"/>
      <c r="AM988" s="134"/>
      <c r="AN988" s="134"/>
      <c r="AO988" s="134"/>
      <c r="AP988" s="134"/>
      <c r="AQ988" s="134"/>
      <c r="AR988" s="134"/>
      <c r="AS988" s="134"/>
      <c r="AT988" s="134"/>
      <c r="AU988" s="134"/>
      <c r="AV988" s="134"/>
      <c r="AW988" s="134"/>
      <c r="AX988" s="134"/>
      <c r="AY988" s="134"/>
      <c r="AZ988" s="134"/>
      <c r="BA988" s="134"/>
      <c r="BB988" s="134"/>
      <c r="BC988" s="134"/>
      <c r="BD988" s="134"/>
      <c r="BE988" s="134"/>
      <c r="BF988" s="134"/>
      <c r="BG988" s="134"/>
      <c r="BH988" s="134"/>
      <c r="BI988" s="134"/>
      <c r="BJ988" s="134"/>
      <c r="BK988" s="134"/>
      <c r="BL988" s="134"/>
      <c r="BM988" s="135"/>
      <c r="BN988" s="136" t="n">
        <f aca="false">+MAX($D$3,DATOS_[[#This Row],[Fecha Inicio Sit. Contract.]])</f>
        <v>0</v>
      </c>
      <c r="BO988" s="136" t="n">
        <f aca="false">+MIN($D$4,DATOS_[[#This Row],[Fecha Fin Sit. Contract.]])</f>
        <v>0</v>
      </c>
      <c r="BP988" s="137" t="n">
        <f aca="false">+DATOS_[[#This Row],[% de jornada]]*IF(DATOS_[[#This Row],[% jornada reducida]]="",1,DATOS_[[#This Row],[% jornada reducida]])</f>
        <v>0</v>
      </c>
      <c r="BQ988" s="137" t="n">
        <f aca="false">+(DATOS_[[#This Row],[F.fin.cal]]-DATOS_[[#This Row],[F.ini.cal]]+1)/($D$4-$D$3+1)</f>
        <v>1</v>
      </c>
      <c r="BR988" s="137" t="str">
        <f aca="false">IF(OR(AND(DATOS_[[#This Row],[Fecha Fin Contrato]]&lt;$D$3,DATOS_[[#This Row],[Fecha Fin Contrato]]&lt;&gt;""),DATOS_[[#This Row],[Fecha de Contratación]]&gt;$D$4),"Fuera","Dentro")</f>
        <v>Dentro</v>
      </c>
      <c r="BS988" s="137" t="str">
        <f aca="false" t="array" ref="BS988:BS988">IF(MAX(IF(DATOS_[id]=DATOS_[[#This Row],[id]],DATOS_[F.fin.cal]))=DATOS_[[#This Row],[F.fin.cal]],"Sí","NO")</f>
        <v>Sí</v>
      </c>
      <c r="BT988" s="137" t="str">
        <f aca="false">IF(AND(DATOS_[[#This Row],[% normaliz]]&lt;&gt;1,DATOS_[[#This Row],[% anualiz]]=1),"Sí","NO")</f>
        <v>Sí</v>
      </c>
      <c r="BU988" s="137" t="str">
        <f aca="false">IF(AND(DATOS_[[#This Row],[% normaliz]]=1,DATOS_[[#This Row],[% anualiz]]&lt;&gt;1),"Sí","NO")</f>
        <v>NO</v>
      </c>
      <c r="BV988" s="137" t="str">
        <f aca="false">IF(AND(DATOS_[[#This Row],[% normaliz]]&lt;&gt;1,DATOS_[[#This Row],[% anualiz]]&lt;&gt;1),"Sí","NO")</f>
        <v>NO</v>
      </c>
      <c r="BW988" s="137" t="str">
        <f aca="false">+IF(DATOS_[[#This Row],[% normaliz]]*DATOS_[[#This Row],[% anualiz]]=1,"NO","Sí")</f>
        <v>Sí</v>
      </c>
      <c r="BX988" s="138" t="e">
        <f aca="false">(DATOS_[[#This Row],[S.BASE]]*(1/DATOS_[[#This Row],[% normaliz]])*(1/DATOS_[[#This Row],[% anualiz]]))*IF(DATOS_[[#This Row],[Check Equiparado]]="Sí",1,0)</f>
        <v>#DIV/0!</v>
      </c>
      <c r="BY9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8" s="138" t="e">
        <f aca="false">+DATOS_[[#This Row],[SALARIO BASE Eq]]+DATOS_[[#This Row],[Tot COMPL.SAL Eq]]</f>
        <v>#DIV/0!</v>
      </c>
      <c r="CA988" s="138" t="e">
        <f aca="false" t="array" ref="CA988:CA9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8" s="138" t="e">
        <f aca="false">+DATOS_[[#This Row],[TOTAL SALARIO Eq]]+DATOS_[[#This Row],[Tot Extrasalarial Eq]]</f>
        <v>#DIV/0!</v>
      </c>
      <c r="CC988" s="139" t="n">
        <f aca="false">DATOS_[[#This Row],[S.BASE]]</f>
        <v>0</v>
      </c>
      <c r="CD988" s="139" t="n">
        <f aca="false">+SUM(DATOS_[[#This Row],[Conc.Sal.01]:[Conc.Sal.30]])</f>
        <v>0</v>
      </c>
      <c r="CE988" s="139" t="n">
        <f aca="false">+DATOS_[[#This Row],[SALARIO BASE Ef]]+DATOS_[[#This Row],[Tot COMPL.SAL Ef]]</f>
        <v>0</v>
      </c>
      <c r="CF988" s="139" t="n">
        <f aca="false">+SUM(DATOS_[[#This Row],[C.Extra.01]:[C.Extra.05]])</f>
        <v>0</v>
      </c>
      <c r="CG988" s="139" t="n">
        <f aca="false">+DATOS_[[#This Row],[TOTAL SALARIO Ef]]+DATOS_[[#This Row],[Tot Extrasalarial Ef]]</f>
        <v>0</v>
      </c>
      <c r="CH988" s="140" t="n">
        <f aca="false">MIN(IF(DATOS_[[#This Row],[Fecha Fin Contrato]]="",$D$4,DATOS_[[#This Row],[Fecha Fin Contrato]]),$D$4)-MAX(DATOS_[[#This Row],[Fecha de Contratación]],$D$3)+1</f>
        <v>1</v>
      </c>
      <c r="CI988" s="141" t="str">
        <f aca="false">IF(COUNTIFS(DATOS_[id],DATOS_[[#This Row],[id]])&gt;1,DATOS_[[#This Row],[id]],"")</f>
        <v/>
      </c>
      <c r="CJ988" s="141" t="n">
        <f aca="false">(Inicio!$G$10-DATOS_[[#This Row],[Fecha Nacimiento]])/365.25</f>
        <v>0</v>
      </c>
      <c r="CK988" s="141" t="n">
        <f aca="false">(Inicio!$G$10-DATOS_[[#This Row],[Fecha de Antigüedad]])/365.25</f>
        <v>0</v>
      </c>
      <c r="CL988" s="141" t="e">
        <f aca="false">+VLOOKUP(DATOS_[[#This Row],[Clave de Contrato]],TblTiposContrato13[],3,0)</f>
        <v>#N/A</v>
      </c>
      <c r="CM988" s="141" t="e">
        <f aca="false">+VLOOKUP(DATOS_[[#This Row],[Clave de Contrato]],TblTiposContrato13[],4,0)</f>
        <v>#N/A</v>
      </c>
      <c r="CN988" s="141" t="str">
        <f aca="false">VLOOKUP(DATOS_[[#This Row],[Edad]],CONTRATOS!TblRngEdad,2,1)</f>
        <v>20  o menos</v>
      </c>
      <c r="CO988" s="141" t="str">
        <f aca="false">VLOOKUP(DATOS_[[#This Row],[Antigüedad]],TblRngAntg14[],2,1)</f>
        <v>0 a 1 años</v>
      </c>
    </row>
    <row r="989" customFormat="false" ht="13.8" hidden="false" customHeight="false" outlineLevel="0" collapsed="false">
      <c r="D989" s="128"/>
      <c r="E989" s="129"/>
      <c r="F989" s="129"/>
      <c r="G989" s="129"/>
      <c r="H989" s="130"/>
      <c r="I989" s="131"/>
      <c r="J989" s="128"/>
      <c r="K989" s="132"/>
      <c r="L989" s="132"/>
      <c r="M989" s="133"/>
      <c r="N989" s="133"/>
      <c r="O989" s="133"/>
      <c r="P989" s="129"/>
      <c r="Z989" s="74"/>
      <c r="AA989" s="75"/>
      <c r="AB989" s="75"/>
      <c r="AC989" s="129"/>
      <c r="AD989" s="134"/>
      <c r="AE989" s="134"/>
      <c r="AF989" s="134"/>
      <c r="AG989" s="134"/>
      <c r="AH989" s="134"/>
      <c r="AI989" s="134"/>
      <c r="AJ989" s="134"/>
      <c r="AK989" s="134"/>
      <c r="AL989" s="134"/>
      <c r="AM989" s="134"/>
      <c r="AN989" s="134"/>
      <c r="AO989" s="134"/>
      <c r="AP989" s="134"/>
      <c r="AQ989" s="134"/>
      <c r="AR989" s="134"/>
      <c r="AS989" s="134"/>
      <c r="AT989" s="134"/>
      <c r="AU989" s="134"/>
      <c r="AV989" s="134"/>
      <c r="AW989" s="134"/>
      <c r="AX989" s="134"/>
      <c r="AY989" s="134"/>
      <c r="AZ989" s="134"/>
      <c r="BA989" s="134"/>
      <c r="BB989" s="134"/>
      <c r="BC989" s="134"/>
      <c r="BD989" s="134"/>
      <c r="BE989" s="134"/>
      <c r="BF989" s="134"/>
      <c r="BG989" s="134"/>
      <c r="BH989" s="134"/>
      <c r="BI989" s="134"/>
      <c r="BJ989" s="134"/>
      <c r="BK989" s="134"/>
      <c r="BL989" s="134"/>
      <c r="BM989" s="135"/>
      <c r="BN989" s="136" t="n">
        <f aca="false">+MAX($D$3,DATOS_[[#This Row],[Fecha Inicio Sit. Contract.]])</f>
        <v>0</v>
      </c>
      <c r="BO989" s="136" t="n">
        <f aca="false">+MIN($D$4,DATOS_[[#This Row],[Fecha Fin Sit. Contract.]])</f>
        <v>0</v>
      </c>
      <c r="BP989" s="137" t="n">
        <f aca="false">+DATOS_[[#This Row],[% de jornada]]*IF(DATOS_[[#This Row],[% jornada reducida]]="",1,DATOS_[[#This Row],[% jornada reducida]])</f>
        <v>0</v>
      </c>
      <c r="BQ989" s="137" t="n">
        <f aca="false">+(DATOS_[[#This Row],[F.fin.cal]]-DATOS_[[#This Row],[F.ini.cal]]+1)/($D$4-$D$3+1)</f>
        <v>1</v>
      </c>
      <c r="BR989" s="137" t="str">
        <f aca="false">IF(OR(AND(DATOS_[[#This Row],[Fecha Fin Contrato]]&lt;$D$3,DATOS_[[#This Row],[Fecha Fin Contrato]]&lt;&gt;""),DATOS_[[#This Row],[Fecha de Contratación]]&gt;$D$4),"Fuera","Dentro")</f>
        <v>Dentro</v>
      </c>
      <c r="BS989" s="137" t="str">
        <f aca="false" t="array" ref="BS989:BS989">IF(MAX(IF(DATOS_[id]=DATOS_[[#This Row],[id]],DATOS_[F.fin.cal]))=DATOS_[[#This Row],[F.fin.cal]],"Sí","NO")</f>
        <v>Sí</v>
      </c>
      <c r="BT989" s="137" t="str">
        <f aca="false">IF(AND(DATOS_[[#This Row],[% normaliz]]&lt;&gt;1,DATOS_[[#This Row],[% anualiz]]=1),"Sí","NO")</f>
        <v>Sí</v>
      </c>
      <c r="BU989" s="137" t="str">
        <f aca="false">IF(AND(DATOS_[[#This Row],[% normaliz]]=1,DATOS_[[#This Row],[% anualiz]]&lt;&gt;1),"Sí","NO")</f>
        <v>NO</v>
      </c>
      <c r="BV989" s="137" t="str">
        <f aca="false">IF(AND(DATOS_[[#This Row],[% normaliz]]&lt;&gt;1,DATOS_[[#This Row],[% anualiz]]&lt;&gt;1),"Sí","NO")</f>
        <v>NO</v>
      </c>
      <c r="BW989" s="137" t="str">
        <f aca="false">+IF(DATOS_[[#This Row],[% normaliz]]*DATOS_[[#This Row],[% anualiz]]=1,"NO","Sí")</f>
        <v>Sí</v>
      </c>
      <c r="BX989" s="138" t="e">
        <f aca="false">(DATOS_[[#This Row],[S.BASE]]*(1/DATOS_[[#This Row],[% normaliz]])*(1/DATOS_[[#This Row],[% anualiz]]))*IF(DATOS_[[#This Row],[Check Equiparado]]="Sí",1,0)</f>
        <v>#DIV/0!</v>
      </c>
      <c r="BY9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9" s="138" t="e">
        <f aca="false">+DATOS_[[#This Row],[SALARIO BASE Eq]]+DATOS_[[#This Row],[Tot COMPL.SAL Eq]]</f>
        <v>#DIV/0!</v>
      </c>
      <c r="CA989" s="138" t="e">
        <f aca="false" t="array" ref="CA989:CA9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9" s="138" t="e">
        <f aca="false">+DATOS_[[#This Row],[TOTAL SALARIO Eq]]+DATOS_[[#This Row],[Tot Extrasalarial Eq]]</f>
        <v>#DIV/0!</v>
      </c>
      <c r="CC989" s="139" t="n">
        <f aca="false">DATOS_[[#This Row],[S.BASE]]</f>
        <v>0</v>
      </c>
      <c r="CD989" s="139" t="n">
        <f aca="false">+SUM(DATOS_[[#This Row],[Conc.Sal.01]:[Conc.Sal.30]])</f>
        <v>0</v>
      </c>
      <c r="CE989" s="139" t="n">
        <f aca="false">+DATOS_[[#This Row],[SALARIO BASE Ef]]+DATOS_[[#This Row],[Tot COMPL.SAL Ef]]</f>
        <v>0</v>
      </c>
      <c r="CF989" s="139" t="n">
        <f aca="false">+SUM(DATOS_[[#This Row],[C.Extra.01]:[C.Extra.05]])</f>
        <v>0</v>
      </c>
      <c r="CG989" s="139" t="n">
        <f aca="false">+DATOS_[[#This Row],[TOTAL SALARIO Ef]]+DATOS_[[#This Row],[Tot Extrasalarial Ef]]</f>
        <v>0</v>
      </c>
      <c r="CH989" s="140" t="n">
        <f aca="false">MIN(IF(DATOS_[[#This Row],[Fecha Fin Contrato]]="",$D$4,DATOS_[[#This Row],[Fecha Fin Contrato]]),$D$4)-MAX(DATOS_[[#This Row],[Fecha de Contratación]],$D$3)+1</f>
        <v>1</v>
      </c>
      <c r="CI989" s="141" t="str">
        <f aca="false">IF(COUNTIFS(DATOS_[id],DATOS_[[#This Row],[id]])&gt;1,DATOS_[[#This Row],[id]],"")</f>
        <v/>
      </c>
      <c r="CJ989" s="141" t="n">
        <f aca="false">(Inicio!$G$10-DATOS_[[#This Row],[Fecha Nacimiento]])/365.25</f>
        <v>0</v>
      </c>
      <c r="CK989" s="141" t="n">
        <f aca="false">(Inicio!$G$10-DATOS_[[#This Row],[Fecha de Antigüedad]])/365.25</f>
        <v>0</v>
      </c>
      <c r="CL989" s="141" t="e">
        <f aca="false">+VLOOKUP(DATOS_[[#This Row],[Clave de Contrato]],TblTiposContrato13[],3,0)</f>
        <v>#N/A</v>
      </c>
      <c r="CM989" s="141" t="e">
        <f aca="false">+VLOOKUP(DATOS_[[#This Row],[Clave de Contrato]],TblTiposContrato13[],4,0)</f>
        <v>#N/A</v>
      </c>
      <c r="CN989" s="141" t="str">
        <f aca="false">VLOOKUP(DATOS_[[#This Row],[Edad]],CONTRATOS!TblRngEdad,2,1)</f>
        <v>20  o menos</v>
      </c>
      <c r="CO989" s="141" t="str">
        <f aca="false">VLOOKUP(DATOS_[[#This Row],[Antigüedad]],TblRngAntg14[],2,1)</f>
        <v>0 a 1 años</v>
      </c>
    </row>
    <row r="990" customFormat="false" ht="13.8" hidden="false" customHeight="false" outlineLevel="0" collapsed="false">
      <c r="D990" s="128"/>
      <c r="E990" s="129"/>
      <c r="F990" s="129"/>
      <c r="G990" s="129"/>
      <c r="H990" s="130"/>
      <c r="I990" s="131"/>
      <c r="J990" s="128"/>
      <c r="K990" s="132"/>
      <c r="L990" s="132"/>
      <c r="M990" s="133"/>
      <c r="N990" s="133"/>
      <c r="O990" s="133"/>
      <c r="P990" s="129"/>
      <c r="Z990" s="74"/>
      <c r="AA990" s="75"/>
      <c r="AB990" s="75"/>
      <c r="AC990" s="129"/>
      <c r="AD990" s="134"/>
      <c r="AE990" s="134"/>
      <c r="AF990" s="134"/>
      <c r="AG990" s="134"/>
      <c r="AH990" s="134"/>
      <c r="AI990" s="134"/>
      <c r="AJ990" s="134"/>
      <c r="AK990" s="134"/>
      <c r="AL990" s="134"/>
      <c r="AM990" s="134"/>
      <c r="AN990" s="134"/>
      <c r="AO990" s="134"/>
      <c r="AP990" s="134"/>
      <c r="AQ990" s="134"/>
      <c r="AR990" s="134"/>
      <c r="AS990" s="134"/>
      <c r="AT990" s="134"/>
      <c r="AU990" s="134"/>
      <c r="AV990" s="134"/>
      <c r="AW990" s="134"/>
      <c r="AX990" s="134"/>
      <c r="AY990" s="134"/>
      <c r="AZ990" s="134"/>
      <c r="BA990" s="134"/>
      <c r="BB990" s="134"/>
      <c r="BC990" s="134"/>
      <c r="BD990" s="134"/>
      <c r="BE990" s="134"/>
      <c r="BF990" s="134"/>
      <c r="BG990" s="134"/>
      <c r="BH990" s="134"/>
      <c r="BI990" s="134"/>
      <c r="BJ990" s="134"/>
      <c r="BK990" s="134"/>
      <c r="BL990" s="134"/>
      <c r="BM990" s="135"/>
      <c r="BN990" s="136" t="n">
        <f aca="false">+MAX($D$3,DATOS_[[#This Row],[Fecha Inicio Sit. Contract.]])</f>
        <v>0</v>
      </c>
      <c r="BO990" s="136" t="n">
        <f aca="false">+MIN($D$4,DATOS_[[#This Row],[Fecha Fin Sit. Contract.]])</f>
        <v>0</v>
      </c>
      <c r="BP990" s="137" t="n">
        <f aca="false">+DATOS_[[#This Row],[% de jornada]]*IF(DATOS_[[#This Row],[% jornada reducida]]="",1,DATOS_[[#This Row],[% jornada reducida]])</f>
        <v>0</v>
      </c>
      <c r="BQ990" s="137" t="n">
        <f aca="false">+(DATOS_[[#This Row],[F.fin.cal]]-DATOS_[[#This Row],[F.ini.cal]]+1)/($D$4-$D$3+1)</f>
        <v>1</v>
      </c>
      <c r="BR990" s="137" t="str">
        <f aca="false">IF(OR(AND(DATOS_[[#This Row],[Fecha Fin Contrato]]&lt;$D$3,DATOS_[[#This Row],[Fecha Fin Contrato]]&lt;&gt;""),DATOS_[[#This Row],[Fecha de Contratación]]&gt;$D$4),"Fuera","Dentro")</f>
        <v>Dentro</v>
      </c>
      <c r="BS990" s="137" t="str">
        <f aca="false" t="array" ref="BS990:BS990">IF(MAX(IF(DATOS_[id]=DATOS_[[#This Row],[id]],DATOS_[F.fin.cal]))=DATOS_[[#This Row],[F.fin.cal]],"Sí","NO")</f>
        <v>Sí</v>
      </c>
      <c r="BT990" s="137" t="str">
        <f aca="false">IF(AND(DATOS_[[#This Row],[% normaliz]]&lt;&gt;1,DATOS_[[#This Row],[% anualiz]]=1),"Sí","NO")</f>
        <v>Sí</v>
      </c>
      <c r="BU990" s="137" t="str">
        <f aca="false">IF(AND(DATOS_[[#This Row],[% normaliz]]=1,DATOS_[[#This Row],[% anualiz]]&lt;&gt;1),"Sí","NO")</f>
        <v>NO</v>
      </c>
      <c r="BV990" s="137" t="str">
        <f aca="false">IF(AND(DATOS_[[#This Row],[% normaliz]]&lt;&gt;1,DATOS_[[#This Row],[% anualiz]]&lt;&gt;1),"Sí","NO")</f>
        <v>NO</v>
      </c>
      <c r="BW990" s="137" t="str">
        <f aca="false">+IF(DATOS_[[#This Row],[% normaliz]]*DATOS_[[#This Row],[% anualiz]]=1,"NO","Sí")</f>
        <v>Sí</v>
      </c>
      <c r="BX990" s="138" t="e">
        <f aca="false">(DATOS_[[#This Row],[S.BASE]]*(1/DATOS_[[#This Row],[% normaliz]])*(1/DATOS_[[#This Row],[% anualiz]]))*IF(DATOS_[[#This Row],[Check Equiparado]]="Sí",1,0)</f>
        <v>#DIV/0!</v>
      </c>
      <c r="BY9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0" s="138" t="e">
        <f aca="false">+DATOS_[[#This Row],[SALARIO BASE Eq]]+DATOS_[[#This Row],[Tot COMPL.SAL Eq]]</f>
        <v>#DIV/0!</v>
      </c>
      <c r="CA990" s="138" t="e">
        <f aca="false" t="array" ref="CA990:CA9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0" s="138" t="e">
        <f aca="false">+DATOS_[[#This Row],[TOTAL SALARIO Eq]]+DATOS_[[#This Row],[Tot Extrasalarial Eq]]</f>
        <v>#DIV/0!</v>
      </c>
      <c r="CC990" s="139" t="n">
        <f aca="false">DATOS_[[#This Row],[S.BASE]]</f>
        <v>0</v>
      </c>
      <c r="CD990" s="139" t="n">
        <f aca="false">+SUM(DATOS_[[#This Row],[Conc.Sal.01]:[Conc.Sal.30]])</f>
        <v>0</v>
      </c>
      <c r="CE990" s="139" t="n">
        <f aca="false">+DATOS_[[#This Row],[SALARIO BASE Ef]]+DATOS_[[#This Row],[Tot COMPL.SAL Ef]]</f>
        <v>0</v>
      </c>
      <c r="CF990" s="139" t="n">
        <f aca="false">+SUM(DATOS_[[#This Row],[C.Extra.01]:[C.Extra.05]])</f>
        <v>0</v>
      </c>
      <c r="CG990" s="139" t="n">
        <f aca="false">+DATOS_[[#This Row],[TOTAL SALARIO Ef]]+DATOS_[[#This Row],[Tot Extrasalarial Ef]]</f>
        <v>0</v>
      </c>
      <c r="CH990" s="140" t="n">
        <f aca="false">MIN(IF(DATOS_[[#This Row],[Fecha Fin Contrato]]="",$D$4,DATOS_[[#This Row],[Fecha Fin Contrato]]),$D$4)-MAX(DATOS_[[#This Row],[Fecha de Contratación]],$D$3)+1</f>
        <v>1</v>
      </c>
      <c r="CI990" s="141" t="str">
        <f aca="false">IF(COUNTIFS(DATOS_[id],DATOS_[[#This Row],[id]])&gt;1,DATOS_[[#This Row],[id]],"")</f>
        <v/>
      </c>
      <c r="CJ990" s="141" t="n">
        <f aca="false">(Inicio!$G$10-DATOS_[[#This Row],[Fecha Nacimiento]])/365.25</f>
        <v>0</v>
      </c>
      <c r="CK990" s="141" t="n">
        <f aca="false">(Inicio!$G$10-DATOS_[[#This Row],[Fecha de Antigüedad]])/365.25</f>
        <v>0</v>
      </c>
      <c r="CL990" s="141" t="e">
        <f aca="false">+VLOOKUP(DATOS_[[#This Row],[Clave de Contrato]],TblTiposContrato13[],3,0)</f>
        <v>#N/A</v>
      </c>
      <c r="CM990" s="141" t="e">
        <f aca="false">+VLOOKUP(DATOS_[[#This Row],[Clave de Contrato]],TblTiposContrato13[],4,0)</f>
        <v>#N/A</v>
      </c>
      <c r="CN990" s="141" t="str">
        <f aca="false">VLOOKUP(DATOS_[[#This Row],[Edad]],CONTRATOS!TblRngEdad,2,1)</f>
        <v>20  o menos</v>
      </c>
      <c r="CO990" s="141" t="str">
        <f aca="false">VLOOKUP(DATOS_[[#This Row],[Antigüedad]],TblRngAntg14[],2,1)</f>
        <v>0 a 1 años</v>
      </c>
    </row>
    <row r="991" customFormat="false" ht="13.8" hidden="false" customHeight="false" outlineLevel="0" collapsed="false">
      <c r="D991" s="128"/>
      <c r="E991" s="129"/>
      <c r="F991" s="129"/>
      <c r="G991" s="129"/>
      <c r="H991" s="130"/>
      <c r="I991" s="131"/>
      <c r="J991" s="128"/>
      <c r="K991" s="132"/>
      <c r="L991" s="132"/>
      <c r="M991" s="133"/>
      <c r="N991" s="133"/>
      <c r="O991" s="133"/>
      <c r="P991" s="129"/>
      <c r="Z991" s="74"/>
      <c r="AA991" s="75"/>
      <c r="AB991" s="75"/>
      <c r="AC991" s="129"/>
      <c r="AD991" s="134"/>
      <c r="AE991" s="134"/>
      <c r="AF991" s="134"/>
      <c r="AG991" s="134"/>
      <c r="AH991" s="134"/>
      <c r="AI991" s="134"/>
      <c r="AJ991" s="134"/>
      <c r="AK991" s="134"/>
      <c r="AL991" s="134"/>
      <c r="AM991" s="134"/>
      <c r="AN991" s="134"/>
      <c r="AO991" s="134"/>
      <c r="AP991" s="134"/>
      <c r="AQ991" s="134"/>
      <c r="AR991" s="134"/>
      <c r="AS991" s="134"/>
      <c r="AT991" s="134"/>
      <c r="AU991" s="134"/>
      <c r="AV991" s="134"/>
      <c r="AW991" s="134"/>
      <c r="AX991" s="134"/>
      <c r="AY991" s="134"/>
      <c r="AZ991" s="134"/>
      <c r="BA991" s="134"/>
      <c r="BB991" s="134"/>
      <c r="BC991" s="134"/>
      <c r="BD991" s="134"/>
      <c r="BE991" s="134"/>
      <c r="BF991" s="134"/>
      <c r="BG991" s="134"/>
      <c r="BH991" s="134"/>
      <c r="BI991" s="134"/>
      <c r="BJ991" s="134"/>
      <c r="BK991" s="134"/>
      <c r="BL991" s="134"/>
      <c r="BM991" s="135"/>
      <c r="BN991" s="136" t="n">
        <f aca="false">+MAX($D$3,DATOS_[[#This Row],[Fecha Inicio Sit. Contract.]])</f>
        <v>0</v>
      </c>
      <c r="BO991" s="136" t="n">
        <f aca="false">+MIN($D$4,DATOS_[[#This Row],[Fecha Fin Sit. Contract.]])</f>
        <v>0</v>
      </c>
      <c r="BP991" s="137" t="n">
        <f aca="false">+DATOS_[[#This Row],[% de jornada]]*IF(DATOS_[[#This Row],[% jornada reducida]]="",1,DATOS_[[#This Row],[% jornada reducida]])</f>
        <v>0</v>
      </c>
      <c r="BQ991" s="137" t="n">
        <f aca="false">+(DATOS_[[#This Row],[F.fin.cal]]-DATOS_[[#This Row],[F.ini.cal]]+1)/($D$4-$D$3+1)</f>
        <v>1</v>
      </c>
      <c r="BR991" s="137" t="str">
        <f aca="false">IF(OR(AND(DATOS_[[#This Row],[Fecha Fin Contrato]]&lt;$D$3,DATOS_[[#This Row],[Fecha Fin Contrato]]&lt;&gt;""),DATOS_[[#This Row],[Fecha de Contratación]]&gt;$D$4),"Fuera","Dentro")</f>
        <v>Dentro</v>
      </c>
      <c r="BS991" s="137" t="str">
        <f aca="false" t="array" ref="BS991:BS991">IF(MAX(IF(DATOS_[id]=DATOS_[[#This Row],[id]],DATOS_[F.fin.cal]))=DATOS_[[#This Row],[F.fin.cal]],"Sí","NO")</f>
        <v>Sí</v>
      </c>
      <c r="BT991" s="137" t="str">
        <f aca="false">IF(AND(DATOS_[[#This Row],[% normaliz]]&lt;&gt;1,DATOS_[[#This Row],[% anualiz]]=1),"Sí","NO")</f>
        <v>Sí</v>
      </c>
      <c r="BU991" s="137" t="str">
        <f aca="false">IF(AND(DATOS_[[#This Row],[% normaliz]]=1,DATOS_[[#This Row],[% anualiz]]&lt;&gt;1),"Sí","NO")</f>
        <v>NO</v>
      </c>
      <c r="BV991" s="137" t="str">
        <f aca="false">IF(AND(DATOS_[[#This Row],[% normaliz]]&lt;&gt;1,DATOS_[[#This Row],[% anualiz]]&lt;&gt;1),"Sí","NO")</f>
        <v>NO</v>
      </c>
      <c r="BW991" s="137" t="str">
        <f aca="false">+IF(DATOS_[[#This Row],[% normaliz]]*DATOS_[[#This Row],[% anualiz]]=1,"NO","Sí")</f>
        <v>Sí</v>
      </c>
      <c r="BX991" s="138" t="e">
        <f aca="false">(DATOS_[[#This Row],[S.BASE]]*(1/DATOS_[[#This Row],[% normaliz]])*(1/DATOS_[[#This Row],[% anualiz]]))*IF(DATOS_[[#This Row],[Check Equiparado]]="Sí",1,0)</f>
        <v>#DIV/0!</v>
      </c>
      <c r="BY9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1" s="138" t="e">
        <f aca="false">+DATOS_[[#This Row],[SALARIO BASE Eq]]+DATOS_[[#This Row],[Tot COMPL.SAL Eq]]</f>
        <v>#DIV/0!</v>
      </c>
      <c r="CA991" s="138" t="e">
        <f aca="false" t="array" ref="CA991:CA9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1" s="138" t="e">
        <f aca="false">+DATOS_[[#This Row],[TOTAL SALARIO Eq]]+DATOS_[[#This Row],[Tot Extrasalarial Eq]]</f>
        <v>#DIV/0!</v>
      </c>
      <c r="CC991" s="139" t="n">
        <f aca="false">DATOS_[[#This Row],[S.BASE]]</f>
        <v>0</v>
      </c>
      <c r="CD991" s="139" t="n">
        <f aca="false">+SUM(DATOS_[[#This Row],[Conc.Sal.01]:[Conc.Sal.30]])</f>
        <v>0</v>
      </c>
      <c r="CE991" s="139" t="n">
        <f aca="false">+DATOS_[[#This Row],[SALARIO BASE Ef]]+DATOS_[[#This Row],[Tot COMPL.SAL Ef]]</f>
        <v>0</v>
      </c>
      <c r="CF991" s="139" t="n">
        <f aca="false">+SUM(DATOS_[[#This Row],[C.Extra.01]:[C.Extra.05]])</f>
        <v>0</v>
      </c>
      <c r="CG991" s="139" t="n">
        <f aca="false">+DATOS_[[#This Row],[TOTAL SALARIO Ef]]+DATOS_[[#This Row],[Tot Extrasalarial Ef]]</f>
        <v>0</v>
      </c>
      <c r="CH991" s="140" t="n">
        <f aca="false">MIN(IF(DATOS_[[#This Row],[Fecha Fin Contrato]]="",$D$4,DATOS_[[#This Row],[Fecha Fin Contrato]]),$D$4)-MAX(DATOS_[[#This Row],[Fecha de Contratación]],$D$3)+1</f>
        <v>1</v>
      </c>
      <c r="CI991" s="141" t="str">
        <f aca="false">IF(COUNTIFS(DATOS_[id],DATOS_[[#This Row],[id]])&gt;1,DATOS_[[#This Row],[id]],"")</f>
        <v/>
      </c>
      <c r="CJ991" s="141" t="n">
        <f aca="false">(Inicio!$G$10-DATOS_[[#This Row],[Fecha Nacimiento]])/365.25</f>
        <v>0</v>
      </c>
      <c r="CK991" s="141" t="n">
        <f aca="false">(Inicio!$G$10-DATOS_[[#This Row],[Fecha de Antigüedad]])/365.25</f>
        <v>0</v>
      </c>
      <c r="CL991" s="141" t="e">
        <f aca="false">+VLOOKUP(DATOS_[[#This Row],[Clave de Contrato]],TblTiposContrato13[],3,0)</f>
        <v>#N/A</v>
      </c>
      <c r="CM991" s="141" t="e">
        <f aca="false">+VLOOKUP(DATOS_[[#This Row],[Clave de Contrato]],TblTiposContrato13[],4,0)</f>
        <v>#N/A</v>
      </c>
      <c r="CN991" s="141" t="str">
        <f aca="false">VLOOKUP(DATOS_[[#This Row],[Edad]],CONTRATOS!TblRngEdad,2,1)</f>
        <v>20  o menos</v>
      </c>
      <c r="CO991" s="141" t="str">
        <f aca="false">VLOOKUP(DATOS_[[#This Row],[Antigüedad]],TblRngAntg14[],2,1)</f>
        <v>0 a 1 años</v>
      </c>
    </row>
    <row r="992" customFormat="false" ht="13.8" hidden="false" customHeight="false" outlineLevel="0" collapsed="false">
      <c r="D992" s="128"/>
      <c r="E992" s="129"/>
      <c r="F992" s="129"/>
      <c r="G992" s="129"/>
      <c r="H992" s="130"/>
      <c r="I992" s="131"/>
      <c r="J992" s="128"/>
      <c r="K992" s="132"/>
      <c r="L992" s="132"/>
      <c r="M992" s="133"/>
      <c r="N992" s="133"/>
      <c r="O992" s="133"/>
      <c r="P992" s="129"/>
      <c r="Z992" s="74"/>
      <c r="AA992" s="75"/>
      <c r="AB992" s="75"/>
      <c r="AC992" s="129"/>
      <c r="AD992" s="134"/>
      <c r="AE992" s="134"/>
      <c r="AF992" s="134"/>
      <c r="AG992" s="134"/>
      <c r="AH992" s="134"/>
      <c r="AI992" s="134"/>
      <c r="AJ992" s="134"/>
      <c r="AK992" s="134"/>
      <c r="AL992" s="134"/>
      <c r="AM992" s="134"/>
      <c r="AN992" s="134"/>
      <c r="AO992" s="134"/>
      <c r="AP992" s="134"/>
      <c r="AQ992" s="134"/>
      <c r="AR992" s="134"/>
      <c r="AS992" s="134"/>
      <c r="AT992" s="134"/>
      <c r="AU992" s="134"/>
      <c r="AV992" s="134"/>
      <c r="AW992" s="134"/>
      <c r="AX992" s="134"/>
      <c r="AY992" s="134"/>
      <c r="AZ992" s="134"/>
      <c r="BA992" s="134"/>
      <c r="BB992" s="134"/>
      <c r="BC992" s="134"/>
      <c r="BD992" s="134"/>
      <c r="BE992" s="134"/>
      <c r="BF992" s="134"/>
      <c r="BG992" s="134"/>
      <c r="BH992" s="134"/>
      <c r="BI992" s="134"/>
      <c r="BJ992" s="134"/>
      <c r="BK992" s="134"/>
      <c r="BL992" s="134"/>
      <c r="BM992" s="135"/>
      <c r="BN992" s="136" t="n">
        <f aca="false">+MAX($D$3,DATOS_[[#This Row],[Fecha Inicio Sit. Contract.]])</f>
        <v>0</v>
      </c>
      <c r="BO992" s="136" t="n">
        <f aca="false">+MIN($D$4,DATOS_[[#This Row],[Fecha Fin Sit. Contract.]])</f>
        <v>0</v>
      </c>
      <c r="BP992" s="137" t="n">
        <f aca="false">+DATOS_[[#This Row],[% de jornada]]*IF(DATOS_[[#This Row],[% jornada reducida]]="",1,DATOS_[[#This Row],[% jornada reducida]])</f>
        <v>0</v>
      </c>
      <c r="BQ992" s="137" t="n">
        <f aca="false">+(DATOS_[[#This Row],[F.fin.cal]]-DATOS_[[#This Row],[F.ini.cal]]+1)/($D$4-$D$3+1)</f>
        <v>1</v>
      </c>
      <c r="BR992" s="137" t="str">
        <f aca="false">IF(OR(AND(DATOS_[[#This Row],[Fecha Fin Contrato]]&lt;$D$3,DATOS_[[#This Row],[Fecha Fin Contrato]]&lt;&gt;""),DATOS_[[#This Row],[Fecha de Contratación]]&gt;$D$4),"Fuera","Dentro")</f>
        <v>Dentro</v>
      </c>
      <c r="BS992" s="137" t="str">
        <f aca="false" t="array" ref="BS992:BS992">IF(MAX(IF(DATOS_[id]=DATOS_[[#This Row],[id]],DATOS_[F.fin.cal]))=DATOS_[[#This Row],[F.fin.cal]],"Sí","NO")</f>
        <v>Sí</v>
      </c>
      <c r="BT992" s="137" t="str">
        <f aca="false">IF(AND(DATOS_[[#This Row],[% normaliz]]&lt;&gt;1,DATOS_[[#This Row],[% anualiz]]=1),"Sí","NO")</f>
        <v>Sí</v>
      </c>
      <c r="BU992" s="137" t="str">
        <f aca="false">IF(AND(DATOS_[[#This Row],[% normaliz]]=1,DATOS_[[#This Row],[% anualiz]]&lt;&gt;1),"Sí","NO")</f>
        <v>NO</v>
      </c>
      <c r="BV992" s="137" t="str">
        <f aca="false">IF(AND(DATOS_[[#This Row],[% normaliz]]&lt;&gt;1,DATOS_[[#This Row],[% anualiz]]&lt;&gt;1),"Sí","NO")</f>
        <v>NO</v>
      </c>
      <c r="BW992" s="137" t="str">
        <f aca="false">+IF(DATOS_[[#This Row],[% normaliz]]*DATOS_[[#This Row],[% anualiz]]=1,"NO","Sí")</f>
        <v>Sí</v>
      </c>
      <c r="BX992" s="138" t="e">
        <f aca="false">(DATOS_[[#This Row],[S.BASE]]*(1/DATOS_[[#This Row],[% normaliz]])*(1/DATOS_[[#This Row],[% anualiz]]))*IF(DATOS_[[#This Row],[Check Equiparado]]="Sí",1,0)</f>
        <v>#DIV/0!</v>
      </c>
      <c r="BY9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2" s="138" t="e">
        <f aca="false">+DATOS_[[#This Row],[SALARIO BASE Eq]]+DATOS_[[#This Row],[Tot COMPL.SAL Eq]]</f>
        <v>#DIV/0!</v>
      </c>
      <c r="CA992" s="138" t="e">
        <f aca="false" t="array" ref="CA992:CA9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2" s="138" t="e">
        <f aca="false">+DATOS_[[#This Row],[TOTAL SALARIO Eq]]+DATOS_[[#This Row],[Tot Extrasalarial Eq]]</f>
        <v>#DIV/0!</v>
      </c>
      <c r="CC992" s="139" t="n">
        <f aca="false">DATOS_[[#This Row],[S.BASE]]</f>
        <v>0</v>
      </c>
      <c r="CD992" s="139" t="n">
        <f aca="false">+SUM(DATOS_[[#This Row],[Conc.Sal.01]:[Conc.Sal.30]])</f>
        <v>0</v>
      </c>
      <c r="CE992" s="139" t="n">
        <f aca="false">+DATOS_[[#This Row],[SALARIO BASE Ef]]+DATOS_[[#This Row],[Tot COMPL.SAL Ef]]</f>
        <v>0</v>
      </c>
      <c r="CF992" s="139" t="n">
        <f aca="false">+SUM(DATOS_[[#This Row],[C.Extra.01]:[C.Extra.05]])</f>
        <v>0</v>
      </c>
      <c r="CG992" s="139" t="n">
        <f aca="false">+DATOS_[[#This Row],[TOTAL SALARIO Ef]]+DATOS_[[#This Row],[Tot Extrasalarial Ef]]</f>
        <v>0</v>
      </c>
      <c r="CH992" s="140" t="n">
        <f aca="false">MIN(IF(DATOS_[[#This Row],[Fecha Fin Contrato]]="",$D$4,DATOS_[[#This Row],[Fecha Fin Contrato]]),$D$4)-MAX(DATOS_[[#This Row],[Fecha de Contratación]],$D$3)+1</f>
        <v>1</v>
      </c>
      <c r="CI992" s="141" t="str">
        <f aca="false">IF(COUNTIFS(DATOS_[id],DATOS_[[#This Row],[id]])&gt;1,DATOS_[[#This Row],[id]],"")</f>
        <v/>
      </c>
      <c r="CJ992" s="141" t="n">
        <f aca="false">(Inicio!$G$10-DATOS_[[#This Row],[Fecha Nacimiento]])/365.25</f>
        <v>0</v>
      </c>
      <c r="CK992" s="141" t="n">
        <f aca="false">(Inicio!$G$10-DATOS_[[#This Row],[Fecha de Antigüedad]])/365.25</f>
        <v>0</v>
      </c>
      <c r="CL992" s="141" t="e">
        <f aca="false">+VLOOKUP(DATOS_[[#This Row],[Clave de Contrato]],TblTiposContrato13[],3,0)</f>
        <v>#N/A</v>
      </c>
      <c r="CM992" s="141" t="e">
        <f aca="false">+VLOOKUP(DATOS_[[#This Row],[Clave de Contrato]],TblTiposContrato13[],4,0)</f>
        <v>#N/A</v>
      </c>
      <c r="CN992" s="141" t="str">
        <f aca="false">VLOOKUP(DATOS_[[#This Row],[Edad]],CONTRATOS!TblRngEdad,2,1)</f>
        <v>20  o menos</v>
      </c>
      <c r="CO992" s="141" t="str">
        <f aca="false">VLOOKUP(DATOS_[[#This Row],[Antigüedad]],TblRngAntg14[],2,1)</f>
        <v>0 a 1 años</v>
      </c>
    </row>
    <row r="993" customFormat="false" ht="13.8" hidden="false" customHeight="false" outlineLevel="0" collapsed="false">
      <c r="D993" s="128"/>
      <c r="E993" s="129"/>
      <c r="F993" s="129"/>
      <c r="G993" s="129"/>
      <c r="H993" s="130"/>
      <c r="I993" s="131"/>
      <c r="J993" s="128"/>
      <c r="K993" s="132"/>
      <c r="L993" s="132"/>
      <c r="M993" s="133"/>
      <c r="N993" s="133"/>
      <c r="O993" s="133"/>
      <c r="P993" s="129"/>
      <c r="Z993" s="74"/>
      <c r="AA993" s="75"/>
      <c r="AB993" s="75"/>
      <c r="AC993" s="129"/>
      <c r="AD993" s="134"/>
      <c r="AE993" s="134"/>
      <c r="AF993" s="134"/>
      <c r="AG993" s="134"/>
      <c r="AH993" s="134"/>
      <c r="AI993" s="134"/>
      <c r="AJ993" s="134"/>
      <c r="AK993" s="134"/>
      <c r="AL993" s="134"/>
      <c r="AM993" s="134"/>
      <c r="AN993" s="134"/>
      <c r="AO993" s="134"/>
      <c r="AP993" s="134"/>
      <c r="AQ993" s="134"/>
      <c r="AR993" s="134"/>
      <c r="AS993" s="134"/>
      <c r="AT993" s="134"/>
      <c r="AU993" s="134"/>
      <c r="AV993" s="134"/>
      <c r="AW993" s="134"/>
      <c r="AX993" s="134"/>
      <c r="AY993" s="134"/>
      <c r="AZ993" s="134"/>
      <c r="BA993" s="134"/>
      <c r="BB993" s="134"/>
      <c r="BC993" s="134"/>
      <c r="BD993" s="134"/>
      <c r="BE993" s="134"/>
      <c r="BF993" s="134"/>
      <c r="BG993" s="134"/>
      <c r="BH993" s="134"/>
      <c r="BI993" s="134"/>
      <c r="BJ993" s="134"/>
      <c r="BK993" s="134"/>
      <c r="BL993" s="134"/>
      <c r="BM993" s="135"/>
      <c r="BN993" s="136" t="n">
        <f aca="false">+MAX($D$3,DATOS_[[#This Row],[Fecha Inicio Sit. Contract.]])</f>
        <v>0</v>
      </c>
      <c r="BO993" s="136" t="n">
        <f aca="false">+MIN($D$4,DATOS_[[#This Row],[Fecha Fin Sit. Contract.]])</f>
        <v>0</v>
      </c>
      <c r="BP993" s="137" t="n">
        <f aca="false">+DATOS_[[#This Row],[% de jornada]]*IF(DATOS_[[#This Row],[% jornada reducida]]="",1,DATOS_[[#This Row],[% jornada reducida]])</f>
        <v>0</v>
      </c>
      <c r="BQ993" s="137" t="n">
        <f aca="false">+(DATOS_[[#This Row],[F.fin.cal]]-DATOS_[[#This Row],[F.ini.cal]]+1)/($D$4-$D$3+1)</f>
        <v>1</v>
      </c>
      <c r="BR993" s="137" t="str">
        <f aca="false">IF(OR(AND(DATOS_[[#This Row],[Fecha Fin Contrato]]&lt;$D$3,DATOS_[[#This Row],[Fecha Fin Contrato]]&lt;&gt;""),DATOS_[[#This Row],[Fecha de Contratación]]&gt;$D$4),"Fuera","Dentro")</f>
        <v>Dentro</v>
      </c>
      <c r="BS993" s="137" t="str">
        <f aca="false" t="array" ref="BS993:BS993">IF(MAX(IF(DATOS_[id]=DATOS_[[#This Row],[id]],DATOS_[F.fin.cal]))=DATOS_[[#This Row],[F.fin.cal]],"Sí","NO")</f>
        <v>Sí</v>
      </c>
      <c r="BT993" s="137" t="str">
        <f aca="false">IF(AND(DATOS_[[#This Row],[% normaliz]]&lt;&gt;1,DATOS_[[#This Row],[% anualiz]]=1),"Sí","NO")</f>
        <v>Sí</v>
      </c>
      <c r="BU993" s="137" t="str">
        <f aca="false">IF(AND(DATOS_[[#This Row],[% normaliz]]=1,DATOS_[[#This Row],[% anualiz]]&lt;&gt;1),"Sí","NO")</f>
        <v>NO</v>
      </c>
      <c r="BV993" s="137" t="str">
        <f aca="false">IF(AND(DATOS_[[#This Row],[% normaliz]]&lt;&gt;1,DATOS_[[#This Row],[% anualiz]]&lt;&gt;1),"Sí","NO")</f>
        <v>NO</v>
      </c>
      <c r="BW993" s="137" t="str">
        <f aca="false">+IF(DATOS_[[#This Row],[% normaliz]]*DATOS_[[#This Row],[% anualiz]]=1,"NO","Sí")</f>
        <v>Sí</v>
      </c>
      <c r="BX993" s="138" t="e">
        <f aca="false">(DATOS_[[#This Row],[S.BASE]]*(1/DATOS_[[#This Row],[% normaliz]])*(1/DATOS_[[#This Row],[% anualiz]]))*IF(DATOS_[[#This Row],[Check Equiparado]]="Sí",1,0)</f>
        <v>#DIV/0!</v>
      </c>
      <c r="BY9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3" s="138" t="e">
        <f aca="false">+DATOS_[[#This Row],[SALARIO BASE Eq]]+DATOS_[[#This Row],[Tot COMPL.SAL Eq]]</f>
        <v>#DIV/0!</v>
      </c>
      <c r="CA993" s="138" t="e">
        <f aca="false" t="array" ref="CA993:CA9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3" s="138" t="e">
        <f aca="false">+DATOS_[[#This Row],[TOTAL SALARIO Eq]]+DATOS_[[#This Row],[Tot Extrasalarial Eq]]</f>
        <v>#DIV/0!</v>
      </c>
      <c r="CC993" s="139" t="n">
        <f aca="false">DATOS_[[#This Row],[S.BASE]]</f>
        <v>0</v>
      </c>
      <c r="CD993" s="139" t="n">
        <f aca="false">+SUM(DATOS_[[#This Row],[Conc.Sal.01]:[Conc.Sal.30]])</f>
        <v>0</v>
      </c>
      <c r="CE993" s="139" t="n">
        <f aca="false">+DATOS_[[#This Row],[SALARIO BASE Ef]]+DATOS_[[#This Row],[Tot COMPL.SAL Ef]]</f>
        <v>0</v>
      </c>
      <c r="CF993" s="139" t="n">
        <f aca="false">+SUM(DATOS_[[#This Row],[C.Extra.01]:[C.Extra.05]])</f>
        <v>0</v>
      </c>
      <c r="CG993" s="139" t="n">
        <f aca="false">+DATOS_[[#This Row],[TOTAL SALARIO Ef]]+DATOS_[[#This Row],[Tot Extrasalarial Ef]]</f>
        <v>0</v>
      </c>
      <c r="CH993" s="140" t="n">
        <f aca="false">MIN(IF(DATOS_[[#This Row],[Fecha Fin Contrato]]="",$D$4,DATOS_[[#This Row],[Fecha Fin Contrato]]),$D$4)-MAX(DATOS_[[#This Row],[Fecha de Contratación]],$D$3)+1</f>
        <v>1</v>
      </c>
      <c r="CI993" s="141" t="str">
        <f aca="false">IF(COUNTIFS(DATOS_[id],DATOS_[[#This Row],[id]])&gt;1,DATOS_[[#This Row],[id]],"")</f>
        <v/>
      </c>
      <c r="CJ993" s="141" t="n">
        <f aca="false">(Inicio!$G$10-DATOS_[[#This Row],[Fecha Nacimiento]])/365.25</f>
        <v>0</v>
      </c>
      <c r="CK993" s="141" t="n">
        <f aca="false">(Inicio!$G$10-DATOS_[[#This Row],[Fecha de Antigüedad]])/365.25</f>
        <v>0</v>
      </c>
      <c r="CL993" s="141" t="e">
        <f aca="false">+VLOOKUP(DATOS_[[#This Row],[Clave de Contrato]],TblTiposContrato13[],3,0)</f>
        <v>#N/A</v>
      </c>
      <c r="CM993" s="141" t="e">
        <f aca="false">+VLOOKUP(DATOS_[[#This Row],[Clave de Contrato]],TblTiposContrato13[],4,0)</f>
        <v>#N/A</v>
      </c>
      <c r="CN993" s="141" t="str">
        <f aca="false">VLOOKUP(DATOS_[[#This Row],[Edad]],CONTRATOS!TblRngEdad,2,1)</f>
        <v>20  o menos</v>
      </c>
      <c r="CO993" s="141" t="str">
        <f aca="false">VLOOKUP(DATOS_[[#This Row],[Antigüedad]],TblRngAntg14[],2,1)</f>
        <v>0 a 1 años</v>
      </c>
    </row>
    <row r="994" customFormat="false" ht="13.8" hidden="false" customHeight="false" outlineLevel="0" collapsed="false">
      <c r="D994" s="128"/>
      <c r="E994" s="129"/>
      <c r="F994" s="129"/>
      <c r="G994" s="129"/>
      <c r="H994" s="130"/>
      <c r="I994" s="131"/>
      <c r="J994" s="128"/>
      <c r="K994" s="132"/>
      <c r="L994" s="132"/>
      <c r="M994" s="133"/>
      <c r="N994" s="133"/>
      <c r="O994" s="133"/>
      <c r="P994" s="129"/>
      <c r="Z994" s="74"/>
      <c r="AA994" s="75"/>
      <c r="AB994" s="75"/>
      <c r="AC994" s="129"/>
      <c r="AD994" s="134"/>
      <c r="AE994" s="134"/>
      <c r="AF994" s="134"/>
      <c r="AG994" s="134"/>
      <c r="AH994" s="134"/>
      <c r="AI994" s="134"/>
      <c r="AJ994" s="134"/>
      <c r="AK994" s="134"/>
      <c r="AL994" s="134"/>
      <c r="AM994" s="134"/>
      <c r="AN994" s="134"/>
      <c r="AO994" s="134"/>
      <c r="AP994" s="134"/>
      <c r="AQ994" s="134"/>
      <c r="AR994" s="134"/>
      <c r="AS994" s="134"/>
      <c r="AT994" s="134"/>
      <c r="AU994" s="134"/>
      <c r="AV994" s="134"/>
      <c r="AW994" s="134"/>
      <c r="AX994" s="134"/>
      <c r="AY994" s="134"/>
      <c r="AZ994" s="134"/>
      <c r="BA994" s="134"/>
      <c r="BB994" s="134"/>
      <c r="BC994" s="134"/>
      <c r="BD994" s="134"/>
      <c r="BE994" s="134"/>
      <c r="BF994" s="134"/>
      <c r="BG994" s="134"/>
      <c r="BH994" s="134"/>
      <c r="BI994" s="134"/>
      <c r="BJ994" s="134"/>
      <c r="BK994" s="134"/>
      <c r="BL994" s="134"/>
      <c r="BM994" s="135"/>
      <c r="BN994" s="136" t="n">
        <f aca="false">+MAX($D$3,DATOS_[[#This Row],[Fecha Inicio Sit. Contract.]])</f>
        <v>0</v>
      </c>
      <c r="BO994" s="136" t="n">
        <f aca="false">+MIN($D$4,DATOS_[[#This Row],[Fecha Fin Sit. Contract.]])</f>
        <v>0</v>
      </c>
      <c r="BP994" s="137" t="n">
        <f aca="false">+DATOS_[[#This Row],[% de jornada]]*IF(DATOS_[[#This Row],[% jornada reducida]]="",1,DATOS_[[#This Row],[% jornada reducida]])</f>
        <v>0</v>
      </c>
      <c r="BQ994" s="137" t="n">
        <f aca="false">+(DATOS_[[#This Row],[F.fin.cal]]-DATOS_[[#This Row],[F.ini.cal]]+1)/($D$4-$D$3+1)</f>
        <v>1</v>
      </c>
      <c r="BR994" s="137" t="str">
        <f aca="false">IF(OR(AND(DATOS_[[#This Row],[Fecha Fin Contrato]]&lt;$D$3,DATOS_[[#This Row],[Fecha Fin Contrato]]&lt;&gt;""),DATOS_[[#This Row],[Fecha de Contratación]]&gt;$D$4),"Fuera","Dentro")</f>
        <v>Dentro</v>
      </c>
      <c r="BS994" s="137" t="str">
        <f aca="false" t="array" ref="BS994:BS994">IF(MAX(IF(DATOS_[id]=DATOS_[[#This Row],[id]],DATOS_[F.fin.cal]))=DATOS_[[#This Row],[F.fin.cal]],"Sí","NO")</f>
        <v>Sí</v>
      </c>
      <c r="BT994" s="137" t="str">
        <f aca="false">IF(AND(DATOS_[[#This Row],[% normaliz]]&lt;&gt;1,DATOS_[[#This Row],[% anualiz]]=1),"Sí","NO")</f>
        <v>Sí</v>
      </c>
      <c r="BU994" s="137" t="str">
        <f aca="false">IF(AND(DATOS_[[#This Row],[% normaliz]]=1,DATOS_[[#This Row],[% anualiz]]&lt;&gt;1),"Sí","NO")</f>
        <v>NO</v>
      </c>
      <c r="BV994" s="137" t="str">
        <f aca="false">IF(AND(DATOS_[[#This Row],[% normaliz]]&lt;&gt;1,DATOS_[[#This Row],[% anualiz]]&lt;&gt;1),"Sí","NO")</f>
        <v>NO</v>
      </c>
      <c r="BW994" s="137" t="str">
        <f aca="false">+IF(DATOS_[[#This Row],[% normaliz]]*DATOS_[[#This Row],[% anualiz]]=1,"NO","Sí")</f>
        <v>Sí</v>
      </c>
      <c r="BX994" s="138" t="e">
        <f aca="false">(DATOS_[[#This Row],[S.BASE]]*(1/DATOS_[[#This Row],[% normaliz]])*(1/DATOS_[[#This Row],[% anualiz]]))*IF(DATOS_[[#This Row],[Check Equiparado]]="Sí",1,0)</f>
        <v>#DIV/0!</v>
      </c>
      <c r="BY9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4" s="138" t="e">
        <f aca="false">+DATOS_[[#This Row],[SALARIO BASE Eq]]+DATOS_[[#This Row],[Tot COMPL.SAL Eq]]</f>
        <v>#DIV/0!</v>
      </c>
      <c r="CA994" s="138" t="e">
        <f aca="false" t="array" ref="CA994:CA9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4" s="138" t="e">
        <f aca="false">+DATOS_[[#This Row],[TOTAL SALARIO Eq]]+DATOS_[[#This Row],[Tot Extrasalarial Eq]]</f>
        <v>#DIV/0!</v>
      </c>
      <c r="CC994" s="139" t="n">
        <f aca="false">DATOS_[[#This Row],[S.BASE]]</f>
        <v>0</v>
      </c>
      <c r="CD994" s="139" t="n">
        <f aca="false">+SUM(DATOS_[[#This Row],[Conc.Sal.01]:[Conc.Sal.30]])</f>
        <v>0</v>
      </c>
      <c r="CE994" s="139" t="n">
        <f aca="false">+DATOS_[[#This Row],[SALARIO BASE Ef]]+DATOS_[[#This Row],[Tot COMPL.SAL Ef]]</f>
        <v>0</v>
      </c>
      <c r="CF994" s="139" t="n">
        <f aca="false">+SUM(DATOS_[[#This Row],[C.Extra.01]:[C.Extra.05]])</f>
        <v>0</v>
      </c>
      <c r="CG994" s="139" t="n">
        <f aca="false">+DATOS_[[#This Row],[TOTAL SALARIO Ef]]+DATOS_[[#This Row],[Tot Extrasalarial Ef]]</f>
        <v>0</v>
      </c>
      <c r="CH994" s="140" t="n">
        <f aca="false">MIN(IF(DATOS_[[#This Row],[Fecha Fin Contrato]]="",$D$4,DATOS_[[#This Row],[Fecha Fin Contrato]]),$D$4)-MAX(DATOS_[[#This Row],[Fecha de Contratación]],$D$3)+1</f>
        <v>1</v>
      </c>
      <c r="CI994" s="141" t="str">
        <f aca="false">IF(COUNTIFS(DATOS_[id],DATOS_[[#This Row],[id]])&gt;1,DATOS_[[#This Row],[id]],"")</f>
        <v/>
      </c>
      <c r="CJ994" s="141" t="n">
        <f aca="false">(Inicio!$G$10-DATOS_[[#This Row],[Fecha Nacimiento]])/365.25</f>
        <v>0</v>
      </c>
      <c r="CK994" s="141" t="n">
        <f aca="false">(Inicio!$G$10-DATOS_[[#This Row],[Fecha de Antigüedad]])/365.25</f>
        <v>0</v>
      </c>
      <c r="CL994" s="141" t="e">
        <f aca="false">+VLOOKUP(DATOS_[[#This Row],[Clave de Contrato]],TblTiposContrato13[],3,0)</f>
        <v>#N/A</v>
      </c>
      <c r="CM994" s="141" t="e">
        <f aca="false">+VLOOKUP(DATOS_[[#This Row],[Clave de Contrato]],TblTiposContrato13[],4,0)</f>
        <v>#N/A</v>
      </c>
      <c r="CN994" s="141" t="str">
        <f aca="false">VLOOKUP(DATOS_[[#This Row],[Edad]],CONTRATOS!TblRngEdad,2,1)</f>
        <v>20  o menos</v>
      </c>
      <c r="CO994" s="141" t="str">
        <f aca="false">VLOOKUP(DATOS_[[#This Row],[Antigüedad]],TblRngAntg14[],2,1)</f>
        <v>0 a 1 años</v>
      </c>
    </row>
    <row r="995" customFormat="false" ht="13.8" hidden="false" customHeight="false" outlineLevel="0" collapsed="false">
      <c r="D995" s="128"/>
      <c r="E995" s="129"/>
      <c r="F995" s="129"/>
      <c r="G995" s="129"/>
      <c r="H995" s="130"/>
      <c r="I995" s="131"/>
      <c r="J995" s="128"/>
      <c r="K995" s="132"/>
      <c r="L995" s="132"/>
      <c r="M995" s="133"/>
      <c r="N995" s="133"/>
      <c r="O995" s="133"/>
      <c r="P995" s="129"/>
      <c r="Z995" s="74"/>
      <c r="AA995" s="75"/>
      <c r="AB995" s="75"/>
      <c r="AC995" s="129"/>
      <c r="AD995" s="134"/>
      <c r="AE995" s="134"/>
      <c r="AF995" s="134"/>
      <c r="AG995" s="134"/>
      <c r="AH995" s="134"/>
      <c r="AI995" s="134"/>
      <c r="AJ995" s="134"/>
      <c r="AK995" s="134"/>
      <c r="AL995" s="134"/>
      <c r="AM995" s="134"/>
      <c r="AN995" s="134"/>
      <c r="AO995" s="134"/>
      <c r="AP995" s="134"/>
      <c r="AQ995" s="134"/>
      <c r="AR995" s="134"/>
      <c r="AS995" s="134"/>
      <c r="AT995" s="134"/>
      <c r="AU995" s="134"/>
      <c r="AV995" s="134"/>
      <c r="AW995" s="134"/>
      <c r="AX995" s="134"/>
      <c r="AY995" s="134"/>
      <c r="AZ995" s="134"/>
      <c r="BA995" s="134"/>
      <c r="BB995" s="134"/>
      <c r="BC995" s="134"/>
      <c r="BD995" s="134"/>
      <c r="BE995" s="134"/>
      <c r="BF995" s="134"/>
      <c r="BG995" s="134"/>
      <c r="BH995" s="134"/>
      <c r="BI995" s="134"/>
      <c r="BJ995" s="134"/>
      <c r="BK995" s="134"/>
      <c r="BL995" s="134"/>
      <c r="BM995" s="135"/>
      <c r="BN995" s="136" t="n">
        <f aca="false">+MAX($D$3,DATOS_[[#This Row],[Fecha Inicio Sit. Contract.]])</f>
        <v>0</v>
      </c>
      <c r="BO995" s="136" t="n">
        <f aca="false">+MIN($D$4,DATOS_[[#This Row],[Fecha Fin Sit. Contract.]])</f>
        <v>0</v>
      </c>
      <c r="BP995" s="137" t="n">
        <f aca="false">+DATOS_[[#This Row],[% de jornada]]*IF(DATOS_[[#This Row],[% jornada reducida]]="",1,DATOS_[[#This Row],[% jornada reducida]])</f>
        <v>0</v>
      </c>
      <c r="BQ995" s="137" t="n">
        <f aca="false">+(DATOS_[[#This Row],[F.fin.cal]]-DATOS_[[#This Row],[F.ini.cal]]+1)/($D$4-$D$3+1)</f>
        <v>1</v>
      </c>
      <c r="BR995" s="137" t="str">
        <f aca="false">IF(OR(AND(DATOS_[[#This Row],[Fecha Fin Contrato]]&lt;$D$3,DATOS_[[#This Row],[Fecha Fin Contrato]]&lt;&gt;""),DATOS_[[#This Row],[Fecha de Contratación]]&gt;$D$4),"Fuera","Dentro")</f>
        <v>Dentro</v>
      </c>
      <c r="BS995" s="137" t="str">
        <f aca="false" t="array" ref="BS995:BS995">IF(MAX(IF(DATOS_[id]=DATOS_[[#This Row],[id]],DATOS_[F.fin.cal]))=DATOS_[[#This Row],[F.fin.cal]],"Sí","NO")</f>
        <v>Sí</v>
      </c>
      <c r="BT995" s="137" t="str">
        <f aca="false">IF(AND(DATOS_[[#This Row],[% normaliz]]&lt;&gt;1,DATOS_[[#This Row],[% anualiz]]=1),"Sí","NO")</f>
        <v>Sí</v>
      </c>
      <c r="BU995" s="137" t="str">
        <f aca="false">IF(AND(DATOS_[[#This Row],[% normaliz]]=1,DATOS_[[#This Row],[% anualiz]]&lt;&gt;1),"Sí","NO")</f>
        <v>NO</v>
      </c>
      <c r="BV995" s="137" t="str">
        <f aca="false">IF(AND(DATOS_[[#This Row],[% normaliz]]&lt;&gt;1,DATOS_[[#This Row],[% anualiz]]&lt;&gt;1),"Sí","NO")</f>
        <v>NO</v>
      </c>
      <c r="BW995" s="137" t="str">
        <f aca="false">+IF(DATOS_[[#This Row],[% normaliz]]*DATOS_[[#This Row],[% anualiz]]=1,"NO","Sí")</f>
        <v>Sí</v>
      </c>
      <c r="BX995" s="138" t="e">
        <f aca="false">(DATOS_[[#This Row],[S.BASE]]*(1/DATOS_[[#This Row],[% normaliz]])*(1/DATOS_[[#This Row],[% anualiz]]))*IF(DATOS_[[#This Row],[Check Equiparado]]="Sí",1,0)</f>
        <v>#DIV/0!</v>
      </c>
      <c r="BY9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5" s="138" t="e">
        <f aca="false">+DATOS_[[#This Row],[SALARIO BASE Eq]]+DATOS_[[#This Row],[Tot COMPL.SAL Eq]]</f>
        <v>#DIV/0!</v>
      </c>
      <c r="CA995" s="138" t="e">
        <f aca="false" t="array" ref="CA995:CA9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5" s="138" t="e">
        <f aca="false">+DATOS_[[#This Row],[TOTAL SALARIO Eq]]+DATOS_[[#This Row],[Tot Extrasalarial Eq]]</f>
        <v>#DIV/0!</v>
      </c>
      <c r="CC995" s="139" t="n">
        <f aca="false">DATOS_[[#This Row],[S.BASE]]</f>
        <v>0</v>
      </c>
      <c r="CD995" s="139" t="n">
        <f aca="false">+SUM(DATOS_[[#This Row],[Conc.Sal.01]:[Conc.Sal.30]])</f>
        <v>0</v>
      </c>
      <c r="CE995" s="139" t="n">
        <f aca="false">+DATOS_[[#This Row],[SALARIO BASE Ef]]+DATOS_[[#This Row],[Tot COMPL.SAL Ef]]</f>
        <v>0</v>
      </c>
      <c r="CF995" s="139" t="n">
        <f aca="false">+SUM(DATOS_[[#This Row],[C.Extra.01]:[C.Extra.05]])</f>
        <v>0</v>
      </c>
      <c r="CG995" s="139" t="n">
        <f aca="false">+DATOS_[[#This Row],[TOTAL SALARIO Ef]]+DATOS_[[#This Row],[Tot Extrasalarial Ef]]</f>
        <v>0</v>
      </c>
      <c r="CH995" s="140" t="n">
        <f aca="false">MIN(IF(DATOS_[[#This Row],[Fecha Fin Contrato]]="",$D$4,DATOS_[[#This Row],[Fecha Fin Contrato]]),$D$4)-MAX(DATOS_[[#This Row],[Fecha de Contratación]],$D$3)+1</f>
        <v>1</v>
      </c>
      <c r="CI995" s="141" t="str">
        <f aca="false">IF(COUNTIFS(DATOS_[id],DATOS_[[#This Row],[id]])&gt;1,DATOS_[[#This Row],[id]],"")</f>
        <v/>
      </c>
      <c r="CJ995" s="141" t="n">
        <f aca="false">(Inicio!$G$10-DATOS_[[#This Row],[Fecha Nacimiento]])/365.25</f>
        <v>0</v>
      </c>
      <c r="CK995" s="141" t="n">
        <f aca="false">(Inicio!$G$10-DATOS_[[#This Row],[Fecha de Antigüedad]])/365.25</f>
        <v>0</v>
      </c>
      <c r="CL995" s="141" t="e">
        <f aca="false">+VLOOKUP(DATOS_[[#This Row],[Clave de Contrato]],TblTiposContrato13[],3,0)</f>
        <v>#N/A</v>
      </c>
      <c r="CM995" s="141" t="e">
        <f aca="false">+VLOOKUP(DATOS_[[#This Row],[Clave de Contrato]],TblTiposContrato13[],4,0)</f>
        <v>#N/A</v>
      </c>
      <c r="CN995" s="141" t="str">
        <f aca="false">VLOOKUP(DATOS_[[#This Row],[Edad]],CONTRATOS!TblRngEdad,2,1)</f>
        <v>20  o menos</v>
      </c>
      <c r="CO995" s="141" t="str">
        <f aca="false">VLOOKUP(DATOS_[[#This Row],[Antigüedad]],TblRngAntg14[],2,1)</f>
        <v>0 a 1 años</v>
      </c>
    </row>
    <row r="996" customFormat="false" ht="13.8" hidden="false" customHeight="false" outlineLevel="0" collapsed="false">
      <c r="D996" s="128"/>
      <c r="E996" s="129"/>
      <c r="F996" s="129"/>
      <c r="G996" s="129"/>
      <c r="H996" s="130"/>
      <c r="I996" s="131"/>
      <c r="J996" s="128"/>
      <c r="K996" s="132"/>
      <c r="L996" s="132"/>
      <c r="M996" s="133"/>
      <c r="N996" s="133"/>
      <c r="O996" s="133"/>
      <c r="P996" s="129"/>
      <c r="Z996" s="74"/>
      <c r="AA996" s="75"/>
      <c r="AB996" s="75"/>
      <c r="AC996" s="129"/>
      <c r="AD996" s="134"/>
      <c r="AE996" s="134"/>
      <c r="AF996" s="134"/>
      <c r="AG996" s="134"/>
      <c r="AH996" s="134"/>
      <c r="AI996" s="134"/>
      <c r="AJ996" s="134"/>
      <c r="AK996" s="134"/>
      <c r="AL996" s="134"/>
      <c r="AM996" s="134"/>
      <c r="AN996" s="134"/>
      <c r="AO996" s="134"/>
      <c r="AP996" s="134"/>
      <c r="AQ996" s="134"/>
      <c r="AR996" s="134"/>
      <c r="AS996" s="134"/>
      <c r="AT996" s="134"/>
      <c r="AU996" s="134"/>
      <c r="AV996" s="134"/>
      <c r="AW996" s="134"/>
      <c r="AX996" s="134"/>
      <c r="AY996" s="134"/>
      <c r="AZ996" s="134"/>
      <c r="BA996" s="134"/>
      <c r="BB996" s="134"/>
      <c r="BC996" s="134"/>
      <c r="BD996" s="134"/>
      <c r="BE996" s="134"/>
      <c r="BF996" s="134"/>
      <c r="BG996" s="134"/>
      <c r="BH996" s="134"/>
      <c r="BI996" s="134"/>
      <c r="BJ996" s="134"/>
      <c r="BK996" s="134"/>
      <c r="BL996" s="134"/>
      <c r="BM996" s="135"/>
      <c r="BN996" s="136" t="n">
        <f aca="false">+MAX($D$3,DATOS_[[#This Row],[Fecha Inicio Sit. Contract.]])</f>
        <v>0</v>
      </c>
      <c r="BO996" s="136" t="n">
        <f aca="false">+MIN($D$4,DATOS_[[#This Row],[Fecha Fin Sit. Contract.]])</f>
        <v>0</v>
      </c>
      <c r="BP996" s="137" t="n">
        <f aca="false">+DATOS_[[#This Row],[% de jornada]]*IF(DATOS_[[#This Row],[% jornada reducida]]="",1,DATOS_[[#This Row],[% jornada reducida]])</f>
        <v>0</v>
      </c>
      <c r="BQ996" s="137" t="n">
        <f aca="false">+(DATOS_[[#This Row],[F.fin.cal]]-DATOS_[[#This Row],[F.ini.cal]]+1)/($D$4-$D$3+1)</f>
        <v>1</v>
      </c>
      <c r="BR996" s="137" t="str">
        <f aca="false">IF(OR(AND(DATOS_[[#This Row],[Fecha Fin Contrato]]&lt;$D$3,DATOS_[[#This Row],[Fecha Fin Contrato]]&lt;&gt;""),DATOS_[[#This Row],[Fecha de Contratación]]&gt;$D$4),"Fuera","Dentro")</f>
        <v>Dentro</v>
      </c>
      <c r="BS996" s="137" t="str">
        <f aca="false" t="array" ref="BS996:BS996">IF(MAX(IF(DATOS_[id]=DATOS_[[#This Row],[id]],DATOS_[F.fin.cal]))=DATOS_[[#This Row],[F.fin.cal]],"Sí","NO")</f>
        <v>Sí</v>
      </c>
      <c r="BT996" s="137" t="str">
        <f aca="false">IF(AND(DATOS_[[#This Row],[% normaliz]]&lt;&gt;1,DATOS_[[#This Row],[% anualiz]]=1),"Sí","NO")</f>
        <v>Sí</v>
      </c>
      <c r="BU996" s="137" t="str">
        <f aca="false">IF(AND(DATOS_[[#This Row],[% normaliz]]=1,DATOS_[[#This Row],[% anualiz]]&lt;&gt;1),"Sí","NO")</f>
        <v>NO</v>
      </c>
      <c r="BV996" s="137" t="str">
        <f aca="false">IF(AND(DATOS_[[#This Row],[% normaliz]]&lt;&gt;1,DATOS_[[#This Row],[% anualiz]]&lt;&gt;1),"Sí","NO")</f>
        <v>NO</v>
      </c>
      <c r="BW996" s="137" t="str">
        <f aca="false">+IF(DATOS_[[#This Row],[% normaliz]]*DATOS_[[#This Row],[% anualiz]]=1,"NO","Sí")</f>
        <v>Sí</v>
      </c>
      <c r="BX996" s="138" t="e">
        <f aca="false">(DATOS_[[#This Row],[S.BASE]]*(1/DATOS_[[#This Row],[% normaliz]])*(1/DATOS_[[#This Row],[% anualiz]]))*IF(DATOS_[[#This Row],[Check Equiparado]]="Sí",1,0)</f>
        <v>#DIV/0!</v>
      </c>
      <c r="BY9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6" s="138" t="e">
        <f aca="false">+DATOS_[[#This Row],[SALARIO BASE Eq]]+DATOS_[[#This Row],[Tot COMPL.SAL Eq]]</f>
        <v>#DIV/0!</v>
      </c>
      <c r="CA996" s="138" t="e">
        <f aca="false" t="array" ref="CA996:CA9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6" s="138" t="e">
        <f aca="false">+DATOS_[[#This Row],[TOTAL SALARIO Eq]]+DATOS_[[#This Row],[Tot Extrasalarial Eq]]</f>
        <v>#DIV/0!</v>
      </c>
      <c r="CC996" s="139" t="n">
        <f aca="false">DATOS_[[#This Row],[S.BASE]]</f>
        <v>0</v>
      </c>
      <c r="CD996" s="139" t="n">
        <f aca="false">+SUM(DATOS_[[#This Row],[Conc.Sal.01]:[Conc.Sal.30]])</f>
        <v>0</v>
      </c>
      <c r="CE996" s="139" t="n">
        <f aca="false">+DATOS_[[#This Row],[SALARIO BASE Ef]]+DATOS_[[#This Row],[Tot COMPL.SAL Ef]]</f>
        <v>0</v>
      </c>
      <c r="CF996" s="139" t="n">
        <f aca="false">+SUM(DATOS_[[#This Row],[C.Extra.01]:[C.Extra.05]])</f>
        <v>0</v>
      </c>
      <c r="CG996" s="139" t="n">
        <f aca="false">+DATOS_[[#This Row],[TOTAL SALARIO Ef]]+DATOS_[[#This Row],[Tot Extrasalarial Ef]]</f>
        <v>0</v>
      </c>
      <c r="CH996" s="140" t="n">
        <f aca="false">MIN(IF(DATOS_[[#This Row],[Fecha Fin Contrato]]="",$D$4,DATOS_[[#This Row],[Fecha Fin Contrato]]),$D$4)-MAX(DATOS_[[#This Row],[Fecha de Contratación]],$D$3)+1</f>
        <v>1</v>
      </c>
      <c r="CI996" s="141" t="str">
        <f aca="false">IF(COUNTIFS(DATOS_[id],DATOS_[[#This Row],[id]])&gt;1,DATOS_[[#This Row],[id]],"")</f>
        <v/>
      </c>
      <c r="CJ996" s="141" t="n">
        <f aca="false">(Inicio!$G$10-DATOS_[[#This Row],[Fecha Nacimiento]])/365.25</f>
        <v>0</v>
      </c>
      <c r="CK996" s="141" t="n">
        <f aca="false">(Inicio!$G$10-DATOS_[[#This Row],[Fecha de Antigüedad]])/365.25</f>
        <v>0</v>
      </c>
      <c r="CL996" s="141" t="e">
        <f aca="false">+VLOOKUP(DATOS_[[#This Row],[Clave de Contrato]],TblTiposContrato13[],3,0)</f>
        <v>#N/A</v>
      </c>
      <c r="CM996" s="141" t="e">
        <f aca="false">+VLOOKUP(DATOS_[[#This Row],[Clave de Contrato]],TblTiposContrato13[],4,0)</f>
        <v>#N/A</v>
      </c>
      <c r="CN996" s="141" t="str">
        <f aca="false">VLOOKUP(DATOS_[[#This Row],[Edad]],CONTRATOS!TblRngEdad,2,1)</f>
        <v>20  o menos</v>
      </c>
      <c r="CO996" s="141" t="str">
        <f aca="false">VLOOKUP(DATOS_[[#This Row],[Antigüedad]],TblRngAntg14[],2,1)</f>
        <v>0 a 1 años</v>
      </c>
    </row>
    <row r="997" customFormat="false" ht="13.8" hidden="false" customHeight="false" outlineLevel="0" collapsed="false">
      <c r="D997" s="128"/>
      <c r="E997" s="129"/>
      <c r="F997" s="129"/>
      <c r="G997" s="129"/>
      <c r="H997" s="130"/>
      <c r="I997" s="131"/>
      <c r="J997" s="128"/>
      <c r="K997" s="132"/>
      <c r="L997" s="132"/>
      <c r="M997" s="133"/>
      <c r="N997" s="133"/>
      <c r="O997" s="133"/>
      <c r="P997" s="129"/>
      <c r="Z997" s="74"/>
      <c r="AA997" s="75"/>
      <c r="AB997" s="75"/>
      <c r="AC997" s="129"/>
      <c r="AD997" s="134"/>
      <c r="AE997" s="134"/>
      <c r="AF997" s="134"/>
      <c r="AG997" s="134"/>
      <c r="AH997" s="134"/>
      <c r="AI997" s="134"/>
      <c r="AJ997" s="134"/>
      <c r="AK997" s="134"/>
      <c r="AL997" s="134"/>
      <c r="AM997" s="134"/>
      <c r="AN997" s="134"/>
      <c r="AO997" s="134"/>
      <c r="AP997" s="134"/>
      <c r="AQ997" s="134"/>
      <c r="AR997" s="134"/>
      <c r="AS997" s="134"/>
      <c r="AT997" s="134"/>
      <c r="AU997" s="134"/>
      <c r="AV997" s="134"/>
      <c r="AW997" s="134"/>
      <c r="AX997" s="134"/>
      <c r="AY997" s="134"/>
      <c r="AZ997" s="134"/>
      <c r="BA997" s="134"/>
      <c r="BB997" s="134"/>
      <c r="BC997" s="134"/>
      <c r="BD997" s="134"/>
      <c r="BE997" s="134"/>
      <c r="BF997" s="134"/>
      <c r="BG997" s="134"/>
      <c r="BH997" s="134"/>
      <c r="BI997" s="134"/>
      <c r="BJ997" s="134"/>
      <c r="BK997" s="134"/>
      <c r="BL997" s="134"/>
      <c r="BM997" s="135"/>
      <c r="BN997" s="136" t="n">
        <f aca="false">+MAX($D$3,DATOS_[[#This Row],[Fecha Inicio Sit. Contract.]])</f>
        <v>0</v>
      </c>
      <c r="BO997" s="136" t="n">
        <f aca="false">+MIN($D$4,DATOS_[[#This Row],[Fecha Fin Sit. Contract.]])</f>
        <v>0</v>
      </c>
      <c r="BP997" s="137" t="n">
        <f aca="false">+DATOS_[[#This Row],[% de jornada]]*IF(DATOS_[[#This Row],[% jornada reducida]]="",1,DATOS_[[#This Row],[% jornada reducida]])</f>
        <v>0</v>
      </c>
      <c r="BQ997" s="137" t="n">
        <f aca="false">+(DATOS_[[#This Row],[F.fin.cal]]-DATOS_[[#This Row],[F.ini.cal]]+1)/($D$4-$D$3+1)</f>
        <v>1</v>
      </c>
      <c r="BR997" s="137" t="str">
        <f aca="false">IF(OR(AND(DATOS_[[#This Row],[Fecha Fin Contrato]]&lt;$D$3,DATOS_[[#This Row],[Fecha Fin Contrato]]&lt;&gt;""),DATOS_[[#This Row],[Fecha de Contratación]]&gt;$D$4),"Fuera","Dentro")</f>
        <v>Dentro</v>
      </c>
      <c r="BS997" s="137" t="str">
        <f aca="false" t="array" ref="BS997:BS997">IF(MAX(IF(DATOS_[id]=DATOS_[[#This Row],[id]],DATOS_[F.fin.cal]))=DATOS_[[#This Row],[F.fin.cal]],"Sí","NO")</f>
        <v>Sí</v>
      </c>
      <c r="BT997" s="137" t="str">
        <f aca="false">IF(AND(DATOS_[[#This Row],[% normaliz]]&lt;&gt;1,DATOS_[[#This Row],[% anualiz]]=1),"Sí","NO")</f>
        <v>Sí</v>
      </c>
      <c r="BU997" s="137" t="str">
        <f aca="false">IF(AND(DATOS_[[#This Row],[% normaliz]]=1,DATOS_[[#This Row],[% anualiz]]&lt;&gt;1),"Sí","NO")</f>
        <v>NO</v>
      </c>
      <c r="BV997" s="137" t="str">
        <f aca="false">IF(AND(DATOS_[[#This Row],[% normaliz]]&lt;&gt;1,DATOS_[[#This Row],[% anualiz]]&lt;&gt;1),"Sí","NO")</f>
        <v>NO</v>
      </c>
      <c r="BW997" s="137" t="str">
        <f aca="false">+IF(DATOS_[[#This Row],[% normaliz]]*DATOS_[[#This Row],[% anualiz]]=1,"NO","Sí")</f>
        <v>Sí</v>
      </c>
      <c r="BX997" s="138" t="e">
        <f aca="false">(DATOS_[[#This Row],[S.BASE]]*(1/DATOS_[[#This Row],[% normaliz]])*(1/DATOS_[[#This Row],[% anualiz]]))*IF(DATOS_[[#This Row],[Check Equiparado]]="Sí",1,0)</f>
        <v>#DIV/0!</v>
      </c>
      <c r="BY9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7" s="138" t="e">
        <f aca="false">+DATOS_[[#This Row],[SALARIO BASE Eq]]+DATOS_[[#This Row],[Tot COMPL.SAL Eq]]</f>
        <v>#DIV/0!</v>
      </c>
      <c r="CA997" s="138" t="e">
        <f aca="false" t="array" ref="CA997:CA9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7" s="138" t="e">
        <f aca="false">+DATOS_[[#This Row],[TOTAL SALARIO Eq]]+DATOS_[[#This Row],[Tot Extrasalarial Eq]]</f>
        <v>#DIV/0!</v>
      </c>
      <c r="CC997" s="139" t="n">
        <f aca="false">DATOS_[[#This Row],[S.BASE]]</f>
        <v>0</v>
      </c>
      <c r="CD997" s="139" t="n">
        <f aca="false">+SUM(DATOS_[[#This Row],[Conc.Sal.01]:[Conc.Sal.30]])</f>
        <v>0</v>
      </c>
      <c r="CE997" s="139" t="n">
        <f aca="false">+DATOS_[[#This Row],[SALARIO BASE Ef]]+DATOS_[[#This Row],[Tot COMPL.SAL Ef]]</f>
        <v>0</v>
      </c>
      <c r="CF997" s="139" t="n">
        <f aca="false">+SUM(DATOS_[[#This Row],[C.Extra.01]:[C.Extra.05]])</f>
        <v>0</v>
      </c>
      <c r="CG997" s="139" t="n">
        <f aca="false">+DATOS_[[#This Row],[TOTAL SALARIO Ef]]+DATOS_[[#This Row],[Tot Extrasalarial Ef]]</f>
        <v>0</v>
      </c>
      <c r="CH997" s="140" t="n">
        <f aca="false">MIN(IF(DATOS_[[#This Row],[Fecha Fin Contrato]]="",$D$4,DATOS_[[#This Row],[Fecha Fin Contrato]]),$D$4)-MAX(DATOS_[[#This Row],[Fecha de Contratación]],$D$3)+1</f>
        <v>1</v>
      </c>
      <c r="CI997" s="141" t="str">
        <f aca="false">IF(COUNTIFS(DATOS_[id],DATOS_[[#This Row],[id]])&gt;1,DATOS_[[#This Row],[id]],"")</f>
        <v/>
      </c>
      <c r="CJ997" s="141" t="n">
        <f aca="false">(Inicio!$G$10-DATOS_[[#This Row],[Fecha Nacimiento]])/365.25</f>
        <v>0</v>
      </c>
      <c r="CK997" s="141" t="n">
        <f aca="false">(Inicio!$G$10-DATOS_[[#This Row],[Fecha de Antigüedad]])/365.25</f>
        <v>0</v>
      </c>
      <c r="CL997" s="141" t="e">
        <f aca="false">+VLOOKUP(DATOS_[[#This Row],[Clave de Contrato]],TblTiposContrato13[],3,0)</f>
        <v>#N/A</v>
      </c>
      <c r="CM997" s="141" t="e">
        <f aca="false">+VLOOKUP(DATOS_[[#This Row],[Clave de Contrato]],TblTiposContrato13[],4,0)</f>
        <v>#N/A</v>
      </c>
      <c r="CN997" s="141" t="str">
        <f aca="false">VLOOKUP(DATOS_[[#This Row],[Edad]],CONTRATOS!TblRngEdad,2,1)</f>
        <v>20  o menos</v>
      </c>
      <c r="CO997" s="141" t="str">
        <f aca="false">VLOOKUP(DATOS_[[#This Row],[Antigüedad]],TblRngAntg14[],2,1)</f>
        <v>0 a 1 años</v>
      </c>
    </row>
    <row r="998" customFormat="false" ht="13.8" hidden="false" customHeight="false" outlineLevel="0" collapsed="false">
      <c r="D998" s="128"/>
      <c r="E998" s="129"/>
      <c r="F998" s="129"/>
      <c r="G998" s="129"/>
      <c r="H998" s="130"/>
      <c r="I998" s="131"/>
      <c r="J998" s="128"/>
      <c r="K998" s="132"/>
      <c r="L998" s="132"/>
      <c r="M998" s="133"/>
      <c r="N998" s="133"/>
      <c r="O998" s="133"/>
      <c r="P998" s="129"/>
      <c r="Z998" s="74"/>
      <c r="AA998" s="75"/>
      <c r="AB998" s="75"/>
      <c r="AC998" s="129"/>
      <c r="AD998" s="134"/>
      <c r="AE998" s="134"/>
      <c r="AF998" s="134"/>
      <c r="AG998" s="134"/>
      <c r="AH998" s="134"/>
      <c r="AI998" s="134"/>
      <c r="AJ998" s="134"/>
      <c r="AK998" s="134"/>
      <c r="AL998" s="134"/>
      <c r="AM998" s="134"/>
      <c r="AN998" s="134"/>
      <c r="AO998" s="134"/>
      <c r="AP998" s="134"/>
      <c r="AQ998" s="134"/>
      <c r="AR998" s="134"/>
      <c r="AS998" s="134"/>
      <c r="AT998" s="134"/>
      <c r="AU998" s="134"/>
      <c r="AV998" s="134"/>
      <c r="AW998" s="134"/>
      <c r="AX998" s="134"/>
      <c r="AY998" s="134"/>
      <c r="AZ998" s="134"/>
      <c r="BA998" s="134"/>
      <c r="BB998" s="134"/>
      <c r="BC998" s="134"/>
      <c r="BD998" s="134"/>
      <c r="BE998" s="134"/>
      <c r="BF998" s="134"/>
      <c r="BG998" s="134"/>
      <c r="BH998" s="134"/>
      <c r="BI998" s="134"/>
      <c r="BJ998" s="134"/>
      <c r="BK998" s="134"/>
      <c r="BL998" s="134"/>
      <c r="BM998" s="135"/>
      <c r="BN998" s="136" t="n">
        <f aca="false">+MAX($D$3,DATOS_[[#This Row],[Fecha Inicio Sit. Contract.]])</f>
        <v>0</v>
      </c>
      <c r="BO998" s="136" t="n">
        <f aca="false">+MIN($D$4,DATOS_[[#This Row],[Fecha Fin Sit. Contract.]])</f>
        <v>0</v>
      </c>
      <c r="BP998" s="137" t="n">
        <f aca="false">+DATOS_[[#This Row],[% de jornada]]*IF(DATOS_[[#This Row],[% jornada reducida]]="",1,DATOS_[[#This Row],[% jornada reducida]])</f>
        <v>0</v>
      </c>
      <c r="BQ998" s="137" t="n">
        <f aca="false">+(DATOS_[[#This Row],[F.fin.cal]]-DATOS_[[#This Row],[F.ini.cal]]+1)/($D$4-$D$3+1)</f>
        <v>1</v>
      </c>
      <c r="BR998" s="137" t="str">
        <f aca="false">IF(OR(AND(DATOS_[[#This Row],[Fecha Fin Contrato]]&lt;$D$3,DATOS_[[#This Row],[Fecha Fin Contrato]]&lt;&gt;""),DATOS_[[#This Row],[Fecha de Contratación]]&gt;$D$4),"Fuera","Dentro")</f>
        <v>Dentro</v>
      </c>
      <c r="BS998" s="137" t="str">
        <f aca="false" t="array" ref="BS998:BS998">IF(MAX(IF(DATOS_[id]=DATOS_[[#This Row],[id]],DATOS_[F.fin.cal]))=DATOS_[[#This Row],[F.fin.cal]],"Sí","NO")</f>
        <v>Sí</v>
      </c>
      <c r="BT998" s="137" t="str">
        <f aca="false">IF(AND(DATOS_[[#This Row],[% normaliz]]&lt;&gt;1,DATOS_[[#This Row],[% anualiz]]=1),"Sí","NO")</f>
        <v>Sí</v>
      </c>
      <c r="BU998" s="137" t="str">
        <f aca="false">IF(AND(DATOS_[[#This Row],[% normaliz]]=1,DATOS_[[#This Row],[% anualiz]]&lt;&gt;1),"Sí","NO")</f>
        <v>NO</v>
      </c>
      <c r="BV998" s="137" t="str">
        <f aca="false">IF(AND(DATOS_[[#This Row],[% normaliz]]&lt;&gt;1,DATOS_[[#This Row],[% anualiz]]&lt;&gt;1),"Sí","NO")</f>
        <v>NO</v>
      </c>
      <c r="BW998" s="137" t="str">
        <f aca="false">+IF(DATOS_[[#This Row],[% normaliz]]*DATOS_[[#This Row],[% anualiz]]=1,"NO","Sí")</f>
        <v>Sí</v>
      </c>
      <c r="BX998" s="138" t="e">
        <f aca="false">(DATOS_[[#This Row],[S.BASE]]*(1/DATOS_[[#This Row],[% normaliz]])*(1/DATOS_[[#This Row],[% anualiz]]))*IF(DATOS_[[#This Row],[Check Equiparado]]="Sí",1,0)</f>
        <v>#DIV/0!</v>
      </c>
      <c r="BY9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8" s="138" t="e">
        <f aca="false">+DATOS_[[#This Row],[SALARIO BASE Eq]]+DATOS_[[#This Row],[Tot COMPL.SAL Eq]]</f>
        <v>#DIV/0!</v>
      </c>
      <c r="CA998" s="138" t="e">
        <f aca="false" t="array" ref="CA998:CA9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8" s="138" t="e">
        <f aca="false">+DATOS_[[#This Row],[TOTAL SALARIO Eq]]+DATOS_[[#This Row],[Tot Extrasalarial Eq]]</f>
        <v>#DIV/0!</v>
      </c>
      <c r="CC998" s="139" t="n">
        <f aca="false">DATOS_[[#This Row],[S.BASE]]</f>
        <v>0</v>
      </c>
      <c r="CD998" s="139" t="n">
        <f aca="false">+SUM(DATOS_[[#This Row],[Conc.Sal.01]:[Conc.Sal.30]])</f>
        <v>0</v>
      </c>
      <c r="CE998" s="139" t="n">
        <f aca="false">+DATOS_[[#This Row],[SALARIO BASE Ef]]+DATOS_[[#This Row],[Tot COMPL.SAL Ef]]</f>
        <v>0</v>
      </c>
      <c r="CF998" s="139" t="n">
        <f aca="false">+SUM(DATOS_[[#This Row],[C.Extra.01]:[C.Extra.05]])</f>
        <v>0</v>
      </c>
      <c r="CG998" s="139" t="n">
        <f aca="false">+DATOS_[[#This Row],[TOTAL SALARIO Ef]]+DATOS_[[#This Row],[Tot Extrasalarial Ef]]</f>
        <v>0</v>
      </c>
      <c r="CH998" s="140" t="n">
        <f aca="false">MIN(IF(DATOS_[[#This Row],[Fecha Fin Contrato]]="",$D$4,DATOS_[[#This Row],[Fecha Fin Contrato]]),$D$4)-MAX(DATOS_[[#This Row],[Fecha de Contratación]],$D$3)+1</f>
        <v>1</v>
      </c>
      <c r="CI998" s="141" t="str">
        <f aca="false">IF(COUNTIFS(DATOS_[id],DATOS_[[#This Row],[id]])&gt;1,DATOS_[[#This Row],[id]],"")</f>
        <v/>
      </c>
      <c r="CJ998" s="141" t="n">
        <f aca="false">(Inicio!$G$10-DATOS_[[#This Row],[Fecha Nacimiento]])/365.25</f>
        <v>0</v>
      </c>
      <c r="CK998" s="141" t="n">
        <f aca="false">(Inicio!$G$10-DATOS_[[#This Row],[Fecha de Antigüedad]])/365.25</f>
        <v>0</v>
      </c>
      <c r="CL998" s="141" t="e">
        <f aca="false">+VLOOKUP(DATOS_[[#This Row],[Clave de Contrato]],TblTiposContrato13[],3,0)</f>
        <v>#N/A</v>
      </c>
      <c r="CM998" s="141" t="e">
        <f aca="false">+VLOOKUP(DATOS_[[#This Row],[Clave de Contrato]],TblTiposContrato13[],4,0)</f>
        <v>#N/A</v>
      </c>
      <c r="CN998" s="141" t="str">
        <f aca="false">VLOOKUP(DATOS_[[#This Row],[Edad]],CONTRATOS!TblRngEdad,2,1)</f>
        <v>20  o menos</v>
      </c>
      <c r="CO998" s="141" t="str">
        <f aca="false">VLOOKUP(DATOS_[[#This Row],[Antigüedad]],TblRngAntg14[],2,1)</f>
        <v>0 a 1 años</v>
      </c>
    </row>
    <row r="999" customFormat="false" ht="13.8" hidden="false" customHeight="false" outlineLevel="0" collapsed="false">
      <c r="D999" s="128"/>
      <c r="E999" s="129"/>
      <c r="F999" s="129"/>
      <c r="G999" s="129"/>
      <c r="H999" s="130"/>
      <c r="I999" s="131"/>
      <c r="J999" s="128"/>
      <c r="K999" s="132"/>
      <c r="L999" s="132"/>
      <c r="M999" s="133"/>
      <c r="N999" s="133"/>
      <c r="O999" s="133"/>
      <c r="P999" s="129"/>
      <c r="Z999" s="74"/>
      <c r="AA999" s="75"/>
      <c r="AB999" s="75"/>
      <c r="AC999" s="129"/>
      <c r="AD999" s="134"/>
      <c r="AE999" s="134"/>
      <c r="AF999" s="134"/>
      <c r="AG999" s="134"/>
      <c r="AH999" s="134"/>
      <c r="AI999" s="134"/>
      <c r="AJ999" s="134"/>
      <c r="AK999" s="134"/>
      <c r="AL999" s="134"/>
      <c r="AM999" s="134"/>
      <c r="AN999" s="134"/>
      <c r="AO999" s="134"/>
      <c r="AP999" s="134"/>
      <c r="AQ999" s="134"/>
      <c r="AR999" s="134"/>
      <c r="AS999" s="134"/>
      <c r="AT999" s="134"/>
      <c r="AU999" s="134"/>
      <c r="AV999" s="134"/>
      <c r="AW999" s="134"/>
      <c r="AX999" s="134"/>
      <c r="AY999" s="134"/>
      <c r="AZ999" s="134"/>
      <c r="BA999" s="134"/>
      <c r="BB999" s="134"/>
      <c r="BC999" s="134"/>
      <c r="BD999" s="134"/>
      <c r="BE999" s="134"/>
      <c r="BF999" s="134"/>
      <c r="BG999" s="134"/>
      <c r="BH999" s="134"/>
      <c r="BI999" s="134"/>
      <c r="BJ999" s="134"/>
      <c r="BK999" s="134"/>
      <c r="BL999" s="134"/>
      <c r="BM999" s="135"/>
      <c r="BN999" s="136" t="n">
        <f aca="false">+MAX($D$3,DATOS_[[#This Row],[Fecha Inicio Sit. Contract.]])</f>
        <v>0</v>
      </c>
      <c r="BO999" s="136" t="n">
        <f aca="false">+MIN($D$4,DATOS_[[#This Row],[Fecha Fin Sit. Contract.]])</f>
        <v>0</v>
      </c>
      <c r="BP999" s="137" t="n">
        <f aca="false">+DATOS_[[#This Row],[% de jornada]]*IF(DATOS_[[#This Row],[% jornada reducida]]="",1,DATOS_[[#This Row],[% jornada reducida]])</f>
        <v>0</v>
      </c>
      <c r="BQ999" s="137" t="n">
        <f aca="false">+(DATOS_[[#This Row],[F.fin.cal]]-DATOS_[[#This Row],[F.ini.cal]]+1)/($D$4-$D$3+1)</f>
        <v>1</v>
      </c>
      <c r="BR999" s="137" t="str">
        <f aca="false">IF(OR(AND(DATOS_[[#This Row],[Fecha Fin Contrato]]&lt;$D$3,DATOS_[[#This Row],[Fecha Fin Contrato]]&lt;&gt;""),DATOS_[[#This Row],[Fecha de Contratación]]&gt;$D$4),"Fuera","Dentro")</f>
        <v>Dentro</v>
      </c>
      <c r="BS999" s="137" t="str">
        <f aca="false" t="array" ref="BS999:BS999">IF(MAX(IF(DATOS_[id]=DATOS_[[#This Row],[id]],DATOS_[F.fin.cal]))=DATOS_[[#This Row],[F.fin.cal]],"Sí","NO")</f>
        <v>Sí</v>
      </c>
      <c r="BT999" s="137" t="str">
        <f aca="false">IF(AND(DATOS_[[#This Row],[% normaliz]]&lt;&gt;1,DATOS_[[#This Row],[% anualiz]]=1),"Sí","NO")</f>
        <v>Sí</v>
      </c>
      <c r="BU999" s="137" t="str">
        <f aca="false">IF(AND(DATOS_[[#This Row],[% normaliz]]=1,DATOS_[[#This Row],[% anualiz]]&lt;&gt;1),"Sí","NO")</f>
        <v>NO</v>
      </c>
      <c r="BV999" s="137" t="str">
        <f aca="false">IF(AND(DATOS_[[#This Row],[% normaliz]]&lt;&gt;1,DATOS_[[#This Row],[% anualiz]]&lt;&gt;1),"Sí","NO")</f>
        <v>NO</v>
      </c>
      <c r="BW999" s="137" t="str">
        <f aca="false">+IF(DATOS_[[#This Row],[% normaliz]]*DATOS_[[#This Row],[% anualiz]]=1,"NO","Sí")</f>
        <v>Sí</v>
      </c>
      <c r="BX999" s="138" t="e">
        <f aca="false">(DATOS_[[#This Row],[S.BASE]]*(1/DATOS_[[#This Row],[% normaliz]])*(1/DATOS_[[#This Row],[% anualiz]]))*IF(DATOS_[[#This Row],[Check Equiparado]]="Sí",1,0)</f>
        <v>#DIV/0!</v>
      </c>
      <c r="BY9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9" s="138" t="e">
        <f aca="false">+DATOS_[[#This Row],[SALARIO BASE Eq]]+DATOS_[[#This Row],[Tot COMPL.SAL Eq]]</f>
        <v>#DIV/0!</v>
      </c>
      <c r="CA999" s="138" t="e">
        <f aca="false" t="array" ref="CA999:CA9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9" s="138" t="e">
        <f aca="false">+DATOS_[[#This Row],[TOTAL SALARIO Eq]]+DATOS_[[#This Row],[Tot Extrasalarial Eq]]</f>
        <v>#DIV/0!</v>
      </c>
      <c r="CC999" s="139" t="n">
        <f aca="false">DATOS_[[#This Row],[S.BASE]]</f>
        <v>0</v>
      </c>
      <c r="CD999" s="139" t="n">
        <f aca="false">+SUM(DATOS_[[#This Row],[Conc.Sal.01]:[Conc.Sal.30]])</f>
        <v>0</v>
      </c>
      <c r="CE999" s="139" t="n">
        <f aca="false">+DATOS_[[#This Row],[SALARIO BASE Ef]]+DATOS_[[#This Row],[Tot COMPL.SAL Ef]]</f>
        <v>0</v>
      </c>
      <c r="CF999" s="139" t="n">
        <f aca="false">+SUM(DATOS_[[#This Row],[C.Extra.01]:[C.Extra.05]])</f>
        <v>0</v>
      </c>
      <c r="CG999" s="139" t="n">
        <f aca="false">+DATOS_[[#This Row],[TOTAL SALARIO Ef]]+DATOS_[[#This Row],[Tot Extrasalarial Ef]]</f>
        <v>0</v>
      </c>
      <c r="CH999" s="140" t="n">
        <f aca="false">MIN(IF(DATOS_[[#This Row],[Fecha Fin Contrato]]="",$D$4,DATOS_[[#This Row],[Fecha Fin Contrato]]),$D$4)-MAX(DATOS_[[#This Row],[Fecha de Contratación]],$D$3)+1</f>
        <v>1</v>
      </c>
      <c r="CI999" s="141" t="str">
        <f aca="false">IF(COUNTIFS(DATOS_[id],DATOS_[[#This Row],[id]])&gt;1,DATOS_[[#This Row],[id]],"")</f>
        <v/>
      </c>
      <c r="CJ999" s="141" t="n">
        <f aca="false">(Inicio!$G$10-DATOS_[[#This Row],[Fecha Nacimiento]])/365.25</f>
        <v>0</v>
      </c>
      <c r="CK999" s="141" t="n">
        <f aca="false">(Inicio!$G$10-DATOS_[[#This Row],[Fecha de Antigüedad]])/365.25</f>
        <v>0</v>
      </c>
      <c r="CL999" s="141" t="e">
        <f aca="false">+VLOOKUP(DATOS_[[#This Row],[Clave de Contrato]],TblTiposContrato13[],3,0)</f>
        <v>#N/A</v>
      </c>
      <c r="CM999" s="141" t="e">
        <f aca="false">+VLOOKUP(DATOS_[[#This Row],[Clave de Contrato]],TblTiposContrato13[],4,0)</f>
        <v>#N/A</v>
      </c>
      <c r="CN999" s="141" t="str">
        <f aca="false">VLOOKUP(DATOS_[[#This Row],[Edad]],CONTRATOS!TblRngEdad,2,1)</f>
        <v>20  o menos</v>
      </c>
      <c r="CO999" s="141" t="str">
        <f aca="false">VLOOKUP(DATOS_[[#This Row],[Antigüedad]],TblRngAntg14[],2,1)</f>
        <v>0 a 1 años</v>
      </c>
    </row>
    <row r="1000" customFormat="false" ht="13.8" hidden="false" customHeight="false" outlineLevel="0" collapsed="false">
      <c r="D1000" s="128"/>
      <c r="E1000" s="129"/>
      <c r="F1000" s="129"/>
      <c r="G1000" s="129"/>
      <c r="H1000" s="130"/>
      <c r="I1000" s="131"/>
      <c r="J1000" s="128"/>
      <c r="K1000" s="132"/>
      <c r="L1000" s="132"/>
      <c r="M1000" s="133"/>
      <c r="N1000" s="133"/>
      <c r="O1000" s="133"/>
      <c r="P1000" s="129"/>
      <c r="Z1000" s="74"/>
      <c r="AA1000" s="75"/>
      <c r="AB1000" s="75"/>
      <c r="AC1000" s="129"/>
      <c r="AD1000" s="134"/>
      <c r="AE1000" s="134"/>
      <c r="AF1000" s="134"/>
      <c r="AG1000" s="134"/>
      <c r="AH1000" s="134"/>
      <c r="AI1000" s="134"/>
      <c r="AJ1000" s="134"/>
      <c r="AK1000" s="134"/>
      <c r="AL1000" s="134"/>
      <c r="AM1000" s="134"/>
      <c r="AN1000" s="134"/>
      <c r="AO1000" s="134"/>
      <c r="AP1000" s="134"/>
      <c r="AQ1000" s="134"/>
      <c r="AR1000" s="134"/>
      <c r="AS1000" s="134"/>
      <c r="AT1000" s="134"/>
      <c r="AU1000" s="134"/>
      <c r="AV1000" s="134"/>
      <c r="AW1000" s="134"/>
      <c r="AX1000" s="134"/>
      <c r="AY1000" s="134"/>
      <c r="AZ1000" s="134"/>
      <c r="BA1000" s="134"/>
      <c r="BB1000" s="134"/>
      <c r="BC1000" s="134"/>
      <c r="BD1000" s="134"/>
      <c r="BE1000" s="134"/>
      <c r="BF1000" s="134"/>
      <c r="BG1000" s="134"/>
      <c r="BH1000" s="134"/>
      <c r="BI1000" s="134"/>
      <c r="BJ1000" s="134"/>
      <c r="BK1000" s="134"/>
      <c r="BL1000" s="134"/>
      <c r="BM1000" s="135"/>
      <c r="BN1000" s="136" t="n">
        <f aca="false">+MAX($D$3,DATOS_[[#This Row],[Fecha Inicio Sit. Contract.]])</f>
        <v>0</v>
      </c>
      <c r="BO1000" s="136" t="n">
        <f aca="false">+MIN($D$4,DATOS_[[#This Row],[Fecha Fin Sit. Contract.]])</f>
        <v>0</v>
      </c>
      <c r="BP1000" s="137" t="n">
        <f aca="false">+DATOS_[[#This Row],[% de jornada]]*IF(DATOS_[[#This Row],[% jornada reducida]]="",1,DATOS_[[#This Row],[% jornada reducida]])</f>
        <v>0</v>
      </c>
      <c r="BQ1000" s="137" t="n">
        <f aca="false">+(DATOS_[[#This Row],[F.fin.cal]]-DATOS_[[#This Row],[F.ini.cal]]+1)/($D$4-$D$3+1)</f>
        <v>1</v>
      </c>
      <c r="BR1000" s="137" t="str">
        <f aca="false">IF(OR(AND(DATOS_[[#This Row],[Fecha Fin Contrato]]&lt;$D$3,DATOS_[[#This Row],[Fecha Fin Contrato]]&lt;&gt;""),DATOS_[[#This Row],[Fecha de Contratación]]&gt;$D$4),"Fuera","Dentro")</f>
        <v>Dentro</v>
      </c>
      <c r="BS1000" s="137" t="str">
        <f aca="false" t="array" ref="BS1000:BS1000">IF(MAX(IF(DATOS_[id]=DATOS_[[#This Row],[id]],DATOS_[F.fin.cal]))=DATOS_[[#This Row],[F.fin.cal]],"Sí","NO")</f>
        <v>Sí</v>
      </c>
      <c r="BT1000" s="137" t="str">
        <f aca="false">IF(AND(DATOS_[[#This Row],[% normaliz]]&lt;&gt;1,DATOS_[[#This Row],[% anualiz]]=1),"Sí","NO")</f>
        <v>Sí</v>
      </c>
      <c r="BU1000" s="137" t="str">
        <f aca="false">IF(AND(DATOS_[[#This Row],[% normaliz]]=1,DATOS_[[#This Row],[% anualiz]]&lt;&gt;1),"Sí","NO")</f>
        <v>NO</v>
      </c>
      <c r="BV1000" s="137" t="str">
        <f aca="false">IF(AND(DATOS_[[#This Row],[% normaliz]]&lt;&gt;1,DATOS_[[#This Row],[% anualiz]]&lt;&gt;1),"Sí","NO")</f>
        <v>NO</v>
      </c>
      <c r="BW1000" s="137" t="str">
        <f aca="false">+IF(DATOS_[[#This Row],[% normaliz]]*DATOS_[[#This Row],[% anualiz]]=1,"NO","Sí")</f>
        <v>Sí</v>
      </c>
      <c r="BX1000" s="138" t="e">
        <f aca="false">(DATOS_[[#This Row],[S.BASE]]*(1/DATOS_[[#This Row],[% normaliz]])*(1/DATOS_[[#This Row],[% anualiz]]))*IF(DATOS_[[#This Row],[Check Equiparado]]="Sí",1,0)</f>
        <v>#DIV/0!</v>
      </c>
      <c r="BY10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0" s="138" t="e">
        <f aca="false">+DATOS_[[#This Row],[SALARIO BASE Eq]]+DATOS_[[#This Row],[Tot COMPL.SAL Eq]]</f>
        <v>#DIV/0!</v>
      </c>
      <c r="CA1000" s="138" t="e">
        <f aca="false" t="array" ref="CA1000:CA10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0" s="138" t="e">
        <f aca="false">+DATOS_[[#This Row],[TOTAL SALARIO Eq]]+DATOS_[[#This Row],[Tot Extrasalarial Eq]]</f>
        <v>#DIV/0!</v>
      </c>
      <c r="CC1000" s="139" t="n">
        <f aca="false">DATOS_[[#This Row],[S.BASE]]</f>
        <v>0</v>
      </c>
      <c r="CD1000" s="139" t="n">
        <f aca="false">+SUM(DATOS_[[#This Row],[Conc.Sal.01]:[Conc.Sal.30]])</f>
        <v>0</v>
      </c>
      <c r="CE1000" s="139" t="n">
        <f aca="false">+DATOS_[[#This Row],[SALARIO BASE Ef]]+DATOS_[[#This Row],[Tot COMPL.SAL Ef]]</f>
        <v>0</v>
      </c>
      <c r="CF1000" s="139" t="n">
        <f aca="false">+SUM(DATOS_[[#This Row],[C.Extra.01]:[C.Extra.05]])</f>
        <v>0</v>
      </c>
      <c r="CG1000" s="139" t="n">
        <f aca="false">+DATOS_[[#This Row],[TOTAL SALARIO Ef]]+DATOS_[[#This Row],[Tot Extrasalarial Ef]]</f>
        <v>0</v>
      </c>
      <c r="CH1000" s="140" t="n">
        <f aca="false">MIN(IF(DATOS_[[#This Row],[Fecha Fin Contrato]]="",$D$4,DATOS_[[#This Row],[Fecha Fin Contrato]]),$D$4)-MAX(DATOS_[[#This Row],[Fecha de Contratación]],$D$3)+1</f>
        <v>1</v>
      </c>
      <c r="CI1000" s="141" t="str">
        <f aca="false">IF(COUNTIFS(DATOS_[id],DATOS_[[#This Row],[id]])&gt;1,DATOS_[[#This Row],[id]],"")</f>
        <v/>
      </c>
      <c r="CJ1000" s="141" t="n">
        <f aca="false">(Inicio!$G$10-DATOS_[[#This Row],[Fecha Nacimiento]])/365.25</f>
        <v>0</v>
      </c>
      <c r="CK1000" s="141" t="n">
        <f aca="false">(Inicio!$G$10-DATOS_[[#This Row],[Fecha de Antigüedad]])/365.25</f>
        <v>0</v>
      </c>
      <c r="CL1000" s="141" t="e">
        <f aca="false">+VLOOKUP(DATOS_[[#This Row],[Clave de Contrato]],TblTiposContrato13[],3,0)</f>
        <v>#N/A</v>
      </c>
      <c r="CM1000" s="141" t="e">
        <f aca="false">+VLOOKUP(DATOS_[[#This Row],[Clave de Contrato]],TblTiposContrato13[],4,0)</f>
        <v>#N/A</v>
      </c>
      <c r="CN1000" s="141" t="str">
        <f aca="false">VLOOKUP(DATOS_[[#This Row],[Edad]],CONTRATOS!TblRngEdad,2,1)</f>
        <v>20  o menos</v>
      </c>
      <c r="CO1000" s="141" t="str">
        <f aca="false">VLOOKUP(DATOS_[[#This Row],[Antigüedad]],TblRngAntg14[],2,1)</f>
        <v>0 a 1 años</v>
      </c>
    </row>
    <row r="1001" customFormat="false" ht="13.8" hidden="false" customHeight="false" outlineLevel="0" collapsed="false">
      <c r="D1001" s="128"/>
      <c r="E1001" s="129"/>
      <c r="F1001" s="129"/>
      <c r="G1001" s="129"/>
      <c r="H1001" s="130"/>
      <c r="I1001" s="131"/>
      <c r="J1001" s="128"/>
      <c r="K1001" s="132"/>
      <c r="L1001" s="132"/>
      <c r="M1001" s="133"/>
      <c r="N1001" s="133"/>
      <c r="O1001" s="133"/>
      <c r="P1001" s="129"/>
      <c r="Z1001" s="74"/>
      <c r="AA1001" s="75"/>
      <c r="AB1001" s="75"/>
      <c r="AC1001" s="129"/>
      <c r="AD1001" s="134"/>
      <c r="AE1001" s="134"/>
      <c r="AF1001" s="134"/>
      <c r="AG1001" s="134"/>
      <c r="AH1001" s="134"/>
      <c r="AI1001" s="134"/>
      <c r="AJ1001" s="134"/>
      <c r="AK1001" s="134"/>
      <c r="AL1001" s="134"/>
      <c r="AM1001" s="134"/>
      <c r="AN1001" s="134"/>
      <c r="AO1001" s="134"/>
      <c r="AP1001" s="134"/>
      <c r="AQ1001" s="134"/>
      <c r="AR1001" s="134"/>
      <c r="AS1001" s="134"/>
      <c r="AT1001" s="134"/>
      <c r="AU1001" s="134"/>
      <c r="AV1001" s="134"/>
      <c r="AW1001" s="134"/>
      <c r="AX1001" s="134"/>
      <c r="AY1001" s="134"/>
      <c r="AZ1001" s="134"/>
      <c r="BA1001" s="134"/>
      <c r="BB1001" s="134"/>
      <c r="BC1001" s="134"/>
      <c r="BD1001" s="134"/>
      <c r="BE1001" s="134"/>
      <c r="BF1001" s="134"/>
      <c r="BG1001" s="134"/>
      <c r="BH1001" s="134"/>
      <c r="BI1001" s="134"/>
      <c r="BJ1001" s="134"/>
      <c r="BK1001" s="134"/>
      <c r="BL1001" s="134"/>
      <c r="BM1001" s="135"/>
      <c r="BN1001" s="136" t="n">
        <f aca="false">+MAX($D$3,DATOS_[[#This Row],[Fecha Inicio Sit. Contract.]])</f>
        <v>0</v>
      </c>
      <c r="BO1001" s="136" t="n">
        <f aca="false">+MIN($D$4,DATOS_[[#This Row],[Fecha Fin Sit. Contract.]])</f>
        <v>0</v>
      </c>
      <c r="BP1001" s="137" t="n">
        <f aca="false">+DATOS_[[#This Row],[% de jornada]]*IF(DATOS_[[#This Row],[% jornada reducida]]="",1,DATOS_[[#This Row],[% jornada reducida]])</f>
        <v>0</v>
      </c>
      <c r="BQ1001" s="137" t="n">
        <f aca="false">+(DATOS_[[#This Row],[F.fin.cal]]-DATOS_[[#This Row],[F.ini.cal]]+1)/($D$4-$D$3+1)</f>
        <v>1</v>
      </c>
      <c r="BR1001" s="137" t="str">
        <f aca="false">IF(OR(AND(DATOS_[[#This Row],[Fecha Fin Contrato]]&lt;$D$3,DATOS_[[#This Row],[Fecha Fin Contrato]]&lt;&gt;""),DATOS_[[#This Row],[Fecha de Contratación]]&gt;$D$4),"Fuera","Dentro")</f>
        <v>Dentro</v>
      </c>
      <c r="BS1001" s="137" t="str">
        <f aca="false" t="array" ref="BS1001:BS1001">IF(MAX(IF(DATOS_[id]=DATOS_[[#This Row],[id]],DATOS_[F.fin.cal]))=DATOS_[[#This Row],[F.fin.cal]],"Sí","NO")</f>
        <v>Sí</v>
      </c>
      <c r="BT1001" s="137" t="str">
        <f aca="false">IF(AND(DATOS_[[#This Row],[% normaliz]]&lt;&gt;1,DATOS_[[#This Row],[% anualiz]]=1),"Sí","NO")</f>
        <v>Sí</v>
      </c>
      <c r="BU1001" s="137" t="str">
        <f aca="false">IF(AND(DATOS_[[#This Row],[% normaliz]]=1,DATOS_[[#This Row],[% anualiz]]&lt;&gt;1),"Sí","NO")</f>
        <v>NO</v>
      </c>
      <c r="BV1001" s="137" t="str">
        <f aca="false">IF(AND(DATOS_[[#This Row],[% normaliz]]&lt;&gt;1,DATOS_[[#This Row],[% anualiz]]&lt;&gt;1),"Sí","NO")</f>
        <v>NO</v>
      </c>
      <c r="BW1001" s="137" t="str">
        <f aca="false">+IF(DATOS_[[#This Row],[% normaliz]]*DATOS_[[#This Row],[% anualiz]]=1,"NO","Sí")</f>
        <v>Sí</v>
      </c>
      <c r="BX1001" s="138" t="e">
        <f aca="false">(DATOS_[[#This Row],[S.BASE]]*(1/DATOS_[[#This Row],[% normaliz]])*(1/DATOS_[[#This Row],[% anualiz]]))*IF(DATOS_[[#This Row],[Check Equiparado]]="Sí",1,0)</f>
        <v>#DIV/0!</v>
      </c>
      <c r="BY10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1" s="138" t="e">
        <f aca="false">+DATOS_[[#This Row],[SALARIO BASE Eq]]+DATOS_[[#This Row],[Tot COMPL.SAL Eq]]</f>
        <v>#DIV/0!</v>
      </c>
      <c r="CA1001" s="138" t="e">
        <f aca="false" t="array" ref="CA1001:CA10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1" s="138" t="e">
        <f aca="false">+DATOS_[[#This Row],[TOTAL SALARIO Eq]]+DATOS_[[#This Row],[Tot Extrasalarial Eq]]</f>
        <v>#DIV/0!</v>
      </c>
      <c r="CC1001" s="139" t="n">
        <f aca="false">DATOS_[[#This Row],[S.BASE]]</f>
        <v>0</v>
      </c>
      <c r="CD1001" s="139" t="n">
        <f aca="false">+SUM(DATOS_[[#This Row],[Conc.Sal.01]:[Conc.Sal.30]])</f>
        <v>0</v>
      </c>
      <c r="CE1001" s="139" t="n">
        <f aca="false">+DATOS_[[#This Row],[SALARIO BASE Ef]]+DATOS_[[#This Row],[Tot COMPL.SAL Ef]]</f>
        <v>0</v>
      </c>
      <c r="CF1001" s="139" t="n">
        <f aca="false">+SUM(DATOS_[[#This Row],[C.Extra.01]:[C.Extra.05]])</f>
        <v>0</v>
      </c>
      <c r="CG1001" s="139" t="n">
        <f aca="false">+DATOS_[[#This Row],[TOTAL SALARIO Ef]]+DATOS_[[#This Row],[Tot Extrasalarial Ef]]</f>
        <v>0</v>
      </c>
      <c r="CH1001" s="140" t="n">
        <f aca="false">MIN(IF(DATOS_[[#This Row],[Fecha Fin Contrato]]="",$D$4,DATOS_[[#This Row],[Fecha Fin Contrato]]),$D$4)-MAX(DATOS_[[#This Row],[Fecha de Contratación]],$D$3)+1</f>
        <v>1</v>
      </c>
      <c r="CI1001" s="141" t="str">
        <f aca="false">IF(COUNTIFS(DATOS_[id],DATOS_[[#This Row],[id]])&gt;1,DATOS_[[#This Row],[id]],"")</f>
        <v/>
      </c>
      <c r="CJ1001" s="141" t="n">
        <f aca="false">(Inicio!$G$10-DATOS_[[#This Row],[Fecha Nacimiento]])/365.25</f>
        <v>0</v>
      </c>
      <c r="CK1001" s="141" t="n">
        <f aca="false">(Inicio!$G$10-DATOS_[[#This Row],[Fecha de Antigüedad]])/365.25</f>
        <v>0</v>
      </c>
      <c r="CL1001" s="141" t="e">
        <f aca="false">+VLOOKUP(DATOS_[[#This Row],[Clave de Contrato]],TblTiposContrato13[],3,0)</f>
        <v>#N/A</v>
      </c>
      <c r="CM1001" s="141" t="e">
        <f aca="false">+VLOOKUP(DATOS_[[#This Row],[Clave de Contrato]],TblTiposContrato13[],4,0)</f>
        <v>#N/A</v>
      </c>
      <c r="CN1001" s="141" t="str">
        <f aca="false">VLOOKUP(DATOS_[[#This Row],[Edad]],CONTRATOS!TblRngEdad,2,1)</f>
        <v>20  o menos</v>
      </c>
      <c r="CO1001" s="141" t="str">
        <f aca="false">VLOOKUP(DATOS_[[#This Row],[Antigüedad]],TblRngAntg14[],2,1)</f>
        <v>0 a 1 años</v>
      </c>
    </row>
    <row r="1002" customFormat="false" ht="13.8" hidden="false" customHeight="false" outlineLevel="0" collapsed="false">
      <c r="D1002" s="128"/>
      <c r="E1002" s="129"/>
      <c r="F1002" s="129"/>
      <c r="G1002" s="129"/>
      <c r="H1002" s="130"/>
      <c r="I1002" s="131"/>
      <c r="J1002" s="128"/>
      <c r="K1002" s="132"/>
      <c r="L1002" s="132"/>
      <c r="M1002" s="133"/>
      <c r="N1002" s="133"/>
      <c r="O1002" s="133"/>
      <c r="P1002" s="129"/>
      <c r="Z1002" s="74"/>
      <c r="AA1002" s="75"/>
      <c r="AB1002" s="75"/>
      <c r="AC1002" s="129"/>
      <c r="AD1002" s="134"/>
      <c r="AE1002" s="134"/>
      <c r="AF1002" s="134"/>
      <c r="AG1002" s="134"/>
      <c r="AH1002" s="134"/>
      <c r="AI1002" s="134"/>
      <c r="AJ1002" s="134"/>
      <c r="AK1002" s="134"/>
      <c r="AL1002" s="134"/>
      <c r="AM1002" s="134"/>
      <c r="AN1002" s="134"/>
      <c r="AO1002" s="134"/>
      <c r="AP1002" s="134"/>
      <c r="AQ1002" s="134"/>
      <c r="AR1002" s="134"/>
      <c r="AS1002" s="134"/>
      <c r="AT1002" s="134"/>
      <c r="AU1002" s="134"/>
      <c r="AV1002" s="134"/>
      <c r="AW1002" s="134"/>
      <c r="AX1002" s="134"/>
      <c r="AY1002" s="134"/>
      <c r="AZ1002" s="134"/>
      <c r="BA1002" s="134"/>
      <c r="BB1002" s="134"/>
      <c r="BC1002" s="134"/>
      <c r="BD1002" s="134"/>
      <c r="BE1002" s="134"/>
      <c r="BF1002" s="134"/>
      <c r="BG1002" s="134"/>
      <c r="BH1002" s="134"/>
      <c r="BI1002" s="134"/>
      <c r="BJ1002" s="134"/>
      <c r="BK1002" s="134"/>
      <c r="BL1002" s="134"/>
      <c r="BM1002" s="135"/>
      <c r="BN1002" s="136" t="n">
        <f aca="false">+MAX($D$3,DATOS_[[#This Row],[Fecha Inicio Sit. Contract.]])</f>
        <v>0</v>
      </c>
      <c r="BO1002" s="136" t="n">
        <f aca="false">+MIN($D$4,DATOS_[[#This Row],[Fecha Fin Sit. Contract.]])</f>
        <v>0</v>
      </c>
      <c r="BP1002" s="137" t="n">
        <f aca="false">+DATOS_[[#This Row],[% de jornada]]*IF(DATOS_[[#This Row],[% jornada reducida]]="",1,DATOS_[[#This Row],[% jornada reducida]])</f>
        <v>0</v>
      </c>
      <c r="BQ1002" s="137" t="n">
        <f aca="false">+(DATOS_[[#This Row],[F.fin.cal]]-DATOS_[[#This Row],[F.ini.cal]]+1)/($D$4-$D$3+1)</f>
        <v>1</v>
      </c>
      <c r="BR1002" s="137" t="str">
        <f aca="false">IF(OR(AND(DATOS_[[#This Row],[Fecha Fin Contrato]]&lt;$D$3,DATOS_[[#This Row],[Fecha Fin Contrato]]&lt;&gt;""),DATOS_[[#This Row],[Fecha de Contratación]]&gt;$D$4),"Fuera","Dentro")</f>
        <v>Dentro</v>
      </c>
      <c r="BS1002" s="137" t="str">
        <f aca="false" t="array" ref="BS1002:BS1002">IF(MAX(IF(DATOS_[id]=DATOS_[[#This Row],[id]],DATOS_[F.fin.cal]))=DATOS_[[#This Row],[F.fin.cal]],"Sí","NO")</f>
        <v>Sí</v>
      </c>
      <c r="BT1002" s="137" t="str">
        <f aca="false">IF(AND(DATOS_[[#This Row],[% normaliz]]&lt;&gt;1,DATOS_[[#This Row],[% anualiz]]=1),"Sí","NO")</f>
        <v>Sí</v>
      </c>
      <c r="BU1002" s="137" t="str">
        <f aca="false">IF(AND(DATOS_[[#This Row],[% normaliz]]=1,DATOS_[[#This Row],[% anualiz]]&lt;&gt;1),"Sí","NO")</f>
        <v>NO</v>
      </c>
      <c r="BV1002" s="137" t="str">
        <f aca="false">IF(AND(DATOS_[[#This Row],[% normaliz]]&lt;&gt;1,DATOS_[[#This Row],[% anualiz]]&lt;&gt;1),"Sí","NO")</f>
        <v>NO</v>
      </c>
      <c r="BW1002" s="137" t="str">
        <f aca="false">+IF(DATOS_[[#This Row],[% normaliz]]*DATOS_[[#This Row],[% anualiz]]=1,"NO","Sí")</f>
        <v>Sí</v>
      </c>
      <c r="BX1002" s="138" t="e">
        <f aca="false">(DATOS_[[#This Row],[S.BASE]]*(1/DATOS_[[#This Row],[% normaliz]])*(1/DATOS_[[#This Row],[% anualiz]]))*IF(DATOS_[[#This Row],[Check Equiparado]]="Sí",1,0)</f>
        <v>#DIV/0!</v>
      </c>
      <c r="BY10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2" s="138" t="e">
        <f aca="false">+DATOS_[[#This Row],[SALARIO BASE Eq]]+DATOS_[[#This Row],[Tot COMPL.SAL Eq]]</f>
        <v>#DIV/0!</v>
      </c>
      <c r="CA1002" s="138" t="e">
        <f aca="false" t="array" ref="CA1002:CA10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2" s="138" t="e">
        <f aca="false">+DATOS_[[#This Row],[TOTAL SALARIO Eq]]+DATOS_[[#This Row],[Tot Extrasalarial Eq]]</f>
        <v>#DIV/0!</v>
      </c>
      <c r="CC1002" s="139" t="n">
        <f aca="false">DATOS_[[#This Row],[S.BASE]]</f>
        <v>0</v>
      </c>
      <c r="CD1002" s="139" t="n">
        <f aca="false">+SUM(DATOS_[[#This Row],[Conc.Sal.01]:[Conc.Sal.30]])</f>
        <v>0</v>
      </c>
      <c r="CE1002" s="139" t="n">
        <f aca="false">+DATOS_[[#This Row],[SALARIO BASE Ef]]+DATOS_[[#This Row],[Tot COMPL.SAL Ef]]</f>
        <v>0</v>
      </c>
      <c r="CF1002" s="139" t="n">
        <f aca="false">+SUM(DATOS_[[#This Row],[C.Extra.01]:[C.Extra.05]])</f>
        <v>0</v>
      </c>
      <c r="CG1002" s="139" t="n">
        <f aca="false">+DATOS_[[#This Row],[TOTAL SALARIO Ef]]+DATOS_[[#This Row],[Tot Extrasalarial Ef]]</f>
        <v>0</v>
      </c>
      <c r="CH1002" s="140" t="n">
        <f aca="false">MIN(IF(DATOS_[[#This Row],[Fecha Fin Contrato]]="",$D$4,DATOS_[[#This Row],[Fecha Fin Contrato]]),$D$4)-MAX(DATOS_[[#This Row],[Fecha de Contratación]],$D$3)+1</f>
        <v>1</v>
      </c>
      <c r="CI1002" s="141" t="str">
        <f aca="false">IF(COUNTIFS(DATOS_[id],DATOS_[[#This Row],[id]])&gt;1,DATOS_[[#This Row],[id]],"")</f>
        <v/>
      </c>
      <c r="CJ1002" s="141" t="n">
        <f aca="false">(Inicio!$G$10-DATOS_[[#This Row],[Fecha Nacimiento]])/365.25</f>
        <v>0</v>
      </c>
      <c r="CK1002" s="141" t="n">
        <f aca="false">(Inicio!$G$10-DATOS_[[#This Row],[Fecha de Antigüedad]])/365.25</f>
        <v>0</v>
      </c>
      <c r="CL1002" s="141" t="e">
        <f aca="false">+VLOOKUP(DATOS_[[#This Row],[Clave de Contrato]],TblTiposContrato13[],3,0)</f>
        <v>#N/A</v>
      </c>
      <c r="CM1002" s="141" t="e">
        <f aca="false">+VLOOKUP(DATOS_[[#This Row],[Clave de Contrato]],TblTiposContrato13[],4,0)</f>
        <v>#N/A</v>
      </c>
      <c r="CN1002" s="141" t="str">
        <f aca="false">VLOOKUP(DATOS_[[#This Row],[Edad]],CONTRATOS!TblRngEdad,2,1)</f>
        <v>20  o menos</v>
      </c>
      <c r="CO1002" s="141" t="str">
        <f aca="false">VLOOKUP(DATOS_[[#This Row],[Antigüedad]],TblRngAntg14[],2,1)</f>
        <v>0 a 1 años</v>
      </c>
    </row>
    <row r="1003" customFormat="false" ht="13.8" hidden="false" customHeight="false" outlineLevel="0" collapsed="false">
      <c r="D1003" s="128"/>
      <c r="E1003" s="129"/>
      <c r="F1003" s="129"/>
      <c r="G1003" s="129"/>
      <c r="H1003" s="130"/>
      <c r="I1003" s="131"/>
      <c r="J1003" s="128"/>
      <c r="K1003" s="132"/>
      <c r="L1003" s="132"/>
      <c r="M1003" s="133"/>
      <c r="N1003" s="133"/>
      <c r="O1003" s="133"/>
      <c r="P1003" s="129"/>
      <c r="Z1003" s="74"/>
      <c r="AA1003" s="75"/>
      <c r="AB1003" s="75"/>
      <c r="AC1003" s="129"/>
      <c r="AD1003" s="134"/>
      <c r="AE1003" s="134"/>
      <c r="AF1003" s="134"/>
      <c r="AG1003" s="134"/>
      <c r="AH1003" s="134"/>
      <c r="AI1003" s="134"/>
      <c r="AJ1003" s="134"/>
      <c r="AK1003" s="134"/>
      <c r="AL1003" s="134"/>
      <c r="AM1003" s="134"/>
      <c r="AN1003" s="134"/>
      <c r="AO1003" s="134"/>
      <c r="AP1003" s="134"/>
      <c r="AQ1003" s="134"/>
      <c r="AR1003" s="134"/>
      <c r="AS1003" s="134"/>
      <c r="AT1003" s="134"/>
      <c r="AU1003" s="134"/>
      <c r="AV1003" s="134"/>
      <c r="AW1003" s="134"/>
      <c r="AX1003" s="134"/>
      <c r="AY1003" s="134"/>
      <c r="AZ1003" s="134"/>
      <c r="BA1003" s="134"/>
      <c r="BB1003" s="134"/>
      <c r="BC1003" s="134"/>
      <c r="BD1003" s="134"/>
      <c r="BE1003" s="134"/>
      <c r="BF1003" s="134"/>
      <c r="BG1003" s="134"/>
      <c r="BH1003" s="134"/>
      <c r="BI1003" s="134"/>
      <c r="BJ1003" s="134"/>
      <c r="BK1003" s="134"/>
      <c r="BL1003" s="134"/>
      <c r="BM1003" s="135"/>
      <c r="BN1003" s="136" t="n">
        <f aca="false">+MAX($D$3,DATOS_[[#This Row],[Fecha Inicio Sit. Contract.]])</f>
        <v>0</v>
      </c>
      <c r="BO1003" s="136" t="n">
        <f aca="false">+MIN($D$4,DATOS_[[#This Row],[Fecha Fin Sit. Contract.]])</f>
        <v>0</v>
      </c>
      <c r="BP1003" s="137" t="n">
        <f aca="false">+DATOS_[[#This Row],[% de jornada]]*IF(DATOS_[[#This Row],[% jornada reducida]]="",1,DATOS_[[#This Row],[% jornada reducida]])</f>
        <v>0</v>
      </c>
      <c r="BQ1003" s="137" t="n">
        <f aca="false">+(DATOS_[[#This Row],[F.fin.cal]]-DATOS_[[#This Row],[F.ini.cal]]+1)/($D$4-$D$3+1)</f>
        <v>1</v>
      </c>
      <c r="BR1003" s="137" t="str">
        <f aca="false">IF(OR(AND(DATOS_[[#This Row],[Fecha Fin Contrato]]&lt;$D$3,DATOS_[[#This Row],[Fecha Fin Contrato]]&lt;&gt;""),DATOS_[[#This Row],[Fecha de Contratación]]&gt;$D$4),"Fuera","Dentro")</f>
        <v>Dentro</v>
      </c>
      <c r="BS1003" s="137" t="str">
        <f aca="false" t="array" ref="BS1003:BS1003">IF(MAX(IF(DATOS_[id]=DATOS_[[#This Row],[id]],DATOS_[F.fin.cal]))=DATOS_[[#This Row],[F.fin.cal]],"Sí","NO")</f>
        <v>Sí</v>
      </c>
      <c r="BT1003" s="137" t="str">
        <f aca="false">IF(AND(DATOS_[[#This Row],[% normaliz]]&lt;&gt;1,DATOS_[[#This Row],[% anualiz]]=1),"Sí","NO")</f>
        <v>Sí</v>
      </c>
      <c r="BU1003" s="137" t="str">
        <f aca="false">IF(AND(DATOS_[[#This Row],[% normaliz]]=1,DATOS_[[#This Row],[% anualiz]]&lt;&gt;1),"Sí","NO")</f>
        <v>NO</v>
      </c>
      <c r="BV1003" s="137" t="str">
        <f aca="false">IF(AND(DATOS_[[#This Row],[% normaliz]]&lt;&gt;1,DATOS_[[#This Row],[% anualiz]]&lt;&gt;1),"Sí","NO")</f>
        <v>NO</v>
      </c>
      <c r="BW1003" s="137" t="str">
        <f aca="false">+IF(DATOS_[[#This Row],[% normaliz]]*DATOS_[[#This Row],[% anualiz]]=1,"NO","Sí")</f>
        <v>Sí</v>
      </c>
      <c r="BX1003" s="138" t="e">
        <f aca="false">(DATOS_[[#This Row],[S.BASE]]*(1/DATOS_[[#This Row],[% normaliz]])*(1/DATOS_[[#This Row],[% anualiz]]))*IF(DATOS_[[#This Row],[Check Equiparado]]="Sí",1,0)</f>
        <v>#DIV/0!</v>
      </c>
      <c r="BY10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3" s="138" t="e">
        <f aca="false">+DATOS_[[#This Row],[SALARIO BASE Eq]]+DATOS_[[#This Row],[Tot COMPL.SAL Eq]]</f>
        <v>#DIV/0!</v>
      </c>
      <c r="CA1003" s="138" t="e">
        <f aca="false" t="array" ref="CA1003:CA10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3" s="138" t="e">
        <f aca="false">+DATOS_[[#This Row],[TOTAL SALARIO Eq]]+DATOS_[[#This Row],[Tot Extrasalarial Eq]]</f>
        <v>#DIV/0!</v>
      </c>
      <c r="CC1003" s="139" t="n">
        <f aca="false">DATOS_[[#This Row],[S.BASE]]</f>
        <v>0</v>
      </c>
      <c r="CD1003" s="139" t="n">
        <f aca="false">+SUM(DATOS_[[#This Row],[Conc.Sal.01]:[Conc.Sal.30]])</f>
        <v>0</v>
      </c>
      <c r="CE1003" s="139" t="n">
        <f aca="false">+DATOS_[[#This Row],[SALARIO BASE Ef]]+DATOS_[[#This Row],[Tot COMPL.SAL Ef]]</f>
        <v>0</v>
      </c>
      <c r="CF1003" s="139" t="n">
        <f aca="false">+SUM(DATOS_[[#This Row],[C.Extra.01]:[C.Extra.05]])</f>
        <v>0</v>
      </c>
      <c r="CG1003" s="139" t="n">
        <f aca="false">+DATOS_[[#This Row],[TOTAL SALARIO Ef]]+DATOS_[[#This Row],[Tot Extrasalarial Ef]]</f>
        <v>0</v>
      </c>
      <c r="CH1003" s="140" t="n">
        <f aca="false">MIN(IF(DATOS_[[#This Row],[Fecha Fin Contrato]]="",$D$4,DATOS_[[#This Row],[Fecha Fin Contrato]]),$D$4)-MAX(DATOS_[[#This Row],[Fecha de Contratación]],$D$3)+1</f>
        <v>1</v>
      </c>
      <c r="CI1003" s="141" t="str">
        <f aca="false">IF(COUNTIFS(DATOS_[id],DATOS_[[#This Row],[id]])&gt;1,DATOS_[[#This Row],[id]],"")</f>
        <v/>
      </c>
      <c r="CJ1003" s="141" t="n">
        <f aca="false">(Inicio!$G$10-DATOS_[[#This Row],[Fecha Nacimiento]])/365.25</f>
        <v>0</v>
      </c>
      <c r="CK1003" s="141" t="n">
        <f aca="false">(Inicio!$G$10-DATOS_[[#This Row],[Fecha de Antigüedad]])/365.25</f>
        <v>0</v>
      </c>
      <c r="CL1003" s="141" t="e">
        <f aca="false">+VLOOKUP(DATOS_[[#This Row],[Clave de Contrato]],TblTiposContrato13[],3,0)</f>
        <v>#N/A</v>
      </c>
      <c r="CM1003" s="141" t="e">
        <f aca="false">+VLOOKUP(DATOS_[[#This Row],[Clave de Contrato]],TblTiposContrato13[],4,0)</f>
        <v>#N/A</v>
      </c>
      <c r="CN1003" s="141" t="str">
        <f aca="false">VLOOKUP(DATOS_[[#This Row],[Edad]],CONTRATOS!TblRngEdad,2,1)</f>
        <v>20  o menos</v>
      </c>
      <c r="CO1003" s="141" t="str">
        <f aca="false">VLOOKUP(DATOS_[[#This Row],[Antigüedad]],TblRngAntg14[],2,1)</f>
        <v>0 a 1 años</v>
      </c>
    </row>
    <row r="1004" customFormat="false" ht="13.8" hidden="false" customHeight="false" outlineLevel="0" collapsed="false">
      <c r="D1004" s="128"/>
      <c r="E1004" s="129"/>
      <c r="F1004" s="129"/>
      <c r="G1004" s="129"/>
      <c r="H1004" s="130"/>
      <c r="I1004" s="131"/>
      <c r="J1004" s="128"/>
      <c r="K1004" s="132"/>
      <c r="L1004" s="132"/>
      <c r="M1004" s="133"/>
      <c r="N1004" s="133"/>
      <c r="O1004" s="133"/>
      <c r="P1004" s="129"/>
      <c r="Z1004" s="74"/>
      <c r="AA1004" s="75"/>
      <c r="AB1004" s="75"/>
      <c r="AC1004" s="129"/>
      <c r="AD1004" s="134"/>
      <c r="AE1004" s="134"/>
      <c r="AF1004" s="134"/>
      <c r="AG1004" s="134"/>
      <c r="AH1004" s="134"/>
      <c r="AI1004" s="134"/>
      <c r="AJ1004" s="134"/>
      <c r="AK1004" s="134"/>
      <c r="AL1004" s="134"/>
      <c r="AM1004" s="134"/>
      <c r="AN1004" s="134"/>
      <c r="AO1004" s="134"/>
      <c r="AP1004" s="134"/>
      <c r="AQ1004" s="134"/>
      <c r="AR1004" s="134"/>
      <c r="AS1004" s="134"/>
      <c r="AT1004" s="134"/>
      <c r="AU1004" s="134"/>
      <c r="AV1004" s="134"/>
      <c r="AW1004" s="134"/>
      <c r="AX1004" s="134"/>
      <c r="AY1004" s="134"/>
      <c r="AZ1004" s="134"/>
      <c r="BA1004" s="134"/>
      <c r="BB1004" s="134"/>
      <c r="BC1004" s="134"/>
      <c r="BD1004" s="134"/>
      <c r="BE1004" s="134"/>
      <c r="BF1004" s="134"/>
      <c r="BG1004" s="134"/>
      <c r="BH1004" s="134"/>
      <c r="BI1004" s="134"/>
      <c r="BJ1004" s="134"/>
      <c r="BK1004" s="134"/>
      <c r="BL1004" s="134"/>
      <c r="BM1004" s="135"/>
      <c r="BN1004" s="136" t="n">
        <f aca="false">+MAX($D$3,DATOS_[[#This Row],[Fecha Inicio Sit. Contract.]])</f>
        <v>0</v>
      </c>
      <c r="BO1004" s="136" t="n">
        <f aca="false">+MIN($D$4,DATOS_[[#This Row],[Fecha Fin Sit. Contract.]])</f>
        <v>0</v>
      </c>
      <c r="BP1004" s="137" t="n">
        <f aca="false">+DATOS_[[#This Row],[% de jornada]]*IF(DATOS_[[#This Row],[% jornada reducida]]="",1,DATOS_[[#This Row],[% jornada reducida]])</f>
        <v>0</v>
      </c>
      <c r="BQ1004" s="137" t="n">
        <f aca="false">+(DATOS_[[#This Row],[F.fin.cal]]-DATOS_[[#This Row],[F.ini.cal]]+1)/($D$4-$D$3+1)</f>
        <v>1</v>
      </c>
      <c r="BR1004" s="137" t="str">
        <f aca="false">IF(OR(AND(DATOS_[[#This Row],[Fecha Fin Contrato]]&lt;$D$3,DATOS_[[#This Row],[Fecha Fin Contrato]]&lt;&gt;""),DATOS_[[#This Row],[Fecha de Contratación]]&gt;$D$4),"Fuera","Dentro")</f>
        <v>Dentro</v>
      </c>
      <c r="BS1004" s="137" t="str">
        <f aca="false" t="array" ref="BS1004:BS1004">IF(MAX(IF(DATOS_[id]=DATOS_[[#This Row],[id]],DATOS_[F.fin.cal]))=DATOS_[[#This Row],[F.fin.cal]],"Sí","NO")</f>
        <v>Sí</v>
      </c>
      <c r="BT1004" s="137" t="str">
        <f aca="false">IF(AND(DATOS_[[#This Row],[% normaliz]]&lt;&gt;1,DATOS_[[#This Row],[% anualiz]]=1),"Sí","NO")</f>
        <v>Sí</v>
      </c>
      <c r="BU1004" s="137" t="str">
        <f aca="false">IF(AND(DATOS_[[#This Row],[% normaliz]]=1,DATOS_[[#This Row],[% anualiz]]&lt;&gt;1),"Sí","NO")</f>
        <v>NO</v>
      </c>
      <c r="BV1004" s="137" t="str">
        <f aca="false">IF(AND(DATOS_[[#This Row],[% normaliz]]&lt;&gt;1,DATOS_[[#This Row],[% anualiz]]&lt;&gt;1),"Sí","NO")</f>
        <v>NO</v>
      </c>
      <c r="BW1004" s="137" t="str">
        <f aca="false">+IF(DATOS_[[#This Row],[% normaliz]]*DATOS_[[#This Row],[% anualiz]]=1,"NO","Sí")</f>
        <v>Sí</v>
      </c>
      <c r="BX1004" s="138" t="e">
        <f aca="false">(DATOS_[[#This Row],[S.BASE]]*(1/DATOS_[[#This Row],[% normaliz]])*(1/DATOS_[[#This Row],[% anualiz]]))*IF(DATOS_[[#This Row],[Check Equiparado]]="Sí",1,0)</f>
        <v>#DIV/0!</v>
      </c>
      <c r="BY10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4" s="138" t="e">
        <f aca="false">+DATOS_[[#This Row],[SALARIO BASE Eq]]+DATOS_[[#This Row],[Tot COMPL.SAL Eq]]</f>
        <v>#DIV/0!</v>
      </c>
      <c r="CA1004" s="138" t="e">
        <f aca="false" t="array" ref="CA1004:CA10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4" s="138" t="e">
        <f aca="false">+DATOS_[[#This Row],[TOTAL SALARIO Eq]]+DATOS_[[#This Row],[Tot Extrasalarial Eq]]</f>
        <v>#DIV/0!</v>
      </c>
      <c r="CC1004" s="139" t="n">
        <f aca="false">DATOS_[[#This Row],[S.BASE]]</f>
        <v>0</v>
      </c>
      <c r="CD1004" s="139" t="n">
        <f aca="false">+SUM(DATOS_[[#This Row],[Conc.Sal.01]:[Conc.Sal.30]])</f>
        <v>0</v>
      </c>
      <c r="CE1004" s="139" t="n">
        <f aca="false">+DATOS_[[#This Row],[SALARIO BASE Ef]]+DATOS_[[#This Row],[Tot COMPL.SAL Ef]]</f>
        <v>0</v>
      </c>
      <c r="CF1004" s="139" t="n">
        <f aca="false">+SUM(DATOS_[[#This Row],[C.Extra.01]:[C.Extra.05]])</f>
        <v>0</v>
      </c>
      <c r="CG1004" s="139" t="n">
        <f aca="false">+DATOS_[[#This Row],[TOTAL SALARIO Ef]]+DATOS_[[#This Row],[Tot Extrasalarial Ef]]</f>
        <v>0</v>
      </c>
      <c r="CH1004" s="140" t="n">
        <f aca="false">MIN(IF(DATOS_[[#This Row],[Fecha Fin Contrato]]="",$D$4,DATOS_[[#This Row],[Fecha Fin Contrato]]),$D$4)-MAX(DATOS_[[#This Row],[Fecha de Contratación]],$D$3)+1</f>
        <v>1</v>
      </c>
      <c r="CI1004" s="141" t="str">
        <f aca="false">IF(COUNTIFS(DATOS_[id],DATOS_[[#This Row],[id]])&gt;1,DATOS_[[#This Row],[id]],"")</f>
        <v/>
      </c>
      <c r="CJ1004" s="141" t="n">
        <f aca="false">(Inicio!$G$10-DATOS_[[#This Row],[Fecha Nacimiento]])/365.25</f>
        <v>0</v>
      </c>
      <c r="CK1004" s="141" t="n">
        <f aca="false">(Inicio!$G$10-DATOS_[[#This Row],[Fecha de Antigüedad]])/365.25</f>
        <v>0</v>
      </c>
      <c r="CL1004" s="141" t="e">
        <f aca="false">+VLOOKUP(DATOS_[[#This Row],[Clave de Contrato]],TblTiposContrato13[],3,0)</f>
        <v>#N/A</v>
      </c>
      <c r="CM1004" s="141" t="e">
        <f aca="false">+VLOOKUP(DATOS_[[#This Row],[Clave de Contrato]],TblTiposContrato13[],4,0)</f>
        <v>#N/A</v>
      </c>
      <c r="CN1004" s="141" t="str">
        <f aca="false">VLOOKUP(DATOS_[[#This Row],[Edad]],CONTRATOS!TblRngEdad,2,1)</f>
        <v>20  o menos</v>
      </c>
      <c r="CO1004" s="141" t="str">
        <f aca="false">VLOOKUP(DATOS_[[#This Row],[Antigüedad]],TblRngAntg14[],2,1)</f>
        <v>0 a 1 años</v>
      </c>
    </row>
    <row r="1005" customFormat="false" ht="13.8" hidden="false" customHeight="false" outlineLevel="0" collapsed="false">
      <c r="D1005" s="128"/>
      <c r="E1005" s="129"/>
      <c r="F1005" s="129"/>
      <c r="G1005" s="129"/>
      <c r="H1005" s="130"/>
      <c r="I1005" s="131"/>
      <c r="J1005" s="128"/>
      <c r="K1005" s="132"/>
      <c r="L1005" s="132"/>
      <c r="M1005" s="133"/>
      <c r="N1005" s="133"/>
      <c r="O1005" s="133"/>
      <c r="P1005" s="129"/>
      <c r="Z1005" s="74"/>
      <c r="AA1005" s="75"/>
      <c r="AB1005" s="75"/>
      <c r="AC1005" s="129"/>
      <c r="AD1005" s="134"/>
      <c r="AE1005" s="134"/>
      <c r="AF1005" s="134"/>
      <c r="AG1005" s="134"/>
      <c r="AH1005" s="134"/>
      <c r="AI1005" s="134"/>
      <c r="AJ1005" s="134"/>
      <c r="AK1005" s="134"/>
      <c r="AL1005" s="134"/>
      <c r="AM1005" s="134"/>
      <c r="AN1005" s="134"/>
      <c r="AO1005" s="134"/>
      <c r="AP1005" s="134"/>
      <c r="AQ1005" s="134"/>
      <c r="AR1005" s="134"/>
      <c r="AS1005" s="134"/>
      <c r="AT1005" s="134"/>
      <c r="AU1005" s="134"/>
      <c r="AV1005" s="134"/>
      <c r="AW1005" s="134"/>
      <c r="AX1005" s="134"/>
      <c r="AY1005" s="134"/>
      <c r="AZ1005" s="134"/>
      <c r="BA1005" s="134"/>
      <c r="BB1005" s="134"/>
      <c r="BC1005" s="134"/>
      <c r="BD1005" s="134"/>
      <c r="BE1005" s="134"/>
      <c r="BF1005" s="134"/>
      <c r="BG1005" s="134"/>
      <c r="BH1005" s="134"/>
      <c r="BI1005" s="134"/>
      <c r="BJ1005" s="134"/>
      <c r="BK1005" s="134"/>
      <c r="BL1005" s="134"/>
      <c r="BM1005" s="135"/>
      <c r="BN1005" s="136" t="n">
        <f aca="false">+MAX($D$3,DATOS_[[#This Row],[Fecha Inicio Sit. Contract.]])</f>
        <v>0</v>
      </c>
      <c r="BO1005" s="136" t="n">
        <f aca="false">+MIN($D$4,DATOS_[[#This Row],[Fecha Fin Sit. Contract.]])</f>
        <v>0</v>
      </c>
      <c r="BP1005" s="137" t="n">
        <f aca="false">+DATOS_[[#This Row],[% de jornada]]*IF(DATOS_[[#This Row],[% jornada reducida]]="",1,DATOS_[[#This Row],[% jornada reducida]])</f>
        <v>0</v>
      </c>
      <c r="BQ1005" s="137" t="n">
        <f aca="false">+(DATOS_[[#This Row],[F.fin.cal]]-DATOS_[[#This Row],[F.ini.cal]]+1)/($D$4-$D$3+1)</f>
        <v>1</v>
      </c>
      <c r="BR1005" s="137" t="str">
        <f aca="false">IF(OR(AND(DATOS_[[#This Row],[Fecha Fin Contrato]]&lt;$D$3,DATOS_[[#This Row],[Fecha Fin Contrato]]&lt;&gt;""),DATOS_[[#This Row],[Fecha de Contratación]]&gt;$D$4),"Fuera","Dentro")</f>
        <v>Dentro</v>
      </c>
      <c r="BS1005" s="137" t="str">
        <f aca="false" t="array" ref="BS1005:BS1005">IF(MAX(IF(DATOS_[id]=DATOS_[[#This Row],[id]],DATOS_[F.fin.cal]))=DATOS_[[#This Row],[F.fin.cal]],"Sí","NO")</f>
        <v>Sí</v>
      </c>
      <c r="BT1005" s="137" t="str">
        <f aca="false">IF(AND(DATOS_[[#This Row],[% normaliz]]&lt;&gt;1,DATOS_[[#This Row],[% anualiz]]=1),"Sí","NO")</f>
        <v>Sí</v>
      </c>
      <c r="BU1005" s="137" t="str">
        <f aca="false">IF(AND(DATOS_[[#This Row],[% normaliz]]=1,DATOS_[[#This Row],[% anualiz]]&lt;&gt;1),"Sí","NO")</f>
        <v>NO</v>
      </c>
      <c r="BV1005" s="137" t="str">
        <f aca="false">IF(AND(DATOS_[[#This Row],[% normaliz]]&lt;&gt;1,DATOS_[[#This Row],[% anualiz]]&lt;&gt;1),"Sí","NO")</f>
        <v>NO</v>
      </c>
      <c r="BW1005" s="137" t="str">
        <f aca="false">+IF(DATOS_[[#This Row],[% normaliz]]*DATOS_[[#This Row],[% anualiz]]=1,"NO","Sí")</f>
        <v>Sí</v>
      </c>
      <c r="BX1005" s="138" t="e">
        <f aca="false">(DATOS_[[#This Row],[S.BASE]]*(1/DATOS_[[#This Row],[% normaliz]])*(1/DATOS_[[#This Row],[% anualiz]]))*IF(DATOS_[[#This Row],[Check Equiparado]]="Sí",1,0)</f>
        <v>#DIV/0!</v>
      </c>
      <c r="BY10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5" s="138" t="e">
        <f aca="false">+DATOS_[[#This Row],[SALARIO BASE Eq]]+DATOS_[[#This Row],[Tot COMPL.SAL Eq]]</f>
        <v>#DIV/0!</v>
      </c>
      <c r="CA1005" s="138" t="e">
        <f aca="false" t="array" ref="CA1005:CA10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5" s="138" t="e">
        <f aca="false">+DATOS_[[#This Row],[TOTAL SALARIO Eq]]+DATOS_[[#This Row],[Tot Extrasalarial Eq]]</f>
        <v>#DIV/0!</v>
      </c>
      <c r="CC1005" s="139" t="n">
        <f aca="false">DATOS_[[#This Row],[S.BASE]]</f>
        <v>0</v>
      </c>
      <c r="CD1005" s="139" t="n">
        <f aca="false">+SUM(DATOS_[[#This Row],[Conc.Sal.01]:[Conc.Sal.30]])</f>
        <v>0</v>
      </c>
      <c r="CE1005" s="139" t="n">
        <f aca="false">+DATOS_[[#This Row],[SALARIO BASE Ef]]+DATOS_[[#This Row],[Tot COMPL.SAL Ef]]</f>
        <v>0</v>
      </c>
      <c r="CF1005" s="139" t="n">
        <f aca="false">+SUM(DATOS_[[#This Row],[C.Extra.01]:[C.Extra.05]])</f>
        <v>0</v>
      </c>
      <c r="CG1005" s="139" t="n">
        <f aca="false">+DATOS_[[#This Row],[TOTAL SALARIO Ef]]+DATOS_[[#This Row],[Tot Extrasalarial Ef]]</f>
        <v>0</v>
      </c>
      <c r="CH1005" s="140" t="n">
        <f aca="false">MIN(IF(DATOS_[[#This Row],[Fecha Fin Contrato]]="",$D$4,DATOS_[[#This Row],[Fecha Fin Contrato]]),$D$4)-MAX(DATOS_[[#This Row],[Fecha de Contratación]],$D$3)+1</f>
        <v>1</v>
      </c>
      <c r="CI1005" s="141" t="str">
        <f aca="false">IF(COUNTIFS(DATOS_[id],DATOS_[[#This Row],[id]])&gt;1,DATOS_[[#This Row],[id]],"")</f>
        <v/>
      </c>
      <c r="CJ1005" s="141" t="n">
        <f aca="false">(Inicio!$G$10-DATOS_[[#This Row],[Fecha Nacimiento]])/365.25</f>
        <v>0</v>
      </c>
      <c r="CK1005" s="141" t="n">
        <f aca="false">(Inicio!$G$10-DATOS_[[#This Row],[Fecha de Antigüedad]])/365.25</f>
        <v>0</v>
      </c>
      <c r="CL1005" s="141" t="e">
        <f aca="false">+VLOOKUP(DATOS_[[#This Row],[Clave de Contrato]],TblTiposContrato13[],3,0)</f>
        <v>#N/A</v>
      </c>
      <c r="CM1005" s="141" t="e">
        <f aca="false">+VLOOKUP(DATOS_[[#This Row],[Clave de Contrato]],TblTiposContrato13[],4,0)</f>
        <v>#N/A</v>
      </c>
      <c r="CN1005" s="141" t="str">
        <f aca="false">VLOOKUP(DATOS_[[#This Row],[Edad]],CONTRATOS!TblRngEdad,2,1)</f>
        <v>20  o menos</v>
      </c>
      <c r="CO1005" s="141" t="str">
        <f aca="false">VLOOKUP(DATOS_[[#This Row],[Antigüedad]],TblRngAntg14[],2,1)</f>
        <v>0 a 1 años</v>
      </c>
    </row>
    <row r="1006" customFormat="false" ht="13.8" hidden="false" customHeight="false" outlineLevel="0" collapsed="false">
      <c r="D1006" s="128"/>
      <c r="E1006" s="129"/>
      <c r="F1006" s="129"/>
      <c r="G1006" s="129"/>
      <c r="H1006" s="130"/>
      <c r="I1006" s="131"/>
      <c r="J1006" s="128"/>
      <c r="K1006" s="132"/>
      <c r="L1006" s="132"/>
      <c r="M1006" s="133"/>
      <c r="N1006" s="133"/>
      <c r="O1006" s="133"/>
      <c r="P1006" s="129"/>
      <c r="Z1006" s="74"/>
      <c r="AA1006" s="75"/>
      <c r="AB1006" s="75"/>
      <c r="AC1006" s="129"/>
      <c r="AD1006" s="134"/>
      <c r="AE1006" s="134"/>
      <c r="AF1006" s="134"/>
      <c r="AG1006" s="134"/>
      <c r="AH1006" s="134"/>
      <c r="AI1006" s="134"/>
      <c r="AJ1006" s="134"/>
      <c r="AK1006" s="134"/>
      <c r="AL1006" s="134"/>
      <c r="AM1006" s="134"/>
      <c r="AN1006" s="134"/>
      <c r="AO1006" s="134"/>
      <c r="AP1006" s="134"/>
      <c r="AQ1006" s="134"/>
      <c r="AR1006" s="134"/>
      <c r="AS1006" s="134"/>
      <c r="AT1006" s="134"/>
      <c r="AU1006" s="134"/>
      <c r="AV1006" s="134"/>
      <c r="AW1006" s="134"/>
      <c r="AX1006" s="134"/>
      <c r="AY1006" s="134"/>
      <c r="AZ1006" s="134"/>
      <c r="BA1006" s="134"/>
      <c r="BB1006" s="134"/>
      <c r="BC1006" s="134"/>
      <c r="BD1006" s="134"/>
      <c r="BE1006" s="134"/>
      <c r="BF1006" s="134"/>
      <c r="BG1006" s="134"/>
      <c r="BH1006" s="134"/>
      <c r="BI1006" s="134"/>
      <c r="BJ1006" s="134"/>
      <c r="BK1006" s="134"/>
      <c r="BL1006" s="134"/>
      <c r="BM1006" s="135"/>
      <c r="BN1006" s="136" t="n">
        <f aca="false">+MAX($D$3,DATOS_[[#This Row],[Fecha Inicio Sit. Contract.]])</f>
        <v>0</v>
      </c>
      <c r="BO1006" s="136" t="n">
        <f aca="false">+MIN($D$4,DATOS_[[#This Row],[Fecha Fin Sit. Contract.]])</f>
        <v>0</v>
      </c>
      <c r="BP1006" s="137" t="n">
        <f aca="false">+DATOS_[[#This Row],[% de jornada]]*IF(DATOS_[[#This Row],[% jornada reducida]]="",1,DATOS_[[#This Row],[% jornada reducida]])</f>
        <v>0</v>
      </c>
      <c r="BQ1006" s="137" t="n">
        <f aca="false">+(DATOS_[[#This Row],[F.fin.cal]]-DATOS_[[#This Row],[F.ini.cal]]+1)/($D$4-$D$3+1)</f>
        <v>1</v>
      </c>
      <c r="BR1006" s="137" t="str">
        <f aca="false">IF(OR(AND(DATOS_[[#This Row],[Fecha Fin Contrato]]&lt;$D$3,DATOS_[[#This Row],[Fecha Fin Contrato]]&lt;&gt;""),DATOS_[[#This Row],[Fecha de Contratación]]&gt;$D$4),"Fuera","Dentro")</f>
        <v>Dentro</v>
      </c>
      <c r="BS1006" s="137" t="str">
        <f aca="false" t="array" ref="BS1006:BS1006">IF(MAX(IF(DATOS_[id]=DATOS_[[#This Row],[id]],DATOS_[F.fin.cal]))=DATOS_[[#This Row],[F.fin.cal]],"Sí","NO")</f>
        <v>Sí</v>
      </c>
      <c r="BT1006" s="137" t="str">
        <f aca="false">IF(AND(DATOS_[[#This Row],[% normaliz]]&lt;&gt;1,DATOS_[[#This Row],[% anualiz]]=1),"Sí","NO")</f>
        <v>Sí</v>
      </c>
      <c r="BU1006" s="137" t="str">
        <f aca="false">IF(AND(DATOS_[[#This Row],[% normaliz]]=1,DATOS_[[#This Row],[% anualiz]]&lt;&gt;1),"Sí","NO")</f>
        <v>NO</v>
      </c>
      <c r="BV1006" s="137" t="str">
        <f aca="false">IF(AND(DATOS_[[#This Row],[% normaliz]]&lt;&gt;1,DATOS_[[#This Row],[% anualiz]]&lt;&gt;1),"Sí","NO")</f>
        <v>NO</v>
      </c>
      <c r="BW1006" s="137" t="str">
        <f aca="false">+IF(DATOS_[[#This Row],[% normaliz]]*DATOS_[[#This Row],[% anualiz]]=1,"NO","Sí")</f>
        <v>Sí</v>
      </c>
      <c r="BX1006" s="138" t="e">
        <f aca="false">(DATOS_[[#This Row],[S.BASE]]*(1/DATOS_[[#This Row],[% normaliz]])*(1/DATOS_[[#This Row],[% anualiz]]))*IF(DATOS_[[#This Row],[Check Equiparado]]="Sí",1,0)</f>
        <v>#DIV/0!</v>
      </c>
      <c r="BY10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6" s="138" t="e">
        <f aca="false">+DATOS_[[#This Row],[SALARIO BASE Eq]]+DATOS_[[#This Row],[Tot COMPL.SAL Eq]]</f>
        <v>#DIV/0!</v>
      </c>
      <c r="CA1006" s="138" t="e">
        <f aca="false" t="array" ref="CA1006:CA10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6" s="138" t="e">
        <f aca="false">+DATOS_[[#This Row],[TOTAL SALARIO Eq]]+DATOS_[[#This Row],[Tot Extrasalarial Eq]]</f>
        <v>#DIV/0!</v>
      </c>
      <c r="CC1006" s="139" t="n">
        <f aca="false">DATOS_[[#This Row],[S.BASE]]</f>
        <v>0</v>
      </c>
      <c r="CD1006" s="139" t="n">
        <f aca="false">+SUM(DATOS_[[#This Row],[Conc.Sal.01]:[Conc.Sal.30]])</f>
        <v>0</v>
      </c>
      <c r="CE1006" s="139" t="n">
        <f aca="false">+DATOS_[[#This Row],[SALARIO BASE Ef]]+DATOS_[[#This Row],[Tot COMPL.SAL Ef]]</f>
        <v>0</v>
      </c>
      <c r="CF1006" s="139" t="n">
        <f aca="false">+SUM(DATOS_[[#This Row],[C.Extra.01]:[C.Extra.05]])</f>
        <v>0</v>
      </c>
      <c r="CG1006" s="139" t="n">
        <f aca="false">+DATOS_[[#This Row],[TOTAL SALARIO Ef]]+DATOS_[[#This Row],[Tot Extrasalarial Ef]]</f>
        <v>0</v>
      </c>
      <c r="CH1006" s="140" t="n">
        <f aca="false">MIN(IF(DATOS_[[#This Row],[Fecha Fin Contrato]]="",$D$4,DATOS_[[#This Row],[Fecha Fin Contrato]]),$D$4)-MAX(DATOS_[[#This Row],[Fecha de Contratación]],$D$3)+1</f>
        <v>1</v>
      </c>
      <c r="CI1006" s="141" t="str">
        <f aca="false">IF(COUNTIFS(DATOS_[id],DATOS_[[#This Row],[id]])&gt;1,DATOS_[[#This Row],[id]],"")</f>
        <v/>
      </c>
      <c r="CJ1006" s="141" t="n">
        <f aca="false">(Inicio!$G$10-DATOS_[[#This Row],[Fecha Nacimiento]])/365.25</f>
        <v>0</v>
      </c>
      <c r="CK1006" s="141" t="n">
        <f aca="false">(Inicio!$G$10-DATOS_[[#This Row],[Fecha de Antigüedad]])/365.25</f>
        <v>0</v>
      </c>
      <c r="CL1006" s="141" t="e">
        <f aca="false">+VLOOKUP(DATOS_[[#This Row],[Clave de Contrato]],TblTiposContrato13[],3,0)</f>
        <v>#N/A</v>
      </c>
      <c r="CM1006" s="141" t="e">
        <f aca="false">+VLOOKUP(DATOS_[[#This Row],[Clave de Contrato]],TblTiposContrato13[],4,0)</f>
        <v>#N/A</v>
      </c>
      <c r="CN1006" s="141" t="str">
        <f aca="false">VLOOKUP(DATOS_[[#This Row],[Edad]],CONTRATOS!TblRngEdad,2,1)</f>
        <v>20  o menos</v>
      </c>
      <c r="CO1006" s="141" t="str">
        <f aca="false">VLOOKUP(DATOS_[[#This Row],[Antigüedad]],TblRngAntg14[],2,1)</f>
        <v>0 a 1 años</v>
      </c>
    </row>
    <row r="1007" customFormat="false" ht="13.8" hidden="false" customHeight="false" outlineLevel="0" collapsed="false">
      <c r="D1007" s="128"/>
      <c r="E1007" s="129"/>
      <c r="F1007" s="129"/>
      <c r="G1007" s="129"/>
      <c r="H1007" s="130"/>
      <c r="I1007" s="131"/>
      <c r="J1007" s="128"/>
      <c r="K1007" s="132"/>
      <c r="L1007" s="132"/>
      <c r="M1007" s="133"/>
      <c r="N1007" s="133"/>
      <c r="O1007" s="133"/>
      <c r="P1007" s="129"/>
      <c r="Z1007" s="74"/>
      <c r="AA1007" s="75"/>
      <c r="AB1007" s="75"/>
      <c r="AC1007" s="129"/>
      <c r="AD1007" s="134"/>
      <c r="AE1007" s="134"/>
      <c r="AF1007" s="134"/>
      <c r="AG1007" s="134"/>
      <c r="AH1007" s="134"/>
      <c r="AI1007" s="134"/>
      <c r="AJ1007" s="134"/>
      <c r="AK1007" s="134"/>
      <c r="AL1007" s="134"/>
      <c r="AM1007" s="134"/>
      <c r="AN1007" s="134"/>
      <c r="AO1007" s="134"/>
      <c r="AP1007" s="134"/>
      <c r="AQ1007" s="134"/>
      <c r="AR1007" s="134"/>
      <c r="AS1007" s="134"/>
      <c r="AT1007" s="134"/>
      <c r="AU1007" s="134"/>
      <c r="AV1007" s="134"/>
      <c r="AW1007" s="134"/>
      <c r="AX1007" s="134"/>
      <c r="AY1007" s="134"/>
      <c r="AZ1007" s="134"/>
      <c r="BA1007" s="134"/>
      <c r="BB1007" s="134"/>
      <c r="BC1007" s="134"/>
      <c r="BD1007" s="134"/>
      <c r="BE1007" s="134"/>
      <c r="BF1007" s="134"/>
      <c r="BG1007" s="134"/>
      <c r="BH1007" s="134"/>
      <c r="BI1007" s="134"/>
      <c r="BJ1007" s="134"/>
      <c r="BK1007" s="134"/>
      <c r="BL1007" s="134"/>
      <c r="BM1007" s="135"/>
      <c r="BN1007" s="136" t="n">
        <f aca="false">+MAX($D$3,DATOS_[[#This Row],[Fecha Inicio Sit. Contract.]])</f>
        <v>0</v>
      </c>
      <c r="BO1007" s="136" t="n">
        <f aca="false">+MIN($D$4,DATOS_[[#This Row],[Fecha Fin Sit. Contract.]])</f>
        <v>0</v>
      </c>
      <c r="BP1007" s="137" t="n">
        <f aca="false">+DATOS_[[#This Row],[% de jornada]]*IF(DATOS_[[#This Row],[% jornada reducida]]="",1,DATOS_[[#This Row],[% jornada reducida]])</f>
        <v>0</v>
      </c>
      <c r="BQ1007" s="137" t="n">
        <f aca="false">+(DATOS_[[#This Row],[F.fin.cal]]-DATOS_[[#This Row],[F.ini.cal]]+1)/($D$4-$D$3+1)</f>
        <v>1</v>
      </c>
      <c r="BR1007" s="137" t="str">
        <f aca="false">IF(OR(AND(DATOS_[[#This Row],[Fecha Fin Contrato]]&lt;$D$3,DATOS_[[#This Row],[Fecha Fin Contrato]]&lt;&gt;""),DATOS_[[#This Row],[Fecha de Contratación]]&gt;$D$4),"Fuera","Dentro")</f>
        <v>Dentro</v>
      </c>
      <c r="BS1007" s="137" t="str">
        <f aca="false" t="array" ref="BS1007:BS1007">IF(MAX(IF(DATOS_[id]=DATOS_[[#This Row],[id]],DATOS_[F.fin.cal]))=DATOS_[[#This Row],[F.fin.cal]],"Sí","NO")</f>
        <v>Sí</v>
      </c>
      <c r="BT1007" s="137" t="str">
        <f aca="false">IF(AND(DATOS_[[#This Row],[% normaliz]]&lt;&gt;1,DATOS_[[#This Row],[% anualiz]]=1),"Sí","NO")</f>
        <v>Sí</v>
      </c>
      <c r="BU1007" s="137" t="str">
        <f aca="false">IF(AND(DATOS_[[#This Row],[% normaliz]]=1,DATOS_[[#This Row],[% anualiz]]&lt;&gt;1),"Sí","NO")</f>
        <v>NO</v>
      </c>
      <c r="BV1007" s="137" t="str">
        <f aca="false">IF(AND(DATOS_[[#This Row],[% normaliz]]&lt;&gt;1,DATOS_[[#This Row],[% anualiz]]&lt;&gt;1),"Sí","NO")</f>
        <v>NO</v>
      </c>
      <c r="BW1007" s="137" t="str">
        <f aca="false">+IF(DATOS_[[#This Row],[% normaliz]]*DATOS_[[#This Row],[% anualiz]]=1,"NO","Sí")</f>
        <v>Sí</v>
      </c>
      <c r="BX1007" s="138" t="e">
        <f aca="false">(DATOS_[[#This Row],[S.BASE]]*(1/DATOS_[[#This Row],[% normaliz]])*(1/DATOS_[[#This Row],[% anualiz]]))*IF(DATOS_[[#This Row],[Check Equiparado]]="Sí",1,0)</f>
        <v>#DIV/0!</v>
      </c>
      <c r="BY10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7" s="138" t="e">
        <f aca="false">+DATOS_[[#This Row],[SALARIO BASE Eq]]+DATOS_[[#This Row],[Tot COMPL.SAL Eq]]</f>
        <v>#DIV/0!</v>
      </c>
      <c r="CA1007" s="138" t="e">
        <f aca="false" t="array" ref="CA1007:CA10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7" s="138" t="e">
        <f aca="false">+DATOS_[[#This Row],[TOTAL SALARIO Eq]]+DATOS_[[#This Row],[Tot Extrasalarial Eq]]</f>
        <v>#DIV/0!</v>
      </c>
      <c r="CC1007" s="139" t="n">
        <f aca="false">DATOS_[[#This Row],[S.BASE]]</f>
        <v>0</v>
      </c>
      <c r="CD1007" s="139" t="n">
        <f aca="false">+SUM(DATOS_[[#This Row],[Conc.Sal.01]:[Conc.Sal.30]])</f>
        <v>0</v>
      </c>
      <c r="CE1007" s="139" t="n">
        <f aca="false">+DATOS_[[#This Row],[SALARIO BASE Ef]]+DATOS_[[#This Row],[Tot COMPL.SAL Ef]]</f>
        <v>0</v>
      </c>
      <c r="CF1007" s="139" t="n">
        <f aca="false">+SUM(DATOS_[[#This Row],[C.Extra.01]:[C.Extra.05]])</f>
        <v>0</v>
      </c>
      <c r="CG1007" s="139" t="n">
        <f aca="false">+DATOS_[[#This Row],[TOTAL SALARIO Ef]]+DATOS_[[#This Row],[Tot Extrasalarial Ef]]</f>
        <v>0</v>
      </c>
      <c r="CH1007" s="140" t="n">
        <f aca="false">MIN(IF(DATOS_[[#This Row],[Fecha Fin Contrato]]="",$D$4,DATOS_[[#This Row],[Fecha Fin Contrato]]),$D$4)-MAX(DATOS_[[#This Row],[Fecha de Contratación]],$D$3)+1</f>
        <v>1</v>
      </c>
      <c r="CI1007" s="141" t="str">
        <f aca="false">IF(COUNTIFS(DATOS_[id],DATOS_[[#This Row],[id]])&gt;1,DATOS_[[#This Row],[id]],"")</f>
        <v/>
      </c>
      <c r="CJ1007" s="141" t="n">
        <f aca="false">(Inicio!$G$10-DATOS_[[#This Row],[Fecha Nacimiento]])/365.25</f>
        <v>0</v>
      </c>
      <c r="CK1007" s="141" t="n">
        <f aca="false">(Inicio!$G$10-DATOS_[[#This Row],[Fecha de Antigüedad]])/365.25</f>
        <v>0</v>
      </c>
      <c r="CL1007" s="141" t="e">
        <f aca="false">+VLOOKUP(DATOS_[[#This Row],[Clave de Contrato]],TblTiposContrato13[],3,0)</f>
        <v>#N/A</v>
      </c>
      <c r="CM1007" s="141" t="e">
        <f aca="false">+VLOOKUP(DATOS_[[#This Row],[Clave de Contrato]],TblTiposContrato13[],4,0)</f>
        <v>#N/A</v>
      </c>
      <c r="CN1007" s="141" t="str">
        <f aca="false">VLOOKUP(DATOS_[[#This Row],[Edad]],CONTRATOS!TblRngEdad,2,1)</f>
        <v>20  o menos</v>
      </c>
      <c r="CO1007" s="141" t="str">
        <f aca="false">VLOOKUP(DATOS_[[#This Row],[Antigüedad]],TblRngAntg14[],2,1)</f>
        <v>0 a 1 años</v>
      </c>
    </row>
    <row r="1008" customFormat="false" ht="13.8" hidden="false" customHeight="false" outlineLevel="0" collapsed="false">
      <c r="D1008" s="128"/>
      <c r="E1008" s="129"/>
      <c r="F1008" s="129"/>
      <c r="G1008" s="129"/>
      <c r="H1008" s="130"/>
      <c r="I1008" s="131"/>
      <c r="J1008" s="128"/>
      <c r="K1008" s="132"/>
      <c r="L1008" s="132"/>
      <c r="M1008" s="133"/>
      <c r="N1008" s="133"/>
      <c r="O1008" s="133"/>
      <c r="P1008" s="129"/>
      <c r="Z1008" s="74"/>
      <c r="AA1008" s="75"/>
      <c r="AB1008" s="75"/>
      <c r="AC1008" s="129"/>
      <c r="AD1008" s="134"/>
      <c r="AE1008" s="134"/>
      <c r="AF1008" s="134"/>
      <c r="AG1008" s="134"/>
      <c r="AH1008" s="134"/>
      <c r="AI1008" s="134"/>
      <c r="AJ1008" s="134"/>
      <c r="AK1008" s="134"/>
      <c r="AL1008" s="134"/>
      <c r="AM1008" s="134"/>
      <c r="AN1008" s="134"/>
      <c r="AO1008" s="134"/>
      <c r="AP1008" s="134"/>
      <c r="AQ1008" s="134"/>
      <c r="AR1008" s="134"/>
      <c r="AS1008" s="134"/>
      <c r="AT1008" s="134"/>
      <c r="AU1008" s="134"/>
      <c r="AV1008" s="134"/>
      <c r="AW1008" s="134"/>
      <c r="AX1008" s="134"/>
      <c r="AY1008" s="134"/>
      <c r="AZ1008" s="134"/>
      <c r="BA1008" s="134"/>
      <c r="BB1008" s="134"/>
      <c r="BC1008" s="134"/>
      <c r="BD1008" s="134"/>
      <c r="BE1008" s="134"/>
      <c r="BF1008" s="134"/>
      <c r="BG1008" s="134"/>
      <c r="BH1008" s="134"/>
      <c r="BI1008" s="134"/>
      <c r="BJ1008" s="134"/>
      <c r="BK1008" s="134"/>
      <c r="BL1008" s="134"/>
      <c r="BM1008" s="135"/>
      <c r="BN1008" s="136" t="n">
        <f aca="false">+MAX($D$3,DATOS_[[#This Row],[Fecha Inicio Sit. Contract.]])</f>
        <v>0</v>
      </c>
      <c r="BO1008" s="136" t="n">
        <f aca="false">+MIN($D$4,DATOS_[[#This Row],[Fecha Fin Sit. Contract.]])</f>
        <v>0</v>
      </c>
      <c r="BP1008" s="137" t="n">
        <f aca="false">+DATOS_[[#This Row],[% de jornada]]*IF(DATOS_[[#This Row],[% jornada reducida]]="",1,DATOS_[[#This Row],[% jornada reducida]])</f>
        <v>0</v>
      </c>
      <c r="BQ1008" s="137" t="n">
        <f aca="false">+(DATOS_[[#This Row],[F.fin.cal]]-DATOS_[[#This Row],[F.ini.cal]]+1)/($D$4-$D$3+1)</f>
        <v>1</v>
      </c>
      <c r="BR1008" s="137" t="str">
        <f aca="false">IF(OR(AND(DATOS_[[#This Row],[Fecha Fin Contrato]]&lt;$D$3,DATOS_[[#This Row],[Fecha Fin Contrato]]&lt;&gt;""),DATOS_[[#This Row],[Fecha de Contratación]]&gt;$D$4),"Fuera","Dentro")</f>
        <v>Dentro</v>
      </c>
      <c r="BS1008" s="137" t="str">
        <f aca="false" t="array" ref="BS1008:BS1008">IF(MAX(IF(DATOS_[id]=DATOS_[[#This Row],[id]],DATOS_[F.fin.cal]))=DATOS_[[#This Row],[F.fin.cal]],"Sí","NO")</f>
        <v>Sí</v>
      </c>
      <c r="BT1008" s="137" t="str">
        <f aca="false">IF(AND(DATOS_[[#This Row],[% normaliz]]&lt;&gt;1,DATOS_[[#This Row],[% anualiz]]=1),"Sí","NO")</f>
        <v>Sí</v>
      </c>
      <c r="BU1008" s="137" t="str">
        <f aca="false">IF(AND(DATOS_[[#This Row],[% normaliz]]=1,DATOS_[[#This Row],[% anualiz]]&lt;&gt;1),"Sí","NO")</f>
        <v>NO</v>
      </c>
      <c r="BV1008" s="137" t="str">
        <f aca="false">IF(AND(DATOS_[[#This Row],[% normaliz]]&lt;&gt;1,DATOS_[[#This Row],[% anualiz]]&lt;&gt;1),"Sí","NO")</f>
        <v>NO</v>
      </c>
      <c r="BW1008" s="137" t="str">
        <f aca="false">+IF(DATOS_[[#This Row],[% normaliz]]*DATOS_[[#This Row],[% anualiz]]=1,"NO","Sí")</f>
        <v>Sí</v>
      </c>
      <c r="BX1008" s="138" t="e">
        <f aca="false">(DATOS_[[#This Row],[S.BASE]]*(1/DATOS_[[#This Row],[% normaliz]])*(1/DATOS_[[#This Row],[% anualiz]]))*IF(DATOS_[[#This Row],[Check Equiparado]]="Sí",1,0)</f>
        <v>#DIV/0!</v>
      </c>
      <c r="BY10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8" s="138" t="e">
        <f aca="false">+DATOS_[[#This Row],[SALARIO BASE Eq]]+DATOS_[[#This Row],[Tot COMPL.SAL Eq]]</f>
        <v>#DIV/0!</v>
      </c>
      <c r="CA1008" s="138" t="e">
        <f aca="false" t="array" ref="CA1008:CA10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8" s="138" t="e">
        <f aca="false">+DATOS_[[#This Row],[TOTAL SALARIO Eq]]+DATOS_[[#This Row],[Tot Extrasalarial Eq]]</f>
        <v>#DIV/0!</v>
      </c>
      <c r="CC1008" s="139" t="n">
        <f aca="false">DATOS_[[#This Row],[S.BASE]]</f>
        <v>0</v>
      </c>
      <c r="CD1008" s="139" t="n">
        <f aca="false">+SUM(DATOS_[[#This Row],[Conc.Sal.01]:[Conc.Sal.30]])</f>
        <v>0</v>
      </c>
      <c r="CE1008" s="139" t="n">
        <f aca="false">+DATOS_[[#This Row],[SALARIO BASE Ef]]+DATOS_[[#This Row],[Tot COMPL.SAL Ef]]</f>
        <v>0</v>
      </c>
      <c r="CF1008" s="139" t="n">
        <f aca="false">+SUM(DATOS_[[#This Row],[C.Extra.01]:[C.Extra.05]])</f>
        <v>0</v>
      </c>
      <c r="CG1008" s="139" t="n">
        <f aca="false">+DATOS_[[#This Row],[TOTAL SALARIO Ef]]+DATOS_[[#This Row],[Tot Extrasalarial Ef]]</f>
        <v>0</v>
      </c>
      <c r="CH1008" s="140" t="n">
        <f aca="false">MIN(IF(DATOS_[[#This Row],[Fecha Fin Contrato]]="",$D$4,DATOS_[[#This Row],[Fecha Fin Contrato]]),$D$4)-MAX(DATOS_[[#This Row],[Fecha de Contratación]],$D$3)+1</f>
        <v>1</v>
      </c>
      <c r="CI1008" s="141" t="str">
        <f aca="false">IF(COUNTIFS(DATOS_[id],DATOS_[[#This Row],[id]])&gt;1,DATOS_[[#This Row],[id]],"")</f>
        <v/>
      </c>
      <c r="CJ1008" s="141" t="n">
        <f aca="false">(Inicio!$G$10-DATOS_[[#This Row],[Fecha Nacimiento]])/365.25</f>
        <v>0</v>
      </c>
      <c r="CK1008" s="141" t="n">
        <f aca="false">(Inicio!$G$10-DATOS_[[#This Row],[Fecha de Antigüedad]])/365.25</f>
        <v>0</v>
      </c>
      <c r="CL1008" s="141" t="e">
        <f aca="false">+VLOOKUP(DATOS_[[#This Row],[Clave de Contrato]],TblTiposContrato13[],3,0)</f>
        <v>#N/A</v>
      </c>
      <c r="CM1008" s="141" t="e">
        <f aca="false">+VLOOKUP(DATOS_[[#This Row],[Clave de Contrato]],TblTiposContrato13[],4,0)</f>
        <v>#N/A</v>
      </c>
      <c r="CN1008" s="141" t="str">
        <f aca="false">VLOOKUP(DATOS_[[#This Row],[Edad]],CONTRATOS!TblRngEdad,2,1)</f>
        <v>20  o menos</v>
      </c>
      <c r="CO1008" s="141" t="str">
        <f aca="false">VLOOKUP(DATOS_[[#This Row],[Antigüedad]],TblRngAntg14[],2,1)</f>
        <v>0 a 1 años</v>
      </c>
    </row>
    <row r="1009" customFormat="false" ht="13.8" hidden="false" customHeight="false" outlineLevel="0" collapsed="false">
      <c r="D1009" s="128"/>
      <c r="E1009" s="129"/>
      <c r="F1009" s="129"/>
      <c r="G1009" s="129"/>
      <c r="H1009" s="130"/>
      <c r="I1009" s="131"/>
      <c r="J1009" s="128"/>
      <c r="K1009" s="132"/>
      <c r="L1009" s="132"/>
      <c r="M1009" s="133"/>
      <c r="N1009" s="133"/>
      <c r="O1009" s="133"/>
      <c r="P1009" s="129"/>
      <c r="Z1009" s="74"/>
      <c r="AA1009" s="75"/>
      <c r="AB1009" s="75"/>
      <c r="AC1009" s="129"/>
      <c r="AD1009" s="134"/>
      <c r="AE1009" s="134"/>
      <c r="AF1009" s="134"/>
      <c r="AG1009" s="134"/>
      <c r="AH1009" s="134"/>
      <c r="AI1009" s="134"/>
      <c r="AJ1009" s="134"/>
      <c r="AK1009" s="134"/>
      <c r="AL1009" s="134"/>
      <c r="AM1009" s="134"/>
      <c r="AN1009" s="134"/>
      <c r="AO1009" s="134"/>
      <c r="AP1009" s="134"/>
      <c r="AQ1009" s="134"/>
      <c r="AR1009" s="134"/>
      <c r="AS1009" s="134"/>
      <c r="AT1009" s="134"/>
      <c r="AU1009" s="134"/>
      <c r="AV1009" s="134"/>
      <c r="AW1009" s="134"/>
      <c r="AX1009" s="134"/>
      <c r="AY1009" s="134"/>
      <c r="AZ1009" s="134"/>
      <c r="BA1009" s="134"/>
      <c r="BB1009" s="134"/>
      <c r="BC1009" s="134"/>
      <c r="BD1009" s="134"/>
      <c r="BE1009" s="134"/>
      <c r="BF1009" s="134"/>
      <c r="BG1009" s="134"/>
      <c r="BH1009" s="134"/>
      <c r="BI1009" s="134"/>
      <c r="BJ1009" s="134"/>
      <c r="BK1009" s="134"/>
      <c r="BL1009" s="134"/>
      <c r="BM1009" s="135"/>
      <c r="BN1009" s="136" t="n">
        <f aca="false">+MAX($D$3,DATOS_[[#This Row],[Fecha Inicio Sit. Contract.]])</f>
        <v>0</v>
      </c>
      <c r="BO1009" s="136" t="n">
        <f aca="false">+MIN($D$4,DATOS_[[#This Row],[Fecha Fin Sit. Contract.]])</f>
        <v>0</v>
      </c>
      <c r="BP1009" s="137" t="n">
        <f aca="false">+DATOS_[[#This Row],[% de jornada]]*IF(DATOS_[[#This Row],[% jornada reducida]]="",1,DATOS_[[#This Row],[% jornada reducida]])</f>
        <v>0</v>
      </c>
      <c r="BQ1009" s="137" t="n">
        <f aca="false">+(DATOS_[[#This Row],[F.fin.cal]]-DATOS_[[#This Row],[F.ini.cal]]+1)/($D$4-$D$3+1)</f>
        <v>1</v>
      </c>
      <c r="BR1009" s="137" t="str">
        <f aca="false">IF(OR(AND(DATOS_[[#This Row],[Fecha Fin Contrato]]&lt;$D$3,DATOS_[[#This Row],[Fecha Fin Contrato]]&lt;&gt;""),DATOS_[[#This Row],[Fecha de Contratación]]&gt;$D$4),"Fuera","Dentro")</f>
        <v>Dentro</v>
      </c>
      <c r="BS1009" s="137" t="str">
        <f aca="false" t="array" ref="BS1009:BS1009">IF(MAX(IF(DATOS_[id]=DATOS_[[#This Row],[id]],DATOS_[F.fin.cal]))=DATOS_[[#This Row],[F.fin.cal]],"Sí","NO")</f>
        <v>Sí</v>
      </c>
      <c r="BT1009" s="137" t="str">
        <f aca="false">IF(AND(DATOS_[[#This Row],[% normaliz]]&lt;&gt;1,DATOS_[[#This Row],[% anualiz]]=1),"Sí","NO")</f>
        <v>Sí</v>
      </c>
      <c r="BU1009" s="137" t="str">
        <f aca="false">IF(AND(DATOS_[[#This Row],[% normaliz]]=1,DATOS_[[#This Row],[% anualiz]]&lt;&gt;1),"Sí","NO")</f>
        <v>NO</v>
      </c>
      <c r="BV1009" s="137" t="str">
        <f aca="false">IF(AND(DATOS_[[#This Row],[% normaliz]]&lt;&gt;1,DATOS_[[#This Row],[% anualiz]]&lt;&gt;1),"Sí","NO")</f>
        <v>NO</v>
      </c>
      <c r="BW1009" s="137" t="str">
        <f aca="false">+IF(DATOS_[[#This Row],[% normaliz]]*DATOS_[[#This Row],[% anualiz]]=1,"NO","Sí")</f>
        <v>Sí</v>
      </c>
      <c r="BX1009" s="138" t="e">
        <f aca="false">(DATOS_[[#This Row],[S.BASE]]*(1/DATOS_[[#This Row],[% normaliz]])*(1/DATOS_[[#This Row],[% anualiz]]))*IF(DATOS_[[#This Row],[Check Equiparado]]="Sí",1,0)</f>
        <v>#DIV/0!</v>
      </c>
      <c r="BY10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9" s="138" t="e">
        <f aca="false">+DATOS_[[#This Row],[SALARIO BASE Eq]]+DATOS_[[#This Row],[Tot COMPL.SAL Eq]]</f>
        <v>#DIV/0!</v>
      </c>
      <c r="CA1009" s="138" t="e">
        <f aca="false" t="array" ref="CA1009:CA10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9" s="138" t="e">
        <f aca="false">+DATOS_[[#This Row],[TOTAL SALARIO Eq]]+DATOS_[[#This Row],[Tot Extrasalarial Eq]]</f>
        <v>#DIV/0!</v>
      </c>
      <c r="CC1009" s="139" t="n">
        <f aca="false">DATOS_[[#This Row],[S.BASE]]</f>
        <v>0</v>
      </c>
      <c r="CD1009" s="139" t="n">
        <f aca="false">+SUM(DATOS_[[#This Row],[Conc.Sal.01]:[Conc.Sal.30]])</f>
        <v>0</v>
      </c>
      <c r="CE1009" s="139" t="n">
        <f aca="false">+DATOS_[[#This Row],[SALARIO BASE Ef]]+DATOS_[[#This Row],[Tot COMPL.SAL Ef]]</f>
        <v>0</v>
      </c>
      <c r="CF1009" s="139" t="n">
        <f aca="false">+SUM(DATOS_[[#This Row],[C.Extra.01]:[C.Extra.05]])</f>
        <v>0</v>
      </c>
      <c r="CG1009" s="139" t="n">
        <f aca="false">+DATOS_[[#This Row],[TOTAL SALARIO Ef]]+DATOS_[[#This Row],[Tot Extrasalarial Ef]]</f>
        <v>0</v>
      </c>
      <c r="CH1009" s="140" t="n">
        <f aca="false">MIN(IF(DATOS_[[#This Row],[Fecha Fin Contrato]]="",$D$4,DATOS_[[#This Row],[Fecha Fin Contrato]]),$D$4)-MAX(DATOS_[[#This Row],[Fecha de Contratación]],$D$3)+1</f>
        <v>1</v>
      </c>
      <c r="CI1009" s="141" t="str">
        <f aca="false">IF(COUNTIFS(DATOS_[id],DATOS_[[#This Row],[id]])&gt;1,DATOS_[[#This Row],[id]],"")</f>
        <v/>
      </c>
      <c r="CJ1009" s="141" t="n">
        <f aca="false">(Inicio!$G$10-DATOS_[[#This Row],[Fecha Nacimiento]])/365.25</f>
        <v>0</v>
      </c>
      <c r="CK1009" s="141" t="n">
        <f aca="false">(Inicio!$G$10-DATOS_[[#This Row],[Fecha de Antigüedad]])/365.25</f>
        <v>0</v>
      </c>
      <c r="CL1009" s="141" t="e">
        <f aca="false">+VLOOKUP(DATOS_[[#This Row],[Clave de Contrato]],TblTiposContrato13[],3,0)</f>
        <v>#N/A</v>
      </c>
      <c r="CM1009" s="141" t="e">
        <f aca="false">+VLOOKUP(DATOS_[[#This Row],[Clave de Contrato]],TblTiposContrato13[],4,0)</f>
        <v>#N/A</v>
      </c>
      <c r="CN1009" s="141" t="str">
        <f aca="false">VLOOKUP(DATOS_[[#This Row],[Edad]],CONTRATOS!TblRngEdad,2,1)</f>
        <v>20  o menos</v>
      </c>
      <c r="CO1009" s="141" t="str">
        <f aca="false">VLOOKUP(DATOS_[[#This Row],[Antigüedad]],TblRngAntg14[],2,1)</f>
        <v>0 a 1 años</v>
      </c>
    </row>
    <row r="1010" customFormat="false" ht="13.8" hidden="false" customHeight="false" outlineLevel="0" collapsed="false">
      <c r="D1010" s="128"/>
      <c r="E1010" s="129"/>
      <c r="F1010" s="129"/>
      <c r="G1010" s="129"/>
      <c r="H1010" s="130"/>
      <c r="I1010" s="131"/>
      <c r="J1010" s="128"/>
      <c r="K1010" s="132"/>
      <c r="L1010" s="132"/>
      <c r="M1010" s="133"/>
      <c r="N1010" s="133"/>
      <c r="O1010" s="133"/>
      <c r="P1010" s="129"/>
      <c r="Z1010" s="74"/>
      <c r="AA1010" s="75"/>
      <c r="AB1010" s="75"/>
      <c r="AC1010" s="129"/>
      <c r="AD1010" s="134"/>
      <c r="AE1010" s="134"/>
      <c r="AF1010" s="134"/>
      <c r="AG1010" s="134"/>
      <c r="AH1010" s="134"/>
      <c r="AI1010" s="134"/>
      <c r="AJ1010" s="134"/>
      <c r="AK1010" s="134"/>
      <c r="AL1010" s="134"/>
      <c r="AM1010" s="134"/>
      <c r="AN1010" s="134"/>
      <c r="AO1010" s="134"/>
      <c r="AP1010" s="134"/>
      <c r="AQ1010" s="134"/>
      <c r="AR1010" s="134"/>
      <c r="AS1010" s="134"/>
      <c r="AT1010" s="134"/>
      <c r="AU1010" s="134"/>
      <c r="AV1010" s="134"/>
      <c r="AW1010" s="134"/>
      <c r="AX1010" s="134"/>
      <c r="AY1010" s="134"/>
      <c r="AZ1010" s="134"/>
      <c r="BA1010" s="134"/>
      <c r="BB1010" s="134"/>
      <c r="BC1010" s="134"/>
      <c r="BD1010" s="134"/>
      <c r="BE1010" s="134"/>
      <c r="BF1010" s="134"/>
      <c r="BG1010" s="134"/>
      <c r="BH1010" s="134"/>
      <c r="BI1010" s="134"/>
      <c r="BJ1010" s="134"/>
      <c r="BK1010" s="134"/>
      <c r="BL1010" s="134"/>
      <c r="BM1010" s="135"/>
      <c r="BN1010" s="136" t="n">
        <f aca="false">+MAX($D$3,DATOS_[[#This Row],[Fecha Inicio Sit. Contract.]])</f>
        <v>0</v>
      </c>
      <c r="BO1010" s="136" t="n">
        <f aca="false">+MIN($D$4,DATOS_[[#This Row],[Fecha Fin Sit. Contract.]])</f>
        <v>0</v>
      </c>
      <c r="BP1010" s="137" t="n">
        <f aca="false">+DATOS_[[#This Row],[% de jornada]]*IF(DATOS_[[#This Row],[% jornada reducida]]="",1,DATOS_[[#This Row],[% jornada reducida]])</f>
        <v>0</v>
      </c>
      <c r="BQ1010" s="137" t="n">
        <f aca="false">+(DATOS_[[#This Row],[F.fin.cal]]-DATOS_[[#This Row],[F.ini.cal]]+1)/($D$4-$D$3+1)</f>
        <v>1</v>
      </c>
      <c r="BR1010" s="137" t="str">
        <f aca="false">IF(OR(AND(DATOS_[[#This Row],[Fecha Fin Contrato]]&lt;$D$3,DATOS_[[#This Row],[Fecha Fin Contrato]]&lt;&gt;""),DATOS_[[#This Row],[Fecha de Contratación]]&gt;$D$4),"Fuera","Dentro")</f>
        <v>Dentro</v>
      </c>
      <c r="BS1010" s="137" t="str">
        <f aca="false" t="array" ref="BS1010:BS1010">IF(MAX(IF(DATOS_[id]=DATOS_[[#This Row],[id]],DATOS_[F.fin.cal]))=DATOS_[[#This Row],[F.fin.cal]],"Sí","NO")</f>
        <v>Sí</v>
      </c>
      <c r="BT1010" s="137" t="str">
        <f aca="false">IF(AND(DATOS_[[#This Row],[% normaliz]]&lt;&gt;1,DATOS_[[#This Row],[% anualiz]]=1),"Sí","NO")</f>
        <v>Sí</v>
      </c>
      <c r="BU1010" s="137" t="str">
        <f aca="false">IF(AND(DATOS_[[#This Row],[% normaliz]]=1,DATOS_[[#This Row],[% anualiz]]&lt;&gt;1),"Sí","NO")</f>
        <v>NO</v>
      </c>
      <c r="BV1010" s="137" t="str">
        <f aca="false">IF(AND(DATOS_[[#This Row],[% normaliz]]&lt;&gt;1,DATOS_[[#This Row],[% anualiz]]&lt;&gt;1),"Sí","NO")</f>
        <v>NO</v>
      </c>
      <c r="BW1010" s="137" t="str">
        <f aca="false">+IF(DATOS_[[#This Row],[% normaliz]]*DATOS_[[#This Row],[% anualiz]]=1,"NO","Sí")</f>
        <v>Sí</v>
      </c>
      <c r="BX1010" s="138" t="e">
        <f aca="false">(DATOS_[[#This Row],[S.BASE]]*(1/DATOS_[[#This Row],[% normaliz]])*(1/DATOS_[[#This Row],[% anualiz]]))*IF(DATOS_[[#This Row],[Check Equiparado]]="Sí",1,0)</f>
        <v>#DIV/0!</v>
      </c>
      <c r="BY10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0" s="138" t="e">
        <f aca="false">+DATOS_[[#This Row],[SALARIO BASE Eq]]+DATOS_[[#This Row],[Tot COMPL.SAL Eq]]</f>
        <v>#DIV/0!</v>
      </c>
      <c r="CA1010" s="138" t="e">
        <f aca="false" t="array" ref="CA1010:CA10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0" s="138" t="e">
        <f aca="false">+DATOS_[[#This Row],[TOTAL SALARIO Eq]]+DATOS_[[#This Row],[Tot Extrasalarial Eq]]</f>
        <v>#DIV/0!</v>
      </c>
      <c r="CC1010" s="139" t="n">
        <f aca="false">DATOS_[[#This Row],[S.BASE]]</f>
        <v>0</v>
      </c>
      <c r="CD1010" s="139" t="n">
        <f aca="false">+SUM(DATOS_[[#This Row],[Conc.Sal.01]:[Conc.Sal.30]])</f>
        <v>0</v>
      </c>
      <c r="CE1010" s="139" t="n">
        <f aca="false">+DATOS_[[#This Row],[SALARIO BASE Ef]]+DATOS_[[#This Row],[Tot COMPL.SAL Ef]]</f>
        <v>0</v>
      </c>
      <c r="CF1010" s="139" t="n">
        <f aca="false">+SUM(DATOS_[[#This Row],[C.Extra.01]:[C.Extra.05]])</f>
        <v>0</v>
      </c>
      <c r="CG1010" s="139" t="n">
        <f aca="false">+DATOS_[[#This Row],[TOTAL SALARIO Ef]]+DATOS_[[#This Row],[Tot Extrasalarial Ef]]</f>
        <v>0</v>
      </c>
      <c r="CH1010" s="140" t="n">
        <f aca="false">MIN(IF(DATOS_[[#This Row],[Fecha Fin Contrato]]="",$D$4,DATOS_[[#This Row],[Fecha Fin Contrato]]),$D$4)-MAX(DATOS_[[#This Row],[Fecha de Contratación]],$D$3)+1</f>
        <v>1</v>
      </c>
      <c r="CI1010" s="141" t="str">
        <f aca="false">IF(COUNTIFS(DATOS_[id],DATOS_[[#This Row],[id]])&gt;1,DATOS_[[#This Row],[id]],"")</f>
        <v/>
      </c>
      <c r="CJ1010" s="141" t="n">
        <f aca="false">(Inicio!$G$10-DATOS_[[#This Row],[Fecha Nacimiento]])/365.25</f>
        <v>0</v>
      </c>
      <c r="CK1010" s="141" t="n">
        <f aca="false">(Inicio!$G$10-DATOS_[[#This Row],[Fecha de Antigüedad]])/365.25</f>
        <v>0</v>
      </c>
      <c r="CL1010" s="141" t="e">
        <f aca="false">+VLOOKUP(DATOS_[[#This Row],[Clave de Contrato]],TblTiposContrato13[],3,0)</f>
        <v>#N/A</v>
      </c>
      <c r="CM1010" s="141" t="e">
        <f aca="false">+VLOOKUP(DATOS_[[#This Row],[Clave de Contrato]],TblTiposContrato13[],4,0)</f>
        <v>#N/A</v>
      </c>
      <c r="CN1010" s="141" t="str">
        <f aca="false">VLOOKUP(DATOS_[[#This Row],[Edad]],CONTRATOS!TblRngEdad,2,1)</f>
        <v>20  o menos</v>
      </c>
      <c r="CO1010" s="141" t="str">
        <f aca="false">VLOOKUP(DATOS_[[#This Row],[Antigüedad]],TblRngAntg14[],2,1)</f>
        <v>0 a 1 años</v>
      </c>
    </row>
    <row r="1011" customFormat="false" ht="13.8" hidden="false" customHeight="false" outlineLevel="0" collapsed="false">
      <c r="D1011" s="128"/>
      <c r="E1011" s="129"/>
      <c r="F1011" s="129"/>
      <c r="G1011" s="129"/>
      <c r="H1011" s="130"/>
      <c r="I1011" s="131"/>
      <c r="J1011" s="128"/>
      <c r="K1011" s="132"/>
      <c r="L1011" s="132"/>
      <c r="M1011" s="133"/>
      <c r="N1011" s="133"/>
      <c r="O1011" s="133"/>
      <c r="P1011" s="129"/>
      <c r="Z1011" s="74"/>
      <c r="AA1011" s="75"/>
      <c r="AB1011" s="75"/>
      <c r="AC1011" s="129"/>
      <c r="AD1011" s="134"/>
      <c r="AE1011" s="134"/>
      <c r="AF1011" s="134"/>
      <c r="AG1011" s="134"/>
      <c r="AH1011" s="134"/>
      <c r="AI1011" s="134"/>
      <c r="AJ1011" s="134"/>
      <c r="AK1011" s="134"/>
      <c r="AL1011" s="134"/>
      <c r="AM1011" s="134"/>
      <c r="AN1011" s="134"/>
      <c r="AO1011" s="134"/>
      <c r="AP1011" s="134"/>
      <c r="AQ1011" s="134"/>
      <c r="AR1011" s="134"/>
      <c r="AS1011" s="134"/>
      <c r="AT1011" s="134"/>
      <c r="AU1011" s="134"/>
      <c r="AV1011" s="134"/>
      <c r="AW1011" s="134"/>
      <c r="AX1011" s="134"/>
      <c r="AY1011" s="134"/>
      <c r="AZ1011" s="134"/>
      <c r="BA1011" s="134"/>
      <c r="BB1011" s="134"/>
      <c r="BC1011" s="134"/>
      <c r="BD1011" s="134"/>
      <c r="BE1011" s="134"/>
      <c r="BF1011" s="134"/>
      <c r="BG1011" s="134"/>
      <c r="BH1011" s="134"/>
      <c r="BI1011" s="134"/>
      <c r="BJ1011" s="134"/>
      <c r="BK1011" s="134"/>
      <c r="BL1011" s="134"/>
      <c r="BM1011" s="135"/>
      <c r="BN1011" s="136" t="n">
        <f aca="false">+MAX($D$3,DATOS_[[#This Row],[Fecha Inicio Sit. Contract.]])</f>
        <v>0</v>
      </c>
      <c r="BO1011" s="136" t="n">
        <f aca="false">+MIN($D$4,DATOS_[[#This Row],[Fecha Fin Sit. Contract.]])</f>
        <v>0</v>
      </c>
      <c r="BP1011" s="137" t="n">
        <f aca="false">+DATOS_[[#This Row],[% de jornada]]*IF(DATOS_[[#This Row],[% jornada reducida]]="",1,DATOS_[[#This Row],[% jornada reducida]])</f>
        <v>0</v>
      </c>
      <c r="BQ1011" s="137" t="n">
        <f aca="false">+(DATOS_[[#This Row],[F.fin.cal]]-DATOS_[[#This Row],[F.ini.cal]]+1)/($D$4-$D$3+1)</f>
        <v>1</v>
      </c>
      <c r="BR1011" s="137" t="str">
        <f aca="false">IF(OR(AND(DATOS_[[#This Row],[Fecha Fin Contrato]]&lt;$D$3,DATOS_[[#This Row],[Fecha Fin Contrato]]&lt;&gt;""),DATOS_[[#This Row],[Fecha de Contratación]]&gt;$D$4),"Fuera","Dentro")</f>
        <v>Dentro</v>
      </c>
      <c r="BS1011" s="137" t="str">
        <f aca="false" t="array" ref="BS1011:BS1011">IF(MAX(IF(DATOS_[id]=DATOS_[[#This Row],[id]],DATOS_[F.fin.cal]))=DATOS_[[#This Row],[F.fin.cal]],"Sí","NO")</f>
        <v>Sí</v>
      </c>
      <c r="BT1011" s="137" t="str">
        <f aca="false">IF(AND(DATOS_[[#This Row],[% normaliz]]&lt;&gt;1,DATOS_[[#This Row],[% anualiz]]=1),"Sí","NO")</f>
        <v>Sí</v>
      </c>
      <c r="BU1011" s="137" t="str">
        <f aca="false">IF(AND(DATOS_[[#This Row],[% normaliz]]=1,DATOS_[[#This Row],[% anualiz]]&lt;&gt;1),"Sí","NO")</f>
        <v>NO</v>
      </c>
      <c r="BV1011" s="137" t="str">
        <f aca="false">IF(AND(DATOS_[[#This Row],[% normaliz]]&lt;&gt;1,DATOS_[[#This Row],[% anualiz]]&lt;&gt;1),"Sí","NO")</f>
        <v>NO</v>
      </c>
      <c r="BW1011" s="137" t="str">
        <f aca="false">+IF(DATOS_[[#This Row],[% normaliz]]*DATOS_[[#This Row],[% anualiz]]=1,"NO","Sí")</f>
        <v>Sí</v>
      </c>
      <c r="BX1011" s="138" t="e">
        <f aca="false">(DATOS_[[#This Row],[S.BASE]]*(1/DATOS_[[#This Row],[% normaliz]])*(1/DATOS_[[#This Row],[% anualiz]]))*IF(DATOS_[[#This Row],[Check Equiparado]]="Sí",1,0)</f>
        <v>#DIV/0!</v>
      </c>
      <c r="BY10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1" s="138" t="e">
        <f aca="false">+DATOS_[[#This Row],[SALARIO BASE Eq]]+DATOS_[[#This Row],[Tot COMPL.SAL Eq]]</f>
        <v>#DIV/0!</v>
      </c>
      <c r="CA1011" s="138" t="e">
        <f aca="false" t="array" ref="CA1011:CA10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1" s="138" t="e">
        <f aca="false">+DATOS_[[#This Row],[TOTAL SALARIO Eq]]+DATOS_[[#This Row],[Tot Extrasalarial Eq]]</f>
        <v>#DIV/0!</v>
      </c>
      <c r="CC1011" s="139" t="n">
        <f aca="false">DATOS_[[#This Row],[S.BASE]]</f>
        <v>0</v>
      </c>
      <c r="CD1011" s="139" t="n">
        <f aca="false">+SUM(DATOS_[[#This Row],[Conc.Sal.01]:[Conc.Sal.30]])</f>
        <v>0</v>
      </c>
      <c r="CE1011" s="139" t="n">
        <f aca="false">+DATOS_[[#This Row],[SALARIO BASE Ef]]+DATOS_[[#This Row],[Tot COMPL.SAL Ef]]</f>
        <v>0</v>
      </c>
      <c r="CF1011" s="139" t="n">
        <f aca="false">+SUM(DATOS_[[#This Row],[C.Extra.01]:[C.Extra.05]])</f>
        <v>0</v>
      </c>
      <c r="CG1011" s="139" t="n">
        <f aca="false">+DATOS_[[#This Row],[TOTAL SALARIO Ef]]+DATOS_[[#This Row],[Tot Extrasalarial Ef]]</f>
        <v>0</v>
      </c>
      <c r="CH1011" s="140" t="n">
        <f aca="false">MIN(IF(DATOS_[[#This Row],[Fecha Fin Contrato]]="",$D$4,DATOS_[[#This Row],[Fecha Fin Contrato]]),$D$4)-MAX(DATOS_[[#This Row],[Fecha de Contratación]],$D$3)+1</f>
        <v>1</v>
      </c>
      <c r="CI1011" s="141" t="str">
        <f aca="false">IF(COUNTIFS(DATOS_[id],DATOS_[[#This Row],[id]])&gt;1,DATOS_[[#This Row],[id]],"")</f>
        <v/>
      </c>
      <c r="CJ1011" s="141" t="n">
        <f aca="false">(Inicio!$G$10-DATOS_[[#This Row],[Fecha Nacimiento]])/365.25</f>
        <v>0</v>
      </c>
      <c r="CK1011" s="141" t="n">
        <f aca="false">(Inicio!$G$10-DATOS_[[#This Row],[Fecha de Antigüedad]])/365.25</f>
        <v>0</v>
      </c>
      <c r="CL1011" s="141" t="e">
        <f aca="false">+VLOOKUP(DATOS_[[#This Row],[Clave de Contrato]],TblTiposContrato13[],3,0)</f>
        <v>#N/A</v>
      </c>
      <c r="CM1011" s="141" t="e">
        <f aca="false">+VLOOKUP(DATOS_[[#This Row],[Clave de Contrato]],TblTiposContrato13[],4,0)</f>
        <v>#N/A</v>
      </c>
      <c r="CN1011" s="141" t="str">
        <f aca="false">VLOOKUP(DATOS_[[#This Row],[Edad]],CONTRATOS!TblRngEdad,2,1)</f>
        <v>20  o menos</v>
      </c>
      <c r="CO1011" s="141" t="str">
        <f aca="false">VLOOKUP(DATOS_[[#This Row],[Antigüedad]],TblRngAntg14[],2,1)</f>
        <v>0 a 1 años</v>
      </c>
    </row>
    <row r="1012" customFormat="false" ht="13.8" hidden="false" customHeight="false" outlineLevel="0" collapsed="false">
      <c r="D1012" s="128"/>
      <c r="E1012" s="129"/>
      <c r="F1012" s="129"/>
      <c r="G1012" s="129"/>
      <c r="H1012" s="130"/>
      <c r="I1012" s="131"/>
      <c r="J1012" s="128"/>
      <c r="K1012" s="132"/>
      <c r="L1012" s="132"/>
      <c r="M1012" s="133"/>
      <c r="N1012" s="133"/>
      <c r="O1012" s="133"/>
      <c r="P1012" s="129"/>
      <c r="Z1012" s="74"/>
      <c r="AA1012" s="75"/>
      <c r="AB1012" s="75"/>
      <c r="AC1012" s="129"/>
      <c r="AD1012" s="134"/>
      <c r="AE1012" s="134"/>
      <c r="AF1012" s="134"/>
      <c r="AG1012" s="134"/>
      <c r="AH1012" s="134"/>
      <c r="AI1012" s="134"/>
      <c r="AJ1012" s="134"/>
      <c r="AK1012" s="134"/>
      <c r="AL1012" s="134"/>
      <c r="AM1012" s="134"/>
      <c r="AN1012" s="134"/>
      <c r="AO1012" s="134"/>
      <c r="AP1012" s="134"/>
      <c r="AQ1012" s="134"/>
      <c r="AR1012" s="134"/>
      <c r="AS1012" s="134"/>
      <c r="AT1012" s="134"/>
      <c r="AU1012" s="134"/>
      <c r="AV1012" s="134"/>
      <c r="AW1012" s="134"/>
      <c r="AX1012" s="134"/>
      <c r="AY1012" s="134"/>
      <c r="AZ1012" s="134"/>
      <c r="BA1012" s="134"/>
      <c r="BB1012" s="134"/>
      <c r="BC1012" s="134"/>
      <c r="BD1012" s="134"/>
      <c r="BE1012" s="134"/>
      <c r="BF1012" s="134"/>
      <c r="BG1012" s="134"/>
      <c r="BH1012" s="134"/>
      <c r="BI1012" s="134"/>
      <c r="BJ1012" s="134"/>
      <c r="BK1012" s="134"/>
      <c r="BL1012" s="134"/>
      <c r="BM1012" s="135"/>
      <c r="BN1012" s="136" t="n">
        <f aca="false">+MAX($D$3,DATOS_[[#This Row],[Fecha Inicio Sit. Contract.]])</f>
        <v>0</v>
      </c>
      <c r="BO1012" s="136" t="n">
        <f aca="false">+MIN($D$4,DATOS_[[#This Row],[Fecha Fin Sit. Contract.]])</f>
        <v>0</v>
      </c>
      <c r="BP1012" s="137" t="n">
        <f aca="false">+DATOS_[[#This Row],[% de jornada]]*IF(DATOS_[[#This Row],[% jornada reducida]]="",1,DATOS_[[#This Row],[% jornada reducida]])</f>
        <v>0</v>
      </c>
      <c r="BQ1012" s="137" t="n">
        <f aca="false">+(DATOS_[[#This Row],[F.fin.cal]]-DATOS_[[#This Row],[F.ini.cal]]+1)/($D$4-$D$3+1)</f>
        <v>1</v>
      </c>
      <c r="BR1012" s="137" t="str">
        <f aca="false">IF(OR(AND(DATOS_[[#This Row],[Fecha Fin Contrato]]&lt;$D$3,DATOS_[[#This Row],[Fecha Fin Contrato]]&lt;&gt;""),DATOS_[[#This Row],[Fecha de Contratación]]&gt;$D$4),"Fuera","Dentro")</f>
        <v>Dentro</v>
      </c>
      <c r="BS1012" s="137" t="str">
        <f aca="false" t="array" ref="BS1012:BS1012">IF(MAX(IF(DATOS_[id]=DATOS_[[#This Row],[id]],DATOS_[F.fin.cal]))=DATOS_[[#This Row],[F.fin.cal]],"Sí","NO")</f>
        <v>Sí</v>
      </c>
      <c r="BT1012" s="137" t="str">
        <f aca="false">IF(AND(DATOS_[[#This Row],[% normaliz]]&lt;&gt;1,DATOS_[[#This Row],[% anualiz]]=1),"Sí","NO")</f>
        <v>Sí</v>
      </c>
      <c r="BU1012" s="137" t="str">
        <f aca="false">IF(AND(DATOS_[[#This Row],[% normaliz]]=1,DATOS_[[#This Row],[% anualiz]]&lt;&gt;1),"Sí","NO")</f>
        <v>NO</v>
      </c>
      <c r="BV1012" s="137" t="str">
        <f aca="false">IF(AND(DATOS_[[#This Row],[% normaliz]]&lt;&gt;1,DATOS_[[#This Row],[% anualiz]]&lt;&gt;1),"Sí","NO")</f>
        <v>NO</v>
      </c>
      <c r="BW1012" s="137" t="str">
        <f aca="false">+IF(DATOS_[[#This Row],[% normaliz]]*DATOS_[[#This Row],[% anualiz]]=1,"NO","Sí")</f>
        <v>Sí</v>
      </c>
      <c r="BX1012" s="138" t="e">
        <f aca="false">(DATOS_[[#This Row],[S.BASE]]*(1/DATOS_[[#This Row],[% normaliz]])*(1/DATOS_[[#This Row],[% anualiz]]))*IF(DATOS_[[#This Row],[Check Equiparado]]="Sí",1,0)</f>
        <v>#DIV/0!</v>
      </c>
      <c r="BY10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2" s="138" t="e">
        <f aca="false">+DATOS_[[#This Row],[SALARIO BASE Eq]]+DATOS_[[#This Row],[Tot COMPL.SAL Eq]]</f>
        <v>#DIV/0!</v>
      </c>
      <c r="CA1012" s="138" t="e">
        <f aca="false" t="array" ref="CA1012:CA10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2" s="138" t="e">
        <f aca="false">+DATOS_[[#This Row],[TOTAL SALARIO Eq]]+DATOS_[[#This Row],[Tot Extrasalarial Eq]]</f>
        <v>#DIV/0!</v>
      </c>
      <c r="CC1012" s="139" t="n">
        <f aca="false">DATOS_[[#This Row],[S.BASE]]</f>
        <v>0</v>
      </c>
      <c r="CD1012" s="139" t="n">
        <f aca="false">+SUM(DATOS_[[#This Row],[Conc.Sal.01]:[Conc.Sal.30]])</f>
        <v>0</v>
      </c>
      <c r="CE1012" s="139" t="n">
        <f aca="false">+DATOS_[[#This Row],[SALARIO BASE Ef]]+DATOS_[[#This Row],[Tot COMPL.SAL Ef]]</f>
        <v>0</v>
      </c>
      <c r="CF1012" s="139" t="n">
        <f aca="false">+SUM(DATOS_[[#This Row],[C.Extra.01]:[C.Extra.05]])</f>
        <v>0</v>
      </c>
      <c r="CG1012" s="139" t="n">
        <f aca="false">+DATOS_[[#This Row],[TOTAL SALARIO Ef]]+DATOS_[[#This Row],[Tot Extrasalarial Ef]]</f>
        <v>0</v>
      </c>
      <c r="CH1012" s="140" t="n">
        <f aca="false">MIN(IF(DATOS_[[#This Row],[Fecha Fin Contrato]]="",$D$4,DATOS_[[#This Row],[Fecha Fin Contrato]]),$D$4)-MAX(DATOS_[[#This Row],[Fecha de Contratación]],$D$3)+1</f>
        <v>1</v>
      </c>
      <c r="CI1012" s="141" t="str">
        <f aca="false">IF(COUNTIFS(DATOS_[id],DATOS_[[#This Row],[id]])&gt;1,DATOS_[[#This Row],[id]],"")</f>
        <v/>
      </c>
      <c r="CJ1012" s="141" t="n">
        <f aca="false">(Inicio!$G$10-DATOS_[[#This Row],[Fecha Nacimiento]])/365.25</f>
        <v>0</v>
      </c>
      <c r="CK1012" s="141" t="n">
        <f aca="false">(Inicio!$G$10-DATOS_[[#This Row],[Fecha de Antigüedad]])/365.25</f>
        <v>0</v>
      </c>
      <c r="CL1012" s="141" t="e">
        <f aca="false">+VLOOKUP(DATOS_[[#This Row],[Clave de Contrato]],TblTiposContrato13[],3,0)</f>
        <v>#N/A</v>
      </c>
      <c r="CM1012" s="141" t="e">
        <f aca="false">+VLOOKUP(DATOS_[[#This Row],[Clave de Contrato]],TblTiposContrato13[],4,0)</f>
        <v>#N/A</v>
      </c>
      <c r="CN1012" s="141" t="str">
        <f aca="false">VLOOKUP(DATOS_[[#This Row],[Edad]],CONTRATOS!TblRngEdad,2,1)</f>
        <v>20  o menos</v>
      </c>
      <c r="CO1012" s="141" t="str">
        <f aca="false">VLOOKUP(DATOS_[[#This Row],[Antigüedad]],TblRngAntg14[],2,1)</f>
        <v>0 a 1 años</v>
      </c>
    </row>
    <row r="1013" customFormat="false" ht="13.8" hidden="false" customHeight="false" outlineLevel="0" collapsed="false">
      <c r="D1013" s="128"/>
      <c r="E1013" s="129"/>
      <c r="F1013" s="129"/>
      <c r="G1013" s="129"/>
      <c r="H1013" s="130"/>
      <c r="I1013" s="131"/>
      <c r="J1013" s="128"/>
      <c r="K1013" s="132"/>
      <c r="L1013" s="132"/>
      <c r="M1013" s="133"/>
      <c r="N1013" s="133"/>
      <c r="O1013" s="133"/>
      <c r="P1013" s="129"/>
      <c r="Z1013" s="74"/>
      <c r="AA1013" s="75"/>
      <c r="AB1013" s="75"/>
      <c r="AC1013" s="129"/>
      <c r="AD1013" s="134"/>
      <c r="AE1013" s="134"/>
      <c r="AF1013" s="134"/>
      <c r="AG1013" s="134"/>
      <c r="AH1013" s="134"/>
      <c r="AI1013" s="134"/>
      <c r="AJ1013" s="134"/>
      <c r="AK1013" s="134"/>
      <c r="AL1013" s="134"/>
      <c r="AM1013" s="134"/>
      <c r="AN1013" s="134"/>
      <c r="AO1013" s="134"/>
      <c r="AP1013" s="134"/>
      <c r="AQ1013" s="134"/>
      <c r="AR1013" s="134"/>
      <c r="AS1013" s="134"/>
      <c r="AT1013" s="134"/>
      <c r="AU1013" s="134"/>
      <c r="AV1013" s="134"/>
      <c r="AW1013" s="134"/>
      <c r="AX1013" s="134"/>
      <c r="AY1013" s="134"/>
      <c r="AZ1013" s="134"/>
      <c r="BA1013" s="134"/>
      <c r="BB1013" s="134"/>
      <c r="BC1013" s="134"/>
      <c r="BD1013" s="134"/>
      <c r="BE1013" s="134"/>
      <c r="BF1013" s="134"/>
      <c r="BG1013" s="134"/>
      <c r="BH1013" s="134"/>
      <c r="BI1013" s="134"/>
      <c r="BJ1013" s="134"/>
      <c r="BK1013" s="134"/>
      <c r="BL1013" s="134"/>
      <c r="BM1013" s="135"/>
      <c r="BN1013" s="136" t="n">
        <f aca="false">+MAX($D$3,DATOS_[[#This Row],[Fecha Inicio Sit. Contract.]])</f>
        <v>0</v>
      </c>
      <c r="BO1013" s="136" t="n">
        <f aca="false">+MIN($D$4,DATOS_[[#This Row],[Fecha Fin Sit. Contract.]])</f>
        <v>0</v>
      </c>
      <c r="BP1013" s="137" t="n">
        <f aca="false">+DATOS_[[#This Row],[% de jornada]]*IF(DATOS_[[#This Row],[% jornada reducida]]="",1,DATOS_[[#This Row],[% jornada reducida]])</f>
        <v>0</v>
      </c>
      <c r="BQ1013" s="137" t="n">
        <f aca="false">+(DATOS_[[#This Row],[F.fin.cal]]-DATOS_[[#This Row],[F.ini.cal]]+1)/($D$4-$D$3+1)</f>
        <v>1</v>
      </c>
      <c r="BR1013" s="137" t="str">
        <f aca="false">IF(OR(AND(DATOS_[[#This Row],[Fecha Fin Contrato]]&lt;$D$3,DATOS_[[#This Row],[Fecha Fin Contrato]]&lt;&gt;""),DATOS_[[#This Row],[Fecha de Contratación]]&gt;$D$4),"Fuera","Dentro")</f>
        <v>Dentro</v>
      </c>
      <c r="BS1013" s="137" t="str">
        <f aca="false" t="array" ref="BS1013:BS1013">IF(MAX(IF(DATOS_[id]=DATOS_[[#This Row],[id]],DATOS_[F.fin.cal]))=DATOS_[[#This Row],[F.fin.cal]],"Sí","NO")</f>
        <v>Sí</v>
      </c>
      <c r="BT1013" s="137" t="str">
        <f aca="false">IF(AND(DATOS_[[#This Row],[% normaliz]]&lt;&gt;1,DATOS_[[#This Row],[% anualiz]]=1),"Sí","NO")</f>
        <v>Sí</v>
      </c>
      <c r="BU1013" s="137" t="str">
        <f aca="false">IF(AND(DATOS_[[#This Row],[% normaliz]]=1,DATOS_[[#This Row],[% anualiz]]&lt;&gt;1),"Sí","NO")</f>
        <v>NO</v>
      </c>
      <c r="BV1013" s="137" t="str">
        <f aca="false">IF(AND(DATOS_[[#This Row],[% normaliz]]&lt;&gt;1,DATOS_[[#This Row],[% anualiz]]&lt;&gt;1),"Sí","NO")</f>
        <v>NO</v>
      </c>
      <c r="BW1013" s="137" t="str">
        <f aca="false">+IF(DATOS_[[#This Row],[% normaliz]]*DATOS_[[#This Row],[% anualiz]]=1,"NO","Sí")</f>
        <v>Sí</v>
      </c>
      <c r="BX1013" s="138" t="e">
        <f aca="false">(DATOS_[[#This Row],[S.BASE]]*(1/DATOS_[[#This Row],[% normaliz]])*(1/DATOS_[[#This Row],[% anualiz]]))*IF(DATOS_[[#This Row],[Check Equiparado]]="Sí",1,0)</f>
        <v>#DIV/0!</v>
      </c>
      <c r="BY10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3" s="138" t="e">
        <f aca="false">+DATOS_[[#This Row],[SALARIO BASE Eq]]+DATOS_[[#This Row],[Tot COMPL.SAL Eq]]</f>
        <v>#DIV/0!</v>
      </c>
      <c r="CA1013" s="138" t="e">
        <f aca="false" t="array" ref="CA1013:CA10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3" s="138" t="e">
        <f aca="false">+DATOS_[[#This Row],[TOTAL SALARIO Eq]]+DATOS_[[#This Row],[Tot Extrasalarial Eq]]</f>
        <v>#DIV/0!</v>
      </c>
      <c r="CC1013" s="139" t="n">
        <f aca="false">DATOS_[[#This Row],[S.BASE]]</f>
        <v>0</v>
      </c>
      <c r="CD1013" s="139" t="n">
        <f aca="false">+SUM(DATOS_[[#This Row],[Conc.Sal.01]:[Conc.Sal.30]])</f>
        <v>0</v>
      </c>
      <c r="CE1013" s="139" t="n">
        <f aca="false">+DATOS_[[#This Row],[SALARIO BASE Ef]]+DATOS_[[#This Row],[Tot COMPL.SAL Ef]]</f>
        <v>0</v>
      </c>
      <c r="CF1013" s="139" t="n">
        <f aca="false">+SUM(DATOS_[[#This Row],[C.Extra.01]:[C.Extra.05]])</f>
        <v>0</v>
      </c>
      <c r="CG1013" s="139" t="n">
        <f aca="false">+DATOS_[[#This Row],[TOTAL SALARIO Ef]]+DATOS_[[#This Row],[Tot Extrasalarial Ef]]</f>
        <v>0</v>
      </c>
      <c r="CH1013" s="140" t="n">
        <f aca="false">MIN(IF(DATOS_[[#This Row],[Fecha Fin Contrato]]="",$D$4,DATOS_[[#This Row],[Fecha Fin Contrato]]),$D$4)-MAX(DATOS_[[#This Row],[Fecha de Contratación]],$D$3)+1</f>
        <v>1</v>
      </c>
      <c r="CI1013" s="141" t="str">
        <f aca="false">IF(COUNTIFS(DATOS_[id],DATOS_[[#This Row],[id]])&gt;1,DATOS_[[#This Row],[id]],"")</f>
        <v/>
      </c>
      <c r="CJ1013" s="141" t="n">
        <f aca="false">(Inicio!$G$10-DATOS_[[#This Row],[Fecha Nacimiento]])/365.25</f>
        <v>0</v>
      </c>
      <c r="CK1013" s="141" t="n">
        <f aca="false">(Inicio!$G$10-DATOS_[[#This Row],[Fecha de Antigüedad]])/365.25</f>
        <v>0</v>
      </c>
      <c r="CL1013" s="141" t="e">
        <f aca="false">+VLOOKUP(DATOS_[[#This Row],[Clave de Contrato]],TblTiposContrato13[],3,0)</f>
        <v>#N/A</v>
      </c>
      <c r="CM1013" s="141" t="e">
        <f aca="false">+VLOOKUP(DATOS_[[#This Row],[Clave de Contrato]],TblTiposContrato13[],4,0)</f>
        <v>#N/A</v>
      </c>
      <c r="CN1013" s="141" t="str">
        <f aca="false">VLOOKUP(DATOS_[[#This Row],[Edad]],CONTRATOS!TblRngEdad,2,1)</f>
        <v>20  o menos</v>
      </c>
      <c r="CO1013" s="141" t="str">
        <f aca="false">VLOOKUP(DATOS_[[#This Row],[Antigüedad]],TblRngAntg14[],2,1)</f>
        <v>0 a 1 años</v>
      </c>
    </row>
    <row r="1014" customFormat="false" ht="13.8" hidden="false" customHeight="false" outlineLevel="0" collapsed="false">
      <c r="D1014" s="128"/>
      <c r="E1014" s="129"/>
      <c r="F1014" s="129"/>
      <c r="G1014" s="129"/>
      <c r="H1014" s="130"/>
      <c r="I1014" s="131"/>
      <c r="J1014" s="128"/>
      <c r="K1014" s="132"/>
      <c r="L1014" s="132"/>
      <c r="M1014" s="133"/>
      <c r="N1014" s="133"/>
      <c r="O1014" s="133"/>
      <c r="P1014" s="129"/>
      <c r="Z1014" s="74"/>
      <c r="AA1014" s="75"/>
      <c r="AB1014" s="75"/>
      <c r="AC1014" s="129"/>
      <c r="AD1014" s="134"/>
      <c r="AE1014" s="134"/>
      <c r="AF1014" s="134"/>
      <c r="AG1014" s="134"/>
      <c r="AH1014" s="134"/>
      <c r="AI1014" s="134"/>
      <c r="AJ1014" s="134"/>
      <c r="AK1014" s="134"/>
      <c r="AL1014" s="134"/>
      <c r="AM1014" s="134"/>
      <c r="AN1014" s="134"/>
      <c r="AO1014" s="134"/>
      <c r="AP1014" s="134"/>
      <c r="AQ1014" s="134"/>
      <c r="AR1014" s="134"/>
      <c r="AS1014" s="134"/>
      <c r="AT1014" s="134"/>
      <c r="AU1014" s="134"/>
      <c r="AV1014" s="134"/>
      <c r="AW1014" s="134"/>
      <c r="AX1014" s="134"/>
      <c r="AY1014" s="134"/>
      <c r="AZ1014" s="134"/>
      <c r="BA1014" s="134"/>
      <c r="BB1014" s="134"/>
      <c r="BC1014" s="134"/>
      <c r="BD1014" s="134"/>
      <c r="BE1014" s="134"/>
      <c r="BF1014" s="134"/>
      <c r="BG1014" s="134"/>
      <c r="BH1014" s="134"/>
      <c r="BI1014" s="134"/>
      <c r="BJ1014" s="134"/>
      <c r="BK1014" s="134"/>
      <c r="BL1014" s="134"/>
      <c r="BM1014" s="135"/>
      <c r="BN1014" s="136" t="n">
        <f aca="false">+MAX($D$3,DATOS_[[#This Row],[Fecha Inicio Sit. Contract.]])</f>
        <v>0</v>
      </c>
      <c r="BO1014" s="136" t="n">
        <f aca="false">+MIN($D$4,DATOS_[[#This Row],[Fecha Fin Sit. Contract.]])</f>
        <v>0</v>
      </c>
      <c r="BP1014" s="137" t="n">
        <f aca="false">+DATOS_[[#This Row],[% de jornada]]*IF(DATOS_[[#This Row],[% jornada reducida]]="",1,DATOS_[[#This Row],[% jornada reducida]])</f>
        <v>0</v>
      </c>
      <c r="BQ1014" s="137" t="n">
        <f aca="false">+(DATOS_[[#This Row],[F.fin.cal]]-DATOS_[[#This Row],[F.ini.cal]]+1)/($D$4-$D$3+1)</f>
        <v>1</v>
      </c>
      <c r="BR1014" s="137" t="str">
        <f aca="false">IF(OR(AND(DATOS_[[#This Row],[Fecha Fin Contrato]]&lt;$D$3,DATOS_[[#This Row],[Fecha Fin Contrato]]&lt;&gt;""),DATOS_[[#This Row],[Fecha de Contratación]]&gt;$D$4),"Fuera","Dentro")</f>
        <v>Dentro</v>
      </c>
      <c r="BS1014" s="137" t="str">
        <f aca="false" t="array" ref="BS1014:BS1014">IF(MAX(IF(DATOS_[id]=DATOS_[[#This Row],[id]],DATOS_[F.fin.cal]))=DATOS_[[#This Row],[F.fin.cal]],"Sí","NO")</f>
        <v>Sí</v>
      </c>
      <c r="BT1014" s="137" t="str">
        <f aca="false">IF(AND(DATOS_[[#This Row],[% normaliz]]&lt;&gt;1,DATOS_[[#This Row],[% anualiz]]=1),"Sí","NO")</f>
        <v>Sí</v>
      </c>
      <c r="BU1014" s="137" t="str">
        <f aca="false">IF(AND(DATOS_[[#This Row],[% normaliz]]=1,DATOS_[[#This Row],[% anualiz]]&lt;&gt;1),"Sí","NO")</f>
        <v>NO</v>
      </c>
      <c r="BV1014" s="137" t="str">
        <f aca="false">IF(AND(DATOS_[[#This Row],[% normaliz]]&lt;&gt;1,DATOS_[[#This Row],[% anualiz]]&lt;&gt;1),"Sí","NO")</f>
        <v>NO</v>
      </c>
      <c r="BW1014" s="137" t="str">
        <f aca="false">+IF(DATOS_[[#This Row],[% normaliz]]*DATOS_[[#This Row],[% anualiz]]=1,"NO","Sí")</f>
        <v>Sí</v>
      </c>
      <c r="BX1014" s="138" t="e">
        <f aca="false">(DATOS_[[#This Row],[S.BASE]]*(1/DATOS_[[#This Row],[% normaliz]])*(1/DATOS_[[#This Row],[% anualiz]]))*IF(DATOS_[[#This Row],[Check Equiparado]]="Sí",1,0)</f>
        <v>#DIV/0!</v>
      </c>
      <c r="BY10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4" s="138" t="e">
        <f aca="false">+DATOS_[[#This Row],[SALARIO BASE Eq]]+DATOS_[[#This Row],[Tot COMPL.SAL Eq]]</f>
        <v>#DIV/0!</v>
      </c>
      <c r="CA1014" s="138" t="e">
        <f aca="false" t="array" ref="CA1014:CA10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4" s="138" t="e">
        <f aca="false">+DATOS_[[#This Row],[TOTAL SALARIO Eq]]+DATOS_[[#This Row],[Tot Extrasalarial Eq]]</f>
        <v>#DIV/0!</v>
      </c>
      <c r="CC1014" s="139" t="n">
        <f aca="false">DATOS_[[#This Row],[S.BASE]]</f>
        <v>0</v>
      </c>
      <c r="CD1014" s="139" t="n">
        <f aca="false">+SUM(DATOS_[[#This Row],[Conc.Sal.01]:[Conc.Sal.30]])</f>
        <v>0</v>
      </c>
      <c r="CE1014" s="139" t="n">
        <f aca="false">+DATOS_[[#This Row],[SALARIO BASE Ef]]+DATOS_[[#This Row],[Tot COMPL.SAL Ef]]</f>
        <v>0</v>
      </c>
      <c r="CF1014" s="139" t="n">
        <f aca="false">+SUM(DATOS_[[#This Row],[C.Extra.01]:[C.Extra.05]])</f>
        <v>0</v>
      </c>
      <c r="CG1014" s="139" t="n">
        <f aca="false">+DATOS_[[#This Row],[TOTAL SALARIO Ef]]+DATOS_[[#This Row],[Tot Extrasalarial Ef]]</f>
        <v>0</v>
      </c>
      <c r="CH1014" s="140" t="n">
        <f aca="false">MIN(IF(DATOS_[[#This Row],[Fecha Fin Contrato]]="",$D$4,DATOS_[[#This Row],[Fecha Fin Contrato]]),$D$4)-MAX(DATOS_[[#This Row],[Fecha de Contratación]],$D$3)+1</f>
        <v>1</v>
      </c>
      <c r="CI1014" s="141" t="str">
        <f aca="false">IF(COUNTIFS(DATOS_[id],DATOS_[[#This Row],[id]])&gt;1,DATOS_[[#This Row],[id]],"")</f>
        <v/>
      </c>
      <c r="CJ1014" s="141" t="n">
        <f aca="false">(Inicio!$G$10-DATOS_[[#This Row],[Fecha Nacimiento]])/365.25</f>
        <v>0</v>
      </c>
      <c r="CK1014" s="141" t="n">
        <f aca="false">(Inicio!$G$10-DATOS_[[#This Row],[Fecha de Antigüedad]])/365.25</f>
        <v>0</v>
      </c>
      <c r="CL1014" s="141" t="e">
        <f aca="false">+VLOOKUP(DATOS_[[#This Row],[Clave de Contrato]],TblTiposContrato13[],3,0)</f>
        <v>#N/A</v>
      </c>
      <c r="CM1014" s="141" t="e">
        <f aca="false">+VLOOKUP(DATOS_[[#This Row],[Clave de Contrato]],TblTiposContrato13[],4,0)</f>
        <v>#N/A</v>
      </c>
      <c r="CN1014" s="141" t="str">
        <f aca="false">VLOOKUP(DATOS_[[#This Row],[Edad]],CONTRATOS!TblRngEdad,2,1)</f>
        <v>20  o menos</v>
      </c>
      <c r="CO1014" s="141" t="str">
        <f aca="false">VLOOKUP(DATOS_[[#This Row],[Antigüedad]],TblRngAntg14[],2,1)</f>
        <v>0 a 1 años</v>
      </c>
    </row>
    <row r="1015" customFormat="false" ht="13.8" hidden="false" customHeight="false" outlineLevel="0" collapsed="false">
      <c r="D1015" s="128"/>
      <c r="E1015" s="129"/>
      <c r="F1015" s="129"/>
      <c r="G1015" s="129"/>
      <c r="H1015" s="130"/>
      <c r="I1015" s="131"/>
      <c r="J1015" s="128"/>
      <c r="K1015" s="132"/>
      <c r="L1015" s="132"/>
      <c r="M1015" s="133"/>
      <c r="N1015" s="133"/>
      <c r="O1015" s="133"/>
      <c r="P1015" s="129"/>
      <c r="Z1015" s="74"/>
      <c r="AA1015" s="75"/>
      <c r="AB1015" s="75"/>
      <c r="AC1015" s="129"/>
      <c r="AD1015" s="134"/>
      <c r="AE1015" s="134"/>
      <c r="AF1015" s="134"/>
      <c r="AG1015" s="134"/>
      <c r="AH1015" s="134"/>
      <c r="AI1015" s="134"/>
      <c r="AJ1015" s="134"/>
      <c r="AK1015" s="134"/>
      <c r="AL1015" s="134"/>
      <c r="AM1015" s="134"/>
      <c r="AN1015" s="134"/>
      <c r="AO1015" s="134"/>
      <c r="AP1015" s="134"/>
      <c r="AQ1015" s="134"/>
      <c r="AR1015" s="134"/>
      <c r="AS1015" s="134"/>
      <c r="AT1015" s="134"/>
      <c r="AU1015" s="134"/>
      <c r="AV1015" s="134"/>
      <c r="AW1015" s="134"/>
      <c r="AX1015" s="134"/>
      <c r="AY1015" s="134"/>
      <c r="AZ1015" s="134"/>
      <c r="BA1015" s="134"/>
      <c r="BB1015" s="134"/>
      <c r="BC1015" s="134"/>
      <c r="BD1015" s="134"/>
      <c r="BE1015" s="134"/>
      <c r="BF1015" s="134"/>
      <c r="BG1015" s="134"/>
      <c r="BH1015" s="134"/>
      <c r="BI1015" s="134"/>
      <c r="BJ1015" s="134"/>
      <c r="BK1015" s="134"/>
      <c r="BL1015" s="134"/>
      <c r="BM1015" s="135"/>
      <c r="BN1015" s="136" t="n">
        <f aca="false">+MAX($D$3,DATOS_[[#This Row],[Fecha Inicio Sit. Contract.]])</f>
        <v>0</v>
      </c>
      <c r="BO1015" s="136" t="n">
        <f aca="false">+MIN($D$4,DATOS_[[#This Row],[Fecha Fin Sit. Contract.]])</f>
        <v>0</v>
      </c>
      <c r="BP1015" s="137" t="n">
        <f aca="false">+DATOS_[[#This Row],[% de jornada]]*IF(DATOS_[[#This Row],[% jornada reducida]]="",1,DATOS_[[#This Row],[% jornada reducida]])</f>
        <v>0</v>
      </c>
      <c r="BQ1015" s="137" t="n">
        <f aca="false">+(DATOS_[[#This Row],[F.fin.cal]]-DATOS_[[#This Row],[F.ini.cal]]+1)/($D$4-$D$3+1)</f>
        <v>1</v>
      </c>
      <c r="BR1015" s="137" t="str">
        <f aca="false">IF(OR(AND(DATOS_[[#This Row],[Fecha Fin Contrato]]&lt;$D$3,DATOS_[[#This Row],[Fecha Fin Contrato]]&lt;&gt;""),DATOS_[[#This Row],[Fecha de Contratación]]&gt;$D$4),"Fuera","Dentro")</f>
        <v>Dentro</v>
      </c>
      <c r="BS1015" s="137" t="str">
        <f aca="false" t="array" ref="BS1015:BS1015">IF(MAX(IF(DATOS_[id]=DATOS_[[#This Row],[id]],DATOS_[F.fin.cal]))=DATOS_[[#This Row],[F.fin.cal]],"Sí","NO")</f>
        <v>Sí</v>
      </c>
      <c r="BT1015" s="137" t="str">
        <f aca="false">IF(AND(DATOS_[[#This Row],[% normaliz]]&lt;&gt;1,DATOS_[[#This Row],[% anualiz]]=1),"Sí","NO")</f>
        <v>Sí</v>
      </c>
      <c r="BU1015" s="137" t="str">
        <f aca="false">IF(AND(DATOS_[[#This Row],[% normaliz]]=1,DATOS_[[#This Row],[% anualiz]]&lt;&gt;1),"Sí","NO")</f>
        <v>NO</v>
      </c>
      <c r="BV1015" s="137" t="str">
        <f aca="false">IF(AND(DATOS_[[#This Row],[% normaliz]]&lt;&gt;1,DATOS_[[#This Row],[% anualiz]]&lt;&gt;1),"Sí","NO")</f>
        <v>NO</v>
      </c>
      <c r="BW1015" s="137" t="str">
        <f aca="false">+IF(DATOS_[[#This Row],[% normaliz]]*DATOS_[[#This Row],[% anualiz]]=1,"NO","Sí")</f>
        <v>Sí</v>
      </c>
      <c r="BX1015" s="138" t="e">
        <f aca="false">(DATOS_[[#This Row],[S.BASE]]*(1/DATOS_[[#This Row],[% normaliz]])*(1/DATOS_[[#This Row],[% anualiz]]))*IF(DATOS_[[#This Row],[Check Equiparado]]="Sí",1,0)</f>
        <v>#DIV/0!</v>
      </c>
      <c r="BY10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5" s="138" t="e">
        <f aca="false">+DATOS_[[#This Row],[SALARIO BASE Eq]]+DATOS_[[#This Row],[Tot COMPL.SAL Eq]]</f>
        <v>#DIV/0!</v>
      </c>
      <c r="CA1015" s="138" t="e">
        <f aca="false" t="array" ref="CA1015:CA10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5" s="138" t="e">
        <f aca="false">+DATOS_[[#This Row],[TOTAL SALARIO Eq]]+DATOS_[[#This Row],[Tot Extrasalarial Eq]]</f>
        <v>#DIV/0!</v>
      </c>
      <c r="CC1015" s="139" t="n">
        <f aca="false">DATOS_[[#This Row],[S.BASE]]</f>
        <v>0</v>
      </c>
      <c r="CD1015" s="139" t="n">
        <f aca="false">+SUM(DATOS_[[#This Row],[Conc.Sal.01]:[Conc.Sal.30]])</f>
        <v>0</v>
      </c>
      <c r="CE1015" s="139" t="n">
        <f aca="false">+DATOS_[[#This Row],[SALARIO BASE Ef]]+DATOS_[[#This Row],[Tot COMPL.SAL Ef]]</f>
        <v>0</v>
      </c>
      <c r="CF1015" s="139" t="n">
        <f aca="false">+SUM(DATOS_[[#This Row],[C.Extra.01]:[C.Extra.05]])</f>
        <v>0</v>
      </c>
      <c r="CG1015" s="139" t="n">
        <f aca="false">+DATOS_[[#This Row],[TOTAL SALARIO Ef]]+DATOS_[[#This Row],[Tot Extrasalarial Ef]]</f>
        <v>0</v>
      </c>
      <c r="CH1015" s="140" t="n">
        <f aca="false">MIN(IF(DATOS_[[#This Row],[Fecha Fin Contrato]]="",$D$4,DATOS_[[#This Row],[Fecha Fin Contrato]]),$D$4)-MAX(DATOS_[[#This Row],[Fecha de Contratación]],$D$3)+1</f>
        <v>1</v>
      </c>
      <c r="CI1015" s="141" t="str">
        <f aca="false">IF(COUNTIFS(DATOS_[id],DATOS_[[#This Row],[id]])&gt;1,DATOS_[[#This Row],[id]],"")</f>
        <v/>
      </c>
      <c r="CJ1015" s="141" t="n">
        <f aca="false">(Inicio!$G$10-DATOS_[[#This Row],[Fecha Nacimiento]])/365.25</f>
        <v>0</v>
      </c>
      <c r="CK1015" s="141" t="n">
        <f aca="false">(Inicio!$G$10-DATOS_[[#This Row],[Fecha de Antigüedad]])/365.25</f>
        <v>0</v>
      </c>
      <c r="CL1015" s="141" t="e">
        <f aca="false">+VLOOKUP(DATOS_[[#This Row],[Clave de Contrato]],TblTiposContrato13[],3,0)</f>
        <v>#N/A</v>
      </c>
      <c r="CM1015" s="141" t="e">
        <f aca="false">+VLOOKUP(DATOS_[[#This Row],[Clave de Contrato]],TblTiposContrato13[],4,0)</f>
        <v>#N/A</v>
      </c>
      <c r="CN1015" s="141" t="str">
        <f aca="false">VLOOKUP(DATOS_[[#This Row],[Edad]],CONTRATOS!TblRngEdad,2,1)</f>
        <v>20  o menos</v>
      </c>
      <c r="CO1015" s="141" t="str">
        <f aca="false">VLOOKUP(DATOS_[[#This Row],[Antigüedad]],TblRngAntg14[],2,1)</f>
        <v>0 a 1 años</v>
      </c>
    </row>
    <row r="1016" customFormat="false" ht="13.8" hidden="false" customHeight="false" outlineLevel="0" collapsed="false">
      <c r="D1016" s="128"/>
      <c r="E1016" s="129"/>
      <c r="F1016" s="129"/>
      <c r="G1016" s="129"/>
      <c r="H1016" s="130"/>
      <c r="I1016" s="131"/>
      <c r="J1016" s="128"/>
      <c r="K1016" s="132"/>
      <c r="L1016" s="132"/>
      <c r="M1016" s="133"/>
      <c r="N1016" s="133"/>
      <c r="O1016" s="133"/>
      <c r="P1016" s="129"/>
      <c r="Z1016" s="74"/>
      <c r="AA1016" s="75"/>
      <c r="AB1016" s="75"/>
      <c r="AC1016" s="129"/>
      <c r="AD1016" s="134"/>
      <c r="AE1016" s="134"/>
      <c r="AF1016" s="134"/>
      <c r="AG1016" s="134"/>
      <c r="AH1016" s="134"/>
      <c r="AI1016" s="134"/>
      <c r="AJ1016" s="134"/>
      <c r="AK1016" s="134"/>
      <c r="AL1016" s="134"/>
      <c r="AM1016" s="134"/>
      <c r="AN1016" s="134"/>
      <c r="AO1016" s="134"/>
      <c r="AP1016" s="134"/>
      <c r="AQ1016" s="134"/>
      <c r="AR1016" s="134"/>
      <c r="AS1016" s="134"/>
      <c r="AT1016" s="134"/>
      <c r="AU1016" s="134"/>
      <c r="AV1016" s="134"/>
      <c r="AW1016" s="134"/>
      <c r="AX1016" s="134"/>
      <c r="AY1016" s="134"/>
      <c r="AZ1016" s="134"/>
      <c r="BA1016" s="134"/>
      <c r="BB1016" s="134"/>
      <c r="BC1016" s="134"/>
      <c r="BD1016" s="134"/>
      <c r="BE1016" s="134"/>
      <c r="BF1016" s="134"/>
      <c r="BG1016" s="134"/>
      <c r="BH1016" s="134"/>
      <c r="BI1016" s="134"/>
      <c r="BJ1016" s="134"/>
      <c r="BK1016" s="134"/>
      <c r="BL1016" s="134"/>
      <c r="BM1016" s="135"/>
      <c r="BN1016" s="136" t="n">
        <f aca="false">+MAX($D$3,DATOS_[[#This Row],[Fecha Inicio Sit. Contract.]])</f>
        <v>0</v>
      </c>
      <c r="BO1016" s="136" t="n">
        <f aca="false">+MIN($D$4,DATOS_[[#This Row],[Fecha Fin Sit. Contract.]])</f>
        <v>0</v>
      </c>
      <c r="BP1016" s="137" t="n">
        <f aca="false">+DATOS_[[#This Row],[% de jornada]]*IF(DATOS_[[#This Row],[% jornada reducida]]="",1,DATOS_[[#This Row],[% jornada reducida]])</f>
        <v>0</v>
      </c>
      <c r="BQ1016" s="137" t="n">
        <f aca="false">+(DATOS_[[#This Row],[F.fin.cal]]-DATOS_[[#This Row],[F.ini.cal]]+1)/($D$4-$D$3+1)</f>
        <v>1</v>
      </c>
      <c r="BR1016" s="137" t="str">
        <f aca="false">IF(OR(AND(DATOS_[[#This Row],[Fecha Fin Contrato]]&lt;$D$3,DATOS_[[#This Row],[Fecha Fin Contrato]]&lt;&gt;""),DATOS_[[#This Row],[Fecha de Contratación]]&gt;$D$4),"Fuera","Dentro")</f>
        <v>Dentro</v>
      </c>
      <c r="BS1016" s="137" t="str">
        <f aca="false" t="array" ref="BS1016:BS1016">IF(MAX(IF(DATOS_[id]=DATOS_[[#This Row],[id]],DATOS_[F.fin.cal]))=DATOS_[[#This Row],[F.fin.cal]],"Sí","NO")</f>
        <v>Sí</v>
      </c>
      <c r="BT1016" s="137" t="str">
        <f aca="false">IF(AND(DATOS_[[#This Row],[% normaliz]]&lt;&gt;1,DATOS_[[#This Row],[% anualiz]]=1),"Sí","NO")</f>
        <v>Sí</v>
      </c>
      <c r="BU1016" s="137" t="str">
        <f aca="false">IF(AND(DATOS_[[#This Row],[% normaliz]]=1,DATOS_[[#This Row],[% anualiz]]&lt;&gt;1),"Sí","NO")</f>
        <v>NO</v>
      </c>
      <c r="BV1016" s="137" t="str">
        <f aca="false">IF(AND(DATOS_[[#This Row],[% normaliz]]&lt;&gt;1,DATOS_[[#This Row],[% anualiz]]&lt;&gt;1),"Sí","NO")</f>
        <v>NO</v>
      </c>
      <c r="BW1016" s="137" t="str">
        <f aca="false">+IF(DATOS_[[#This Row],[% normaliz]]*DATOS_[[#This Row],[% anualiz]]=1,"NO","Sí")</f>
        <v>Sí</v>
      </c>
      <c r="BX1016" s="138" t="e">
        <f aca="false">(DATOS_[[#This Row],[S.BASE]]*(1/DATOS_[[#This Row],[% normaliz]])*(1/DATOS_[[#This Row],[% anualiz]]))*IF(DATOS_[[#This Row],[Check Equiparado]]="Sí",1,0)</f>
        <v>#DIV/0!</v>
      </c>
      <c r="BY10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6" s="138" t="e">
        <f aca="false">+DATOS_[[#This Row],[SALARIO BASE Eq]]+DATOS_[[#This Row],[Tot COMPL.SAL Eq]]</f>
        <v>#DIV/0!</v>
      </c>
      <c r="CA1016" s="138" t="e">
        <f aca="false" t="array" ref="CA1016:CA10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6" s="138" t="e">
        <f aca="false">+DATOS_[[#This Row],[TOTAL SALARIO Eq]]+DATOS_[[#This Row],[Tot Extrasalarial Eq]]</f>
        <v>#DIV/0!</v>
      </c>
      <c r="CC1016" s="139" t="n">
        <f aca="false">DATOS_[[#This Row],[S.BASE]]</f>
        <v>0</v>
      </c>
      <c r="CD1016" s="139" t="n">
        <f aca="false">+SUM(DATOS_[[#This Row],[Conc.Sal.01]:[Conc.Sal.30]])</f>
        <v>0</v>
      </c>
      <c r="CE1016" s="139" t="n">
        <f aca="false">+DATOS_[[#This Row],[SALARIO BASE Ef]]+DATOS_[[#This Row],[Tot COMPL.SAL Ef]]</f>
        <v>0</v>
      </c>
      <c r="CF1016" s="139" t="n">
        <f aca="false">+SUM(DATOS_[[#This Row],[C.Extra.01]:[C.Extra.05]])</f>
        <v>0</v>
      </c>
      <c r="CG1016" s="139" t="n">
        <f aca="false">+DATOS_[[#This Row],[TOTAL SALARIO Ef]]+DATOS_[[#This Row],[Tot Extrasalarial Ef]]</f>
        <v>0</v>
      </c>
      <c r="CH1016" s="140" t="n">
        <f aca="false">MIN(IF(DATOS_[[#This Row],[Fecha Fin Contrato]]="",$D$4,DATOS_[[#This Row],[Fecha Fin Contrato]]),$D$4)-MAX(DATOS_[[#This Row],[Fecha de Contratación]],$D$3)+1</f>
        <v>1</v>
      </c>
      <c r="CI1016" s="141" t="str">
        <f aca="false">IF(COUNTIFS(DATOS_[id],DATOS_[[#This Row],[id]])&gt;1,DATOS_[[#This Row],[id]],"")</f>
        <v/>
      </c>
      <c r="CJ1016" s="141" t="n">
        <f aca="false">(Inicio!$G$10-DATOS_[[#This Row],[Fecha Nacimiento]])/365.25</f>
        <v>0</v>
      </c>
      <c r="CK1016" s="141" t="n">
        <f aca="false">(Inicio!$G$10-DATOS_[[#This Row],[Fecha de Antigüedad]])/365.25</f>
        <v>0</v>
      </c>
      <c r="CL1016" s="141" t="e">
        <f aca="false">+VLOOKUP(DATOS_[[#This Row],[Clave de Contrato]],TblTiposContrato13[],3,0)</f>
        <v>#N/A</v>
      </c>
      <c r="CM1016" s="141" t="e">
        <f aca="false">+VLOOKUP(DATOS_[[#This Row],[Clave de Contrato]],TblTiposContrato13[],4,0)</f>
        <v>#N/A</v>
      </c>
      <c r="CN1016" s="141" t="str">
        <f aca="false">VLOOKUP(DATOS_[[#This Row],[Edad]],CONTRATOS!TblRngEdad,2,1)</f>
        <v>20  o menos</v>
      </c>
      <c r="CO1016" s="141" t="str">
        <f aca="false">VLOOKUP(DATOS_[[#This Row],[Antigüedad]],TblRngAntg14[],2,1)</f>
        <v>0 a 1 años</v>
      </c>
    </row>
    <row r="1017" customFormat="false" ht="13.8" hidden="false" customHeight="false" outlineLevel="0" collapsed="false">
      <c r="D1017" s="128"/>
      <c r="E1017" s="129"/>
      <c r="F1017" s="129"/>
      <c r="G1017" s="129"/>
      <c r="H1017" s="130"/>
      <c r="I1017" s="131"/>
      <c r="J1017" s="128"/>
      <c r="K1017" s="132"/>
      <c r="L1017" s="132"/>
      <c r="M1017" s="133"/>
      <c r="N1017" s="133"/>
      <c r="O1017" s="133"/>
      <c r="P1017" s="129"/>
      <c r="Z1017" s="74"/>
      <c r="AA1017" s="75"/>
      <c r="AB1017" s="75"/>
      <c r="AC1017" s="129"/>
      <c r="AD1017" s="134"/>
      <c r="AE1017" s="134"/>
      <c r="AF1017" s="134"/>
      <c r="AG1017" s="134"/>
      <c r="AH1017" s="134"/>
      <c r="AI1017" s="134"/>
      <c r="AJ1017" s="134"/>
      <c r="AK1017" s="134"/>
      <c r="AL1017" s="134"/>
      <c r="AM1017" s="134"/>
      <c r="AN1017" s="134"/>
      <c r="AO1017" s="134"/>
      <c r="AP1017" s="134"/>
      <c r="AQ1017" s="134"/>
      <c r="AR1017" s="134"/>
      <c r="AS1017" s="134"/>
      <c r="AT1017" s="134"/>
      <c r="AU1017" s="134"/>
      <c r="AV1017" s="134"/>
      <c r="AW1017" s="134"/>
      <c r="AX1017" s="134"/>
      <c r="AY1017" s="134"/>
      <c r="AZ1017" s="134"/>
      <c r="BA1017" s="134"/>
      <c r="BB1017" s="134"/>
      <c r="BC1017" s="134"/>
      <c r="BD1017" s="134"/>
      <c r="BE1017" s="134"/>
      <c r="BF1017" s="134"/>
      <c r="BG1017" s="134"/>
      <c r="BH1017" s="134"/>
      <c r="BI1017" s="134"/>
      <c r="BJ1017" s="134"/>
      <c r="BK1017" s="134"/>
      <c r="BL1017" s="134"/>
      <c r="BM1017" s="135"/>
      <c r="BN1017" s="136" t="n">
        <f aca="false">+MAX($D$3,DATOS_[[#This Row],[Fecha Inicio Sit. Contract.]])</f>
        <v>0</v>
      </c>
      <c r="BO1017" s="136" t="n">
        <f aca="false">+MIN($D$4,DATOS_[[#This Row],[Fecha Fin Sit. Contract.]])</f>
        <v>0</v>
      </c>
      <c r="BP1017" s="137" t="n">
        <f aca="false">+DATOS_[[#This Row],[% de jornada]]*IF(DATOS_[[#This Row],[% jornada reducida]]="",1,DATOS_[[#This Row],[% jornada reducida]])</f>
        <v>0</v>
      </c>
      <c r="BQ1017" s="137" t="n">
        <f aca="false">+(DATOS_[[#This Row],[F.fin.cal]]-DATOS_[[#This Row],[F.ini.cal]]+1)/($D$4-$D$3+1)</f>
        <v>1</v>
      </c>
      <c r="BR1017" s="137" t="str">
        <f aca="false">IF(OR(AND(DATOS_[[#This Row],[Fecha Fin Contrato]]&lt;$D$3,DATOS_[[#This Row],[Fecha Fin Contrato]]&lt;&gt;""),DATOS_[[#This Row],[Fecha de Contratación]]&gt;$D$4),"Fuera","Dentro")</f>
        <v>Dentro</v>
      </c>
      <c r="BS1017" s="137" t="str">
        <f aca="false" t="array" ref="BS1017:BS1017">IF(MAX(IF(DATOS_[id]=DATOS_[[#This Row],[id]],DATOS_[F.fin.cal]))=DATOS_[[#This Row],[F.fin.cal]],"Sí","NO")</f>
        <v>Sí</v>
      </c>
      <c r="BT1017" s="137" t="str">
        <f aca="false">IF(AND(DATOS_[[#This Row],[% normaliz]]&lt;&gt;1,DATOS_[[#This Row],[% anualiz]]=1),"Sí","NO")</f>
        <v>Sí</v>
      </c>
      <c r="BU1017" s="137" t="str">
        <f aca="false">IF(AND(DATOS_[[#This Row],[% normaliz]]=1,DATOS_[[#This Row],[% anualiz]]&lt;&gt;1),"Sí","NO")</f>
        <v>NO</v>
      </c>
      <c r="BV1017" s="137" t="str">
        <f aca="false">IF(AND(DATOS_[[#This Row],[% normaliz]]&lt;&gt;1,DATOS_[[#This Row],[% anualiz]]&lt;&gt;1),"Sí","NO")</f>
        <v>NO</v>
      </c>
      <c r="BW1017" s="137" t="str">
        <f aca="false">+IF(DATOS_[[#This Row],[% normaliz]]*DATOS_[[#This Row],[% anualiz]]=1,"NO","Sí")</f>
        <v>Sí</v>
      </c>
      <c r="BX1017" s="138" t="e">
        <f aca="false">(DATOS_[[#This Row],[S.BASE]]*(1/DATOS_[[#This Row],[% normaliz]])*(1/DATOS_[[#This Row],[% anualiz]]))*IF(DATOS_[[#This Row],[Check Equiparado]]="Sí",1,0)</f>
        <v>#DIV/0!</v>
      </c>
      <c r="BY10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7" s="138" t="e">
        <f aca="false">+DATOS_[[#This Row],[SALARIO BASE Eq]]+DATOS_[[#This Row],[Tot COMPL.SAL Eq]]</f>
        <v>#DIV/0!</v>
      </c>
      <c r="CA1017" s="138" t="e">
        <f aca="false" t="array" ref="CA1017:CA10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7" s="138" t="e">
        <f aca="false">+DATOS_[[#This Row],[TOTAL SALARIO Eq]]+DATOS_[[#This Row],[Tot Extrasalarial Eq]]</f>
        <v>#DIV/0!</v>
      </c>
      <c r="CC1017" s="139" t="n">
        <f aca="false">DATOS_[[#This Row],[S.BASE]]</f>
        <v>0</v>
      </c>
      <c r="CD1017" s="139" t="n">
        <f aca="false">+SUM(DATOS_[[#This Row],[Conc.Sal.01]:[Conc.Sal.30]])</f>
        <v>0</v>
      </c>
      <c r="CE1017" s="139" t="n">
        <f aca="false">+DATOS_[[#This Row],[SALARIO BASE Ef]]+DATOS_[[#This Row],[Tot COMPL.SAL Ef]]</f>
        <v>0</v>
      </c>
      <c r="CF1017" s="139" t="n">
        <f aca="false">+SUM(DATOS_[[#This Row],[C.Extra.01]:[C.Extra.05]])</f>
        <v>0</v>
      </c>
      <c r="CG1017" s="139" t="n">
        <f aca="false">+DATOS_[[#This Row],[TOTAL SALARIO Ef]]+DATOS_[[#This Row],[Tot Extrasalarial Ef]]</f>
        <v>0</v>
      </c>
      <c r="CH1017" s="140" t="n">
        <f aca="false">MIN(IF(DATOS_[[#This Row],[Fecha Fin Contrato]]="",$D$4,DATOS_[[#This Row],[Fecha Fin Contrato]]),$D$4)-MAX(DATOS_[[#This Row],[Fecha de Contratación]],$D$3)+1</f>
        <v>1</v>
      </c>
      <c r="CI1017" s="141" t="str">
        <f aca="false">IF(COUNTIFS(DATOS_[id],DATOS_[[#This Row],[id]])&gt;1,DATOS_[[#This Row],[id]],"")</f>
        <v/>
      </c>
      <c r="CJ1017" s="141" t="n">
        <f aca="false">(Inicio!$G$10-DATOS_[[#This Row],[Fecha Nacimiento]])/365.25</f>
        <v>0</v>
      </c>
      <c r="CK1017" s="141" t="n">
        <f aca="false">(Inicio!$G$10-DATOS_[[#This Row],[Fecha de Antigüedad]])/365.25</f>
        <v>0</v>
      </c>
      <c r="CL1017" s="141" t="e">
        <f aca="false">+VLOOKUP(DATOS_[[#This Row],[Clave de Contrato]],TblTiposContrato13[],3,0)</f>
        <v>#N/A</v>
      </c>
      <c r="CM1017" s="141" t="e">
        <f aca="false">+VLOOKUP(DATOS_[[#This Row],[Clave de Contrato]],TblTiposContrato13[],4,0)</f>
        <v>#N/A</v>
      </c>
      <c r="CN1017" s="141" t="str">
        <f aca="false">VLOOKUP(DATOS_[[#This Row],[Edad]],CONTRATOS!TblRngEdad,2,1)</f>
        <v>20  o menos</v>
      </c>
      <c r="CO1017" s="141" t="str">
        <f aca="false">VLOOKUP(DATOS_[[#This Row],[Antigüedad]],TblRngAntg14[],2,1)</f>
        <v>0 a 1 años</v>
      </c>
    </row>
    <row r="1018" customFormat="false" ht="13.8" hidden="false" customHeight="false" outlineLevel="0" collapsed="false">
      <c r="D1018" s="128"/>
      <c r="E1018" s="129"/>
      <c r="F1018" s="129"/>
      <c r="G1018" s="129"/>
      <c r="H1018" s="130"/>
      <c r="I1018" s="131"/>
      <c r="J1018" s="128"/>
      <c r="K1018" s="132"/>
      <c r="L1018" s="132"/>
      <c r="M1018" s="133"/>
      <c r="N1018" s="133"/>
      <c r="O1018" s="133"/>
      <c r="P1018" s="129"/>
      <c r="Z1018" s="74"/>
      <c r="AA1018" s="75"/>
      <c r="AB1018" s="75"/>
      <c r="AC1018" s="129"/>
      <c r="AD1018" s="134"/>
      <c r="AE1018" s="134"/>
      <c r="AF1018" s="134"/>
      <c r="AG1018" s="134"/>
      <c r="AH1018" s="134"/>
      <c r="AI1018" s="134"/>
      <c r="AJ1018" s="134"/>
      <c r="AK1018" s="134"/>
      <c r="AL1018" s="134"/>
      <c r="AM1018" s="134"/>
      <c r="AN1018" s="134"/>
      <c r="AO1018" s="134"/>
      <c r="AP1018" s="134"/>
      <c r="AQ1018" s="134"/>
      <c r="AR1018" s="134"/>
      <c r="AS1018" s="134"/>
      <c r="AT1018" s="134"/>
      <c r="AU1018" s="134"/>
      <c r="AV1018" s="134"/>
      <c r="AW1018" s="134"/>
      <c r="AX1018" s="134"/>
      <c r="AY1018" s="134"/>
      <c r="AZ1018" s="134"/>
      <c r="BA1018" s="134"/>
      <c r="BB1018" s="134"/>
      <c r="BC1018" s="134"/>
      <c r="BD1018" s="134"/>
      <c r="BE1018" s="134"/>
      <c r="BF1018" s="134"/>
      <c r="BG1018" s="134"/>
      <c r="BH1018" s="134"/>
      <c r="BI1018" s="134"/>
      <c r="BJ1018" s="134"/>
      <c r="BK1018" s="134"/>
      <c r="BL1018" s="134"/>
      <c r="BM1018" s="135"/>
      <c r="BN1018" s="136" t="n">
        <f aca="false">+MAX($D$3,DATOS_[[#This Row],[Fecha Inicio Sit. Contract.]])</f>
        <v>0</v>
      </c>
      <c r="BO1018" s="136" t="n">
        <f aca="false">+MIN($D$4,DATOS_[[#This Row],[Fecha Fin Sit. Contract.]])</f>
        <v>0</v>
      </c>
      <c r="BP1018" s="137" t="n">
        <f aca="false">+DATOS_[[#This Row],[% de jornada]]*IF(DATOS_[[#This Row],[% jornada reducida]]="",1,DATOS_[[#This Row],[% jornada reducida]])</f>
        <v>0</v>
      </c>
      <c r="BQ1018" s="137" t="n">
        <f aca="false">+(DATOS_[[#This Row],[F.fin.cal]]-DATOS_[[#This Row],[F.ini.cal]]+1)/($D$4-$D$3+1)</f>
        <v>1</v>
      </c>
      <c r="BR1018" s="137" t="str">
        <f aca="false">IF(OR(AND(DATOS_[[#This Row],[Fecha Fin Contrato]]&lt;$D$3,DATOS_[[#This Row],[Fecha Fin Contrato]]&lt;&gt;""),DATOS_[[#This Row],[Fecha de Contratación]]&gt;$D$4),"Fuera","Dentro")</f>
        <v>Dentro</v>
      </c>
      <c r="BS1018" s="137" t="str">
        <f aca="false" t="array" ref="BS1018:BS1018">IF(MAX(IF(DATOS_[id]=DATOS_[[#This Row],[id]],DATOS_[F.fin.cal]))=DATOS_[[#This Row],[F.fin.cal]],"Sí","NO")</f>
        <v>Sí</v>
      </c>
      <c r="BT1018" s="137" t="str">
        <f aca="false">IF(AND(DATOS_[[#This Row],[% normaliz]]&lt;&gt;1,DATOS_[[#This Row],[% anualiz]]=1),"Sí","NO")</f>
        <v>Sí</v>
      </c>
      <c r="BU1018" s="137" t="str">
        <f aca="false">IF(AND(DATOS_[[#This Row],[% normaliz]]=1,DATOS_[[#This Row],[% anualiz]]&lt;&gt;1),"Sí","NO")</f>
        <v>NO</v>
      </c>
      <c r="BV1018" s="137" t="str">
        <f aca="false">IF(AND(DATOS_[[#This Row],[% normaliz]]&lt;&gt;1,DATOS_[[#This Row],[% anualiz]]&lt;&gt;1),"Sí","NO")</f>
        <v>NO</v>
      </c>
      <c r="BW1018" s="137" t="str">
        <f aca="false">+IF(DATOS_[[#This Row],[% normaliz]]*DATOS_[[#This Row],[% anualiz]]=1,"NO","Sí")</f>
        <v>Sí</v>
      </c>
      <c r="BX1018" s="138" t="e">
        <f aca="false">(DATOS_[[#This Row],[S.BASE]]*(1/DATOS_[[#This Row],[% normaliz]])*(1/DATOS_[[#This Row],[% anualiz]]))*IF(DATOS_[[#This Row],[Check Equiparado]]="Sí",1,0)</f>
        <v>#DIV/0!</v>
      </c>
      <c r="BY10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8" s="138" t="e">
        <f aca="false">+DATOS_[[#This Row],[SALARIO BASE Eq]]+DATOS_[[#This Row],[Tot COMPL.SAL Eq]]</f>
        <v>#DIV/0!</v>
      </c>
      <c r="CA1018" s="138" t="e">
        <f aca="false" t="array" ref="CA1018:CA10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8" s="138" t="e">
        <f aca="false">+DATOS_[[#This Row],[TOTAL SALARIO Eq]]+DATOS_[[#This Row],[Tot Extrasalarial Eq]]</f>
        <v>#DIV/0!</v>
      </c>
      <c r="CC1018" s="139" t="n">
        <f aca="false">DATOS_[[#This Row],[S.BASE]]</f>
        <v>0</v>
      </c>
      <c r="CD1018" s="139" t="n">
        <f aca="false">+SUM(DATOS_[[#This Row],[Conc.Sal.01]:[Conc.Sal.30]])</f>
        <v>0</v>
      </c>
      <c r="CE1018" s="139" t="n">
        <f aca="false">+DATOS_[[#This Row],[SALARIO BASE Ef]]+DATOS_[[#This Row],[Tot COMPL.SAL Ef]]</f>
        <v>0</v>
      </c>
      <c r="CF1018" s="139" t="n">
        <f aca="false">+SUM(DATOS_[[#This Row],[C.Extra.01]:[C.Extra.05]])</f>
        <v>0</v>
      </c>
      <c r="CG1018" s="139" t="n">
        <f aca="false">+DATOS_[[#This Row],[TOTAL SALARIO Ef]]+DATOS_[[#This Row],[Tot Extrasalarial Ef]]</f>
        <v>0</v>
      </c>
      <c r="CH1018" s="140" t="n">
        <f aca="false">MIN(IF(DATOS_[[#This Row],[Fecha Fin Contrato]]="",$D$4,DATOS_[[#This Row],[Fecha Fin Contrato]]),$D$4)-MAX(DATOS_[[#This Row],[Fecha de Contratación]],$D$3)+1</f>
        <v>1</v>
      </c>
      <c r="CI1018" s="141" t="str">
        <f aca="false">IF(COUNTIFS(DATOS_[id],DATOS_[[#This Row],[id]])&gt;1,DATOS_[[#This Row],[id]],"")</f>
        <v/>
      </c>
      <c r="CJ1018" s="141" t="n">
        <f aca="false">(Inicio!$G$10-DATOS_[[#This Row],[Fecha Nacimiento]])/365.25</f>
        <v>0</v>
      </c>
      <c r="CK1018" s="141" t="n">
        <f aca="false">(Inicio!$G$10-DATOS_[[#This Row],[Fecha de Antigüedad]])/365.25</f>
        <v>0</v>
      </c>
      <c r="CL1018" s="141" t="e">
        <f aca="false">+VLOOKUP(DATOS_[[#This Row],[Clave de Contrato]],TblTiposContrato13[],3,0)</f>
        <v>#N/A</v>
      </c>
      <c r="CM1018" s="141" t="e">
        <f aca="false">+VLOOKUP(DATOS_[[#This Row],[Clave de Contrato]],TblTiposContrato13[],4,0)</f>
        <v>#N/A</v>
      </c>
      <c r="CN1018" s="141" t="str">
        <f aca="false">VLOOKUP(DATOS_[[#This Row],[Edad]],CONTRATOS!TblRngEdad,2,1)</f>
        <v>20  o menos</v>
      </c>
      <c r="CO1018" s="141" t="str">
        <f aca="false">VLOOKUP(DATOS_[[#This Row],[Antigüedad]],TblRngAntg14[],2,1)</f>
        <v>0 a 1 años</v>
      </c>
    </row>
    <row r="1019" customFormat="false" ht="13.8" hidden="false" customHeight="false" outlineLevel="0" collapsed="false">
      <c r="D1019" s="128"/>
      <c r="E1019" s="129"/>
      <c r="F1019" s="129"/>
      <c r="G1019" s="129"/>
      <c r="H1019" s="130"/>
      <c r="I1019" s="131"/>
      <c r="J1019" s="128"/>
      <c r="K1019" s="132"/>
      <c r="L1019" s="132"/>
      <c r="M1019" s="133"/>
      <c r="N1019" s="133"/>
      <c r="O1019" s="133"/>
      <c r="P1019" s="129"/>
      <c r="Z1019" s="74"/>
      <c r="AA1019" s="75"/>
      <c r="AB1019" s="75"/>
      <c r="AC1019" s="129"/>
      <c r="AD1019" s="134"/>
      <c r="AE1019" s="134"/>
      <c r="AF1019" s="134"/>
      <c r="AG1019" s="134"/>
      <c r="AH1019" s="134"/>
      <c r="AI1019" s="134"/>
      <c r="AJ1019" s="134"/>
      <c r="AK1019" s="134"/>
      <c r="AL1019" s="134"/>
      <c r="AM1019" s="134"/>
      <c r="AN1019" s="134"/>
      <c r="AO1019" s="134"/>
      <c r="AP1019" s="134"/>
      <c r="AQ1019" s="134"/>
      <c r="AR1019" s="134"/>
      <c r="AS1019" s="134"/>
      <c r="AT1019" s="134"/>
      <c r="AU1019" s="134"/>
      <c r="AV1019" s="134"/>
      <c r="AW1019" s="134"/>
      <c r="AX1019" s="134"/>
      <c r="AY1019" s="134"/>
      <c r="AZ1019" s="134"/>
      <c r="BA1019" s="134"/>
      <c r="BB1019" s="134"/>
      <c r="BC1019" s="134"/>
      <c r="BD1019" s="134"/>
      <c r="BE1019" s="134"/>
      <c r="BF1019" s="134"/>
      <c r="BG1019" s="134"/>
      <c r="BH1019" s="134"/>
      <c r="BI1019" s="134"/>
      <c r="BJ1019" s="134"/>
      <c r="BK1019" s="134"/>
      <c r="BL1019" s="134"/>
      <c r="BM1019" s="135"/>
      <c r="BN1019" s="136" t="n">
        <f aca="false">+MAX($D$3,DATOS_[[#This Row],[Fecha Inicio Sit. Contract.]])</f>
        <v>0</v>
      </c>
      <c r="BO1019" s="136" t="n">
        <f aca="false">+MIN($D$4,DATOS_[[#This Row],[Fecha Fin Sit. Contract.]])</f>
        <v>0</v>
      </c>
      <c r="BP1019" s="137" t="n">
        <f aca="false">+DATOS_[[#This Row],[% de jornada]]*IF(DATOS_[[#This Row],[% jornada reducida]]="",1,DATOS_[[#This Row],[% jornada reducida]])</f>
        <v>0</v>
      </c>
      <c r="BQ1019" s="137" t="n">
        <f aca="false">+(DATOS_[[#This Row],[F.fin.cal]]-DATOS_[[#This Row],[F.ini.cal]]+1)/($D$4-$D$3+1)</f>
        <v>1</v>
      </c>
      <c r="BR1019" s="137" t="str">
        <f aca="false">IF(OR(AND(DATOS_[[#This Row],[Fecha Fin Contrato]]&lt;$D$3,DATOS_[[#This Row],[Fecha Fin Contrato]]&lt;&gt;""),DATOS_[[#This Row],[Fecha de Contratación]]&gt;$D$4),"Fuera","Dentro")</f>
        <v>Dentro</v>
      </c>
      <c r="BS1019" s="137" t="str">
        <f aca="false" t="array" ref="BS1019:BS1019">IF(MAX(IF(DATOS_[id]=DATOS_[[#This Row],[id]],DATOS_[F.fin.cal]))=DATOS_[[#This Row],[F.fin.cal]],"Sí","NO")</f>
        <v>Sí</v>
      </c>
      <c r="BT1019" s="137" t="str">
        <f aca="false">IF(AND(DATOS_[[#This Row],[% normaliz]]&lt;&gt;1,DATOS_[[#This Row],[% anualiz]]=1),"Sí","NO")</f>
        <v>Sí</v>
      </c>
      <c r="BU1019" s="137" t="str">
        <f aca="false">IF(AND(DATOS_[[#This Row],[% normaliz]]=1,DATOS_[[#This Row],[% anualiz]]&lt;&gt;1),"Sí","NO")</f>
        <v>NO</v>
      </c>
      <c r="BV1019" s="137" t="str">
        <f aca="false">IF(AND(DATOS_[[#This Row],[% normaliz]]&lt;&gt;1,DATOS_[[#This Row],[% anualiz]]&lt;&gt;1),"Sí","NO")</f>
        <v>NO</v>
      </c>
      <c r="BW1019" s="137" t="str">
        <f aca="false">+IF(DATOS_[[#This Row],[% normaliz]]*DATOS_[[#This Row],[% anualiz]]=1,"NO","Sí")</f>
        <v>Sí</v>
      </c>
      <c r="BX1019" s="138" t="e">
        <f aca="false">(DATOS_[[#This Row],[S.BASE]]*(1/DATOS_[[#This Row],[% normaliz]])*(1/DATOS_[[#This Row],[% anualiz]]))*IF(DATOS_[[#This Row],[Check Equiparado]]="Sí",1,0)</f>
        <v>#DIV/0!</v>
      </c>
      <c r="BY10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9" s="138" t="e">
        <f aca="false">+DATOS_[[#This Row],[SALARIO BASE Eq]]+DATOS_[[#This Row],[Tot COMPL.SAL Eq]]</f>
        <v>#DIV/0!</v>
      </c>
      <c r="CA1019" s="138" t="e">
        <f aca="false" t="array" ref="CA1019:CA10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9" s="138" t="e">
        <f aca="false">+DATOS_[[#This Row],[TOTAL SALARIO Eq]]+DATOS_[[#This Row],[Tot Extrasalarial Eq]]</f>
        <v>#DIV/0!</v>
      </c>
      <c r="CC1019" s="139" t="n">
        <f aca="false">DATOS_[[#This Row],[S.BASE]]</f>
        <v>0</v>
      </c>
      <c r="CD1019" s="139" t="n">
        <f aca="false">+SUM(DATOS_[[#This Row],[Conc.Sal.01]:[Conc.Sal.30]])</f>
        <v>0</v>
      </c>
      <c r="CE1019" s="139" t="n">
        <f aca="false">+DATOS_[[#This Row],[SALARIO BASE Ef]]+DATOS_[[#This Row],[Tot COMPL.SAL Ef]]</f>
        <v>0</v>
      </c>
      <c r="CF1019" s="139" t="n">
        <f aca="false">+SUM(DATOS_[[#This Row],[C.Extra.01]:[C.Extra.05]])</f>
        <v>0</v>
      </c>
      <c r="CG1019" s="139" t="n">
        <f aca="false">+DATOS_[[#This Row],[TOTAL SALARIO Ef]]+DATOS_[[#This Row],[Tot Extrasalarial Ef]]</f>
        <v>0</v>
      </c>
      <c r="CH1019" s="140" t="n">
        <f aca="false">MIN(IF(DATOS_[[#This Row],[Fecha Fin Contrato]]="",$D$4,DATOS_[[#This Row],[Fecha Fin Contrato]]),$D$4)-MAX(DATOS_[[#This Row],[Fecha de Contratación]],$D$3)+1</f>
        <v>1</v>
      </c>
      <c r="CI1019" s="141" t="str">
        <f aca="false">IF(COUNTIFS(DATOS_[id],DATOS_[[#This Row],[id]])&gt;1,DATOS_[[#This Row],[id]],"")</f>
        <v/>
      </c>
      <c r="CJ1019" s="141" t="n">
        <f aca="false">(Inicio!$G$10-DATOS_[[#This Row],[Fecha Nacimiento]])/365.25</f>
        <v>0</v>
      </c>
      <c r="CK1019" s="141" t="n">
        <f aca="false">(Inicio!$G$10-DATOS_[[#This Row],[Fecha de Antigüedad]])/365.25</f>
        <v>0</v>
      </c>
      <c r="CL1019" s="141" t="e">
        <f aca="false">+VLOOKUP(DATOS_[[#This Row],[Clave de Contrato]],TblTiposContrato13[],3,0)</f>
        <v>#N/A</v>
      </c>
      <c r="CM1019" s="141" t="e">
        <f aca="false">+VLOOKUP(DATOS_[[#This Row],[Clave de Contrato]],TblTiposContrato13[],4,0)</f>
        <v>#N/A</v>
      </c>
      <c r="CN1019" s="141" t="str">
        <f aca="false">VLOOKUP(DATOS_[[#This Row],[Edad]],CONTRATOS!TblRngEdad,2,1)</f>
        <v>20  o menos</v>
      </c>
      <c r="CO1019" s="141" t="str">
        <f aca="false">VLOOKUP(DATOS_[[#This Row],[Antigüedad]],TblRngAntg14[],2,1)</f>
        <v>0 a 1 años</v>
      </c>
    </row>
    <row r="1020" customFormat="false" ht="13.8" hidden="false" customHeight="false" outlineLevel="0" collapsed="false">
      <c r="D1020" s="128"/>
      <c r="E1020" s="129"/>
      <c r="F1020" s="129"/>
      <c r="G1020" s="129"/>
      <c r="H1020" s="130"/>
      <c r="I1020" s="131"/>
      <c r="J1020" s="128"/>
      <c r="K1020" s="132"/>
      <c r="L1020" s="132"/>
      <c r="M1020" s="133"/>
      <c r="N1020" s="133"/>
      <c r="O1020" s="133"/>
      <c r="P1020" s="129"/>
      <c r="Z1020" s="74"/>
      <c r="AA1020" s="75"/>
      <c r="AB1020" s="75"/>
      <c r="AC1020" s="129"/>
      <c r="AD1020" s="134"/>
      <c r="AE1020" s="134"/>
      <c r="AF1020" s="134"/>
      <c r="AG1020" s="134"/>
      <c r="AH1020" s="134"/>
      <c r="AI1020" s="134"/>
      <c r="AJ1020" s="134"/>
      <c r="AK1020" s="134"/>
      <c r="AL1020" s="134"/>
      <c r="AM1020" s="134"/>
      <c r="AN1020" s="134"/>
      <c r="AO1020" s="134"/>
      <c r="AP1020" s="134"/>
      <c r="AQ1020" s="134"/>
      <c r="AR1020" s="134"/>
      <c r="AS1020" s="134"/>
      <c r="AT1020" s="134"/>
      <c r="AU1020" s="134"/>
      <c r="AV1020" s="134"/>
      <c r="AW1020" s="134"/>
      <c r="AX1020" s="134"/>
      <c r="AY1020" s="134"/>
      <c r="AZ1020" s="134"/>
      <c r="BA1020" s="134"/>
      <c r="BB1020" s="134"/>
      <c r="BC1020" s="134"/>
      <c r="BD1020" s="134"/>
      <c r="BE1020" s="134"/>
      <c r="BF1020" s="134"/>
      <c r="BG1020" s="134"/>
      <c r="BH1020" s="134"/>
      <c r="BI1020" s="134"/>
      <c r="BJ1020" s="134"/>
      <c r="BK1020" s="134"/>
      <c r="BL1020" s="134"/>
      <c r="BM1020" s="135"/>
      <c r="BN1020" s="136" t="n">
        <f aca="false">+MAX($D$3,DATOS_[[#This Row],[Fecha Inicio Sit. Contract.]])</f>
        <v>0</v>
      </c>
      <c r="BO1020" s="136" t="n">
        <f aca="false">+MIN($D$4,DATOS_[[#This Row],[Fecha Fin Sit. Contract.]])</f>
        <v>0</v>
      </c>
      <c r="BP1020" s="137" t="n">
        <f aca="false">+DATOS_[[#This Row],[% de jornada]]*IF(DATOS_[[#This Row],[% jornada reducida]]="",1,DATOS_[[#This Row],[% jornada reducida]])</f>
        <v>0</v>
      </c>
      <c r="BQ1020" s="137" t="n">
        <f aca="false">+(DATOS_[[#This Row],[F.fin.cal]]-DATOS_[[#This Row],[F.ini.cal]]+1)/($D$4-$D$3+1)</f>
        <v>1</v>
      </c>
      <c r="BR1020" s="137" t="str">
        <f aca="false">IF(OR(AND(DATOS_[[#This Row],[Fecha Fin Contrato]]&lt;$D$3,DATOS_[[#This Row],[Fecha Fin Contrato]]&lt;&gt;""),DATOS_[[#This Row],[Fecha de Contratación]]&gt;$D$4),"Fuera","Dentro")</f>
        <v>Dentro</v>
      </c>
      <c r="BS1020" s="137" t="str">
        <f aca="false" t="array" ref="BS1020:BS1020">IF(MAX(IF(DATOS_[id]=DATOS_[[#This Row],[id]],DATOS_[F.fin.cal]))=DATOS_[[#This Row],[F.fin.cal]],"Sí","NO")</f>
        <v>Sí</v>
      </c>
      <c r="BT1020" s="137" t="str">
        <f aca="false">IF(AND(DATOS_[[#This Row],[% normaliz]]&lt;&gt;1,DATOS_[[#This Row],[% anualiz]]=1),"Sí","NO")</f>
        <v>Sí</v>
      </c>
      <c r="BU1020" s="137" t="str">
        <f aca="false">IF(AND(DATOS_[[#This Row],[% normaliz]]=1,DATOS_[[#This Row],[% anualiz]]&lt;&gt;1),"Sí","NO")</f>
        <v>NO</v>
      </c>
      <c r="BV1020" s="137" t="str">
        <f aca="false">IF(AND(DATOS_[[#This Row],[% normaliz]]&lt;&gt;1,DATOS_[[#This Row],[% anualiz]]&lt;&gt;1),"Sí","NO")</f>
        <v>NO</v>
      </c>
      <c r="BW1020" s="137" t="str">
        <f aca="false">+IF(DATOS_[[#This Row],[% normaliz]]*DATOS_[[#This Row],[% anualiz]]=1,"NO","Sí")</f>
        <v>Sí</v>
      </c>
      <c r="BX1020" s="138" t="e">
        <f aca="false">(DATOS_[[#This Row],[S.BASE]]*(1/DATOS_[[#This Row],[% normaliz]])*(1/DATOS_[[#This Row],[% anualiz]]))*IF(DATOS_[[#This Row],[Check Equiparado]]="Sí",1,0)</f>
        <v>#DIV/0!</v>
      </c>
      <c r="BY10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0" s="138" t="e">
        <f aca="false">+DATOS_[[#This Row],[SALARIO BASE Eq]]+DATOS_[[#This Row],[Tot COMPL.SAL Eq]]</f>
        <v>#DIV/0!</v>
      </c>
      <c r="CA1020" s="138" t="e">
        <f aca="false" t="array" ref="CA1020:CA10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0" s="138" t="e">
        <f aca="false">+DATOS_[[#This Row],[TOTAL SALARIO Eq]]+DATOS_[[#This Row],[Tot Extrasalarial Eq]]</f>
        <v>#DIV/0!</v>
      </c>
      <c r="CC1020" s="139" t="n">
        <f aca="false">DATOS_[[#This Row],[S.BASE]]</f>
        <v>0</v>
      </c>
      <c r="CD1020" s="139" t="n">
        <f aca="false">+SUM(DATOS_[[#This Row],[Conc.Sal.01]:[Conc.Sal.30]])</f>
        <v>0</v>
      </c>
      <c r="CE1020" s="139" t="n">
        <f aca="false">+DATOS_[[#This Row],[SALARIO BASE Ef]]+DATOS_[[#This Row],[Tot COMPL.SAL Ef]]</f>
        <v>0</v>
      </c>
      <c r="CF1020" s="139" t="n">
        <f aca="false">+SUM(DATOS_[[#This Row],[C.Extra.01]:[C.Extra.05]])</f>
        <v>0</v>
      </c>
      <c r="CG1020" s="139" t="n">
        <f aca="false">+DATOS_[[#This Row],[TOTAL SALARIO Ef]]+DATOS_[[#This Row],[Tot Extrasalarial Ef]]</f>
        <v>0</v>
      </c>
      <c r="CH1020" s="140" t="n">
        <f aca="false">MIN(IF(DATOS_[[#This Row],[Fecha Fin Contrato]]="",$D$4,DATOS_[[#This Row],[Fecha Fin Contrato]]),$D$4)-MAX(DATOS_[[#This Row],[Fecha de Contratación]],$D$3)+1</f>
        <v>1</v>
      </c>
      <c r="CI1020" s="141" t="str">
        <f aca="false">IF(COUNTIFS(DATOS_[id],DATOS_[[#This Row],[id]])&gt;1,DATOS_[[#This Row],[id]],"")</f>
        <v/>
      </c>
      <c r="CJ1020" s="141" t="n">
        <f aca="false">(Inicio!$G$10-DATOS_[[#This Row],[Fecha Nacimiento]])/365.25</f>
        <v>0</v>
      </c>
      <c r="CK1020" s="141" t="n">
        <f aca="false">(Inicio!$G$10-DATOS_[[#This Row],[Fecha de Antigüedad]])/365.25</f>
        <v>0</v>
      </c>
      <c r="CL1020" s="141" t="e">
        <f aca="false">+VLOOKUP(DATOS_[[#This Row],[Clave de Contrato]],TblTiposContrato13[],3,0)</f>
        <v>#N/A</v>
      </c>
      <c r="CM1020" s="141" t="e">
        <f aca="false">+VLOOKUP(DATOS_[[#This Row],[Clave de Contrato]],TblTiposContrato13[],4,0)</f>
        <v>#N/A</v>
      </c>
      <c r="CN1020" s="141" t="str">
        <f aca="false">VLOOKUP(DATOS_[[#This Row],[Edad]],CONTRATOS!TblRngEdad,2,1)</f>
        <v>20  o menos</v>
      </c>
      <c r="CO1020" s="141" t="str">
        <f aca="false">VLOOKUP(DATOS_[[#This Row],[Antigüedad]],TblRngAntg14[],2,1)</f>
        <v>0 a 1 años</v>
      </c>
    </row>
    <row r="1021" customFormat="false" ht="13.8" hidden="false" customHeight="false" outlineLevel="0" collapsed="false">
      <c r="D1021" s="128"/>
      <c r="E1021" s="129"/>
      <c r="F1021" s="129"/>
      <c r="G1021" s="129"/>
      <c r="H1021" s="130"/>
      <c r="I1021" s="131"/>
      <c r="J1021" s="128"/>
      <c r="K1021" s="132"/>
      <c r="L1021" s="132"/>
      <c r="M1021" s="133"/>
      <c r="N1021" s="133"/>
      <c r="O1021" s="133"/>
      <c r="P1021" s="129"/>
      <c r="Z1021" s="74"/>
      <c r="AA1021" s="75"/>
      <c r="AB1021" s="75"/>
      <c r="AC1021" s="129"/>
      <c r="AD1021" s="134"/>
      <c r="AE1021" s="134"/>
      <c r="AF1021" s="134"/>
      <c r="AG1021" s="134"/>
      <c r="AH1021" s="134"/>
      <c r="AI1021" s="134"/>
      <c r="AJ1021" s="134"/>
      <c r="AK1021" s="134"/>
      <c r="AL1021" s="134"/>
      <c r="AM1021" s="134"/>
      <c r="AN1021" s="134"/>
      <c r="AO1021" s="134"/>
      <c r="AP1021" s="134"/>
      <c r="AQ1021" s="134"/>
      <c r="AR1021" s="134"/>
      <c r="AS1021" s="134"/>
      <c r="AT1021" s="134"/>
      <c r="AU1021" s="134"/>
      <c r="AV1021" s="134"/>
      <c r="AW1021" s="134"/>
      <c r="AX1021" s="134"/>
      <c r="AY1021" s="134"/>
      <c r="AZ1021" s="134"/>
      <c r="BA1021" s="134"/>
      <c r="BB1021" s="134"/>
      <c r="BC1021" s="134"/>
      <c r="BD1021" s="134"/>
      <c r="BE1021" s="134"/>
      <c r="BF1021" s="134"/>
      <c r="BG1021" s="134"/>
      <c r="BH1021" s="134"/>
      <c r="BI1021" s="134"/>
      <c r="BJ1021" s="134"/>
      <c r="BK1021" s="134"/>
      <c r="BL1021" s="134"/>
      <c r="BM1021" s="135"/>
      <c r="BN1021" s="136" t="n">
        <f aca="false">+MAX($D$3,DATOS_[[#This Row],[Fecha Inicio Sit. Contract.]])</f>
        <v>0</v>
      </c>
      <c r="BO1021" s="136" t="n">
        <f aca="false">+MIN($D$4,DATOS_[[#This Row],[Fecha Fin Sit. Contract.]])</f>
        <v>0</v>
      </c>
      <c r="BP1021" s="137" t="n">
        <f aca="false">+DATOS_[[#This Row],[% de jornada]]*IF(DATOS_[[#This Row],[% jornada reducida]]="",1,DATOS_[[#This Row],[% jornada reducida]])</f>
        <v>0</v>
      </c>
      <c r="BQ1021" s="137" t="n">
        <f aca="false">+(DATOS_[[#This Row],[F.fin.cal]]-DATOS_[[#This Row],[F.ini.cal]]+1)/($D$4-$D$3+1)</f>
        <v>1</v>
      </c>
      <c r="BR1021" s="137" t="str">
        <f aca="false">IF(OR(AND(DATOS_[[#This Row],[Fecha Fin Contrato]]&lt;$D$3,DATOS_[[#This Row],[Fecha Fin Contrato]]&lt;&gt;""),DATOS_[[#This Row],[Fecha de Contratación]]&gt;$D$4),"Fuera","Dentro")</f>
        <v>Dentro</v>
      </c>
      <c r="BS1021" s="137" t="str">
        <f aca="false" t="array" ref="BS1021:BS1021">IF(MAX(IF(DATOS_[id]=DATOS_[[#This Row],[id]],DATOS_[F.fin.cal]))=DATOS_[[#This Row],[F.fin.cal]],"Sí","NO")</f>
        <v>Sí</v>
      </c>
      <c r="BT1021" s="137" t="str">
        <f aca="false">IF(AND(DATOS_[[#This Row],[% normaliz]]&lt;&gt;1,DATOS_[[#This Row],[% anualiz]]=1),"Sí","NO")</f>
        <v>Sí</v>
      </c>
      <c r="BU1021" s="137" t="str">
        <f aca="false">IF(AND(DATOS_[[#This Row],[% normaliz]]=1,DATOS_[[#This Row],[% anualiz]]&lt;&gt;1),"Sí","NO")</f>
        <v>NO</v>
      </c>
      <c r="BV1021" s="137" t="str">
        <f aca="false">IF(AND(DATOS_[[#This Row],[% normaliz]]&lt;&gt;1,DATOS_[[#This Row],[% anualiz]]&lt;&gt;1),"Sí","NO")</f>
        <v>NO</v>
      </c>
      <c r="BW1021" s="137" t="str">
        <f aca="false">+IF(DATOS_[[#This Row],[% normaliz]]*DATOS_[[#This Row],[% anualiz]]=1,"NO","Sí")</f>
        <v>Sí</v>
      </c>
      <c r="BX1021" s="138" t="e">
        <f aca="false">(DATOS_[[#This Row],[S.BASE]]*(1/DATOS_[[#This Row],[% normaliz]])*(1/DATOS_[[#This Row],[% anualiz]]))*IF(DATOS_[[#This Row],[Check Equiparado]]="Sí",1,0)</f>
        <v>#DIV/0!</v>
      </c>
      <c r="BY10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1" s="138" t="e">
        <f aca="false">+DATOS_[[#This Row],[SALARIO BASE Eq]]+DATOS_[[#This Row],[Tot COMPL.SAL Eq]]</f>
        <v>#DIV/0!</v>
      </c>
      <c r="CA1021" s="138" t="e">
        <f aca="false" t="array" ref="CA1021:CA10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1" s="138" t="e">
        <f aca="false">+DATOS_[[#This Row],[TOTAL SALARIO Eq]]+DATOS_[[#This Row],[Tot Extrasalarial Eq]]</f>
        <v>#DIV/0!</v>
      </c>
      <c r="CC1021" s="139" t="n">
        <f aca="false">DATOS_[[#This Row],[S.BASE]]</f>
        <v>0</v>
      </c>
      <c r="CD1021" s="139" t="n">
        <f aca="false">+SUM(DATOS_[[#This Row],[Conc.Sal.01]:[Conc.Sal.30]])</f>
        <v>0</v>
      </c>
      <c r="CE1021" s="139" t="n">
        <f aca="false">+DATOS_[[#This Row],[SALARIO BASE Ef]]+DATOS_[[#This Row],[Tot COMPL.SAL Ef]]</f>
        <v>0</v>
      </c>
      <c r="CF1021" s="139" t="n">
        <f aca="false">+SUM(DATOS_[[#This Row],[C.Extra.01]:[C.Extra.05]])</f>
        <v>0</v>
      </c>
      <c r="CG1021" s="139" t="n">
        <f aca="false">+DATOS_[[#This Row],[TOTAL SALARIO Ef]]+DATOS_[[#This Row],[Tot Extrasalarial Ef]]</f>
        <v>0</v>
      </c>
      <c r="CH1021" s="140" t="n">
        <f aca="false">MIN(IF(DATOS_[[#This Row],[Fecha Fin Contrato]]="",$D$4,DATOS_[[#This Row],[Fecha Fin Contrato]]),$D$4)-MAX(DATOS_[[#This Row],[Fecha de Contratación]],$D$3)+1</f>
        <v>1</v>
      </c>
      <c r="CI1021" s="141" t="str">
        <f aca="false">IF(COUNTIFS(DATOS_[id],DATOS_[[#This Row],[id]])&gt;1,DATOS_[[#This Row],[id]],"")</f>
        <v/>
      </c>
      <c r="CJ1021" s="141" t="n">
        <f aca="false">(Inicio!$G$10-DATOS_[[#This Row],[Fecha Nacimiento]])/365.25</f>
        <v>0</v>
      </c>
      <c r="CK1021" s="141" t="n">
        <f aca="false">(Inicio!$G$10-DATOS_[[#This Row],[Fecha de Antigüedad]])/365.25</f>
        <v>0</v>
      </c>
      <c r="CL1021" s="141" t="e">
        <f aca="false">+VLOOKUP(DATOS_[[#This Row],[Clave de Contrato]],TblTiposContrato13[],3,0)</f>
        <v>#N/A</v>
      </c>
      <c r="CM1021" s="141" t="e">
        <f aca="false">+VLOOKUP(DATOS_[[#This Row],[Clave de Contrato]],TblTiposContrato13[],4,0)</f>
        <v>#N/A</v>
      </c>
      <c r="CN1021" s="141" t="str">
        <f aca="false">VLOOKUP(DATOS_[[#This Row],[Edad]],CONTRATOS!TblRngEdad,2,1)</f>
        <v>20  o menos</v>
      </c>
      <c r="CO1021" s="141" t="str">
        <f aca="false">VLOOKUP(DATOS_[[#This Row],[Antigüedad]],TblRngAntg14[],2,1)</f>
        <v>0 a 1 años</v>
      </c>
    </row>
    <row r="1022" customFormat="false" ht="13.8" hidden="false" customHeight="false" outlineLevel="0" collapsed="false">
      <c r="D1022" s="128"/>
      <c r="E1022" s="129"/>
      <c r="F1022" s="129"/>
      <c r="G1022" s="129"/>
      <c r="H1022" s="130"/>
      <c r="I1022" s="131"/>
      <c r="J1022" s="128"/>
      <c r="K1022" s="132"/>
      <c r="L1022" s="132"/>
      <c r="M1022" s="133"/>
      <c r="N1022" s="133"/>
      <c r="O1022" s="133"/>
      <c r="P1022" s="129"/>
      <c r="Z1022" s="74"/>
      <c r="AA1022" s="75"/>
      <c r="AB1022" s="75"/>
      <c r="AC1022" s="129"/>
      <c r="AD1022" s="134"/>
      <c r="AE1022" s="134"/>
      <c r="AF1022" s="134"/>
      <c r="AG1022" s="134"/>
      <c r="AH1022" s="134"/>
      <c r="AI1022" s="134"/>
      <c r="AJ1022" s="134"/>
      <c r="AK1022" s="134"/>
      <c r="AL1022" s="134"/>
      <c r="AM1022" s="134"/>
      <c r="AN1022" s="134"/>
      <c r="AO1022" s="134"/>
      <c r="AP1022" s="134"/>
      <c r="AQ1022" s="134"/>
      <c r="AR1022" s="134"/>
      <c r="AS1022" s="134"/>
      <c r="AT1022" s="134"/>
      <c r="AU1022" s="134"/>
      <c r="AV1022" s="134"/>
      <c r="AW1022" s="134"/>
      <c r="AX1022" s="134"/>
      <c r="AY1022" s="134"/>
      <c r="AZ1022" s="134"/>
      <c r="BA1022" s="134"/>
      <c r="BB1022" s="134"/>
      <c r="BC1022" s="134"/>
      <c r="BD1022" s="134"/>
      <c r="BE1022" s="134"/>
      <c r="BF1022" s="134"/>
      <c r="BG1022" s="134"/>
      <c r="BH1022" s="134"/>
      <c r="BI1022" s="134"/>
      <c r="BJ1022" s="134"/>
      <c r="BK1022" s="134"/>
      <c r="BL1022" s="134"/>
      <c r="BM1022" s="135"/>
      <c r="BN1022" s="136" t="n">
        <f aca="false">+MAX($D$3,DATOS_[[#This Row],[Fecha Inicio Sit. Contract.]])</f>
        <v>0</v>
      </c>
      <c r="BO1022" s="136" t="n">
        <f aca="false">+MIN($D$4,DATOS_[[#This Row],[Fecha Fin Sit. Contract.]])</f>
        <v>0</v>
      </c>
      <c r="BP1022" s="137" t="n">
        <f aca="false">+DATOS_[[#This Row],[% de jornada]]*IF(DATOS_[[#This Row],[% jornada reducida]]="",1,DATOS_[[#This Row],[% jornada reducida]])</f>
        <v>0</v>
      </c>
      <c r="BQ1022" s="137" t="n">
        <f aca="false">+(DATOS_[[#This Row],[F.fin.cal]]-DATOS_[[#This Row],[F.ini.cal]]+1)/($D$4-$D$3+1)</f>
        <v>1</v>
      </c>
      <c r="BR1022" s="137" t="str">
        <f aca="false">IF(OR(AND(DATOS_[[#This Row],[Fecha Fin Contrato]]&lt;$D$3,DATOS_[[#This Row],[Fecha Fin Contrato]]&lt;&gt;""),DATOS_[[#This Row],[Fecha de Contratación]]&gt;$D$4),"Fuera","Dentro")</f>
        <v>Dentro</v>
      </c>
      <c r="BS1022" s="137" t="str">
        <f aca="false" t="array" ref="BS1022:BS1022">IF(MAX(IF(DATOS_[id]=DATOS_[[#This Row],[id]],DATOS_[F.fin.cal]))=DATOS_[[#This Row],[F.fin.cal]],"Sí","NO")</f>
        <v>Sí</v>
      </c>
      <c r="BT1022" s="137" t="str">
        <f aca="false">IF(AND(DATOS_[[#This Row],[% normaliz]]&lt;&gt;1,DATOS_[[#This Row],[% anualiz]]=1),"Sí","NO")</f>
        <v>Sí</v>
      </c>
      <c r="BU1022" s="137" t="str">
        <f aca="false">IF(AND(DATOS_[[#This Row],[% normaliz]]=1,DATOS_[[#This Row],[% anualiz]]&lt;&gt;1),"Sí","NO")</f>
        <v>NO</v>
      </c>
      <c r="BV1022" s="137" t="str">
        <f aca="false">IF(AND(DATOS_[[#This Row],[% normaliz]]&lt;&gt;1,DATOS_[[#This Row],[% anualiz]]&lt;&gt;1),"Sí","NO")</f>
        <v>NO</v>
      </c>
      <c r="BW1022" s="137" t="str">
        <f aca="false">+IF(DATOS_[[#This Row],[% normaliz]]*DATOS_[[#This Row],[% anualiz]]=1,"NO","Sí")</f>
        <v>Sí</v>
      </c>
      <c r="BX1022" s="138" t="e">
        <f aca="false">(DATOS_[[#This Row],[S.BASE]]*(1/DATOS_[[#This Row],[% normaliz]])*(1/DATOS_[[#This Row],[% anualiz]]))*IF(DATOS_[[#This Row],[Check Equiparado]]="Sí",1,0)</f>
        <v>#DIV/0!</v>
      </c>
      <c r="BY10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2" s="138" t="e">
        <f aca="false">+DATOS_[[#This Row],[SALARIO BASE Eq]]+DATOS_[[#This Row],[Tot COMPL.SAL Eq]]</f>
        <v>#DIV/0!</v>
      </c>
      <c r="CA1022" s="138" t="e">
        <f aca="false" t="array" ref="CA1022:CA10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2" s="138" t="e">
        <f aca="false">+DATOS_[[#This Row],[TOTAL SALARIO Eq]]+DATOS_[[#This Row],[Tot Extrasalarial Eq]]</f>
        <v>#DIV/0!</v>
      </c>
      <c r="CC1022" s="139" t="n">
        <f aca="false">DATOS_[[#This Row],[S.BASE]]</f>
        <v>0</v>
      </c>
      <c r="CD1022" s="139" t="n">
        <f aca="false">+SUM(DATOS_[[#This Row],[Conc.Sal.01]:[Conc.Sal.30]])</f>
        <v>0</v>
      </c>
      <c r="CE1022" s="139" t="n">
        <f aca="false">+DATOS_[[#This Row],[SALARIO BASE Ef]]+DATOS_[[#This Row],[Tot COMPL.SAL Ef]]</f>
        <v>0</v>
      </c>
      <c r="CF1022" s="139" t="n">
        <f aca="false">+SUM(DATOS_[[#This Row],[C.Extra.01]:[C.Extra.05]])</f>
        <v>0</v>
      </c>
      <c r="CG1022" s="139" t="n">
        <f aca="false">+DATOS_[[#This Row],[TOTAL SALARIO Ef]]+DATOS_[[#This Row],[Tot Extrasalarial Ef]]</f>
        <v>0</v>
      </c>
      <c r="CH1022" s="140" t="n">
        <f aca="false">MIN(IF(DATOS_[[#This Row],[Fecha Fin Contrato]]="",$D$4,DATOS_[[#This Row],[Fecha Fin Contrato]]),$D$4)-MAX(DATOS_[[#This Row],[Fecha de Contratación]],$D$3)+1</f>
        <v>1</v>
      </c>
      <c r="CI1022" s="141" t="str">
        <f aca="false">IF(COUNTIFS(DATOS_[id],DATOS_[[#This Row],[id]])&gt;1,DATOS_[[#This Row],[id]],"")</f>
        <v/>
      </c>
      <c r="CJ1022" s="141" t="n">
        <f aca="false">(Inicio!$G$10-DATOS_[[#This Row],[Fecha Nacimiento]])/365.25</f>
        <v>0</v>
      </c>
      <c r="CK1022" s="141" t="n">
        <f aca="false">(Inicio!$G$10-DATOS_[[#This Row],[Fecha de Antigüedad]])/365.25</f>
        <v>0</v>
      </c>
      <c r="CL1022" s="141" t="e">
        <f aca="false">+VLOOKUP(DATOS_[[#This Row],[Clave de Contrato]],TblTiposContrato13[],3,0)</f>
        <v>#N/A</v>
      </c>
      <c r="CM1022" s="141" t="e">
        <f aca="false">+VLOOKUP(DATOS_[[#This Row],[Clave de Contrato]],TblTiposContrato13[],4,0)</f>
        <v>#N/A</v>
      </c>
      <c r="CN1022" s="141" t="str">
        <f aca="false">VLOOKUP(DATOS_[[#This Row],[Edad]],CONTRATOS!TblRngEdad,2,1)</f>
        <v>20  o menos</v>
      </c>
      <c r="CO1022" s="141" t="str">
        <f aca="false">VLOOKUP(DATOS_[[#This Row],[Antigüedad]],TblRngAntg14[],2,1)</f>
        <v>0 a 1 años</v>
      </c>
    </row>
    <row r="1023" customFormat="false" ht="13.8" hidden="false" customHeight="false" outlineLevel="0" collapsed="false">
      <c r="D1023" s="128"/>
      <c r="E1023" s="129"/>
      <c r="F1023" s="129"/>
      <c r="G1023" s="129"/>
      <c r="H1023" s="130"/>
      <c r="I1023" s="131"/>
      <c r="J1023" s="128"/>
      <c r="K1023" s="132"/>
      <c r="L1023" s="132"/>
      <c r="M1023" s="133"/>
      <c r="N1023" s="133"/>
      <c r="O1023" s="133"/>
      <c r="P1023" s="129"/>
      <c r="Z1023" s="74"/>
      <c r="AA1023" s="75"/>
      <c r="AB1023" s="75"/>
      <c r="AC1023" s="129"/>
      <c r="AD1023" s="134"/>
      <c r="AE1023" s="134"/>
      <c r="AF1023" s="134"/>
      <c r="AG1023" s="134"/>
      <c r="AH1023" s="134"/>
      <c r="AI1023" s="134"/>
      <c r="AJ1023" s="134"/>
      <c r="AK1023" s="134"/>
      <c r="AL1023" s="134"/>
      <c r="AM1023" s="134"/>
      <c r="AN1023" s="134"/>
      <c r="AO1023" s="134"/>
      <c r="AP1023" s="134"/>
      <c r="AQ1023" s="134"/>
      <c r="AR1023" s="134"/>
      <c r="AS1023" s="134"/>
      <c r="AT1023" s="134"/>
      <c r="AU1023" s="134"/>
      <c r="AV1023" s="134"/>
      <c r="AW1023" s="134"/>
      <c r="AX1023" s="134"/>
      <c r="AY1023" s="134"/>
      <c r="AZ1023" s="134"/>
      <c r="BA1023" s="134"/>
      <c r="BB1023" s="134"/>
      <c r="BC1023" s="134"/>
      <c r="BD1023" s="134"/>
      <c r="BE1023" s="134"/>
      <c r="BF1023" s="134"/>
      <c r="BG1023" s="134"/>
      <c r="BH1023" s="134"/>
      <c r="BI1023" s="134"/>
      <c r="BJ1023" s="134"/>
      <c r="BK1023" s="134"/>
      <c r="BL1023" s="134"/>
      <c r="BM1023" s="135"/>
      <c r="BN1023" s="136" t="n">
        <f aca="false">+MAX($D$3,DATOS_[[#This Row],[Fecha Inicio Sit. Contract.]])</f>
        <v>0</v>
      </c>
      <c r="BO1023" s="136" t="n">
        <f aca="false">+MIN($D$4,DATOS_[[#This Row],[Fecha Fin Sit. Contract.]])</f>
        <v>0</v>
      </c>
      <c r="BP1023" s="137" t="n">
        <f aca="false">+DATOS_[[#This Row],[% de jornada]]*IF(DATOS_[[#This Row],[% jornada reducida]]="",1,DATOS_[[#This Row],[% jornada reducida]])</f>
        <v>0</v>
      </c>
      <c r="BQ1023" s="137" t="n">
        <f aca="false">+(DATOS_[[#This Row],[F.fin.cal]]-DATOS_[[#This Row],[F.ini.cal]]+1)/($D$4-$D$3+1)</f>
        <v>1</v>
      </c>
      <c r="BR1023" s="137" t="str">
        <f aca="false">IF(OR(AND(DATOS_[[#This Row],[Fecha Fin Contrato]]&lt;$D$3,DATOS_[[#This Row],[Fecha Fin Contrato]]&lt;&gt;""),DATOS_[[#This Row],[Fecha de Contratación]]&gt;$D$4),"Fuera","Dentro")</f>
        <v>Dentro</v>
      </c>
      <c r="BS1023" s="137" t="str">
        <f aca="false" t="array" ref="BS1023:BS1023">IF(MAX(IF(DATOS_[id]=DATOS_[[#This Row],[id]],DATOS_[F.fin.cal]))=DATOS_[[#This Row],[F.fin.cal]],"Sí","NO")</f>
        <v>Sí</v>
      </c>
      <c r="BT1023" s="137" t="str">
        <f aca="false">IF(AND(DATOS_[[#This Row],[% normaliz]]&lt;&gt;1,DATOS_[[#This Row],[% anualiz]]=1),"Sí","NO")</f>
        <v>Sí</v>
      </c>
      <c r="BU1023" s="137" t="str">
        <f aca="false">IF(AND(DATOS_[[#This Row],[% normaliz]]=1,DATOS_[[#This Row],[% anualiz]]&lt;&gt;1),"Sí","NO")</f>
        <v>NO</v>
      </c>
      <c r="BV1023" s="137" t="str">
        <f aca="false">IF(AND(DATOS_[[#This Row],[% normaliz]]&lt;&gt;1,DATOS_[[#This Row],[% anualiz]]&lt;&gt;1),"Sí","NO")</f>
        <v>NO</v>
      </c>
      <c r="BW1023" s="137" t="str">
        <f aca="false">+IF(DATOS_[[#This Row],[% normaliz]]*DATOS_[[#This Row],[% anualiz]]=1,"NO","Sí")</f>
        <v>Sí</v>
      </c>
      <c r="BX1023" s="138" t="e">
        <f aca="false">(DATOS_[[#This Row],[S.BASE]]*(1/DATOS_[[#This Row],[% normaliz]])*(1/DATOS_[[#This Row],[% anualiz]]))*IF(DATOS_[[#This Row],[Check Equiparado]]="Sí",1,0)</f>
        <v>#DIV/0!</v>
      </c>
      <c r="BY10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3" s="138" t="e">
        <f aca="false">+DATOS_[[#This Row],[SALARIO BASE Eq]]+DATOS_[[#This Row],[Tot COMPL.SAL Eq]]</f>
        <v>#DIV/0!</v>
      </c>
      <c r="CA1023" s="138" t="e">
        <f aca="false" t="array" ref="CA1023:CA10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3" s="138" t="e">
        <f aca="false">+DATOS_[[#This Row],[TOTAL SALARIO Eq]]+DATOS_[[#This Row],[Tot Extrasalarial Eq]]</f>
        <v>#DIV/0!</v>
      </c>
      <c r="CC1023" s="139" t="n">
        <f aca="false">DATOS_[[#This Row],[S.BASE]]</f>
        <v>0</v>
      </c>
      <c r="CD1023" s="139" t="n">
        <f aca="false">+SUM(DATOS_[[#This Row],[Conc.Sal.01]:[Conc.Sal.30]])</f>
        <v>0</v>
      </c>
      <c r="CE1023" s="139" t="n">
        <f aca="false">+DATOS_[[#This Row],[SALARIO BASE Ef]]+DATOS_[[#This Row],[Tot COMPL.SAL Ef]]</f>
        <v>0</v>
      </c>
      <c r="CF1023" s="139" t="n">
        <f aca="false">+SUM(DATOS_[[#This Row],[C.Extra.01]:[C.Extra.05]])</f>
        <v>0</v>
      </c>
      <c r="CG1023" s="139" t="n">
        <f aca="false">+DATOS_[[#This Row],[TOTAL SALARIO Ef]]+DATOS_[[#This Row],[Tot Extrasalarial Ef]]</f>
        <v>0</v>
      </c>
      <c r="CH1023" s="140" t="n">
        <f aca="false">MIN(IF(DATOS_[[#This Row],[Fecha Fin Contrato]]="",$D$4,DATOS_[[#This Row],[Fecha Fin Contrato]]),$D$4)-MAX(DATOS_[[#This Row],[Fecha de Contratación]],$D$3)+1</f>
        <v>1</v>
      </c>
      <c r="CI1023" s="141" t="str">
        <f aca="false">IF(COUNTIFS(DATOS_[id],DATOS_[[#This Row],[id]])&gt;1,DATOS_[[#This Row],[id]],"")</f>
        <v/>
      </c>
      <c r="CJ1023" s="141" t="n">
        <f aca="false">(Inicio!$G$10-DATOS_[[#This Row],[Fecha Nacimiento]])/365.25</f>
        <v>0</v>
      </c>
      <c r="CK1023" s="141" t="n">
        <f aca="false">(Inicio!$G$10-DATOS_[[#This Row],[Fecha de Antigüedad]])/365.25</f>
        <v>0</v>
      </c>
      <c r="CL1023" s="141" t="e">
        <f aca="false">+VLOOKUP(DATOS_[[#This Row],[Clave de Contrato]],TblTiposContrato13[],3,0)</f>
        <v>#N/A</v>
      </c>
      <c r="CM1023" s="141" t="e">
        <f aca="false">+VLOOKUP(DATOS_[[#This Row],[Clave de Contrato]],TblTiposContrato13[],4,0)</f>
        <v>#N/A</v>
      </c>
      <c r="CN1023" s="141" t="str">
        <f aca="false">VLOOKUP(DATOS_[[#This Row],[Edad]],CONTRATOS!TblRngEdad,2,1)</f>
        <v>20  o menos</v>
      </c>
      <c r="CO1023" s="141" t="str">
        <f aca="false">VLOOKUP(DATOS_[[#This Row],[Antigüedad]],TblRngAntg14[],2,1)</f>
        <v>0 a 1 años</v>
      </c>
    </row>
    <row r="1024" customFormat="false" ht="13.8" hidden="false" customHeight="false" outlineLevel="0" collapsed="false">
      <c r="D1024" s="128"/>
      <c r="E1024" s="129"/>
      <c r="F1024" s="129"/>
      <c r="G1024" s="129"/>
      <c r="H1024" s="130"/>
      <c r="I1024" s="131"/>
      <c r="J1024" s="128"/>
      <c r="K1024" s="132"/>
      <c r="L1024" s="132"/>
      <c r="M1024" s="133"/>
      <c r="N1024" s="133"/>
      <c r="O1024" s="133"/>
      <c r="P1024" s="129"/>
      <c r="Z1024" s="74"/>
      <c r="AA1024" s="75"/>
      <c r="AB1024" s="75"/>
      <c r="AC1024" s="129"/>
      <c r="AD1024" s="134"/>
      <c r="AE1024" s="134"/>
      <c r="AF1024" s="134"/>
      <c r="AG1024" s="134"/>
      <c r="AH1024" s="134"/>
      <c r="AI1024" s="134"/>
      <c r="AJ1024" s="134"/>
      <c r="AK1024" s="134"/>
      <c r="AL1024" s="134"/>
      <c r="AM1024" s="134"/>
      <c r="AN1024" s="134"/>
      <c r="AO1024" s="134"/>
      <c r="AP1024" s="134"/>
      <c r="AQ1024" s="134"/>
      <c r="AR1024" s="134"/>
      <c r="AS1024" s="134"/>
      <c r="AT1024" s="134"/>
      <c r="AU1024" s="134"/>
      <c r="AV1024" s="134"/>
      <c r="AW1024" s="134"/>
      <c r="AX1024" s="134"/>
      <c r="AY1024" s="134"/>
      <c r="AZ1024" s="134"/>
      <c r="BA1024" s="134"/>
      <c r="BB1024" s="134"/>
      <c r="BC1024" s="134"/>
      <c r="BD1024" s="134"/>
      <c r="BE1024" s="134"/>
      <c r="BF1024" s="134"/>
      <c r="BG1024" s="134"/>
      <c r="BH1024" s="134"/>
      <c r="BI1024" s="134"/>
      <c r="BJ1024" s="134"/>
      <c r="BK1024" s="134"/>
      <c r="BL1024" s="134"/>
      <c r="BM1024" s="135"/>
      <c r="BN1024" s="136" t="n">
        <f aca="false">+MAX($D$3,DATOS_[[#This Row],[Fecha Inicio Sit. Contract.]])</f>
        <v>0</v>
      </c>
      <c r="BO1024" s="136" t="n">
        <f aca="false">+MIN($D$4,DATOS_[[#This Row],[Fecha Fin Sit. Contract.]])</f>
        <v>0</v>
      </c>
      <c r="BP1024" s="137" t="n">
        <f aca="false">+DATOS_[[#This Row],[% de jornada]]*IF(DATOS_[[#This Row],[% jornada reducida]]="",1,DATOS_[[#This Row],[% jornada reducida]])</f>
        <v>0</v>
      </c>
      <c r="BQ1024" s="137" t="n">
        <f aca="false">+(DATOS_[[#This Row],[F.fin.cal]]-DATOS_[[#This Row],[F.ini.cal]]+1)/($D$4-$D$3+1)</f>
        <v>1</v>
      </c>
      <c r="BR1024" s="137" t="str">
        <f aca="false">IF(OR(AND(DATOS_[[#This Row],[Fecha Fin Contrato]]&lt;$D$3,DATOS_[[#This Row],[Fecha Fin Contrato]]&lt;&gt;""),DATOS_[[#This Row],[Fecha de Contratación]]&gt;$D$4),"Fuera","Dentro")</f>
        <v>Dentro</v>
      </c>
      <c r="BS1024" s="137" t="str">
        <f aca="false" t="array" ref="BS1024:BS1024">IF(MAX(IF(DATOS_[id]=DATOS_[[#This Row],[id]],DATOS_[F.fin.cal]))=DATOS_[[#This Row],[F.fin.cal]],"Sí","NO")</f>
        <v>Sí</v>
      </c>
      <c r="BT1024" s="137" t="str">
        <f aca="false">IF(AND(DATOS_[[#This Row],[% normaliz]]&lt;&gt;1,DATOS_[[#This Row],[% anualiz]]=1),"Sí","NO")</f>
        <v>Sí</v>
      </c>
      <c r="BU1024" s="137" t="str">
        <f aca="false">IF(AND(DATOS_[[#This Row],[% normaliz]]=1,DATOS_[[#This Row],[% anualiz]]&lt;&gt;1),"Sí","NO")</f>
        <v>NO</v>
      </c>
      <c r="BV1024" s="137" t="str">
        <f aca="false">IF(AND(DATOS_[[#This Row],[% normaliz]]&lt;&gt;1,DATOS_[[#This Row],[% anualiz]]&lt;&gt;1),"Sí","NO")</f>
        <v>NO</v>
      </c>
      <c r="BW1024" s="137" t="str">
        <f aca="false">+IF(DATOS_[[#This Row],[% normaliz]]*DATOS_[[#This Row],[% anualiz]]=1,"NO","Sí")</f>
        <v>Sí</v>
      </c>
      <c r="BX1024" s="138" t="e">
        <f aca="false">(DATOS_[[#This Row],[S.BASE]]*(1/DATOS_[[#This Row],[% normaliz]])*(1/DATOS_[[#This Row],[% anualiz]]))*IF(DATOS_[[#This Row],[Check Equiparado]]="Sí",1,0)</f>
        <v>#DIV/0!</v>
      </c>
      <c r="BY10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4" s="138" t="e">
        <f aca="false">+DATOS_[[#This Row],[SALARIO BASE Eq]]+DATOS_[[#This Row],[Tot COMPL.SAL Eq]]</f>
        <v>#DIV/0!</v>
      </c>
      <c r="CA1024" s="138" t="e">
        <f aca="false" t="array" ref="CA1024:CA10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4" s="138" t="e">
        <f aca="false">+DATOS_[[#This Row],[TOTAL SALARIO Eq]]+DATOS_[[#This Row],[Tot Extrasalarial Eq]]</f>
        <v>#DIV/0!</v>
      </c>
      <c r="CC1024" s="139" t="n">
        <f aca="false">DATOS_[[#This Row],[S.BASE]]</f>
        <v>0</v>
      </c>
      <c r="CD1024" s="139" t="n">
        <f aca="false">+SUM(DATOS_[[#This Row],[Conc.Sal.01]:[Conc.Sal.30]])</f>
        <v>0</v>
      </c>
      <c r="CE1024" s="139" t="n">
        <f aca="false">+DATOS_[[#This Row],[SALARIO BASE Ef]]+DATOS_[[#This Row],[Tot COMPL.SAL Ef]]</f>
        <v>0</v>
      </c>
      <c r="CF1024" s="139" t="n">
        <f aca="false">+SUM(DATOS_[[#This Row],[C.Extra.01]:[C.Extra.05]])</f>
        <v>0</v>
      </c>
      <c r="CG1024" s="139" t="n">
        <f aca="false">+DATOS_[[#This Row],[TOTAL SALARIO Ef]]+DATOS_[[#This Row],[Tot Extrasalarial Ef]]</f>
        <v>0</v>
      </c>
      <c r="CH1024" s="140" t="n">
        <f aca="false">MIN(IF(DATOS_[[#This Row],[Fecha Fin Contrato]]="",$D$4,DATOS_[[#This Row],[Fecha Fin Contrato]]),$D$4)-MAX(DATOS_[[#This Row],[Fecha de Contratación]],$D$3)+1</f>
        <v>1</v>
      </c>
      <c r="CI1024" s="141" t="str">
        <f aca="false">IF(COUNTIFS(DATOS_[id],DATOS_[[#This Row],[id]])&gt;1,DATOS_[[#This Row],[id]],"")</f>
        <v/>
      </c>
      <c r="CJ1024" s="141" t="n">
        <f aca="false">(Inicio!$G$10-DATOS_[[#This Row],[Fecha Nacimiento]])/365.25</f>
        <v>0</v>
      </c>
      <c r="CK1024" s="141" t="n">
        <f aca="false">(Inicio!$G$10-DATOS_[[#This Row],[Fecha de Antigüedad]])/365.25</f>
        <v>0</v>
      </c>
      <c r="CL1024" s="141" t="e">
        <f aca="false">+VLOOKUP(DATOS_[[#This Row],[Clave de Contrato]],TblTiposContrato13[],3,0)</f>
        <v>#N/A</v>
      </c>
      <c r="CM1024" s="141" t="e">
        <f aca="false">+VLOOKUP(DATOS_[[#This Row],[Clave de Contrato]],TblTiposContrato13[],4,0)</f>
        <v>#N/A</v>
      </c>
      <c r="CN1024" s="141" t="str">
        <f aca="false">VLOOKUP(DATOS_[[#This Row],[Edad]],CONTRATOS!TblRngEdad,2,1)</f>
        <v>20  o menos</v>
      </c>
      <c r="CO1024" s="141" t="str">
        <f aca="false">VLOOKUP(DATOS_[[#This Row],[Antigüedad]],TblRngAntg14[],2,1)</f>
        <v>0 a 1 años</v>
      </c>
    </row>
    <row r="1025" customFormat="false" ht="13.8" hidden="false" customHeight="false" outlineLevel="0" collapsed="false">
      <c r="D1025" s="128"/>
      <c r="E1025" s="129"/>
      <c r="F1025" s="129"/>
      <c r="G1025" s="129"/>
      <c r="H1025" s="130"/>
      <c r="I1025" s="131"/>
      <c r="J1025" s="128"/>
      <c r="K1025" s="132"/>
      <c r="L1025" s="132"/>
      <c r="M1025" s="133"/>
      <c r="N1025" s="133"/>
      <c r="O1025" s="133"/>
      <c r="P1025" s="129"/>
      <c r="Z1025" s="74"/>
      <c r="AA1025" s="75"/>
      <c r="AB1025" s="75"/>
      <c r="AC1025" s="129"/>
      <c r="AD1025" s="134"/>
      <c r="AE1025" s="134"/>
      <c r="AF1025" s="134"/>
      <c r="AG1025" s="134"/>
      <c r="AH1025" s="134"/>
      <c r="AI1025" s="134"/>
      <c r="AJ1025" s="134"/>
      <c r="AK1025" s="134"/>
      <c r="AL1025" s="134"/>
      <c r="AM1025" s="134"/>
      <c r="AN1025" s="134"/>
      <c r="AO1025" s="134"/>
      <c r="AP1025" s="134"/>
      <c r="AQ1025" s="134"/>
      <c r="AR1025" s="134"/>
      <c r="AS1025" s="134"/>
      <c r="AT1025" s="134"/>
      <c r="AU1025" s="134"/>
      <c r="AV1025" s="134"/>
      <c r="AW1025" s="134"/>
      <c r="AX1025" s="134"/>
      <c r="AY1025" s="134"/>
      <c r="AZ1025" s="134"/>
      <c r="BA1025" s="134"/>
      <c r="BB1025" s="134"/>
      <c r="BC1025" s="134"/>
      <c r="BD1025" s="134"/>
      <c r="BE1025" s="134"/>
      <c r="BF1025" s="134"/>
      <c r="BG1025" s="134"/>
      <c r="BH1025" s="134"/>
      <c r="BI1025" s="134"/>
      <c r="BJ1025" s="134"/>
      <c r="BK1025" s="134"/>
      <c r="BL1025" s="134"/>
      <c r="BM1025" s="135"/>
      <c r="BN1025" s="136" t="n">
        <f aca="false">+MAX($D$3,DATOS_[[#This Row],[Fecha Inicio Sit. Contract.]])</f>
        <v>0</v>
      </c>
      <c r="BO1025" s="136" t="n">
        <f aca="false">+MIN($D$4,DATOS_[[#This Row],[Fecha Fin Sit. Contract.]])</f>
        <v>0</v>
      </c>
      <c r="BP1025" s="137" t="n">
        <f aca="false">+DATOS_[[#This Row],[% de jornada]]*IF(DATOS_[[#This Row],[% jornada reducida]]="",1,DATOS_[[#This Row],[% jornada reducida]])</f>
        <v>0</v>
      </c>
      <c r="BQ1025" s="137" t="n">
        <f aca="false">+(DATOS_[[#This Row],[F.fin.cal]]-DATOS_[[#This Row],[F.ini.cal]]+1)/($D$4-$D$3+1)</f>
        <v>1</v>
      </c>
      <c r="BR1025" s="137" t="str">
        <f aca="false">IF(OR(AND(DATOS_[[#This Row],[Fecha Fin Contrato]]&lt;$D$3,DATOS_[[#This Row],[Fecha Fin Contrato]]&lt;&gt;""),DATOS_[[#This Row],[Fecha de Contratación]]&gt;$D$4),"Fuera","Dentro")</f>
        <v>Dentro</v>
      </c>
      <c r="BS1025" s="137" t="str">
        <f aca="false" t="array" ref="BS1025:BS1025">IF(MAX(IF(DATOS_[id]=DATOS_[[#This Row],[id]],DATOS_[F.fin.cal]))=DATOS_[[#This Row],[F.fin.cal]],"Sí","NO")</f>
        <v>Sí</v>
      </c>
      <c r="BT1025" s="137" t="str">
        <f aca="false">IF(AND(DATOS_[[#This Row],[% normaliz]]&lt;&gt;1,DATOS_[[#This Row],[% anualiz]]=1),"Sí","NO")</f>
        <v>Sí</v>
      </c>
      <c r="BU1025" s="137" t="str">
        <f aca="false">IF(AND(DATOS_[[#This Row],[% normaliz]]=1,DATOS_[[#This Row],[% anualiz]]&lt;&gt;1),"Sí","NO")</f>
        <v>NO</v>
      </c>
      <c r="BV1025" s="137" t="str">
        <f aca="false">IF(AND(DATOS_[[#This Row],[% normaliz]]&lt;&gt;1,DATOS_[[#This Row],[% anualiz]]&lt;&gt;1),"Sí","NO")</f>
        <v>NO</v>
      </c>
      <c r="BW1025" s="137" t="str">
        <f aca="false">+IF(DATOS_[[#This Row],[% normaliz]]*DATOS_[[#This Row],[% anualiz]]=1,"NO","Sí")</f>
        <v>Sí</v>
      </c>
      <c r="BX1025" s="138" t="e">
        <f aca="false">(DATOS_[[#This Row],[S.BASE]]*(1/DATOS_[[#This Row],[% normaliz]])*(1/DATOS_[[#This Row],[% anualiz]]))*IF(DATOS_[[#This Row],[Check Equiparado]]="Sí",1,0)</f>
        <v>#DIV/0!</v>
      </c>
      <c r="BY10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5" s="138" t="e">
        <f aca="false">+DATOS_[[#This Row],[SALARIO BASE Eq]]+DATOS_[[#This Row],[Tot COMPL.SAL Eq]]</f>
        <v>#DIV/0!</v>
      </c>
      <c r="CA1025" s="138" t="e">
        <f aca="false" t="array" ref="CA1025:CA10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5" s="138" t="e">
        <f aca="false">+DATOS_[[#This Row],[TOTAL SALARIO Eq]]+DATOS_[[#This Row],[Tot Extrasalarial Eq]]</f>
        <v>#DIV/0!</v>
      </c>
      <c r="CC1025" s="139" t="n">
        <f aca="false">DATOS_[[#This Row],[S.BASE]]</f>
        <v>0</v>
      </c>
      <c r="CD1025" s="139" t="n">
        <f aca="false">+SUM(DATOS_[[#This Row],[Conc.Sal.01]:[Conc.Sal.30]])</f>
        <v>0</v>
      </c>
      <c r="CE1025" s="139" t="n">
        <f aca="false">+DATOS_[[#This Row],[SALARIO BASE Ef]]+DATOS_[[#This Row],[Tot COMPL.SAL Ef]]</f>
        <v>0</v>
      </c>
      <c r="CF1025" s="139" t="n">
        <f aca="false">+SUM(DATOS_[[#This Row],[C.Extra.01]:[C.Extra.05]])</f>
        <v>0</v>
      </c>
      <c r="CG1025" s="139" t="n">
        <f aca="false">+DATOS_[[#This Row],[TOTAL SALARIO Ef]]+DATOS_[[#This Row],[Tot Extrasalarial Ef]]</f>
        <v>0</v>
      </c>
      <c r="CH1025" s="140" t="n">
        <f aca="false">MIN(IF(DATOS_[[#This Row],[Fecha Fin Contrato]]="",$D$4,DATOS_[[#This Row],[Fecha Fin Contrato]]),$D$4)-MAX(DATOS_[[#This Row],[Fecha de Contratación]],$D$3)+1</f>
        <v>1</v>
      </c>
      <c r="CI1025" s="141" t="str">
        <f aca="false">IF(COUNTIFS(DATOS_[id],DATOS_[[#This Row],[id]])&gt;1,DATOS_[[#This Row],[id]],"")</f>
        <v/>
      </c>
      <c r="CJ1025" s="141" t="n">
        <f aca="false">(Inicio!$G$10-DATOS_[[#This Row],[Fecha Nacimiento]])/365.25</f>
        <v>0</v>
      </c>
      <c r="CK1025" s="141" t="n">
        <f aca="false">(Inicio!$G$10-DATOS_[[#This Row],[Fecha de Antigüedad]])/365.25</f>
        <v>0</v>
      </c>
      <c r="CL1025" s="141" t="e">
        <f aca="false">+VLOOKUP(DATOS_[[#This Row],[Clave de Contrato]],TblTiposContrato13[],3,0)</f>
        <v>#N/A</v>
      </c>
      <c r="CM1025" s="141" t="e">
        <f aca="false">+VLOOKUP(DATOS_[[#This Row],[Clave de Contrato]],TblTiposContrato13[],4,0)</f>
        <v>#N/A</v>
      </c>
      <c r="CN1025" s="141" t="str">
        <f aca="false">VLOOKUP(DATOS_[[#This Row],[Edad]],CONTRATOS!TblRngEdad,2,1)</f>
        <v>20  o menos</v>
      </c>
      <c r="CO1025" s="141" t="str">
        <f aca="false">VLOOKUP(DATOS_[[#This Row],[Antigüedad]],TblRngAntg14[],2,1)</f>
        <v>0 a 1 años</v>
      </c>
    </row>
    <row r="1026" customFormat="false" ht="13.8" hidden="false" customHeight="false" outlineLevel="0" collapsed="false">
      <c r="D1026" s="128"/>
      <c r="E1026" s="129"/>
      <c r="F1026" s="129"/>
      <c r="G1026" s="129"/>
      <c r="H1026" s="130"/>
      <c r="I1026" s="131"/>
      <c r="J1026" s="128"/>
      <c r="K1026" s="132"/>
      <c r="L1026" s="132"/>
      <c r="M1026" s="133"/>
      <c r="N1026" s="133"/>
      <c r="O1026" s="133"/>
      <c r="P1026" s="129"/>
      <c r="Z1026" s="74"/>
      <c r="AA1026" s="75"/>
      <c r="AB1026" s="75"/>
      <c r="AC1026" s="129"/>
      <c r="AD1026" s="134"/>
      <c r="AE1026" s="134"/>
      <c r="AF1026" s="134"/>
      <c r="AG1026" s="134"/>
      <c r="AH1026" s="134"/>
      <c r="AI1026" s="134"/>
      <c r="AJ1026" s="134"/>
      <c r="AK1026" s="134"/>
      <c r="AL1026" s="134"/>
      <c r="AM1026" s="134"/>
      <c r="AN1026" s="134"/>
      <c r="AO1026" s="134"/>
      <c r="AP1026" s="134"/>
      <c r="AQ1026" s="134"/>
      <c r="AR1026" s="134"/>
      <c r="AS1026" s="134"/>
      <c r="AT1026" s="134"/>
      <c r="AU1026" s="134"/>
      <c r="AV1026" s="134"/>
      <c r="AW1026" s="134"/>
      <c r="AX1026" s="134"/>
      <c r="AY1026" s="134"/>
      <c r="AZ1026" s="134"/>
      <c r="BA1026" s="134"/>
      <c r="BB1026" s="134"/>
      <c r="BC1026" s="134"/>
      <c r="BD1026" s="134"/>
      <c r="BE1026" s="134"/>
      <c r="BF1026" s="134"/>
      <c r="BG1026" s="134"/>
      <c r="BH1026" s="134"/>
      <c r="BI1026" s="134"/>
      <c r="BJ1026" s="134"/>
      <c r="BK1026" s="134"/>
      <c r="BL1026" s="134"/>
      <c r="BM1026" s="135"/>
      <c r="BN1026" s="136" t="n">
        <f aca="false">+MAX($D$3,DATOS_[[#This Row],[Fecha Inicio Sit. Contract.]])</f>
        <v>0</v>
      </c>
      <c r="BO1026" s="136" t="n">
        <f aca="false">+MIN($D$4,DATOS_[[#This Row],[Fecha Fin Sit. Contract.]])</f>
        <v>0</v>
      </c>
      <c r="BP1026" s="137" t="n">
        <f aca="false">+DATOS_[[#This Row],[% de jornada]]*IF(DATOS_[[#This Row],[% jornada reducida]]="",1,DATOS_[[#This Row],[% jornada reducida]])</f>
        <v>0</v>
      </c>
      <c r="BQ1026" s="137" t="n">
        <f aca="false">+(DATOS_[[#This Row],[F.fin.cal]]-DATOS_[[#This Row],[F.ini.cal]]+1)/($D$4-$D$3+1)</f>
        <v>1</v>
      </c>
      <c r="BR1026" s="137" t="str">
        <f aca="false">IF(OR(AND(DATOS_[[#This Row],[Fecha Fin Contrato]]&lt;$D$3,DATOS_[[#This Row],[Fecha Fin Contrato]]&lt;&gt;""),DATOS_[[#This Row],[Fecha de Contratación]]&gt;$D$4),"Fuera","Dentro")</f>
        <v>Dentro</v>
      </c>
      <c r="BS1026" s="137" t="str">
        <f aca="false" t="array" ref="BS1026:BS1026">IF(MAX(IF(DATOS_[id]=DATOS_[[#This Row],[id]],DATOS_[F.fin.cal]))=DATOS_[[#This Row],[F.fin.cal]],"Sí","NO")</f>
        <v>Sí</v>
      </c>
      <c r="BT1026" s="137" t="str">
        <f aca="false">IF(AND(DATOS_[[#This Row],[% normaliz]]&lt;&gt;1,DATOS_[[#This Row],[% anualiz]]=1),"Sí","NO")</f>
        <v>Sí</v>
      </c>
      <c r="BU1026" s="137" t="str">
        <f aca="false">IF(AND(DATOS_[[#This Row],[% normaliz]]=1,DATOS_[[#This Row],[% anualiz]]&lt;&gt;1),"Sí","NO")</f>
        <v>NO</v>
      </c>
      <c r="BV1026" s="137" t="str">
        <f aca="false">IF(AND(DATOS_[[#This Row],[% normaliz]]&lt;&gt;1,DATOS_[[#This Row],[% anualiz]]&lt;&gt;1),"Sí","NO")</f>
        <v>NO</v>
      </c>
      <c r="BW1026" s="137" t="str">
        <f aca="false">+IF(DATOS_[[#This Row],[% normaliz]]*DATOS_[[#This Row],[% anualiz]]=1,"NO","Sí")</f>
        <v>Sí</v>
      </c>
      <c r="BX1026" s="138" t="e">
        <f aca="false">(DATOS_[[#This Row],[S.BASE]]*(1/DATOS_[[#This Row],[% normaliz]])*(1/DATOS_[[#This Row],[% anualiz]]))*IF(DATOS_[[#This Row],[Check Equiparado]]="Sí",1,0)</f>
        <v>#DIV/0!</v>
      </c>
      <c r="BY10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6" s="138" t="e">
        <f aca="false">+DATOS_[[#This Row],[SALARIO BASE Eq]]+DATOS_[[#This Row],[Tot COMPL.SAL Eq]]</f>
        <v>#DIV/0!</v>
      </c>
      <c r="CA1026" s="138" t="e">
        <f aca="false" t="array" ref="CA1026:CA10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6" s="138" t="e">
        <f aca="false">+DATOS_[[#This Row],[TOTAL SALARIO Eq]]+DATOS_[[#This Row],[Tot Extrasalarial Eq]]</f>
        <v>#DIV/0!</v>
      </c>
      <c r="CC1026" s="139" t="n">
        <f aca="false">DATOS_[[#This Row],[S.BASE]]</f>
        <v>0</v>
      </c>
      <c r="CD1026" s="139" t="n">
        <f aca="false">+SUM(DATOS_[[#This Row],[Conc.Sal.01]:[Conc.Sal.30]])</f>
        <v>0</v>
      </c>
      <c r="CE1026" s="139" t="n">
        <f aca="false">+DATOS_[[#This Row],[SALARIO BASE Ef]]+DATOS_[[#This Row],[Tot COMPL.SAL Ef]]</f>
        <v>0</v>
      </c>
      <c r="CF1026" s="139" t="n">
        <f aca="false">+SUM(DATOS_[[#This Row],[C.Extra.01]:[C.Extra.05]])</f>
        <v>0</v>
      </c>
      <c r="CG1026" s="139" t="n">
        <f aca="false">+DATOS_[[#This Row],[TOTAL SALARIO Ef]]+DATOS_[[#This Row],[Tot Extrasalarial Ef]]</f>
        <v>0</v>
      </c>
      <c r="CH1026" s="140" t="n">
        <f aca="false">MIN(IF(DATOS_[[#This Row],[Fecha Fin Contrato]]="",$D$4,DATOS_[[#This Row],[Fecha Fin Contrato]]),$D$4)-MAX(DATOS_[[#This Row],[Fecha de Contratación]],$D$3)+1</f>
        <v>1</v>
      </c>
      <c r="CI1026" s="141" t="str">
        <f aca="false">IF(COUNTIFS(DATOS_[id],DATOS_[[#This Row],[id]])&gt;1,DATOS_[[#This Row],[id]],"")</f>
        <v/>
      </c>
      <c r="CJ1026" s="141" t="n">
        <f aca="false">(Inicio!$G$10-DATOS_[[#This Row],[Fecha Nacimiento]])/365.25</f>
        <v>0</v>
      </c>
      <c r="CK1026" s="141" t="n">
        <f aca="false">(Inicio!$G$10-DATOS_[[#This Row],[Fecha de Antigüedad]])/365.25</f>
        <v>0</v>
      </c>
      <c r="CL1026" s="141" t="e">
        <f aca="false">+VLOOKUP(DATOS_[[#This Row],[Clave de Contrato]],TblTiposContrato13[],3,0)</f>
        <v>#N/A</v>
      </c>
      <c r="CM1026" s="141" t="e">
        <f aca="false">+VLOOKUP(DATOS_[[#This Row],[Clave de Contrato]],TblTiposContrato13[],4,0)</f>
        <v>#N/A</v>
      </c>
      <c r="CN1026" s="141" t="str">
        <f aca="false">VLOOKUP(DATOS_[[#This Row],[Edad]],CONTRATOS!TblRngEdad,2,1)</f>
        <v>20  o menos</v>
      </c>
      <c r="CO1026" s="141" t="str">
        <f aca="false">VLOOKUP(DATOS_[[#This Row],[Antigüedad]],TblRngAntg14[],2,1)</f>
        <v>0 a 1 años</v>
      </c>
    </row>
    <row r="1027" customFormat="false" ht="13.8" hidden="false" customHeight="false" outlineLevel="0" collapsed="false">
      <c r="D1027" s="128"/>
      <c r="E1027" s="129"/>
      <c r="F1027" s="129"/>
      <c r="G1027" s="129"/>
      <c r="H1027" s="130"/>
      <c r="I1027" s="131"/>
      <c r="J1027" s="128"/>
      <c r="K1027" s="132"/>
      <c r="L1027" s="132"/>
      <c r="M1027" s="133"/>
      <c r="N1027" s="133"/>
      <c r="O1027" s="133"/>
      <c r="P1027" s="129"/>
      <c r="Z1027" s="74"/>
      <c r="AA1027" s="75"/>
      <c r="AB1027" s="75"/>
      <c r="AC1027" s="129"/>
      <c r="AD1027" s="134"/>
      <c r="AE1027" s="134"/>
      <c r="AF1027" s="134"/>
      <c r="AG1027" s="134"/>
      <c r="AH1027" s="134"/>
      <c r="AI1027" s="134"/>
      <c r="AJ1027" s="134"/>
      <c r="AK1027" s="134"/>
      <c r="AL1027" s="134"/>
      <c r="AM1027" s="134"/>
      <c r="AN1027" s="134"/>
      <c r="AO1027" s="134"/>
      <c r="AP1027" s="134"/>
      <c r="AQ1027" s="134"/>
      <c r="AR1027" s="134"/>
      <c r="AS1027" s="134"/>
      <c r="AT1027" s="134"/>
      <c r="AU1027" s="134"/>
      <c r="AV1027" s="134"/>
      <c r="AW1027" s="134"/>
      <c r="AX1027" s="134"/>
      <c r="AY1027" s="134"/>
      <c r="AZ1027" s="134"/>
      <c r="BA1027" s="134"/>
      <c r="BB1027" s="134"/>
      <c r="BC1027" s="134"/>
      <c r="BD1027" s="134"/>
      <c r="BE1027" s="134"/>
      <c r="BF1027" s="134"/>
      <c r="BG1027" s="134"/>
      <c r="BH1027" s="134"/>
      <c r="BI1027" s="134"/>
      <c r="BJ1027" s="134"/>
      <c r="BK1027" s="134"/>
      <c r="BL1027" s="134"/>
      <c r="BM1027" s="135"/>
      <c r="BN1027" s="136" t="n">
        <f aca="false">+MAX($D$3,DATOS_[[#This Row],[Fecha Inicio Sit. Contract.]])</f>
        <v>0</v>
      </c>
      <c r="BO1027" s="136" t="n">
        <f aca="false">+MIN($D$4,DATOS_[[#This Row],[Fecha Fin Sit. Contract.]])</f>
        <v>0</v>
      </c>
      <c r="BP1027" s="137" t="n">
        <f aca="false">+DATOS_[[#This Row],[% de jornada]]*IF(DATOS_[[#This Row],[% jornada reducida]]="",1,DATOS_[[#This Row],[% jornada reducida]])</f>
        <v>0</v>
      </c>
      <c r="BQ1027" s="137" t="n">
        <f aca="false">+(DATOS_[[#This Row],[F.fin.cal]]-DATOS_[[#This Row],[F.ini.cal]]+1)/($D$4-$D$3+1)</f>
        <v>1</v>
      </c>
      <c r="BR1027" s="137" t="str">
        <f aca="false">IF(OR(AND(DATOS_[[#This Row],[Fecha Fin Contrato]]&lt;$D$3,DATOS_[[#This Row],[Fecha Fin Contrato]]&lt;&gt;""),DATOS_[[#This Row],[Fecha de Contratación]]&gt;$D$4),"Fuera","Dentro")</f>
        <v>Dentro</v>
      </c>
      <c r="BS1027" s="137" t="str">
        <f aca="false" t="array" ref="BS1027:BS1027">IF(MAX(IF(DATOS_[id]=DATOS_[[#This Row],[id]],DATOS_[F.fin.cal]))=DATOS_[[#This Row],[F.fin.cal]],"Sí","NO")</f>
        <v>Sí</v>
      </c>
      <c r="BT1027" s="137" t="str">
        <f aca="false">IF(AND(DATOS_[[#This Row],[% normaliz]]&lt;&gt;1,DATOS_[[#This Row],[% anualiz]]=1),"Sí","NO")</f>
        <v>Sí</v>
      </c>
      <c r="BU1027" s="137" t="str">
        <f aca="false">IF(AND(DATOS_[[#This Row],[% normaliz]]=1,DATOS_[[#This Row],[% anualiz]]&lt;&gt;1),"Sí","NO")</f>
        <v>NO</v>
      </c>
      <c r="BV1027" s="137" t="str">
        <f aca="false">IF(AND(DATOS_[[#This Row],[% normaliz]]&lt;&gt;1,DATOS_[[#This Row],[% anualiz]]&lt;&gt;1),"Sí","NO")</f>
        <v>NO</v>
      </c>
      <c r="BW1027" s="137" t="str">
        <f aca="false">+IF(DATOS_[[#This Row],[% normaliz]]*DATOS_[[#This Row],[% anualiz]]=1,"NO","Sí")</f>
        <v>Sí</v>
      </c>
      <c r="BX1027" s="138" t="e">
        <f aca="false">(DATOS_[[#This Row],[S.BASE]]*(1/DATOS_[[#This Row],[% normaliz]])*(1/DATOS_[[#This Row],[% anualiz]]))*IF(DATOS_[[#This Row],[Check Equiparado]]="Sí",1,0)</f>
        <v>#DIV/0!</v>
      </c>
      <c r="BY10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7" s="138" t="e">
        <f aca="false">+DATOS_[[#This Row],[SALARIO BASE Eq]]+DATOS_[[#This Row],[Tot COMPL.SAL Eq]]</f>
        <v>#DIV/0!</v>
      </c>
      <c r="CA1027" s="138" t="e">
        <f aca="false" t="array" ref="CA1027:CA10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7" s="138" t="e">
        <f aca="false">+DATOS_[[#This Row],[TOTAL SALARIO Eq]]+DATOS_[[#This Row],[Tot Extrasalarial Eq]]</f>
        <v>#DIV/0!</v>
      </c>
      <c r="CC1027" s="139" t="n">
        <f aca="false">DATOS_[[#This Row],[S.BASE]]</f>
        <v>0</v>
      </c>
      <c r="CD1027" s="139" t="n">
        <f aca="false">+SUM(DATOS_[[#This Row],[Conc.Sal.01]:[Conc.Sal.30]])</f>
        <v>0</v>
      </c>
      <c r="CE1027" s="139" t="n">
        <f aca="false">+DATOS_[[#This Row],[SALARIO BASE Ef]]+DATOS_[[#This Row],[Tot COMPL.SAL Ef]]</f>
        <v>0</v>
      </c>
      <c r="CF1027" s="139" t="n">
        <f aca="false">+SUM(DATOS_[[#This Row],[C.Extra.01]:[C.Extra.05]])</f>
        <v>0</v>
      </c>
      <c r="CG1027" s="139" t="n">
        <f aca="false">+DATOS_[[#This Row],[TOTAL SALARIO Ef]]+DATOS_[[#This Row],[Tot Extrasalarial Ef]]</f>
        <v>0</v>
      </c>
      <c r="CH1027" s="140" t="n">
        <f aca="false">MIN(IF(DATOS_[[#This Row],[Fecha Fin Contrato]]="",$D$4,DATOS_[[#This Row],[Fecha Fin Contrato]]),$D$4)-MAX(DATOS_[[#This Row],[Fecha de Contratación]],$D$3)+1</f>
        <v>1</v>
      </c>
      <c r="CI1027" s="141" t="str">
        <f aca="false">IF(COUNTIFS(DATOS_[id],DATOS_[[#This Row],[id]])&gt;1,DATOS_[[#This Row],[id]],"")</f>
        <v/>
      </c>
      <c r="CJ1027" s="141" t="n">
        <f aca="false">(Inicio!$G$10-DATOS_[[#This Row],[Fecha Nacimiento]])/365.25</f>
        <v>0</v>
      </c>
      <c r="CK1027" s="141" t="n">
        <f aca="false">(Inicio!$G$10-DATOS_[[#This Row],[Fecha de Antigüedad]])/365.25</f>
        <v>0</v>
      </c>
      <c r="CL1027" s="141" t="e">
        <f aca="false">+VLOOKUP(DATOS_[[#This Row],[Clave de Contrato]],TblTiposContrato13[],3,0)</f>
        <v>#N/A</v>
      </c>
      <c r="CM1027" s="141" t="e">
        <f aca="false">+VLOOKUP(DATOS_[[#This Row],[Clave de Contrato]],TblTiposContrato13[],4,0)</f>
        <v>#N/A</v>
      </c>
      <c r="CN1027" s="141" t="str">
        <f aca="false">VLOOKUP(DATOS_[[#This Row],[Edad]],CONTRATOS!TblRngEdad,2,1)</f>
        <v>20  o menos</v>
      </c>
      <c r="CO1027" s="141" t="str">
        <f aca="false">VLOOKUP(DATOS_[[#This Row],[Antigüedad]],TblRngAntg14[],2,1)</f>
        <v>0 a 1 años</v>
      </c>
    </row>
    <row r="1028" customFormat="false" ht="13.8" hidden="false" customHeight="false" outlineLevel="0" collapsed="false">
      <c r="D1028" s="128"/>
      <c r="E1028" s="129"/>
      <c r="F1028" s="129"/>
      <c r="G1028" s="129"/>
      <c r="H1028" s="130"/>
      <c r="I1028" s="131"/>
      <c r="J1028" s="128"/>
      <c r="K1028" s="132"/>
      <c r="L1028" s="132"/>
      <c r="M1028" s="133"/>
      <c r="N1028" s="133"/>
      <c r="O1028" s="133"/>
      <c r="P1028" s="129"/>
      <c r="Z1028" s="74"/>
      <c r="AA1028" s="75"/>
      <c r="AB1028" s="75"/>
      <c r="AC1028" s="129"/>
      <c r="AD1028" s="134"/>
      <c r="AE1028" s="134"/>
      <c r="AF1028" s="134"/>
      <c r="AG1028" s="134"/>
      <c r="AH1028" s="134"/>
      <c r="AI1028" s="134"/>
      <c r="AJ1028" s="134"/>
      <c r="AK1028" s="134"/>
      <c r="AL1028" s="134"/>
      <c r="AM1028" s="134"/>
      <c r="AN1028" s="134"/>
      <c r="AO1028" s="134"/>
      <c r="AP1028" s="134"/>
      <c r="AQ1028" s="134"/>
      <c r="AR1028" s="134"/>
      <c r="AS1028" s="134"/>
      <c r="AT1028" s="134"/>
      <c r="AU1028" s="134"/>
      <c r="AV1028" s="134"/>
      <c r="AW1028" s="134"/>
      <c r="AX1028" s="134"/>
      <c r="AY1028" s="134"/>
      <c r="AZ1028" s="134"/>
      <c r="BA1028" s="134"/>
      <c r="BB1028" s="134"/>
      <c r="BC1028" s="134"/>
      <c r="BD1028" s="134"/>
      <c r="BE1028" s="134"/>
      <c r="BF1028" s="134"/>
      <c r="BG1028" s="134"/>
      <c r="BH1028" s="134"/>
      <c r="BI1028" s="134"/>
      <c r="BJ1028" s="134"/>
      <c r="BK1028" s="134"/>
      <c r="BL1028" s="134"/>
      <c r="BM1028" s="135"/>
      <c r="BN1028" s="136" t="n">
        <f aca="false">+MAX($D$3,DATOS_[[#This Row],[Fecha Inicio Sit. Contract.]])</f>
        <v>0</v>
      </c>
      <c r="BO1028" s="136" t="n">
        <f aca="false">+MIN($D$4,DATOS_[[#This Row],[Fecha Fin Sit. Contract.]])</f>
        <v>0</v>
      </c>
      <c r="BP1028" s="137" t="n">
        <f aca="false">+DATOS_[[#This Row],[% de jornada]]*IF(DATOS_[[#This Row],[% jornada reducida]]="",1,DATOS_[[#This Row],[% jornada reducida]])</f>
        <v>0</v>
      </c>
      <c r="BQ1028" s="137" t="n">
        <f aca="false">+(DATOS_[[#This Row],[F.fin.cal]]-DATOS_[[#This Row],[F.ini.cal]]+1)/($D$4-$D$3+1)</f>
        <v>1</v>
      </c>
      <c r="BR1028" s="137" t="str">
        <f aca="false">IF(OR(AND(DATOS_[[#This Row],[Fecha Fin Contrato]]&lt;$D$3,DATOS_[[#This Row],[Fecha Fin Contrato]]&lt;&gt;""),DATOS_[[#This Row],[Fecha de Contratación]]&gt;$D$4),"Fuera","Dentro")</f>
        <v>Dentro</v>
      </c>
      <c r="BS1028" s="137" t="str">
        <f aca="false" t="array" ref="BS1028:BS1028">IF(MAX(IF(DATOS_[id]=DATOS_[[#This Row],[id]],DATOS_[F.fin.cal]))=DATOS_[[#This Row],[F.fin.cal]],"Sí","NO")</f>
        <v>Sí</v>
      </c>
      <c r="BT1028" s="137" t="str">
        <f aca="false">IF(AND(DATOS_[[#This Row],[% normaliz]]&lt;&gt;1,DATOS_[[#This Row],[% anualiz]]=1),"Sí","NO")</f>
        <v>Sí</v>
      </c>
      <c r="BU1028" s="137" t="str">
        <f aca="false">IF(AND(DATOS_[[#This Row],[% normaliz]]=1,DATOS_[[#This Row],[% anualiz]]&lt;&gt;1),"Sí","NO")</f>
        <v>NO</v>
      </c>
      <c r="BV1028" s="137" t="str">
        <f aca="false">IF(AND(DATOS_[[#This Row],[% normaliz]]&lt;&gt;1,DATOS_[[#This Row],[% anualiz]]&lt;&gt;1),"Sí","NO")</f>
        <v>NO</v>
      </c>
      <c r="BW1028" s="137" t="str">
        <f aca="false">+IF(DATOS_[[#This Row],[% normaliz]]*DATOS_[[#This Row],[% anualiz]]=1,"NO","Sí")</f>
        <v>Sí</v>
      </c>
      <c r="BX1028" s="138" t="e">
        <f aca="false">(DATOS_[[#This Row],[S.BASE]]*(1/DATOS_[[#This Row],[% normaliz]])*(1/DATOS_[[#This Row],[% anualiz]]))*IF(DATOS_[[#This Row],[Check Equiparado]]="Sí",1,0)</f>
        <v>#DIV/0!</v>
      </c>
      <c r="BY10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8" s="138" t="e">
        <f aca="false">+DATOS_[[#This Row],[SALARIO BASE Eq]]+DATOS_[[#This Row],[Tot COMPL.SAL Eq]]</f>
        <v>#DIV/0!</v>
      </c>
      <c r="CA1028" s="138" t="e">
        <f aca="false" t="array" ref="CA1028:CA10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8" s="138" t="e">
        <f aca="false">+DATOS_[[#This Row],[TOTAL SALARIO Eq]]+DATOS_[[#This Row],[Tot Extrasalarial Eq]]</f>
        <v>#DIV/0!</v>
      </c>
      <c r="CC1028" s="139" t="n">
        <f aca="false">DATOS_[[#This Row],[S.BASE]]</f>
        <v>0</v>
      </c>
      <c r="CD1028" s="139" t="n">
        <f aca="false">+SUM(DATOS_[[#This Row],[Conc.Sal.01]:[Conc.Sal.30]])</f>
        <v>0</v>
      </c>
      <c r="CE1028" s="139" t="n">
        <f aca="false">+DATOS_[[#This Row],[SALARIO BASE Ef]]+DATOS_[[#This Row],[Tot COMPL.SAL Ef]]</f>
        <v>0</v>
      </c>
      <c r="CF1028" s="139" t="n">
        <f aca="false">+SUM(DATOS_[[#This Row],[C.Extra.01]:[C.Extra.05]])</f>
        <v>0</v>
      </c>
      <c r="CG1028" s="139" t="n">
        <f aca="false">+DATOS_[[#This Row],[TOTAL SALARIO Ef]]+DATOS_[[#This Row],[Tot Extrasalarial Ef]]</f>
        <v>0</v>
      </c>
      <c r="CH1028" s="140" t="n">
        <f aca="false">MIN(IF(DATOS_[[#This Row],[Fecha Fin Contrato]]="",$D$4,DATOS_[[#This Row],[Fecha Fin Contrato]]),$D$4)-MAX(DATOS_[[#This Row],[Fecha de Contratación]],$D$3)+1</f>
        <v>1</v>
      </c>
      <c r="CI1028" s="141" t="str">
        <f aca="false">IF(COUNTIFS(DATOS_[id],DATOS_[[#This Row],[id]])&gt;1,DATOS_[[#This Row],[id]],"")</f>
        <v/>
      </c>
      <c r="CJ1028" s="141" t="n">
        <f aca="false">(Inicio!$G$10-DATOS_[[#This Row],[Fecha Nacimiento]])/365.25</f>
        <v>0</v>
      </c>
      <c r="CK1028" s="141" t="n">
        <f aca="false">(Inicio!$G$10-DATOS_[[#This Row],[Fecha de Antigüedad]])/365.25</f>
        <v>0</v>
      </c>
      <c r="CL1028" s="141" t="e">
        <f aca="false">+VLOOKUP(DATOS_[[#This Row],[Clave de Contrato]],TblTiposContrato13[],3,0)</f>
        <v>#N/A</v>
      </c>
      <c r="CM1028" s="141" t="e">
        <f aca="false">+VLOOKUP(DATOS_[[#This Row],[Clave de Contrato]],TblTiposContrato13[],4,0)</f>
        <v>#N/A</v>
      </c>
      <c r="CN1028" s="141" t="str">
        <f aca="false">VLOOKUP(DATOS_[[#This Row],[Edad]],CONTRATOS!TblRngEdad,2,1)</f>
        <v>20  o menos</v>
      </c>
      <c r="CO1028" s="141" t="str">
        <f aca="false">VLOOKUP(DATOS_[[#This Row],[Antigüedad]],TblRngAntg14[],2,1)</f>
        <v>0 a 1 años</v>
      </c>
    </row>
    <row r="1029" customFormat="false" ht="13.8" hidden="false" customHeight="false" outlineLevel="0" collapsed="false">
      <c r="D1029" s="128"/>
      <c r="E1029" s="129"/>
      <c r="F1029" s="129"/>
      <c r="G1029" s="129"/>
      <c r="H1029" s="130"/>
      <c r="I1029" s="131"/>
      <c r="J1029" s="128"/>
      <c r="K1029" s="132"/>
      <c r="L1029" s="132"/>
      <c r="M1029" s="133"/>
      <c r="N1029" s="133"/>
      <c r="O1029" s="133"/>
      <c r="P1029" s="129"/>
      <c r="Z1029" s="74"/>
      <c r="AA1029" s="75"/>
      <c r="AB1029" s="75"/>
      <c r="AC1029" s="129"/>
      <c r="AD1029" s="134"/>
      <c r="AE1029" s="134"/>
      <c r="AF1029" s="134"/>
      <c r="AG1029" s="134"/>
      <c r="AH1029" s="134"/>
      <c r="AI1029" s="134"/>
      <c r="AJ1029" s="134"/>
      <c r="AK1029" s="134"/>
      <c r="AL1029" s="134"/>
      <c r="AM1029" s="134"/>
      <c r="AN1029" s="134"/>
      <c r="AO1029" s="134"/>
      <c r="AP1029" s="134"/>
      <c r="AQ1029" s="134"/>
      <c r="AR1029" s="134"/>
      <c r="AS1029" s="134"/>
      <c r="AT1029" s="134"/>
      <c r="AU1029" s="134"/>
      <c r="AV1029" s="134"/>
      <c r="AW1029" s="134"/>
      <c r="AX1029" s="134"/>
      <c r="AY1029" s="134"/>
      <c r="AZ1029" s="134"/>
      <c r="BA1029" s="134"/>
      <c r="BB1029" s="134"/>
      <c r="BC1029" s="134"/>
      <c r="BD1029" s="134"/>
      <c r="BE1029" s="134"/>
      <c r="BF1029" s="134"/>
      <c r="BG1029" s="134"/>
      <c r="BH1029" s="134"/>
      <c r="BI1029" s="134"/>
      <c r="BJ1029" s="134"/>
      <c r="BK1029" s="134"/>
      <c r="BL1029" s="134"/>
      <c r="BM1029" s="135"/>
      <c r="BN1029" s="136" t="n">
        <f aca="false">+MAX($D$3,DATOS_[[#This Row],[Fecha Inicio Sit. Contract.]])</f>
        <v>0</v>
      </c>
      <c r="BO1029" s="136" t="n">
        <f aca="false">+MIN($D$4,DATOS_[[#This Row],[Fecha Fin Sit. Contract.]])</f>
        <v>0</v>
      </c>
      <c r="BP1029" s="137" t="n">
        <f aca="false">+DATOS_[[#This Row],[% de jornada]]*IF(DATOS_[[#This Row],[% jornada reducida]]="",1,DATOS_[[#This Row],[% jornada reducida]])</f>
        <v>0</v>
      </c>
      <c r="BQ1029" s="137" t="n">
        <f aca="false">+(DATOS_[[#This Row],[F.fin.cal]]-DATOS_[[#This Row],[F.ini.cal]]+1)/($D$4-$D$3+1)</f>
        <v>1</v>
      </c>
      <c r="BR1029" s="137" t="str">
        <f aca="false">IF(OR(AND(DATOS_[[#This Row],[Fecha Fin Contrato]]&lt;$D$3,DATOS_[[#This Row],[Fecha Fin Contrato]]&lt;&gt;""),DATOS_[[#This Row],[Fecha de Contratación]]&gt;$D$4),"Fuera","Dentro")</f>
        <v>Dentro</v>
      </c>
      <c r="BS1029" s="137" t="str">
        <f aca="false" t="array" ref="BS1029:BS1029">IF(MAX(IF(DATOS_[id]=DATOS_[[#This Row],[id]],DATOS_[F.fin.cal]))=DATOS_[[#This Row],[F.fin.cal]],"Sí","NO")</f>
        <v>Sí</v>
      </c>
      <c r="BT1029" s="137" t="str">
        <f aca="false">IF(AND(DATOS_[[#This Row],[% normaliz]]&lt;&gt;1,DATOS_[[#This Row],[% anualiz]]=1),"Sí","NO")</f>
        <v>Sí</v>
      </c>
      <c r="BU1029" s="137" t="str">
        <f aca="false">IF(AND(DATOS_[[#This Row],[% normaliz]]=1,DATOS_[[#This Row],[% anualiz]]&lt;&gt;1),"Sí","NO")</f>
        <v>NO</v>
      </c>
      <c r="BV1029" s="137" t="str">
        <f aca="false">IF(AND(DATOS_[[#This Row],[% normaliz]]&lt;&gt;1,DATOS_[[#This Row],[% anualiz]]&lt;&gt;1),"Sí","NO")</f>
        <v>NO</v>
      </c>
      <c r="BW1029" s="137" t="str">
        <f aca="false">+IF(DATOS_[[#This Row],[% normaliz]]*DATOS_[[#This Row],[% anualiz]]=1,"NO","Sí")</f>
        <v>Sí</v>
      </c>
      <c r="BX1029" s="138" t="e">
        <f aca="false">(DATOS_[[#This Row],[S.BASE]]*(1/DATOS_[[#This Row],[% normaliz]])*(1/DATOS_[[#This Row],[% anualiz]]))*IF(DATOS_[[#This Row],[Check Equiparado]]="Sí",1,0)</f>
        <v>#DIV/0!</v>
      </c>
      <c r="BY10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9" s="138" t="e">
        <f aca="false">+DATOS_[[#This Row],[SALARIO BASE Eq]]+DATOS_[[#This Row],[Tot COMPL.SAL Eq]]</f>
        <v>#DIV/0!</v>
      </c>
      <c r="CA1029" s="138" t="e">
        <f aca="false" t="array" ref="CA1029:CA10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9" s="138" t="e">
        <f aca="false">+DATOS_[[#This Row],[TOTAL SALARIO Eq]]+DATOS_[[#This Row],[Tot Extrasalarial Eq]]</f>
        <v>#DIV/0!</v>
      </c>
      <c r="CC1029" s="139" t="n">
        <f aca="false">DATOS_[[#This Row],[S.BASE]]</f>
        <v>0</v>
      </c>
      <c r="CD1029" s="139" t="n">
        <f aca="false">+SUM(DATOS_[[#This Row],[Conc.Sal.01]:[Conc.Sal.30]])</f>
        <v>0</v>
      </c>
      <c r="CE1029" s="139" t="n">
        <f aca="false">+DATOS_[[#This Row],[SALARIO BASE Ef]]+DATOS_[[#This Row],[Tot COMPL.SAL Ef]]</f>
        <v>0</v>
      </c>
      <c r="CF1029" s="139" t="n">
        <f aca="false">+SUM(DATOS_[[#This Row],[C.Extra.01]:[C.Extra.05]])</f>
        <v>0</v>
      </c>
      <c r="CG1029" s="139" t="n">
        <f aca="false">+DATOS_[[#This Row],[TOTAL SALARIO Ef]]+DATOS_[[#This Row],[Tot Extrasalarial Ef]]</f>
        <v>0</v>
      </c>
      <c r="CH1029" s="140" t="n">
        <f aca="false">MIN(IF(DATOS_[[#This Row],[Fecha Fin Contrato]]="",$D$4,DATOS_[[#This Row],[Fecha Fin Contrato]]),$D$4)-MAX(DATOS_[[#This Row],[Fecha de Contratación]],$D$3)+1</f>
        <v>1</v>
      </c>
      <c r="CI1029" s="141" t="str">
        <f aca="false">IF(COUNTIFS(DATOS_[id],DATOS_[[#This Row],[id]])&gt;1,DATOS_[[#This Row],[id]],"")</f>
        <v/>
      </c>
      <c r="CJ1029" s="141" t="n">
        <f aca="false">(Inicio!$G$10-DATOS_[[#This Row],[Fecha Nacimiento]])/365.25</f>
        <v>0</v>
      </c>
      <c r="CK1029" s="141" t="n">
        <f aca="false">(Inicio!$G$10-DATOS_[[#This Row],[Fecha de Antigüedad]])/365.25</f>
        <v>0</v>
      </c>
      <c r="CL1029" s="141" t="e">
        <f aca="false">+VLOOKUP(DATOS_[[#This Row],[Clave de Contrato]],TblTiposContrato13[],3,0)</f>
        <v>#N/A</v>
      </c>
      <c r="CM1029" s="141" t="e">
        <f aca="false">+VLOOKUP(DATOS_[[#This Row],[Clave de Contrato]],TblTiposContrato13[],4,0)</f>
        <v>#N/A</v>
      </c>
      <c r="CN1029" s="141" t="str">
        <f aca="false">VLOOKUP(DATOS_[[#This Row],[Edad]],CONTRATOS!TblRngEdad,2,1)</f>
        <v>20  o menos</v>
      </c>
      <c r="CO1029" s="141" t="str">
        <f aca="false">VLOOKUP(DATOS_[[#This Row],[Antigüedad]],TblRngAntg14[],2,1)</f>
        <v>0 a 1 años</v>
      </c>
    </row>
    <row r="1030" customFormat="false" ht="13.8" hidden="false" customHeight="false" outlineLevel="0" collapsed="false">
      <c r="D1030" s="128"/>
      <c r="E1030" s="129"/>
      <c r="F1030" s="129"/>
      <c r="G1030" s="129"/>
      <c r="H1030" s="130"/>
      <c r="I1030" s="131"/>
      <c r="J1030" s="128"/>
      <c r="K1030" s="132"/>
      <c r="L1030" s="132"/>
      <c r="M1030" s="133"/>
      <c r="N1030" s="133"/>
      <c r="O1030" s="133"/>
      <c r="P1030" s="129"/>
      <c r="Z1030" s="74"/>
      <c r="AA1030" s="75"/>
      <c r="AB1030" s="75"/>
      <c r="AC1030" s="129"/>
      <c r="AD1030" s="134"/>
      <c r="AE1030" s="134"/>
      <c r="AF1030" s="134"/>
      <c r="AG1030" s="134"/>
      <c r="AH1030" s="134"/>
      <c r="AI1030" s="134"/>
      <c r="AJ1030" s="134"/>
      <c r="AK1030" s="134"/>
      <c r="AL1030" s="134"/>
      <c r="AM1030" s="134"/>
      <c r="AN1030" s="134"/>
      <c r="AO1030" s="134"/>
      <c r="AP1030" s="134"/>
      <c r="AQ1030" s="134"/>
      <c r="AR1030" s="134"/>
      <c r="AS1030" s="134"/>
      <c r="AT1030" s="134"/>
      <c r="AU1030" s="134"/>
      <c r="AV1030" s="134"/>
      <c r="AW1030" s="134"/>
      <c r="AX1030" s="134"/>
      <c r="AY1030" s="134"/>
      <c r="AZ1030" s="134"/>
      <c r="BA1030" s="134"/>
      <c r="BB1030" s="134"/>
      <c r="BC1030" s="134"/>
      <c r="BD1030" s="134"/>
      <c r="BE1030" s="134"/>
      <c r="BF1030" s="134"/>
      <c r="BG1030" s="134"/>
      <c r="BH1030" s="134"/>
      <c r="BI1030" s="134"/>
      <c r="BJ1030" s="134"/>
      <c r="BK1030" s="134"/>
      <c r="BL1030" s="134"/>
      <c r="BM1030" s="135"/>
      <c r="BN1030" s="136" t="n">
        <f aca="false">+MAX($D$3,DATOS_[[#This Row],[Fecha Inicio Sit. Contract.]])</f>
        <v>0</v>
      </c>
      <c r="BO1030" s="136" t="n">
        <f aca="false">+MIN($D$4,DATOS_[[#This Row],[Fecha Fin Sit. Contract.]])</f>
        <v>0</v>
      </c>
      <c r="BP1030" s="137" t="n">
        <f aca="false">+DATOS_[[#This Row],[% de jornada]]*IF(DATOS_[[#This Row],[% jornada reducida]]="",1,DATOS_[[#This Row],[% jornada reducida]])</f>
        <v>0</v>
      </c>
      <c r="BQ1030" s="137" t="n">
        <f aca="false">+(DATOS_[[#This Row],[F.fin.cal]]-DATOS_[[#This Row],[F.ini.cal]]+1)/($D$4-$D$3+1)</f>
        <v>1</v>
      </c>
      <c r="BR1030" s="137" t="str">
        <f aca="false">IF(OR(AND(DATOS_[[#This Row],[Fecha Fin Contrato]]&lt;$D$3,DATOS_[[#This Row],[Fecha Fin Contrato]]&lt;&gt;""),DATOS_[[#This Row],[Fecha de Contratación]]&gt;$D$4),"Fuera","Dentro")</f>
        <v>Dentro</v>
      </c>
      <c r="BS1030" s="137" t="str">
        <f aca="false" t="array" ref="BS1030:BS1030">IF(MAX(IF(DATOS_[id]=DATOS_[[#This Row],[id]],DATOS_[F.fin.cal]))=DATOS_[[#This Row],[F.fin.cal]],"Sí","NO")</f>
        <v>Sí</v>
      </c>
      <c r="BT1030" s="137" t="str">
        <f aca="false">IF(AND(DATOS_[[#This Row],[% normaliz]]&lt;&gt;1,DATOS_[[#This Row],[% anualiz]]=1),"Sí","NO")</f>
        <v>Sí</v>
      </c>
      <c r="BU1030" s="137" t="str">
        <f aca="false">IF(AND(DATOS_[[#This Row],[% normaliz]]=1,DATOS_[[#This Row],[% anualiz]]&lt;&gt;1),"Sí","NO")</f>
        <v>NO</v>
      </c>
      <c r="BV1030" s="137" t="str">
        <f aca="false">IF(AND(DATOS_[[#This Row],[% normaliz]]&lt;&gt;1,DATOS_[[#This Row],[% anualiz]]&lt;&gt;1),"Sí","NO")</f>
        <v>NO</v>
      </c>
      <c r="BW1030" s="137" t="str">
        <f aca="false">+IF(DATOS_[[#This Row],[% normaliz]]*DATOS_[[#This Row],[% anualiz]]=1,"NO","Sí")</f>
        <v>Sí</v>
      </c>
      <c r="BX1030" s="138" t="e">
        <f aca="false">(DATOS_[[#This Row],[S.BASE]]*(1/DATOS_[[#This Row],[% normaliz]])*(1/DATOS_[[#This Row],[% anualiz]]))*IF(DATOS_[[#This Row],[Check Equiparado]]="Sí",1,0)</f>
        <v>#DIV/0!</v>
      </c>
      <c r="BY10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0" s="138" t="e">
        <f aca="false">+DATOS_[[#This Row],[SALARIO BASE Eq]]+DATOS_[[#This Row],[Tot COMPL.SAL Eq]]</f>
        <v>#DIV/0!</v>
      </c>
      <c r="CA1030" s="138" t="e">
        <f aca="false" t="array" ref="CA1030:CA10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0" s="138" t="e">
        <f aca="false">+DATOS_[[#This Row],[TOTAL SALARIO Eq]]+DATOS_[[#This Row],[Tot Extrasalarial Eq]]</f>
        <v>#DIV/0!</v>
      </c>
      <c r="CC1030" s="139" t="n">
        <f aca="false">DATOS_[[#This Row],[S.BASE]]</f>
        <v>0</v>
      </c>
      <c r="CD1030" s="139" t="n">
        <f aca="false">+SUM(DATOS_[[#This Row],[Conc.Sal.01]:[Conc.Sal.30]])</f>
        <v>0</v>
      </c>
      <c r="CE1030" s="139" t="n">
        <f aca="false">+DATOS_[[#This Row],[SALARIO BASE Ef]]+DATOS_[[#This Row],[Tot COMPL.SAL Ef]]</f>
        <v>0</v>
      </c>
      <c r="CF1030" s="139" t="n">
        <f aca="false">+SUM(DATOS_[[#This Row],[C.Extra.01]:[C.Extra.05]])</f>
        <v>0</v>
      </c>
      <c r="CG1030" s="139" t="n">
        <f aca="false">+DATOS_[[#This Row],[TOTAL SALARIO Ef]]+DATOS_[[#This Row],[Tot Extrasalarial Ef]]</f>
        <v>0</v>
      </c>
      <c r="CH1030" s="140" t="n">
        <f aca="false">MIN(IF(DATOS_[[#This Row],[Fecha Fin Contrato]]="",$D$4,DATOS_[[#This Row],[Fecha Fin Contrato]]),$D$4)-MAX(DATOS_[[#This Row],[Fecha de Contratación]],$D$3)+1</f>
        <v>1</v>
      </c>
      <c r="CI1030" s="141" t="str">
        <f aca="false">IF(COUNTIFS(DATOS_[id],DATOS_[[#This Row],[id]])&gt;1,DATOS_[[#This Row],[id]],"")</f>
        <v/>
      </c>
      <c r="CJ1030" s="141" t="n">
        <f aca="false">(Inicio!$G$10-DATOS_[[#This Row],[Fecha Nacimiento]])/365.25</f>
        <v>0</v>
      </c>
      <c r="CK1030" s="141" t="n">
        <f aca="false">(Inicio!$G$10-DATOS_[[#This Row],[Fecha de Antigüedad]])/365.25</f>
        <v>0</v>
      </c>
      <c r="CL1030" s="141" t="e">
        <f aca="false">+VLOOKUP(DATOS_[[#This Row],[Clave de Contrato]],TblTiposContrato13[],3,0)</f>
        <v>#N/A</v>
      </c>
      <c r="CM1030" s="141" t="e">
        <f aca="false">+VLOOKUP(DATOS_[[#This Row],[Clave de Contrato]],TblTiposContrato13[],4,0)</f>
        <v>#N/A</v>
      </c>
      <c r="CN1030" s="141" t="str">
        <f aca="false">VLOOKUP(DATOS_[[#This Row],[Edad]],CONTRATOS!TblRngEdad,2,1)</f>
        <v>20  o menos</v>
      </c>
      <c r="CO1030" s="141" t="str">
        <f aca="false">VLOOKUP(DATOS_[[#This Row],[Antigüedad]],TblRngAntg14[],2,1)</f>
        <v>0 a 1 años</v>
      </c>
    </row>
    <row r="1031" customFormat="false" ht="13.8" hidden="false" customHeight="false" outlineLevel="0" collapsed="false">
      <c r="D1031" s="128"/>
      <c r="E1031" s="129"/>
      <c r="F1031" s="129"/>
      <c r="G1031" s="129"/>
      <c r="H1031" s="130"/>
      <c r="I1031" s="131"/>
      <c r="J1031" s="128"/>
      <c r="K1031" s="132"/>
      <c r="L1031" s="132"/>
      <c r="M1031" s="133"/>
      <c r="N1031" s="133"/>
      <c r="O1031" s="133"/>
      <c r="P1031" s="129"/>
      <c r="Z1031" s="74"/>
      <c r="AA1031" s="75"/>
      <c r="AB1031" s="75"/>
      <c r="AC1031" s="129"/>
      <c r="AD1031" s="134"/>
      <c r="AE1031" s="134"/>
      <c r="AF1031" s="134"/>
      <c r="AG1031" s="134"/>
      <c r="AH1031" s="134"/>
      <c r="AI1031" s="134"/>
      <c r="AJ1031" s="134"/>
      <c r="AK1031" s="134"/>
      <c r="AL1031" s="134"/>
      <c r="AM1031" s="134"/>
      <c r="AN1031" s="134"/>
      <c r="AO1031" s="134"/>
      <c r="AP1031" s="134"/>
      <c r="AQ1031" s="134"/>
      <c r="AR1031" s="134"/>
      <c r="AS1031" s="134"/>
      <c r="AT1031" s="134"/>
      <c r="AU1031" s="134"/>
      <c r="AV1031" s="134"/>
      <c r="AW1031" s="134"/>
      <c r="AX1031" s="134"/>
      <c r="AY1031" s="134"/>
      <c r="AZ1031" s="134"/>
      <c r="BA1031" s="134"/>
      <c r="BB1031" s="134"/>
      <c r="BC1031" s="134"/>
      <c r="BD1031" s="134"/>
      <c r="BE1031" s="134"/>
      <c r="BF1031" s="134"/>
      <c r="BG1031" s="134"/>
      <c r="BH1031" s="134"/>
      <c r="BI1031" s="134"/>
      <c r="BJ1031" s="134"/>
      <c r="BK1031" s="134"/>
      <c r="BL1031" s="134"/>
      <c r="BM1031" s="135"/>
      <c r="BN1031" s="136" t="n">
        <f aca="false">+MAX($D$3,DATOS_[[#This Row],[Fecha Inicio Sit. Contract.]])</f>
        <v>0</v>
      </c>
      <c r="BO1031" s="136" t="n">
        <f aca="false">+MIN($D$4,DATOS_[[#This Row],[Fecha Fin Sit. Contract.]])</f>
        <v>0</v>
      </c>
      <c r="BP1031" s="137" t="n">
        <f aca="false">+DATOS_[[#This Row],[% de jornada]]*IF(DATOS_[[#This Row],[% jornada reducida]]="",1,DATOS_[[#This Row],[% jornada reducida]])</f>
        <v>0</v>
      </c>
      <c r="BQ1031" s="137" t="n">
        <f aca="false">+(DATOS_[[#This Row],[F.fin.cal]]-DATOS_[[#This Row],[F.ini.cal]]+1)/($D$4-$D$3+1)</f>
        <v>1</v>
      </c>
      <c r="BR1031" s="137" t="str">
        <f aca="false">IF(OR(AND(DATOS_[[#This Row],[Fecha Fin Contrato]]&lt;$D$3,DATOS_[[#This Row],[Fecha Fin Contrato]]&lt;&gt;""),DATOS_[[#This Row],[Fecha de Contratación]]&gt;$D$4),"Fuera","Dentro")</f>
        <v>Dentro</v>
      </c>
      <c r="BS1031" s="137" t="str">
        <f aca="false" t="array" ref="BS1031:BS1031">IF(MAX(IF(DATOS_[id]=DATOS_[[#This Row],[id]],DATOS_[F.fin.cal]))=DATOS_[[#This Row],[F.fin.cal]],"Sí","NO")</f>
        <v>Sí</v>
      </c>
      <c r="BT1031" s="137" t="str">
        <f aca="false">IF(AND(DATOS_[[#This Row],[% normaliz]]&lt;&gt;1,DATOS_[[#This Row],[% anualiz]]=1),"Sí","NO")</f>
        <v>Sí</v>
      </c>
      <c r="BU1031" s="137" t="str">
        <f aca="false">IF(AND(DATOS_[[#This Row],[% normaliz]]=1,DATOS_[[#This Row],[% anualiz]]&lt;&gt;1),"Sí","NO")</f>
        <v>NO</v>
      </c>
      <c r="BV1031" s="137" t="str">
        <f aca="false">IF(AND(DATOS_[[#This Row],[% normaliz]]&lt;&gt;1,DATOS_[[#This Row],[% anualiz]]&lt;&gt;1),"Sí","NO")</f>
        <v>NO</v>
      </c>
      <c r="BW1031" s="137" t="str">
        <f aca="false">+IF(DATOS_[[#This Row],[% normaliz]]*DATOS_[[#This Row],[% anualiz]]=1,"NO","Sí")</f>
        <v>Sí</v>
      </c>
      <c r="BX1031" s="138" t="e">
        <f aca="false">(DATOS_[[#This Row],[S.BASE]]*(1/DATOS_[[#This Row],[% normaliz]])*(1/DATOS_[[#This Row],[% anualiz]]))*IF(DATOS_[[#This Row],[Check Equiparado]]="Sí",1,0)</f>
        <v>#DIV/0!</v>
      </c>
      <c r="BY10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1" s="138" t="e">
        <f aca="false">+DATOS_[[#This Row],[SALARIO BASE Eq]]+DATOS_[[#This Row],[Tot COMPL.SAL Eq]]</f>
        <v>#DIV/0!</v>
      </c>
      <c r="CA1031" s="138" t="e">
        <f aca="false" t="array" ref="CA1031:CA10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1" s="138" t="e">
        <f aca="false">+DATOS_[[#This Row],[TOTAL SALARIO Eq]]+DATOS_[[#This Row],[Tot Extrasalarial Eq]]</f>
        <v>#DIV/0!</v>
      </c>
      <c r="CC1031" s="139" t="n">
        <f aca="false">DATOS_[[#This Row],[S.BASE]]</f>
        <v>0</v>
      </c>
      <c r="CD1031" s="139" t="n">
        <f aca="false">+SUM(DATOS_[[#This Row],[Conc.Sal.01]:[Conc.Sal.30]])</f>
        <v>0</v>
      </c>
      <c r="CE1031" s="139" t="n">
        <f aca="false">+DATOS_[[#This Row],[SALARIO BASE Ef]]+DATOS_[[#This Row],[Tot COMPL.SAL Ef]]</f>
        <v>0</v>
      </c>
      <c r="CF1031" s="139" t="n">
        <f aca="false">+SUM(DATOS_[[#This Row],[C.Extra.01]:[C.Extra.05]])</f>
        <v>0</v>
      </c>
      <c r="CG1031" s="139" t="n">
        <f aca="false">+DATOS_[[#This Row],[TOTAL SALARIO Ef]]+DATOS_[[#This Row],[Tot Extrasalarial Ef]]</f>
        <v>0</v>
      </c>
      <c r="CH1031" s="140" t="n">
        <f aca="false">MIN(IF(DATOS_[[#This Row],[Fecha Fin Contrato]]="",$D$4,DATOS_[[#This Row],[Fecha Fin Contrato]]),$D$4)-MAX(DATOS_[[#This Row],[Fecha de Contratación]],$D$3)+1</f>
        <v>1</v>
      </c>
      <c r="CI1031" s="141" t="str">
        <f aca="false">IF(COUNTIFS(DATOS_[id],DATOS_[[#This Row],[id]])&gt;1,DATOS_[[#This Row],[id]],"")</f>
        <v/>
      </c>
      <c r="CJ1031" s="141" t="n">
        <f aca="false">(Inicio!$G$10-DATOS_[[#This Row],[Fecha Nacimiento]])/365.25</f>
        <v>0</v>
      </c>
      <c r="CK1031" s="141" t="n">
        <f aca="false">(Inicio!$G$10-DATOS_[[#This Row],[Fecha de Antigüedad]])/365.25</f>
        <v>0</v>
      </c>
      <c r="CL1031" s="141" t="e">
        <f aca="false">+VLOOKUP(DATOS_[[#This Row],[Clave de Contrato]],TblTiposContrato13[],3,0)</f>
        <v>#N/A</v>
      </c>
      <c r="CM1031" s="141" t="e">
        <f aca="false">+VLOOKUP(DATOS_[[#This Row],[Clave de Contrato]],TblTiposContrato13[],4,0)</f>
        <v>#N/A</v>
      </c>
      <c r="CN1031" s="141" t="str">
        <f aca="false">VLOOKUP(DATOS_[[#This Row],[Edad]],CONTRATOS!TblRngEdad,2,1)</f>
        <v>20  o menos</v>
      </c>
      <c r="CO1031" s="141" t="str">
        <f aca="false">VLOOKUP(DATOS_[[#This Row],[Antigüedad]],TblRngAntg14[],2,1)</f>
        <v>0 a 1 años</v>
      </c>
    </row>
    <row r="1032" customFormat="false" ht="13.8" hidden="false" customHeight="false" outlineLevel="0" collapsed="false">
      <c r="D1032" s="128"/>
      <c r="E1032" s="129"/>
      <c r="F1032" s="129"/>
      <c r="G1032" s="129"/>
      <c r="H1032" s="130"/>
      <c r="I1032" s="131"/>
      <c r="J1032" s="128"/>
      <c r="K1032" s="132"/>
      <c r="L1032" s="132"/>
      <c r="M1032" s="133"/>
      <c r="N1032" s="133"/>
      <c r="O1032" s="133"/>
      <c r="P1032" s="129"/>
      <c r="Z1032" s="74"/>
      <c r="AA1032" s="75"/>
      <c r="AB1032" s="75"/>
      <c r="AC1032" s="129"/>
      <c r="AD1032" s="134"/>
      <c r="AE1032" s="134"/>
      <c r="AF1032" s="134"/>
      <c r="AG1032" s="134"/>
      <c r="AH1032" s="134"/>
      <c r="AI1032" s="134"/>
      <c r="AJ1032" s="134"/>
      <c r="AK1032" s="134"/>
      <c r="AL1032" s="134"/>
      <c r="AM1032" s="134"/>
      <c r="AN1032" s="134"/>
      <c r="AO1032" s="134"/>
      <c r="AP1032" s="134"/>
      <c r="AQ1032" s="134"/>
      <c r="AR1032" s="134"/>
      <c r="AS1032" s="134"/>
      <c r="AT1032" s="134"/>
      <c r="AU1032" s="134"/>
      <c r="AV1032" s="134"/>
      <c r="AW1032" s="134"/>
      <c r="AX1032" s="134"/>
      <c r="AY1032" s="134"/>
      <c r="AZ1032" s="134"/>
      <c r="BA1032" s="134"/>
      <c r="BB1032" s="134"/>
      <c r="BC1032" s="134"/>
      <c r="BD1032" s="134"/>
      <c r="BE1032" s="134"/>
      <c r="BF1032" s="134"/>
      <c r="BG1032" s="134"/>
      <c r="BH1032" s="134"/>
      <c r="BI1032" s="134"/>
      <c r="BJ1032" s="134"/>
      <c r="BK1032" s="134"/>
      <c r="BL1032" s="134"/>
      <c r="BM1032" s="135"/>
      <c r="BN1032" s="136" t="n">
        <f aca="false">+MAX($D$3,DATOS_[[#This Row],[Fecha Inicio Sit. Contract.]])</f>
        <v>0</v>
      </c>
      <c r="BO1032" s="136" t="n">
        <f aca="false">+MIN($D$4,DATOS_[[#This Row],[Fecha Fin Sit. Contract.]])</f>
        <v>0</v>
      </c>
      <c r="BP1032" s="137" t="n">
        <f aca="false">+DATOS_[[#This Row],[% de jornada]]*IF(DATOS_[[#This Row],[% jornada reducida]]="",1,DATOS_[[#This Row],[% jornada reducida]])</f>
        <v>0</v>
      </c>
      <c r="BQ1032" s="137" t="n">
        <f aca="false">+(DATOS_[[#This Row],[F.fin.cal]]-DATOS_[[#This Row],[F.ini.cal]]+1)/($D$4-$D$3+1)</f>
        <v>1</v>
      </c>
      <c r="BR1032" s="137" t="str">
        <f aca="false">IF(OR(AND(DATOS_[[#This Row],[Fecha Fin Contrato]]&lt;$D$3,DATOS_[[#This Row],[Fecha Fin Contrato]]&lt;&gt;""),DATOS_[[#This Row],[Fecha de Contratación]]&gt;$D$4),"Fuera","Dentro")</f>
        <v>Dentro</v>
      </c>
      <c r="BS1032" s="137" t="str">
        <f aca="false" t="array" ref="BS1032:BS1032">IF(MAX(IF(DATOS_[id]=DATOS_[[#This Row],[id]],DATOS_[F.fin.cal]))=DATOS_[[#This Row],[F.fin.cal]],"Sí","NO")</f>
        <v>Sí</v>
      </c>
      <c r="BT1032" s="137" t="str">
        <f aca="false">IF(AND(DATOS_[[#This Row],[% normaliz]]&lt;&gt;1,DATOS_[[#This Row],[% anualiz]]=1),"Sí","NO")</f>
        <v>Sí</v>
      </c>
      <c r="BU1032" s="137" t="str">
        <f aca="false">IF(AND(DATOS_[[#This Row],[% normaliz]]=1,DATOS_[[#This Row],[% anualiz]]&lt;&gt;1),"Sí","NO")</f>
        <v>NO</v>
      </c>
      <c r="BV1032" s="137" t="str">
        <f aca="false">IF(AND(DATOS_[[#This Row],[% normaliz]]&lt;&gt;1,DATOS_[[#This Row],[% anualiz]]&lt;&gt;1),"Sí","NO")</f>
        <v>NO</v>
      </c>
      <c r="BW1032" s="137" t="str">
        <f aca="false">+IF(DATOS_[[#This Row],[% normaliz]]*DATOS_[[#This Row],[% anualiz]]=1,"NO","Sí")</f>
        <v>Sí</v>
      </c>
      <c r="BX1032" s="138" t="e">
        <f aca="false">(DATOS_[[#This Row],[S.BASE]]*(1/DATOS_[[#This Row],[% normaliz]])*(1/DATOS_[[#This Row],[% anualiz]]))*IF(DATOS_[[#This Row],[Check Equiparado]]="Sí",1,0)</f>
        <v>#DIV/0!</v>
      </c>
      <c r="BY10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2" s="138" t="e">
        <f aca="false">+DATOS_[[#This Row],[SALARIO BASE Eq]]+DATOS_[[#This Row],[Tot COMPL.SAL Eq]]</f>
        <v>#DIV/0!</v>
      </c>
      <c r="CA1032" s="138" t="e">
        <f aca="false" t="array" ref="CA1032:CA10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2" s="138" t="e">
        <f aca="false">+DATOS_[[#This Row],[TOTAL SALARIO Eq]]+DATOS_[[#This Row],[Tot Extrasalarial Eq]]</f>
        <v>#DIV/0!</v>
      </c>
      <c r="CC1032" s="139" t="n">
        <f aca="false">DATOS_[[#This Row],[S.BASE]]</f>
        <v>0</v>
      </c>
      <c r="CD1032" s="139" t="n">
        <f aca="false">+SUM(DATOS_[[#This Row],[Conc.Sal.01]:[Conc.Sal.30]])</f>
        <v>0</v>
      </c>
      <c r="CE1032" s="139" t="n">
        <f aca="false">+DATOS_[[#This Row],[SALARIO BASE Ef]]+DATOS_[[#This Row],[Tot COMPL.SAL Ef]]</f>
        <v>0</v>
      </c>
      <c r="CF1032" s="139" t="n">
        <f aca="false">+SUM(DATOS_[[#This Row],[C.Extra.01]:[C.Extra.05]])</f>
        <v>0</v>
      </c>
      <c r="CG1032" s="139" t="n">
        <f aca="false">+DATOS_[[#This Row],[TOTAL SALARIO Ef]]+DATOS_[[#This Row],[Tot Extrasalarial Ef]]</f>
        <v>0</v>
      </c>
      <c r="CH1032" s="140" t="n">
        <f aca="false">MIN(IF(DATOS_[[#This Row],[Fecha Fin Contrato]]="",$D$4,DATOS_[[#This Row],[Fecha Fin Contrato]]),$D$4)-MAX(DATOS_[[#This Row],[Fecha de Contratación]],$D$3)+1</f>
        <v>1</v>
      </c>
      <c r="CI1032" s="141" t="str">
        <f aca="false">IF(COUNTIFS(DATOS_[id],DATOS_[[#This Row],[id]])&gt;1,DATOS_[[#This Row],[id]],"")</f>
        <v/>
      </c>
      <c r="CJ1032" s="141" t="n">
        <f aca="false">(Inicio!$G$10-DATOS_[[#This Row],[Fecha Nacimiento]])/365.25</f>
        <v>0</v>
      </c>
      <c r="CK1032" s="141" t="n">
        <f aca="false">(Inicio!$G$10-DATOS_[[#This Row],[Fecha de Antigüedad]])/365.25</f>
        <v>0</v>
      </c>
      <c r="CL1032" s="141" t="e">
        <f aca="false">+VLOOKUP(DATOS_[[#This Row],[Clave de Contrato]],TblTiposContrato13[],3,0)</f>
        <v>#N/A</v>
      </c>
      <c r="CM1032" s="141" t="e">
        <f aca="false">+VLOOKUP(DATOS_[[#This Row],[Clave de Contrato]],TblTiposContrato13[],4,0)</f>
        <v>#N/A</v>
      </c>
      <c r="CN1032" s="141" t="str">
        <f aca="false">VLOOKUP(DATOS_[[#This Row],[Edad]],CONTRATOS!TblRngEdad,2,1)</f>
        <v>20  o menos</v>
      </c>
      <c r="CO1032" s="141" t="str">
        <f aca="false">VLOOKUP(DATOS_[[#This Row],[Antigüedad]],TblRngAntg14[],2,1)</f>
        <v>0 a 1 años</v>
      </c>
    </row>
    <row r="1033" customFormat="false" ht="13.8" hidden="false" customHeight="false" outlineLevel="0" collapsed="false">
      <c r="D1033" s="128"/>
      <c r="E1033" s="129"/>
      <c r="F1033" s="129"/>
      <c r="G1033" s="129"/>
      <c r="H1033" s="130"/>
      <c r="I1033" s="131"/>
      <c r="J1033" s="128"/>
      <c r="K1033" s="132"/>
      <c r="L1033" s="132"/>
      <c r="M1033" s="133"/>
      <c r="N1033" s="133"/>
      <c r="O1033" s="133"/>
      <c r="P1033" s="129"/>
      <c r="Z1033" s="74"/>
      <c r="AA1033" s="75"/>
      <c r="AB1033" s="75"/>
      <c r="AC1033" s="129"/>
      <c r="AD1033" s="134"/>
      <c r="AE1033" s="134"/>
      <c r="AF1033" s="134"/>
      <c r="AG1033" s="134"/>
      <c r="AH1033" s="134"/>
      <c r="AI1033" s="134"/>
      <c r="AJ1033" s="134"/>
      <c r="AK1033" s="134"/>
      <c r="AL1033" s="134"/>
      <c r="AM1033" s="134"/>
      <c r="AN1033" s="134"/>
      <c r="AO1033" s="134"/>
      <c r="AP1033" s="134"/>
      <c r="AQ1033" s="134"/>
      <c r="AR1033" s="134"/>
      <c r="AS1033" s="134"/>
      <c r="AT1033" s="134"/>
      <c r="AU1033" s="134"/>
      <c r="AV1033" s="134"/>
      <c r="AW1033" s="134"/>
      <c r="AX1033" s="134"/>
      <c r="AY1033" s="134"/>
      <c r="AZ1033" s="134"/>
      <c r="BA1033" s="134"/>
      <c r="BB1033" s="134"/>
      <c r="BC1033" s="134"/>
      <c r="BD1033" s="134"/>
      <c r="BE1033" s="134"/>
      <c r="BF1033" s="134"/>
      <c r="BG1033" s="134"/>
      <c r="BH1033" s="134"/>
      <c r="BI1033" s="134"/>
      <c r="BJ1033" s="134"/>
      <c r="BK1033" s="134"/>
      <c r="BL1033" s="134"/>
      <c r="BM1033" s="135"/>
      <c r="BN1033" s="136" t="n">
        <f aca="false">+MAX($D$3,DATOS_[[#This Row],[Fecha Inicio Sit. Contract.]])</f>
        <v>0</v>
      </c>
      <c r="BO1033" s="136" t="n">
        <f aca="false">+MIN($D$4,DATOS_[[#This Row],[Fecha Fin Sit. Contract.]])</f>
        <v>0</v>
      </c>
      <c r="BP1033" s="137" t="n">
        <f aca="false">+DATOS_[[#This Row],[% de jornada]]*IF(DATOS_[[#This Row],[% jornada reducida]]="",1,DATOS_[[#This Row],[% jornada reducida]])</f>
        <v>0</v>
      </c>
      <c r="BQ1033" s="137" t="n">
        <f aca="false">+(DATOS_[[#This Row],[F.fin.cal]]-DATOS_[[#This Row],[F.ini.cal]]+1)/($D$4-$D$3+1)</f>
        <v>1</v>
      </c>
      <c r="BR1033" s="137" t="str">
        <f aca="false">IF(OR(AND(DATOS_[[#This Row],[Fecha Fin Contrato]]&lt;$D$3,DATOS_[[#This Row],[Fecha Fin Contrato]]&lt;&gt;""),DATOS_[[#This Row],[Fecha de Contratación]]&gt;$D$4),"Fuera","Dentro")</f>
        <v>Dentro</v>
      </c>
      <c r="BS1033" s="137" t="str">
        <f aca="false" t="array" ref="BS1033:BS1033">IF(MAX(IF(DATOS_[id]=DATOS_[[#This Row],[id]],DATOS_[F.fin.cal]))=DATOS_[[#This Row],[F.fin.cal]],"Sí","NO")</f>
        <v>Sí</v>
      </c>
      <c r="BT1033" s="137" t="str">
        <f aca="false">IF(AND(DATOS_[[#This Row],[% normaliz]]&lt;&gt;1,DATOS_[[#This Row],[% anualiz]]=1),"Sí","NO")</f>
        <v>Sí</v>
      </c>
      <c r="BU1033" s="137" t="str">
        <f aca="false">IF(AND(DATOS_[[#This Row],[% normaliz]]=1,DATOS_[[#This Row],[% anualiz]]&lt;&gt;1),"Sí","NO")</f>
        <v>NO</v>
      </c>
      <c r="BV1033" s="137" t="str">
        <f aca="false">IF(AND(DATOS_[[#This Row],[% normaliz]]&lt;&gt;1,DATOS_[[#This Row],[% anualiz]]&lt;&gt;1),"Sí","NO")</f>
        <v>NO</v>
      </c>
      <c r="BW1033" s="137" t="str">
        <f aca="false">+IF(DATOS_[[#This Row],[% normaliz]]*DATOS_[[#This Row],[% anualiz]]=1,"NO","Sí")</f>
        <v>Sí</v>
      </c>
      <c r="BX1033" s="138" t="e">
        <f aca="false">(DATOS_[[#This Row],[S.BASE]]*(1/DATOS_[[#This Row],[% normaliz]])*(1/DATOS_[[#This Row],[% anualiz]]))*IF(DATOS_[[#This Row],[Check Equiparado]]="Sí",1,0)</f>
        <v>#DIV/0!</v>
      </c>
      <c r="BY10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3" s="138" t="e">
        <f aca="false">+DATOS_[[#This Row],[SALARIO BASE Eq]]+DATOS_[[#This Row],[Tot COMPL.SAL Eq]]</f>
        <v>#DIV/0!</v>
      </c>
      <c r="CA1033" s="138" t="e">
        <f aca="false" t="array" ref="CA1033:CA10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3" s="138" t="e">
        <f aca="false">+DATOS_[[#This Row],[TOTAL SALARIO Eq]]+DATOS_[[#This Row],[Tot Extrasalarial Eq]]</f>
        <v>#DIV/0!</v>
      </c>
      <c r="CC1033" s="139" t="n">
        <f aca="false">DATOS_[[#This Row],[S.BASE]]</f>
        <v>0</v>
      </c>
      <c r="CD1033" s="139" t="n">
        <f aca="false">+SUM(DATOS_[[#This Row],[Conc.Sal.01]:[Conc.Sal.30]])</f>
        <v>0</v>
      </c>
      <c r="CE1033" s="139" t="n">
        <f aca="false">+DATOS_[[#This Row],[SALARIO BASE Ef]]+DATOS_[[#This Row],[Tot COMPL.SAL Ef]]</f>
        <v>0</v>
      </c>
      <c r="CF1033" s="139" t="n">
        <f aca="false">+SUM(DATOS_[[#This Row],[C.Extra.01]:[C.Extra.05]])</f>
        <v>0</v>
      </c>
      <c r="CG1033" s="139" t="n">
        <f aca="false">+DATOS_[[#This Row],[TOTAL SALARIO Ef]]+DATOS_[[#This Row],[Tot Extrasalarial Ef]]</f>
        <v>0</v>
      </c>
      <c r="CH1033" s="140" t="n">
        <f aca="false">MIN(IF(DATOS_[[#This Row],[Fecha Fin Contrato]]="",$D$4,DATOS_[[#This Row],[Fecha Fin Contrato]]),$D$4)-MAX(DATOS_[[#This Row],[Fecha de Contratación]],$D$3)+1</f>
        <v>1</v>
      </c>
      <c r="CI1033" s="141" t="str">
        <f aca="false">IF(COUNTIFS(DATOS_[id],DATOS_[[#This Row],[id]])&gt;1,DATOS_[[#This Row],[id]],"")</f>
        <v/>
      </c>
      <c r="CJ1033" s="141" t="n">
        <f aca="false">(Inicio!$G$10-DATOS_[[#This Row],[Fecha Nacimiento]])/365.25</f>
        <v>0</v>
      </c>
      <c r="CK1033" s="141" t="n">
        <f aca="false">(Inicio!$G$10-DATOS_[[#This Row],[Fecha de Antigüedad]])/365.25</f>
        <v>0</v>
      </c>
      <c r="CL1033" s="141" t="e">
        <f aca="false">+VLOOKUP(DATOS_[[#This Row],[Clave de Contrato]],TblTiposContrato13[],3,0)</f>
        <v>#N/A</v>
      </c>
      <c r="CM1033" s="141" t="e">
        <f aca="false">+VLOOKUP(DATOS_[[#This Row],[Clave de Contrato]],TblTiposContrato13[],4,0)</f>
        <v>#N/A</v>
      </c>
      <c r="CN1033" s="141" t="str">
        <f aca="false">VLOOKUP(DATOS_[[#This Row],[Edad]],CONTRATOS!TblRngEdad,2,1)</f>
        <v>20  o menos</v>
      </c>
      <c r="CO1033" s="141" t="str">
        <f aca="false">VLOOKUP(DATOS_[[#This Row],[Antigüedad]],TblRngAntg14[],2,1)</f>
        <v>0 a 1 años</v>
      </c>
    </row>
    <row r="1034" customFormat="false" ht="13.8" hidden="false" customHeight="false" outlineLevel="0" collapsed="false">
      <c r="D1034" s="128"/>
      <c r="E1034" s="129"/>
      <c r="F1034" s="129"/>
      <c r="G1034" s="129"/>
      <c r="H1034" s="130"/>
      <c r="I1034" s="131"/>
      <c r="J1034" s="128"/>
      <c r="K1034" s="132"/>
      <c r="L1034" s="132"/>
      <c r="M1034" s="133"/>
      <c r="N1034" s="133"/>
      <c r="O1034" s="133"/>
      <c r="P1034" s="129"/>
      <c r="Z1034" s="74"/>
      <c r="AA1034" s="75"/>
      <c r="AB1034" s="75"/>
      <c r="AC1034" s="129"/>
      <c r="AD1034" s="134"/>
      <c r="AE1034" s="134"/>
      <c r="AF1034" s="134"/>
      <c r="AG1034" s="134"/>
      <c r="AH1034" s="134"/>
      <c r="AI1034" s="134"/>
      <c r="AJ1034" s="134"/>
      <c r="AK1034" s="134"/>
      <c r="AL1034" s="134"/>
      <c r="AM1034" s="134"/>
      <c r="AN1034" s="134"/>
      <c r="AO1034" s="134"/>
      <c r="AP1034" s="134"/>
      <c r="AQ1034" s="134"/>
      <c r="AR1034" s="134"/>
      <c r="AS1034" s="134"/>
      <c r="AT1034" s="134"/>
      <c r="AU1034" s="134"/>
      <c r="AV1034" s="134"/>
      <c r="AW1034" s="134"/>
      <c r="AX1034" s="134"/>
      <c r="AY1034" s="134"/>
      <c r="AZ1034" s="134"/>
      <c r="BA1034" s="134"/>
      <c r="BB1034" s="134"/>
      <c r="BC1034" s="134"/>
      <c r="BD1034" s="134"/>
      <c r="BE1034" s="134"/>
      <c r="BF1034" s="134"/>
      <c r="BG1034" s="134"/>
      <c r="BH1034" s="134"/>
      <c r="BI1034" s="134"/>
      <c r="BJ1034" s="134"/>
      <c r="BK1034" s="134"/>
      <c r="BL1034" s="134"/>
      <c r="BM1034" s="135"/>
      <c r="BN1034" s="136" t="n">
        <f aca="false">+MAX($D$3,DATOS_[[#This Row],[Fecha Inicio Sit. Contract.]])</f>
        <v>0</v>
      </c>
      <c r="BO1034" s="136" t="n">
        <f aca="false">+MIN($D$4,DATOS_[[#This Row],[Fecha Fin Sit. Contract.]])</f>
        <v>0</v>
      </c>
      <c r="BP1034" s="137" t="n">
        <f aca="false">+DATOS_[[#This Row],[% de jornada]]*IF(DATOS_[[#This Row],[% jornada reducida]]="",1,DATOS_[[#This Row],[% jornada reducida]])</f>
        <v>0</v>
      </c>
      <c r="BQ1034" s="137" t="n">
        <f aca="false">+(DATOS_[[#This Row],[F.fin.cal]]-DATOS_[[#This Row],[F.ini.cal]]+1)/($D$4-$D$3+1)</f>
        <v>1</v>
      </c>
      <c r="BR1034" s="137" t="str">
        <f aca="false">IF(OR(AND(DATOS_[[#This Row],[Fecha Fin Contrato]]&lt;$D$3,DATOS_[[#This Row],[Fecha Fin Contrato]]&lt;&gt;""),DATOS_[[#This Row],[Fecha de Contratación]]&gt;$D$4),"Fuera","Dentro")</f>
        <v>Dentro</v>
      </c>
      <c r="BS1034" s="137" t="str">
        <f aca="false" t="array" ref="BS1034:BS1034">IF(MAX(IF(DATOS_[id]=DATOS_[[#This Row],[id]],DATOS_[F.fin.cal]))=DATOS_[[#This Row],[F.fin.cal]],"Sí","NO")</f>
        <v>Sí</v>
      </c>
      <c r="BT1034" s="137" t="str">
        <f aca="false">IF(AND(DATOS_[[#This Row],[% normaliz]]&lt;&gt;1,DATOS_[[#This Row],[% anualiz]]=1),"Sí","NO")</f>
        <v>Sí</v>
      </c>
      <c r="BU1034" s="137" t="str">
        <f aca="false">IF(AND(DATOS_[[#This Row],[% normaliz]]=1,DATOS_[[#This Row],[% anualiz]]&lt;&gt;1),"Sí","NO")</f>
        <v>NO</v>
      </c>
      <c r="BV1034" s="137" t="str">
        <f aca="false">IF(AND(DATOS_[[#This Row],[% normaliz]]&lt;&gt;1,DATOS_[[#This Row],[% anualiz]]&lt;&gt;1),"Sí","NO")</f>
        <v>NO</v>
      </c>
      <c r="BW1034" s="137" t="str">
        <f aca="false">+IF(DATOS_[[#This Row],[% normaliz]]*DATOS_[[#This Row],[% anualiz]]=1,"NO","Sí")</f>
        <v>Sí</v>
      </c>
      <c r="BX1034" s="138" t="e">
        <f aca="false">(DATOS_[[#This Row],[S.BASE]]*(1/DATOS_[[#This Row],[% normaliz]])*(1/DATOS_[[#This Row],[% anualiz]]))*IF(DATOS_[[#This Row],[Check Equiparado]]="Sí",1,0)</f>
        <v>#DIV/0!</v>
      </c>
      <c r="BY10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4" s="138" t="e">
        <f aca="false">+DATOS_[[#This Row],[SALARIO BASE Eq]]+DATOS_[[#This Row],[Tot COMPL.SAL Eq]]</f>
        <v>#DIV/0!</v>
      </c>
      <c r="CA1034" s="138" t="e">
        <f aca="false" t="array" ref="CA1034:CA10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4" s="138" t="e">
        <f aca="false">+DATOS_[[#This Row],[TOTAL SALARIO Eq]]+DATOS_[[#This Row],[Tot Extrasalarial Eq]]</f>
        <v>#DIV/0!</v>
      </c>
      <c r="CC1034" s="139" t="n">
        <f aca="false">DATOS_[[#This Row],[S.BASE]]</f>
        <v>0</v>
      </c>
      <c r="CD1034" s="139" t="n">
        <f aca="false">+SUM(DATOS_[[#This Row],[Conc.Sal.01]:[Conc.Sal.30]])</f>
        <v>0</v>
      </c>
      <c r="CE1034" s="139" t="n">
        <f aca="false">+DATOS_[[#This Row],[SALARIO BASE Ef]]+DATOS_[[#This Row],[Tot COMPL.SAL Ef]]</f>
        <v>0</v>
      </c>
      <c r="CF1034" s="139" t="n">
        <f aca="false">+SUM(DATOS_[[#This Row],[C.Extra.01]:[C.Extra.05]])</f>
        <v>0</v>
      </c>
      <c r="CG1034" s="139" t="n">
        <f aca="false">+DATOS_[[#This Row],[TOTAL SALARIO Ef]]+DATOS_[[#This Row],[Tot Extrasalarial Ef]]</f>
        <v>0</v>
      </c>
      <c r="CH1034" s="140" t="n">
        <f aca="false">MIN(IF(DATOS_[[#This Row],[Fecha Fin Contrato]]="",$D$4,DATOS_[[#This Row],[Fecha Fin Contrato]]),$D$4)-MAX(DATOS_[[#This Row],[Fecha de Contratación]],$D$3)+1</f>
        <v>1</v>
      </c>
      <c r="CI1034" s="141" t="str">
        <f aca="false">IF(COUNTIFS(DATOS_[id],DATOS_[[#This Row],[id]])&gt;1,DATOS_[[#This Row],[id]],"")</f>
        <v/>
      </c>
      <c r="CJ1034" s="141" t="n">
        <f aca="false">(Inicio!$G$10-DATOS_[[#This Row],[Fecha Nacimiento]])/365.25</f>
        <v>0</v>
      </c>
      <c r="CK1034" s="141" t="n">
        <f aca="false">(Inicio!$G$10-DATOS_[[#This Row],[Fecha de Antigüedad]])/365.25</f>
        <v>0</v>
      </c>
      <c r="CL1034" s="141" t="e">
        <f aca="false">+VLOOKUP(DATOS_[[#This Row],[Clave de Contrato]],TblTiposContrato13[],3,0)</f>
        <v>#N/A</v>
      </c>
      <c r="CM1034" s="141" t="e">
        <f aca="false">+VLOOKUP(DATOS_[[#This Row],[Clave de Contrato]],TblTiposContrato13[],4,0)</f>
        <v>#N/A</v>
      </c>
      <c r="CN1034" s="141" t="str">
        <f aca="false">VLOOKUP(DATOS_[[#This Row],[Edad]],CONTRATOS!TblRngEdad,2,1)</f>
        <v>20  o menos</v>
      </c>
      <c r="CO1034" s="141" t="str">
        <f aca="false">VLOOKUP(DATOS_[[#This Row],[Antigüedad]],TblRngAntg14[],2,1)</f>
        <v>0 a 1 años</v>
      </c>
    </row>
    <row r="1035" customFormat="false" ht="13.8" hidden="false" customHeight="false" outlineLevel="0" collapsed="false">
      <c r="D1035" s="128"/>
      <c r="E1035" s="129"/>
      <c r="F1035" s="129"/>
      <c r="G1035" s="129"/>
      <c r="H1035" s="130"/>
      <c r="I1035" s="131"/>
      <c r="J1035" s="128"/>
      <c r="K1035" s="132"/>
      <c r="L1035" s="132"/>
      <c r="M1035" s="133"/>
      <c r="N1035" s="133"/>
      <c r="O1035" s="133"/>
      <c r="P1035" s="129"/>
      <c r="Z1035" s="74"/>
      <c r="AA1035" s="75"/>
      <c r="AB1035" s="75"/>
      <c r="AC1035" s="129"/>
      <c r="AD1035" s="134"/>
      <c r="AE1035" s="134"/>
      <c r="AF1035" s="134"/>
      <c r="AG1035" s="134"/>
      <c r="AH1035" s="134"/>
      <c r="AI1035" s="134"/>
      <c r="AJ1035" s="134"/>
      <c r="AK1035" s="134"/>
      <c r="AL1035" s="134"/>
      <c r="AM1035" s="134"/>
      <c r="AN1035" s="134"/>
      <c r="AO1035" s="134"/>
      <c r="AP1035" s="134"/>
      <c r="AQ1035" s="134"/>
      <c r="AR1035" s="134"/>
      <c r="AS1035" s="134"/>
      <c r="AT1035" s="134"/>
      <c r="AU1035" s="134"/>
      <c r="AV1035" s="134"/>
      <c r="AW1035" s="134"/>
      <c r="AX1035" s="134"/>
      <c r="AY1035" s="134"/>
      <c r="AZ1035" s="134"/>
      <c r="BA1035" s="134"/>
      <c r="BB1035" s="134"/>
      <c r="BC1035" s="134"/>
      <c r="BD1035" s="134"/>
      <c r="BE1035" s="134"/>
      <c r="BF1035" s="134"/>
      <c r="BG1035" s="134"/>
      <c r="BH1035" s="134"/>
      <c r="BI1035" s="134"/>
      <c r="BJ1035" s="134"/>
      <c r="BK1035" s="134"/>
      <c r="BL1035" s="134"/>
      <c r="BM1035" s="135"/>
      <c r="BN1035" s="136" t="n">
        <f aca="false">+MAX($D$3,DATOS_[[#This Row],[Fecha Inicio Sit. Contract.]])</f>
        <v>0</v>
      </c>
      <c r="BO1035" s="136" t="n">
        <f aca="false">+MIN($D$4,DATOS_[[#This Row],[Fecha Fin Sit. Contract.]])</f>
        <v>0</v>
      </c>
      <c r="BP1035" s="137" t="n">
        <f aca="false">+DATOS_[[#This Row],[% de jornada]]*IF(DATOS_[[#This Row],[% jornada reducida]]="",1,DATOS_[[#This Row],[% jornada reducida]])</f>
        <v>0</v>
      </c>
      <c r="BQ1035" s="137" t="n">
        <f aca="false">+(DATOS_[[#This Row],[F.fin.cal]]-DATOS_[[#This Row],[F.ini.cal]]+1)/($D$4-$D$3+1)</f>
        <v>1</v>
      </c>
      <c r="BR1035" s="137" t="str">
        <f aca="false">IF(OR(AND(DATOS_[[#This Row],[Fecha Fin Contrato]]&lt;$D$3,DATOS_[[#This Row],[Fecha Fin Contrato]]&lt;&gt;""),DATOS_[[#This Row],[Fecha de Contratación]]&gt;$D$4),"Fuera","Dentro")</f>
        <v>Dentro</v>
      </c>
      <c r="BS1035" s="137" t="str">
        <f aca="false" t="array" ref="BS1035:BS1035">IF(MAX(IF(DATOS_[id]=DATOS_[[#This Row],[id]],DATOS_[F.fin.cal]))=DATOS_[[#This Row],[F.fin.cal]],"Sí","NO")</f>
        <v>Sí</v>
      </c>
      <c r="BT1035" s="137" t="str">
        <f aca="false">IF(AND(DATOS_[[#This Row],[% normaliz]]&lt;&gt;1,DATOS_[[#This Row],[% anualiz]]=1),"Sí","NO")</f>
        <v>Sí</v>
      </c>
      <c r="BU1035" s="137" t="str">
        <f aca="false">IF(AND(DATOS_[[#This Row],[% normaliz]]=1,DATOS_[[#This Row],[% anualiz]]&lt;&gt;1),"Sí","NO")</f>
        <v>NO</v>
      </c>
      <c r="BV1035" s="137" t="str">
        <f aca="false">IF(AND(DATOS_[[#This Row],[% normaliz]]&lt;&gt;1,DATOS_[[#This Row],[% anualiz]]&lt;&gt;1),"Sí","NO")</f>
        <v>NO</v>
      </c>
      <c r="BW1035" s="137" t="str">
        <f aca="false">+IF(DATOS_[[#This Row],[% normaliz]]*DATOS_[[#This Row],[% anualiz]]=1,"NO","Sí")</f>
        <v>Sí</v>
      </c>
      <c r="BX1035" s="138" t="e">
        <f aca="false">(DATOS_[[#This Row],[S.BASE]]*(1/DATOS_[[#This Row],[% normaliz]])*(1/DATOS_[[#This Row],[% anualiz]]))*IF(DATOS_[[#This Row],[Check Equiparado]]="Sí",1,0)</f>
        <v>#DIV/0!</v>
      </c>
      <c r="BY10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5" s="138" t="e">
        <f aca="false">+DATOS_[[#This Row],[SALARIO BASE Eq]]+DATOS_[[#This Row],[Tot COMPL.SAL Eq]]</f>
        <v>#DIV/0!</v>
      </c>
      <c r="CA1035" s="138" t="e">
        <f aca="false" t="array" ref="CA1035:CA10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5" s="138" t="e">
        <f aca="false">+DATOS_[[#This Row],[TOTAL SALARIO Eq]]+DATOS_[[#This Row],[Tot Extrasalarial Eq]]</f>
        <v>#DIV/0!</v>
      </c>
      <c r="CC1035" s="139" t="n">
        <f aca="false">DATOS_[[#This Row],[S.BASE]]</f>
        <v>0</v>
      </c>
      <c r="CD1035" s="139" t="n">
        <f aca="false">+SUM(DATOS_[[#This Row],[Conc.Sal.01]:[Conc.Sal.30]])</f>
        <v>0</v>
      </c>
      <c r="CE1035" s="139" t="n">
        <f aca="false">+DATOS_[[#This Row],[SALARIO BASE Ef]]+DATOS_[[#This Row],[Tot COMPL.SAL Ef]]</f>
        <v>0</v>
      </c>
      <c r="CF1035" s="139" t="n">
        <f aca="false">+SUM(DATOS_[[#This Row],[C.Extra.01]:[C.Extra.05]])</f>
        <v>0</v>
      </c>
      <c r="CG1035" s="139" t="n">
        <f aca="false">+DATOS_[[#This Row],[TOTAL SALARIO Ef]]+DATOS_[[#This Row],[Tot Extrasalarial Ef]]</f>
        <v>0</v>
      </c>
      <c r="CH1035" s="140" t="n">
        <f aca="false">MIN(IF(DATOS_[[#This Row],[Fecha Fin Contrato]]="",$D$4,DATOS_[[#This Row],[Fecha Fin Contrato]]),$D$4)-MAX(DATOS_[[#This Row],[Fecha de Contratación]],$D$3)+1</f>
        <v>1</v>
      </c>
      <c r="CI1035" s="141" t="str">
        <f aca="false">IF(COUNTIFS(DATOS_[id],DATOS_[[#This Row],[id]])&gt;1,DATOS_[[#This Row],[id]],"")</f>
        <v/>
      </c>
      <c r="CJ1035" s="141" t="n">
        <f aca="false">(Inicio!$G$10-DATOS_[[#This Row],[Fecha Nacimiento]])/365.25</f>
        <v>0</v>
      </c>
      <c r="CK1035" s="141" t="n">
        <f aca="false">(Inicio!$G$10-DATOS_[[#This Row],[Fecha de Antigüedad]])/365.25</f>
        <v>0</v>
      </c>
      <c r="CL1035" s="141" t="e">
        <f aca="false">+VLOOKUP(DATOS_[[#This Row],[Clave de Contrato]],TblTiposContrato13[],3,0)</f>
        <v>#N/A</v>
      </c>
      <c r="CM1035" s="141" t="e">
        <f aca="false">+VLOOKUP(DATOS_[[#This Row],[Clave de Contrato]],TblTiposContrato13[],4,0)</f>
        <v>#N/A</v>
      </c>
      <c r="CN1035" s="141" t="str">
        <f aca="false">VLOOKUP(DATOS_[[#This Row],[Edad]],CONTRATOS!TblRngEdad,2,1)</f>
        <v>20  o menos</v>
      </c>
      <c r="CO1035" s="141" t="str">
        <f aca="false">VLOOKUP(DATOS_[[#This Row],[Antigüedad]],TblRngAntg14[],2,1)</f>
        <v>0 a 1 años</v>
      </c>
    </row>
    <row r="1036" customFormat="false" ht="13.8" hidden="false" customHeight="false" outlineLevel="0" collapsed="false">
      <c r="D1036" s="128"/>
      <c r="E1036" s="129"/>
      <c r="F1036" s="129"/>
      <c r="G1036" s="129"/>
      <c r="H1036" s="130"/>
      <c r="I1036" s="131"/>
      <c r="J1036" s="128"/>
      <c r="K1036" s="132"/>
      <c r="L1036" s="132"/>
      <c r="M1036" s="133"/>
      <c r="N1036" s="133"/>
      <c r="O1036" s="133"/>
      <c r="P1036" s="129"/>
      <c r="Z1036" s="74"/>
      <c r="AA1036" s="75"/>
      <c r="AB1036" s="75"/>
      <c r="AC1036" s="129"/>
      <c r="AD1036" s="134"/>
      <c r="AE1036" s="134"/>
      <c r="AF1036" s="134"/>
      <c r="AG1036" s="134"/>
      <c r="AH1036" s="134"/>
      <c r="AI1036" s="134"/>
      <c r="AJ1036" s="134"/>
      <c r="AK1036" s="134"/>
      <c r="AL1036" s="134"/>
      <c r="AM1036" s="134"/>
      <c r="AN1036" s="134"/>
      <c r="AO1036" s="134"/>
      <c r="AP1036" s="134"/>
      <c r="AQ1036" s="134"/>
      <c r="AR1036" s="134"/>
      <c r="AS1036" s="134"/>
      <c r="AT1036" s="134"/>
      <c r="AU1036" s="134"/>
      <c r="AV1036" s="134"/>
      <c r="AW1036" s="134"/>
      <c r="AX1036" s="134"/>
      <c r="AY1036" s="134"/>
      <c r="AZ1036" s="134"/>
      <c r="BA1036" s="134"/>
      <c r="BB1036" s="134"/>
      <c r="BC1036" s="134"/>
      <c r="BD1036" s="134"/>
      <c r="BE1036" s="134"/>
      <c r="BF1036" s="134"/>
      <c r="BG1036" s="134"/>
      <c r="BH1036" s="134"/>
      <c r="BI1036" s="134"/>
      <c r="BJ1036" s="134"/>
      <c r="BK1036" s="134"/>
      <c r="BL1036" s="134"/>
      <c r="BM1036" s="135"/>
      <c r="BN1036" s="136" t="n">
        <f aca="false">+MAX($D$3,DATOS_[[#This Row],[Fecha Inicio Sit. Contract.]])</f>
        <v>0</v>
      </c>
      <c r="BO1036" s="136" t="n">
        <f aca="false">+MIN($D$4,DATOS_[[#This Row],[Fecha Fin Sit. Contract.]])</f>
        <v>0</v>
      </c>
      <c r="BP1036" s="137" t="n">
        <f aca="false">+DATOS_[[#This Row],[% de jornada]]*IF(DATOS_[[#This Row],[% jornada reducida]]="",1,DATOS_[[#This Row],[% jornada reducida]])</f>
        <v>0</v>
      </c>
      <c r="BQ1036" s="137" t="n">
        <f aca="false">+(DATOS_[[#This Row],[F.fin.cal]]-DATOS_[[#This Row],[F.ini.cal]]+1)/($D$4-$D$3+1)</f>
        <v>1</v>
      </c>
      <c r="BR1036" s="137" t="str">
        <f aca="false">IF(OR(AND(DATOS_[[#This Row],[Fecha Fin Contrato]]&lt;$D$3,DATOS_[[#This Row],[Fecha Fin Contrato]]&lt;&gt;""),DATOS_[[#This Row],[Fecha de Contratación]]&gt;$D$4),"Fuera","Dentro")</f>
        <v>Dentro</v>
      </c>
      <c r="BS1036" s="137" t="str">
        <f aca="false" t="array" ref="BS1036:BS1036">IF(MAX(IF(DATOS_[id]=DATOS_[[#This Row],[id]],DATOS_[F.fin.cal]))=DATOS_[[#This Row],[F.fin.cal]],"Sí","NO")</f>
        <v>Sí</v>
      </c>
      <c r="BT1036" s="137" t="str">
        <f aca="false">IF(AND(DATOS_[[#This Row],[% normaliz]]&lt;&gt;1,DATOS_[[#This Row],[% anualiz]]=1),"Sí","NO")</f>
        <v>Sí</v>
      </c>
      <c r="BU1036" s="137" t="str">
        <f aca="false">IF(AND(DATOS_[[#This Row],[% normaliz]]=1,DATOS_[[#This Row],[% anualiz]]&lt;&gt;1),"Sí","NO")</f>
        <v>NO</v>
      </c>
      <c r="BV1036" s="137" t="str">
        <f aca="false">IF(AND(DATOS_[[#This Row],[% normaliz]]&lt;&gt;1,DATOS_[[#This Row],[% anualiz]]&lt;&gt;1),"Sí","NO")</f>
        <v>NO</v>
      </c>
      <c r="BW1036" s="137" t="str">
        <f aca="false">+IF(DATOS_[[#This Row],[% normaliz]]*DATOS_[[#This Row],[% anualiz]]=1,"NO","Sí")</f>
        <v>Sí</v>
      </c>
      <c r="BX1036" s="138" t="e">
        <f aca="false">(DATOS_[[#This Row],[S.BASE]]*(1/DATOS_[[#This Row],[% normaliz]])*(1/DATOS_[[#This Row],[% anualiz]]))*IF(DATOS_[[#This Row],[Check Equiparado]]="Sí",1,0)</f>
        <v>#DIV/0!</v>
      </c>
      <c r="BY10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6" s="138" t="e">
        <f aca="false">+DATOS_[[#This Row],[SALARIO BASE Eq]]+DATOS_[[#This Row],[Tot COMPL.SAL Eq]]</f>
        <v>#DIV/0!</v>
      </c>
      <c r="CA1036" s="138" t="e">
        <f aca="false" t="array" ref="CA1036:CA10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6" s="138" t="e">
        <f aca="false">+DATOS_[[#This Row],[TOTAL SALARIO Eq]]+DATOS_[[#This Row],[Tot Extrasalarial Eq]]</f>
        <v>#DIV/0!</v>
      </c>
      <c r="CC1036" s="139" t="n">
        <f aca="false">DATOS_[[#This Row],[S.BASE]]</f>
        <v>0</v>
      </c>
      <c r="CD1036" s="139" t="n">
        <f aca="false">+SUM(DATOS_[[#This Row],[Conc.Sal.01]:[Conc.Sal.30]])</f>
        <v>0</v>
      </c>
      <c r="CE1036" s="139" t="n">
        <f aca="false">+DATOS_[[#This Row],[SALARIO BASE Ef]]+DATOS_[[#This Row],[Tot COMPL.SAL Ef]]</f>
        <v>0</v>
      </c>
      <c r="CF1036" s="139" t="n">
        <f aca="false">+SUM(DATOS_[[#This Row],[C.Extra.01]:[C.Extra.05]])</f>
        <v>0</v>
      </c>
      <c r="CG1036" s="139" t="n">
        <f aca="false">+DATOS_[[#This Row],[TOTAL SALARIO Ef]]+DATOS_[[#This Row],[Tot Extrasalarial Ef]]</f>
        <v>0</v>
      </c>
      <c r="CH1036" s="140" t="n">
        <f aca="false">MIN(IF(DATOS_[[#This Row],[Fecha Fin Contrato]]="",$D$4,DATOS_[[#This Row],[Fecha Fin Contrato]]),$D$4)-MAX(DATOS_[[#This Row],[Fecha de Contratación]],$D$3)+1</f>
        <v>1</v>
      </c>
      <c r="CI1036" s="141" t="str">
        <f aca="false">IF(COUNTIFS(DATOS_[id],DATOS_[[#This Row],[id]])&gt;1,DATOS_[[#This Row],[id]],"")</f>
        <v/>
      </c>
      <c r="CJ1036" s="141" t="n">
        <f aca="false">(Inicio!$G$10-DATOS_[[#This Row],[Fecha Nacimiento]])/365.25</f>
        <v>0</v>
      </c>
      <c r="CK1036" s="141" t="n">
        <f aca="false">(Inicio!$G$10-DATOS_[[#This Row],[Fecha de Antigüedad]])/365.25</f>
        <v>0</v>
      </c>
      <c r="CL1036" s="141" t="e">
        <f aca="false">+VLOOKUP(DATOS_[[#This Row],[Clave de Contrato]],TblTiposContrato13[],3,0)</f>
        <v>#N/A</v>
      </c>
      <c r="CM1036" s="141" t="e">
        <f aca="false">+VLOOKUP(DATOS_[[#This Row],[Clave de Contrato]],TblTiposContrato13[],4,0)</f>
        <v>#N/A</v>
      </c>
      <c r="CN1036" s="141" t="str">
        <f aca="false">VLOOKUP(DATOS_[[#This Row],[Edad]],CONTRATOS!TblRngEdad,2,1)</f>
        <v>20  o menos</v>
      </c>
      <c r="CO1036" s="141" t="str">
        <f aca="false">VLOOKUP(DATOS_[[#This Row],[Antigüedad]],TblRngAntg14[],2,1)</f>
        <v>0 a 1 años</v>
      </c>
    </row>
    <row r="1037" customFormat="false" ht="13.8" hidden="false" customHeight="false" outlineLevel="0" collapsed="false">
      <c r="D1037" s="128"/>
      <c r="E1037" s="129"/>
      <c r="F1037" s="129"/>
      <c r="G1037" s="129"/>
      <c r="H1037" s="130"/>
      <c r="I1037" s="131"/>
      <c r="J1037" s="128"/>
      <c r="K1037" s="132"/>
      <c r="L1037" s="132"/>
      <c r="M1037" s="133"/>
      <c r="N1037" s="133"/>
      <c r="O1037" s="133"/>
      <c r="P1037" s="129"/>
      <c r="Z1037" s="74"/>
      <c r="AA1037" s="75"/>
      <c r="AB1037" s="75"/>
      <c r="AC1037" s="129"/>
      <c r="AD1037" s="134"/>
      <c r="AE1037" s="134"/>
      <c r="AF1037" s="134"/>
      <c r="AG1037" s="134"/>
      <c r="AH1037" s="134"/>
      <c r="AI1037" s="134"/>
      <c r="AJ1037" s="134"/>
      <c r="AK1037" s="134"/>
      <c r="AL1037" s="134"/>
      <c r="AM1037" s="134"/>
      <c r="AN1037" s="134"/>
      <c r="AO1037" s="134"/>
      <c r="AP1037" s="134"/>
      <c r="AQ1037" s="134"/>
      <c r="AR1037" s="134"/>
      <c r="AS1037" s="134"/>
      <c r="AT1037" s="134"/>
      <c r="AU1037" s="134"/>
      <c r="AV1037" s="134"/>
      <c r="AW1037" s="134"/>
      <c r="AX1037" s="134"/>
      <c r="AY1037" s="134"/>
      <c r="AZ1037" s="134"/>
      <c r="BA1037" s="134"/>
      <c r="BB1037" s="134"/>
      <c r="BC1037" s="134"/>
      <c r="BD1037" s="134"/>
      <c r="BE1037" s="134"/>
      <c r="BF1037" s="134"/>
      <c r="BG1037" s="134"/>
      <c r="BH1037" s="134"/>
      <c r="BI1037" s="134"/>
      <c r="BJ1037" s="134"/>
      <c r="BK1037" s="134"/>
      <c r="BL1037" s="134"/>
      <c r="BM1037" s="135"/>
      <c r="BN1037" s="136" t="n">
        <f aca="false">+MAX($D$3,DATOS_[[#This Row],[Fecha Inicio Sit. Contract.]])</f>
        <v>0</v>
      </c>
      <c r="BO1037" s="136" t="n">
        <f aca="false">+MIN($D$4,DATOS_[[#This Row],[Fecha Fin Sit. Contract.]])</f>
        <v>0</v>
      </c>
      <c r="BP1037" s="137" t="n">
        <f aca="false">+DATOS_[[#This Row],[% de jornada]]*IF(DATOS_[[#This Row],[% jornada reducida]]="",1,DATOS_[[#This Row],[% jornada reducida]])</f>
        <v>0</v>
      </c>
      <c r="BQ1037" s="137" t="n">
        <f aca="false">+(DATOS_[[#This Row],[F.fin.cal]]-DATOS_[[#This Row],[F.ini.cal]]+1)/($D$4-$D$3+1)</f>
        <v>1</v>
      </c>
      <c r="BR1037" s="137" t="str">
        <f aca="false">IF(OR(AND(DATOS_[[#This Row],[Fecha Fin Contrato]]&lt;$D$3,DATOS_[[#This Row],[Fecha Fin Contrato]]&lt;&gt;""),DATOS_[[#This Row],[Fecha de Contratación]]&gt;$D$4),"Fuera","Dentro")</f>
        <v>Dentro</v>
      </c>
      <c r="BS1037" s="137" t="str">
        <f aca="false" t="array" ref="BS1037:BS1037">IF(MAX(IF(DATOS_[id]=DATOS_[[#This Row],[id]],DATOS_[F.fin.cal]))=DATOS_[[#This Row],[F.fin.cal]],"Sí","NO")</f>
        <v>Sí</v>
      </c>
      <c r="BT1037" s="137" t="str">
        <f aca="false">IF(AND(DATOS_[[#This Row],[% normaliz]]&lt;&gt;1,DATOS_[[#This Row],[% anualiz]]=1),"Sí","NO")</f>
        <v>Sí</v>
      </c>
      <c r="BU1037" s="137" t="str">
        <f aca="false">IF(AND(DATOS_[[#This Row],[% normaliz]]=1,DATOS_[[#This Row],[% anualiz]]&lt;&gt;1),"Sí","NO")</f>
        <v>NO</v>
      </c>
      <c r="BV1037" s="137" t="str">
        <f aca="false">IF(AND(DATOS_[[#This Row],[% normaliz]]&lt;&gt;1,DATOS_[[#This Row],[% anualiz]]&lt;&gt;1),"Sí","NO")</f>
        <v>NO</v>
      </c>
      <c r="BW1037" s="137" t="str">
        <f aca="false">+IF(DATOS_[[#This Row],[% normaliz]]*DATOS_[[#This Row],[% anualiz]]=1,"NO","Sí")</f>
        <v>Sí</v>
      </c>
      <c r="BX1037" s="138" t="e">
        <f aca="false">(DATOS_[[#This Row],[S.BASE]]*(1/DATOS_[[#This Row],[% normaliz]])*(1/DATOS_[[#This Row],[% anualiz]]))*IF(DATOS_[[#This Row],[Check Equiparado]]="Sí",1,0)</f>
        <v>#DIV/0!</v>
      </c>
      <c r="BY10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7" s="138" t="e">
        <f aca="false">+DATOS_[[#This Row],[SALARIO BASE Eq]]+DATOS_[[#This Row],[Tot COMPL.SAL Eq]]</f>
        <v>#DIV/0!</v>
      </c>
      <c r="CA1037" s="138" t="e">
        <f aca="false" t="array" ref="CA1037:CA10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7" s="138" t="e">
        <f aca="false">+DATOS_[[#This Row],[TOTAL SALARIO Eq]]+DATOS_[[#This Row],[Tot Extrasalarial Eq]]</f>
        <v>#DIV/0!</v>
      </c>
      <c r="CC1037" s="139" t="n">
        <f aca="false">DATOS_[[#This Row],[S.BASE]]</f>
        <v>0</v>
      </c>
      <c r="CD1037" s="139" t="n">
        <f aca="false">+SUM(DATOS_[[#This Row],[Conc.Sal.01]:[Conc.Sal.30]])</f>
        <v>0</v>
      </c>
      <c r="CE1037" s="139" t="n">
        <f aca="false">+DATOS_[[#This Row],[SALARIO BASE Ef]]+DATOS_[[#This Row],[Tot COMPL.SAL Ef]]</f>
        <v>0</v>
      </c>
      <c r="CF1037" s="139" t="n">
        <f aca="false">+SUM(DATOS_[[#This Row],[C.Extra.01]:[C.Extra.05]])</f>
        <v>0</v>
      </c>
      <c r="CG1037" s="139" t="n">
        <f aca="false">+DATOS_[[#This Row],[TOTAL SALARIO Ef]]+DATOS_[[#This Row],[Tot Extrasalarial Ef]]</f>
        <v>0</v>
      </c>
      <c r="CH1037" s="140" t="n">
        <f aca="false">MIN(IF(DATOS_[[#This Row],[Fecha Fin Contrato]]="",$D$4,DATOS_[[#This Row],[Fecha Fin Contrato]]),$D$4)-MAX(DATOS_[[#This Row],[Fecha de Contratación]],$D$3)+1</f>
        <v>1</v>
      </c>
      <c r="CI1037" s="141" t="str">
        <f aca="false">IF(COUNTIFS(DATOS_[id],DATOS_[[#This Row],[id]])&gt;1,DATOS_[[#This Row],[id]],"")</f>
        <v/>
      </c>
      <c r="CJ1037" s="141" t="n">
        <f aca="false">(Inicio!$G$10-DATOS_[[#This Row],[Fecha Nacimiento]])/365.25</f>
        <v>0</v>
      </c>
      <c r="CK1037" s="141" t="n">
        <f aca="false">(Inicio!$G$10-DATOS_[[#This Row],[Fecha de Antigüedad]])/365.25</f>
        <v>0</v>
      </c>
      <c r="CL1037" s="141" t="e">
        <f aca="false">+VLOOKUP(DATOS_[[#This Row],[Clave de Contrato]],TblTiposContrato13[],3,0)</f>
        <v>#N/A</v>
      </c>
      <c r="CM1037" s="141" t="e">
        <f aca="false">+VLOOKUP(DATOS_[[#This Row],[Clave de Contrato]],TblTiposContrato13[],4,0)</f>
        <v>#N/A</v>
      </c>
      <c r="CN1037" s="141" t="str">
        <f aca="false">VLOOKUP(DATOS_[[#This Row],[Edad]],CONTRATOS!TblRngEdad,2,1)</f>
        <v>20  o menos</v>
      </c>
      <c r="CO1037" s="141" t="str">
        <f aca="false">VLOOKUP(DATOS_[[#This Row],[Antigüedad]],TblRngAntg14[],2,1)</f>
        <v>0 a 1 años</v>
      </c>
    </row>
    <row r="1038" customFormat="false" ht="13.8" hidden="false" customHeight="false" outlineLevel="0" collapsed="false">
      <c r="D1038" s="128"/>
      <c r="E1038" s="129"/>
      <c r="F1038" s="129"/>
      <c r="G1038" s="129"/>
      <c r="H1038" s="130"/>
      <c r="I1038" s="131"/>
      <c r="J1038" s="128"/>
      <c r="K1038" s="132"/>
      <c r="L1038" s="132"/>
      <c r="M1038" s="133"/>
      <c r="N1038" s="133"/>
      <c r="O1038" s="133"/>
      <c r="P1038" s="129"/>
      <c r="Z1038" s="74"/>
      <c r="AA1038" s="75"/>
      <c r="AB1038" s="75"/>
      <c r="AC1038" s="129"/>
      <c r="AD1038" s="134"/>
      <c r="AE1038" s="134"/>
      <c r="AF1038" s="134"/>
      <c r="AG1038" s="134"/>
      <c r="AH1038" s="134"/>
      <c r="AI1038" s="134"/>
      <c r="AJ1038" s="134"/>
      <c r="AK1038" s="134"/>
      <c r="AL1038" s="134"/>
      <c r="AM1038" s="134"/>
      <c r="AN1038" s="134"/>
      <c r="AO1038" s="134"/>
      <c r="AP1038" s="134"/>
      <c r="AQ1038" s="134"/>
      <c r="AR1038" s="134"/>
      <c r="AS1038" s="134"/>
      <c r="AT1038" s="134"/>
      <c r="AU1038" s="134"/>
      <c r="AV1038" s="134"/>
      <c r="AW1038" s="134"/>
      <c r="AX1038" s="134"/>
      <c r="AY1038" s="134"/>
      <c r="AZ1038" s="134"/>
      <c r="BA1038" s="134"/>
      <c r="BB1038" s="134"/>
      <c r="BC1038" s="134"/>
      <c r="BD1038" s="134"/>
      <c r="BE1038" s="134"/>
      <c r="BF1038" s="134"/>
      <c r="BG1038" s="134"/>
      <c r="BH1038" s="134"/>
      <c r="BI1038" s="134"/>
      <c r="BJ1038" s="134"/>
      <c r="BK1038" s="134"/>
      <c r="BL1038" s="134"/>
      <c r="BM1038" s="135"/>
      <c r="BN1038" s="136" t="n">
        <f aca="false">+MAX($D$3,DATOS_[[#This Row],[Fecha Inicio Sit. Contract.]])</f>
        <v>0</v>
      </c>
      <c r="BO1038" s="136" t="n">
        <f aca="false">+MIN($D$4,DATOS_[[#This Row],[Fecha Fin Sit. Contract.]])</f>
        <v>0</v>
      </c>
      <c r="BP1038" s="137" t="n">
        <f aca="false">+DATOS_[[#This Row],[% de jornada]]*IF(DATOS_[[#This Row],[% jornada reducida]]="",1,DATOS_[[#This Row],[% jornada reducida]])</f>
        <v>0</v>
      </c>
      <c r="BQ1038" s="137" t="n">
        <f aca="false">+(DATOS_[[#This Row],[F.fin.cal]]-DATOS_[[#This Row],[F.ini.cal]]+1)/($D$4-$D$3+1)</f>
        <v>1</v>
      </c>
      <c r="BR1038" s="137" t="str">
        <f aca="false">IF(OR(AND(DATOS_[[#This Row],[Fecha Fin Contrato]]&lt;$D$3,DATOS_[[#This Row],[Fecha Fin Contrato]]&lt;&gt;""),DATOS_[[#This Row],[Fecha de Contratación]]&gt;$D$4),"Fuera","Dentro")</f>
        <v>Dentro</v>
      </c>
      <c r="BS1038" s="137" t="str">
        <f aca="false" t="array" ref="BS1038:BS1038">IF(MAX(IF(DATOS_[id]=DATOS_[[#This Row],[id]],DATOS_[F.fin.cal]))=DATOS_[[#This Row],[F.fin.cal]],"Sí","NO")</f>
        <v>Sí</v>
      </c>
      <c r="BT1038" s="137" t="str">
        <f aca="false">IF(AND(DATOS_[[#This Row],[% normaliz]]&lt;&gt;1,DATOS_[[#This Row],[% anualiz]]=1),"Sí","NO")</f>
        <v>Sí</v>
      </c>
      <c r="BU1038" s="137" t="str">
        <f aca="false">IF(AND(DATOS_[[#This Row],[% normaliz]]=1,DATOS_[[#This Row],[% anualiz]]&lt;&gt;1),"Sí","NO")</f>
        <v>NO</v>
      </c>
      <c r="BV1038" s="137" t="str">
        <f aca="false">IF(AND(DATOS_[[#This Row],[% normaliz]]&lt;&gt;1,DATOS_[[#This Row],[% anualiz]]&lt;&gt;1),"Sí","NO")</f>
        <v>NO</v>
      </c>
      <c r="BW1038" s="137" t="str">
        <f aca="false">+IF(DATOS_[[#This Row],[% normaliz]]*DATOS_[[#This Row],[% anualiz]]=1,"NO","Sí")</f>
        <v>Sí</v>
      </c>
      <c r="BX1038" s="138" t="e">
        <f aca="false">(DATOS_[[#This Row],[S.BASE]]*(1/DATOS_[[#This Row],[% normaliz]])*(1/DATOS_[[#This Row],[% anualiz]]))*IF(DATOS_[[#This Row],[Check Equiparado]]="Sí",1,0)</f>
        <v>#DIV/0!</v>
      </c>
      <c r="BY10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8" s="138" t="e">
        <f aca="false">+DATOS_[[#This Row],[SALARIO BASE Eq]]+DATOS_[[#This Row],[Tot COMPL.SAL Eq]]</f>
        <v>#DIV/0!</v>
      </c>
      <c r="CA1038" s="138" t="e">
        <f aca="false" t="array" ref="CA1038:CA10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8" s="138" t="e">
        <f aca="false">+DATOS_[[#This Row],[TOTAL SALARIO Eq]]+DATOS_[[#This Row],[Tot Extrasalarial Eq]]</f>
        <v>#DIV/0!</v>
      </c>
      <c r="CC1038" s="139" t="n">
        <f aca="false">DATOS_[[#This Row],[S.BASE]]</f>
        <v>0</v>
      </c>
      <c r="CD1038" s="139" t="n">
        <f aca="false">+SUM(DATOS_[[#This Row],[Conc.Sal.01]:[Conc.Sal.30]])</f>
        <v>0</v>
      </c>
      <c r="CE1038" s="139" t="n">
        <f aca="false">+DATOS_[[#This Row],[SALARIO BASE Ef]]+DATOS_[[#This Row],[Tot COMPL.SAL Ef]]</f>
        <v>0</v>
      </c>
      <c r="CF1038" s="139" t="n">
        <f aca="false">+SUM(DATOS_[[#This Row],[C.Extra.01]:[C.Extra.05]])</f>
        <v>0</v>
      </c>
      <c r="CG1038" s="139" t="n">
        <f aca="false">+DATOS_[[#This Row],[TOTAL SALARIO Ef]]+DATOS_[[#This Row],[Tot Extrasalarial Ef]]</f>
        <v>0</v>
      </c>
      <c r="CH1038" s="140" t="n">
        <f aca="false">MIN(IF(DATOS_[[#This Row],[Fecha Fin Contrato]]="",$D$4,DATOS_[[#This Row],[Fecha Fin Contrato]]),$D$4)-MAX(DATOS_[[#This Row],[Fecha de Contratación]],$D$3)+1</f>
        <v>1</v>
      </c>
      <c r="CI1038" s="141" t="str">
        <f aca="false">IF(COUNTIFS(DATOS_[id],DATOS_[[#This Row],[id]])&gt;1,DATOS_[[#This Row],[id]],"")</f>
        <v/>
      </c>
      <c r="CJ1038" s="141" t="n">
        <f aca="false">(Inicio!$G$10-DATOS_[[#This Row],[Fecha Nacimiento]])/365.25</f>
        <v>0</v>
      </c>
      <c r="CK1038" s="141" t="n">
        <f aca="false">(Inicio!$G$10-DATOS_[[#This Row],[Fecha de Antigüedad]])/365.25</f>
        <v>0</v>
      </c>
      <c r="CL1038" s="141" t="e">
        <f aca="false">+VLOOKUP(DATOS_[[#This Row],[Clave de Contrato]],TblTiposContrato13[],3,0)</f>
        <v>#N/A</v>
      </c>
      <c r="CM1038" s="141" t="e">
        <f aca="false">+VLOOKUP(DATOS_[[#This Row],[Clave de Contrato]],TblTiposContrato13[],4,0)</f>
        <v>#N/A</v>
      </c>
      <c r="CN1038" s="141" t="str">
        <f aca="false">VLOOKUP(DATOS_[[#This Row],[Edad]],CONTRATOS!TblRngEdad,2,1)</f>
        <v>20  o menos</v>
      </c>
      <c r="CO1038" s="141" t="str">
        <f aca="false">VLOOKUP(DATOS_[[#This Row],[Antigüedad]],TblRngAntg14[],2,1)</f>
        <v>0 a 1 años</v>
      </c>
    </row>
    <row r="1039" customFormat="false" ht="13.8" hidden="false" customHeight="false" outlineLevel="0" collapsed="false">
      <c r="D1039" s="128"/>
      <c r="E1039" s="129"/>
      <c r="F1039" s="129"/>
      <c r="G1039" s="129"/>
      <c r="H1039" s="130"/>
      <c r="I1039" s="131"/>
      <c r="J1039" s="128"/>
      <c r="K1039" s="132"/>
      <c r="L1039" s="132"/>
      <c r="M1039" s="133"/>
      <c r="N1039" s="133"/>
      <c r="O1039" s="133"/>
      <c r="P1039" s="129"/>
      <c r="Z1039" s="74"/>
      <c r="AA1039" s="75"/>
      <c r="AB1039" s="75"/>
      <c r="AC1039" s="129"/>
      <c r="AD1039" s="134"/>
      <c r="AE1039" s="134"/>
      <c r="AF1039" s="134"/>
      <c r="AG1039" s="134"/>
      <c r="AH1039" s="134"/>
      <c r="AI1039" s="134"/>
      <c r="AJ1039" s="134"/>
      <c r="AK1039" s="134"/>
      <c r="AL1039" s="134"/>
      <c r="AM1039" s="134"/>
      <c r="AN1039" s="134"/>
      <c r="AO1039" s="134"/>
      <c r="AP1039" s="134"/>
      <c r="AQ1039" s="134"/>
      <c r="AR1039" s="134"/>
      <c r="AS1039" s="134"/>
      <c r="AT1039" s="134"/>
      <c r="AU1039" s="134"/>
      <c r="AV1039" s="134"/>
      <c r="AW1039" s="134"/>
      <c r="AX1039" s="134"/>
      <c r="AY1039" s="134"/>
      <c r="AZ1039" s="134"/>
      <c r="BA1039" s="134"/>
      <c r="BB1039" s="134"/>
      <c r="BC1039" s="134"/>
      <c r="BD1039" s="134"/>
      <c r="BE1039" s="134"/>
      <c r="BF1039" s="134"/>
      <c r="BG1039" s="134"/>
      <c r="BH1039" s="134"/>
      <c r="BI1039" s="134"/>
      <c r="BJ1039" s="134"/>
      <c r="BK1039" s="134"/>
      <c r="BL1039" s="134"/>
      <c r="BM1039" s="135"/>
      <c r="BN1039" s="136" t="n">
        <f aca="false">+MAX($D$3,DATOS_[[#This Row],[Fecha Inicio Sit. Contract.]])</f>
        <v>0</v>
      </c>
      <c r="BO1039" s="136" t="n">
        <f aca="false">+MIN($D$4,DATOS_[[#This Row],[Fecha Fin Sit. Contract.]])</f>
        <v>0</v>
      </c>
      <c r="BP1039" s="137" t="n">
        <f aca="false">+DATOS_[[#This Row],[% de jornada]]*IF(DATOS_[[#This Row],[% jornada reducida]]="",1,DATOS_[[#This Row],[% jornada reducida]])</f>
        <v>0</v>
      </c>
      <c r="BQ1039" s="137" t="n">
        <f aca="false">+(DATOS_[[#This Row],[F.fin.cal]]-DATOS_[[#This Row],[F.ini.cal]]+1)/($D$4-$D$3+1)</f>
        <v>1</v>
      </c>
      <c r="BR1039" s="137" t="str">
        <f aca="false">IF(OR(AND(DATOS_[[#This Row],[Fecha Fin Contrato]]&lt;$D$3,DATOS_[[#This Row],[Fecha Fin Contrato]]&lt;&gt;""),DATOS_[[#This Row],[Fecha de Contratación]]&gt;$D$4),"Fuera","Dentro")</f>
        <v>Dentro</v>
      </c>
      <c r="BS1039" s="137" t="str">
        <f aca="false" t="array" ref="BS1039:BS1039">IF(MAX(IF(DATOS_[id]=DATOS_[[#This Row],[id]],DATOS_[F.fin.cal]))=DATOS_[[#This Row],[F.fin.cal]],"Sí","NO")</f>
        <v>Sí</v>
      </c>
      <c r="BT1039" s="137" t="str">
        <f aca="false">IF(AND(DATOS_[[#This Row],[% normaliz]]&lt;&gt;1,DATOS_[[#This Row],[% anualiz]]=1),"Sí","NO")</f>
        <v>Sí</v>
      </c>
      <c r="BU1039" s="137" t="str">
        <f aca="false">IF(AND(DATOS_[[#This Row],[% normaliz]]=1,DATOS_[[#This Row],[% anualiz]]&lt;&gt;1),"Sí","NO")</f>
        <v>NO</v>
      </c>
      <c r="BV1039" s="137" t="str">
        <f aca="false">IF(AND(DATOS_[[#This Row],[% normaliz]]&lt;&gt;1,DATOS_[[#This Row],[% anualiz]]&lt;&gt;1),"Sí","NO")</f>
        <v>NO</v>
      </c>
      <c r="BW1039" s="137" t="str">
        <f aca="false">+IF(DATOS_[[#This Row],[% normaliz]]*DATOS_[[#This Row],[% anualiz]]=1,"NO","Sí")</f>
        <v>Sí</v>
      </c>
      <c r="BX1039" s="138" t="e">
        <f aca="false">(DATOS_[[#This Row],[S.BASE]]*(1/DATOS_[[#This Row],[% normaliz]])*(1/DATOS_[[#This Row],[% anualiz]]))*IF(DATOS_[[#This Row],[Check Equiparado]]="Sí",1,0)</f>
        <v>#DIV/0!</v>
      </c>
      <c r="BY10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9" s="138" t="e">
        <f aca="false">+DATOS_[[#This Row],[SALARIO BASE Eq]]+DATOS_[[#This Row],[Tot COMPL.SAL Eq]]</f>
        <v>#DIV/0!</v>
      </c>
      <c r="CA1039" s="138" t="e">
        <f aca="false" t="array" ref="CA1039:CA10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9" s="138" t="e">
        <f aca="false">+DATOS_[[#This Row],[TOTAL SALARIO Eq]]+DATOS_[[#This Row],[Tot Extrasalarial Eq]]</f>
        <v>#DIV/0!</v>
      </c>
      <c r="CC1039" s="139" t="n">
        <f aca="false">DATOS_[[#This Row],[S.BASE]]</f>
        <v>0</v>
      </c>
      <c r="CD1039" s="139" t="n">
        <f aca="false">+SUM(DATOS_[[#This Row],[Conc.Sal.01]:[Conc.Sal.30]])</f>
        <v>0</v>
      </c>
      <c r="CE1039" s="139" t="n">
        <f aca="false">+DATOS_[[#This Row],[SALARIO BASE Ef]]+DATOS_[[#This Row],[Tot COMPL.SAL Ef]]</f>
        <v>0</v>
      </c>
      <c r="CF1039" s="139" t="n">
        <f aca="false">+SUM(DATOS_[[#This Row],[C.Extra.01]:[C.Extra.05]])</f>
        <v>0</v>
      </c>
      <c r="CG1039" s="139" t="n">
        <f aca="false">+DATOS_[[#This Row],[TOTAL SALARIO Ef]]+DATOS_[[#This Row],[Tot Extrasalarial Ef]]</f>
        <v>0</v>
      </c>
      <c r="CH1039" s="140" t="n">
        <f aca="false">MIN(IF(DATOS_[[#This Row],[Fecha Fin Contrato]]="",$D$4,DATOS_[[#This Row],[Fecha Fin Contrato]]),$D$4)-MAX(DATOS_[[#This Row],[Fecha de Contratación]],$D$3)+1</f>
        <v>1</v>
      </c>
      <c r="CI1039" s="141" t="str">
        <f aca="false">IF(COUNTIFS(DATOS_[id],DATOS_[[#This Row],[id]])&gt;1,DATOS_[[#This Row],[id]],"")</f>
        <v/>
      </c>
      <c r="CJ1039" s="141" t="n">
        <f aca="false">(Inicio!$G$10-DATOS_[[#This Row],[Fecha Nacimiento]])/365.25</f>
        <v>0</v>
      </c>
      <c r="CK1039" s="141" t="n">
        <f aca="false">(Inicio!$G$10-DATOS_[[#This Row],[Fecha de Antigüedad]])/365.25</f>
        <v>0</v>
      </c>
      <c r="CL1039" s="141" t="e">
        <f aca="false">+VLOOKUP(DATOS_[[#This Row],[Clave de Contrato]],TblTiposContrato13[],3,0)</f>
        <v>#N/A</v>
      </c>
      <c r="CM1039" s="141" t="e">
        <f aca="false">+VLOOKUP(DATOS_[[#This Row],[Clave de Contrato]],TblTiposContrato13[],4,0)</f>
        <v>#N/A</v>
      </c>
      <c r="CN1039" s="141" t="str">
        <f aca="false">VLOOKUP(DATOS_[[#This Row],[Edad]],CONTRATOS!TblRngEdad,2,1)</f>
        <v>20  o menos</v>
      </c>
      <c r="CO1039" s="141" t="str">
        <f aca="false">VLOOKUP(DATOS_[[#This Row],[Antigüedad]],TblRngAntg14[],2,1)</f>
        <v>0 a 1 años</v>
      </c>
    </row>
    <row r="1040" customFormat="false" ht="13.8" hidden="false" customHeight="false" outlineLevel="0" collapsed="false">
      <c r="D1040" s="128"/>
      <c r="E1040" s="129"/>
      <c r="F1040" s="129"/>
      <c r="G1040" s="129"/>
      <c r="H1040" s="130"/>
      <c r="I1040" s="131"/>
      <c r="J1040" s="128"/>
      <c r="K1040" s="132"/>
      <c r="L1040" s="132"/>
      <c r="M1040" s="133"/>
      <c r="N1040" s="133"/>
      <c r="O1040" s="133"/>
      <c r="P1040" s="129"/>
      <c r="Z1040" s="74"/>
      <c r="AA1040" s="75"/>
      <c r="AB1040" s="75"/>
      <c r="AC1040" s="129"/>
      <c r="AD1040" s="134"/>
      <c r="AE1040" s="134"/>
      <c r="AF1040" s="134"/>
      <c r="AG1040" s="134"/>
      <c r="AH1040" s="134"/>
      <c r="AI1040" s="134"/>
      <c r="AJ1040" s="134"/>
      <c r="AK1040" s="134"/>
      <c r="AL1040" s="134"/>
      <c r="AM1040" s="134"/>
      <c r="AN1040" s="134"/>
      <c r="AO1040" s="134"/>
      <c r="AP1040" s="134"/>
      <c r="AQ1040" s="134"/>
      <c r="AR1040" s="134"/>
      <c r="AS1040" s="134"/>
      <c r="AT1040" s="134"/>
      <c r="AU1040" s="134"/>
      <c r="AV1040" s="134"/>
      <c r="AW1040" s="134"/>
      <c r="AX1040" s="134"/>
      <c r="AY1040" s="134"/>
      <c r="AZ1040" s="134"/>
      <c r="BA1040" s="134"/>
      <c r="BB1040" s="134"/>
      <c r="BC1040" s="134"/>
      <c r="BD1040" s="134"/>
      <c r="BE1040" s="134"/>
      <c r="BF1040" s="134"/>
      <c r="BG1040" s="134"/>
      <c r="BH1040" s="134"/>
      <c r="BI1040" s="134"/>
      <c r="BJ1040" s="134"/>
      <c r="BK1040" s="134"/>
      <c r="BL1040" s="134"/>
      <c r="BM1040" s="135"/>
      <c r="BN1040" s="136" t="n">
        <f aca="false">+MAX($D$3,DATOS_[[#This Row],[Fecha Inicio Sit. Contract.]])</f>
        <v>0</v>
      </c>
      <c r="BO1040" s="136" t="n">
        <f aca="false">+MIN($D$4,DATOS_[[#This Row],[Fecha Fin Sit. Contract.]])</f>
        <v>0</v>
      </c>
      <c r="BP1040" s="137" t="n">
        <f aca="false">+DATOS_[[#This Row],[% de jornada]]*IF(DATOS_[[#This Row],[% jornada reducida]]="",1,DATOS_[[#This Row],[% jornada reducida]])</f>
        <v>0</v>
      </c>
      <c r="BQ1040" s="137" t="n">
        <f aca="false">+(DATOS_[[#This Row],[F.fin.cal]]-DATOS_[[#This Row],[F.ini.cal]]+1)/($D$4-$D$3+1)</f>
        <v>1</v>
      </c>
      <c r="BR1040" s="137" t="str">
        <f aca="false">IF(OR(AND(DATOS_[[#This Row],[Fecha Fin Contrato]]&lt;$D$3,DATOS_[[#This Row],[Fecha Fin Contrato]]&lt;&gt;""),DATOS_[[#This Row],[Fecha de Contratación]]&gt;$D$4),"Fuera","Dentro")</f>
        <v>Dentro</v>
      </c>
      <c r="BS1040" s="137" t="str">
        <f aca="false" t="array" ref="BS1040:BS1040">IF(MAX(IF(DATOS_[id]=DATOS_[[#This Row],[id]],DATOS_[F.fin.cal]))=DATOS_[[#This Row],[F.fin.cal]],"Sí","NO")</f>
        <v>Sí</v>
      </c>
      <c r="BT1040" s="137" t="str">
        <f aca="false">IF(AND(DATOS_[[#This Row],[% normaliz]]&lt;&gt;1,DATOS_[[#This Row],[% anualiz]]=1),"Sí","NO")</f>
        <v>Sí</v>
      </c>
      <c r="BU1040" s="137" t="str">
        <f aca="false">IF(AND(DATOS_[[#This Row],[% normaliz]]=1,DATOS_[[#This Row],[% anualiz]]&lt;&gt;1),"Sí","NO")</f>
        <v>NO</v>
      </c>
      <c r="BV1040" s="137" t="str">
        <f aca="false">IF(AND(DATOS_[[#This Row],[% normaliz]]&lt;&gt;1,DATOS_[[#This Row],[% anualiz]]&lt;&gt;1),"Sí","NO")</f>
        <v>NO</v>
      </c>
      <c r="BW1040" s="137" t="str">
        <f aca="false">+IF(DATOS_[[#This Row],[% normaliz]]*DATOS_[[#This Row],[% anualiz]]=1,"NO","Sí")</f>
        <v>Sí</v>
      </c>
      <c r="BX1040" s="138" t="e">
        <f aca="false">(DATOS_[[#This Row],[S.BASE]]*(1/DATOS_[[#This Row],[% normaliz]])*(1/DATOS_[[#This Row],[% anualiz]]))*IF(DATOS_[[#This Row],[Check Equiparado]]="Sí",1,0)</f>
        <v>#DIV/0!</v>
      </c>
      <c r="BY10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0" s="138" t="e">
        <f aca="false">+DATOS_[[#This Row],[SALARIO BASE Eq]]+DATOS_[[#This Row],[Tot COMPL.SAL Eq]]</f>
        <v>#DIV/0!</v>
      </c>
      <c r="CA1040" s="138" t="e">
        <f aca="false" t="array" ref="CA1040:CA10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0" s="138" t="e">
        <f aca="false">+DATOS_[[#This Row],[TOTAL SALARIO Eq]]+DATOS_[[#This Row],[Tot Extrasalarial Eq]]</f>
        <v>#DIV/0!</v>
      </c>
      <c r="CC1040" s="139" t="n">
        <f aca="false">DATOS_[[#This Row],[S.BASE]]</f>
        <v>0</v>
      </c>
      <c r="CD1040" s="139" t="n">
        <f aca="false">+SUM(DATOS_[[#This Row],[Conc.Sal.01]:[Conc.Sal.30]])</f>
        <v>0</v>
      </c>
      <c r="CE1040" s="139" t="n">
        <f aca="false">+DATOS_[[#This Row],[SALARIO BASE Ef]]+DATOS_[[#This Row],[Tot COMPL.SAL Ef]]</f>
        <v>0</v>
      </c>
      <c r="CF1040" s="139" t="n">
        <f aca="false">+SUM(DATOS_[[#This Row],[C.Extra.01]:[C.Extra.05]])</f>
        <v>0</v>
      </c>
      <c r="CG1040" s="139" t="n">
        <f aca="false">+DATOS_[[#This Row],[TOTAL SALARIO Ef]]+DATOS_[[#This Row],[Tot Extrasalarial Ef]]</f>
        <v>0</v>
      </c>
      <c r="CH1040" s="140" t="n">
        <f aca="false">MIN(IF(DATOS_[[#This Row],[Fecha Fin Contrato]]="",$D$4,DATOS_[[#This Row],[Fecha Fin Contrato]]),$D$4)-MAX(DATOS_[[#This Row],[Fecha de Contratación]],$D$3)+1</f>
        <v>1</v>
      </c>
      <c r="CI1040" s="141" t="str">
        <f aca="false">IF(COUNTIFS(DATOS_[id],DATOS_[[#This Row],[id]])&gt;1,DATOS_[[#This Row],[id]],"")</f>
        <v/>
      </c>
      <c r="CJ1040" s="141" t="n">
        <f aca="false">(Inicio!$G$10-DATOS_[[#This Row],[Fecha Nacimiento]])/365.25</f>
        <v>0</v>
      </c>
      <c r="CK1040" s="141" t="n">
        <f aca="false">(Inicio!$G$10-DATOS_[[#This Row],[Fecha de Antigüedad]])/365.25</f>
        <v>0</v>
      </c>
      <c r="CL1040" s="141" t="e">
        <f aca="false">+VLOOKUP(DATOS_[[#This Row],[Clave de Contrato]],TblTiposContrato13[],3,0)</f>
        <v>#N/A</v>
      </c>
      <c r="CM1040" s="141" t="e">
        <f aca="false">+VLOOKUP(DATOS_[[#This Row],[Clave de Contrato]],TblTiposContrato13[],4,0)</f>
        <v>#N/A</v>
      </c>
      <c r="CN1040" s="141" t="str">
        <f aca="false">VLOOKUP(DATOS_[[#This Row],[Edad]],CONTRATOS!TblRngEdad,2,1)</f>
        <v>20  o menos</v>
      </c>
      <c r="CO1040" s="141" t="str">
        <f aca="false">VLOOKUP(DATOS_[[#This Row],[Antigüedad]],TblRngAntg14[],2,1)</f>
        <v>0 a 1 años</v>
      </c>
    </row>
    <row r="1041" customFormat="false" ht="13.8" hidden="false" customHeight="false" outlineLevel="0" collapsed="false">
      <c r="D1041" s="128"/>
      <c r="E1041" s="129"/>
      <c r="F1041" s="129"/>
      <c r="G1041" s="129"/>
      <c r="H1041" s="130"/>
      <c r="I1041" s="131"/>
      <c r="J1041" s="128"/>
      <c r="K1041" s="132"/>
      <c r="L1041" s="132"/>
      <c r="M1041" s="133"/>
      <c r="N1041" s="133"/>
      <c r="O1041" s="133"/>
      <c r="P1041" s="129"/>
      <c r="Z1041" s="74"/>
      <c r="AA1041" s="75"/>
      <c r="AB1041" s="75"/>
      <c r="AC1041" s="129"/>
      <c r="AD1041" s="134"/>
      <c r="AE1041" s="134"/>
      <c r="AF1041" s="134"/>
      <c r="AG1041" s="134"/>
      <c r="AH1041" s="134"/>
      <c r="AI1041" s="134"/>
      <c r="AJ1041" s="134"/>
      <c r="AK1041" s="134"/>
      <c r="AL1041" s="134"/>
      <c r="AM1041" s="134"/>
      <c r="AN1041" s="134"/>
      <c r="AO1041" s="134"/>
      <c r="AP1041" s="134"/>
      <c r="AQ1041" s="134"/>
      <c r="AR1041" s="134"/>
      <c r="AS1041" s="134"/>
      <c r="AT1041" s="134"/>
      <c r="AU1041" s="134"/>
      <c r="AV1041" s="134"/>
      <c r="AW1041" s="134"/>
      <c r="AX1041" s="134"/>
      <c r="AY1041" s="134"/>
      <c r="AZ1041" s="134"/>
      <c r="BA1041" s="134"/>
      <c r="BB1041" s="134"/>
      <c r="BC1041" s="134"/>
      <c r="BD1041" s="134"/>
      <c r="BE1041" s="134"/>
      <c r="BF1041" s="134"/>
      <c r="BG1041" s="134"/>
      <c r="BH1041" s="134"/>
      <c r="BI1041" s="134"/>
      <c r="BJ1041" s="134"/>
      <c r="BK1041" s="134"/>
      <c r="BL1041" s="134"/>
      <c r="BM1041" s="135"/>
      <c r="BN1041" s="136" t="n">
        <f aca="false">+MAX($D$3,DATOS_[[#This Row],[Fecha Inicio Sit. Contract.]])</f>
        <v>0</v>
      </c>
      <c r="BO1041" s="136" t="n">
        <f aca="false">+MIN($D$4,DATOS_[[#This Row],[Fecha Fin Sit. Contract.]])</f>
        <v>0</v>
      </c>
      <c r="BP1041" s="137" t="n">
        <f aca="false">+DATOS_[[#This Row],[% de jornada]]*IF(DATOS_[[#This Row],[% jornada reducida]]="",1,DATOS_[[#This Row],[% jornada reducida]])</f>
        <v>0</v>
      </c>
      <c r="BQ1041" s="137" t="n">
        <f aca="false">+(DATOS_[[#This Row],[F.fin.cal]]-DATOS_[[#This Row],[F.ini.cal]]+1)/($D$4-$D$3+1)</f>
        <v>1</v>
      </c>
      <c r="BR1041" s="137" t="str">
        <f aca="false">IF(OR(AND(DATOS_[[#This Row],[Fecha Fin Contrato]]&lt;$D$3,DATOS_[[#This Row],[Fecha Fin Contrato]]&lt;&gt;""),DATOS_[[#This Row],[Fecha de Contratación]]&gt;$D$4),"Fuera","Dentro")</f>
        <v>Dentro</v>
      </c>
      <c r="BS1041" s="137" t="str">
        <f aca="false" t="array" ref="BS1041:BS1041">IF(MAX(IF(DATOS_[id]=DATOS_[[#This Row],[id]],DATOS_[F.fin.cal]))=DATOS_[[#This Row],[F.fin.cal]],"Sí","NO")</f>
        <v>Sí</v>
      </c>
      <c r="BT1041" s="137" t="str">
        <f aca="false">IF(AND(DATOS_[[#This Row],[% normaliz]]&lt;&gt;1,DATOS_[[#This Row],[% anualiz]]=1),"Sí","NO")</f>
        <v>Sí</v>
      </c>
      <c r="BU1041" s="137" t="str">
        <f aca="false">IF(AND(DATOS_[[#This Row],[% normaliz]]=1,DATOS_[[#This Row],[% anualiz]]&lt;&gt;1),"Sí","NO")</f>
        <v>NO</v>
      </c>
      <c r="BV1041" s="137" t="str">
        <f aca="false">IF(AND(DATOS_[[#This Row],[% normaliz]]&lt;&gt;1,DATOS_[[#This Row],[% anualiz]]&lt;&gt;1),"Sí","NO")</f>
        <v>NO</v>
      </c>
      <c r="BW1041" s="137" t="str">
        <f aca="false">+IF(DATOS_[[#This Row],[% normaliz]]*DATOS_[[#This Row],[% anualiz]]=1,"NO","Sí")</f>
        <v>Sí</v>
      </c>
      <c r="BX1041" s="138" t="e">
        <f aca="false">(DATOS_[[#This Row],[S.BASE]]*(1/DATOS_[[#This Row],[% normaliz]])*(1/DATOS_[[#This Row],[% anualiz]]))*IF(DATOS_[[#This Row],[Check Equiparado]]="Sí",1,0)</f>
        <v>#DIV/0!</v>
      </c>
      <c r="BY10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1" s="138" t="e">
        <f aca="false">+DATOS_[[#This Row],[SALARIO BASE Eq]]+DATOS_[[#This Row],[Tot COMPL.SAL Eq]]</f>
        <v>#DIV/0!</v>
      </c>
      <c r="CA1041" s="138" t="e">
        <f aca="false" t="array" ref="CA1041:CA10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1" s="138" t="e">
        <f aca="false">+DATOS_[[#This Row],[TOTAL SALARIO Eq]]+DATOS_[[#This Row],[Tot Extrasalarial Eq]]</f>
        <v>#DIV/0!</v>
      </c>
      <c r="CC1041" s="139" t="n">
        <f aca="false">DATOS_[[#This Row],[S.BASE]]</f>
        <v>0</v>
      </c>
      <c r="CD1041" s="139" t="n">
        <f aca="false">+SUM(DATOS_[[#This Row],[Conc.Sal.01]:[Conc.Sal.30]])</f>
        <v>0</v>
      </c>
      <c r="CE1041" s="139" t="n">
        <f aca="false">+DATOS_[[#This Row],[SALARIO BASE Ef]]+DATOS_[[#This Row],[Tot COMPL.SAL Ef]]</f>
        <v>0</v>
      </c>
      <c r="CF1041" s="139" t="n">
        <f aca="false">+SUM(DATOS_[[#This Row],[C.Extra.01]:[C.Extra.05]])</f>
        <v>0</v>
      </c>
      <c r="CG1041" s="139" t="n">
        <f aca="false">+DATOS_[[#This Row],[TOTAL SALARIO Ef]]+DATOS_[[#This Row],[Tot Extrasalarial Ef]]</f>
        <v>0</v>
      </c>
      <c r="CH1041" s="140" t="n">
        <f aca="false">MIN(IF(DATOS_[[#This Row],[Fecha Fin Contrato]]="",$D$4,DATOS_[[#This Row],[Fecha Fin Contrato]]),$D$4)-MAX(DATOS_[[#This Row],[Fecha de Contratación]],$D$3)+1</f>
        <v>1</v>
      </c>
      <c r="CI1041" s="141" t="str">
        <f aca="false">IF(COUNTIFS(DATOS_[id],DATOS_[[#This Row],[id]])&gt;1,DATOS_[[#This Row],[id]],"")</f>
        <v/>
      </c>
      <c r="CJ1041" s="141" t="n">
        <f aca="false">(Inicio!$G$10-DATOS_[[#This Row],[Fecha Nacimiento]])/365.25</f>
        <v>0</v>
      </c>
      <c r="CK1041" s="141" t="n">
        <f aca="false">(Inicio!$G$10-DATOS_[[#This Row],[Fecha de Antigüedad]])/365.25</f>
        <v>0</v>
      </c>
      <c r="CL1041" s="141" t="e">
        <f aca="false">+VLOOKUP(DATOS_[[#This Row],[Clave de Contrato]],TblTiposContrato13[],3,0)</f>
        <v>#N/A</v>
      </c>
      <c r="CM1041" s="141" t="e">
        <f aca="false">+VLOOKUP(DATOS_[[#This Row],[Clave de Contrato]],TblTiposContrato13[],4,0)</f>
        <v>#N/A</v>
      </c>
      <c r="CN1041" s="141" t="str">
        <f aca="false">VLOOKUP(DATOS_[[#This Row],[Edad]],CONTRATOS!TblRngEdad,2,1)</f>
        <v>20  o menos</v>
      </c>
      <c r="CO1041" s="141" t="str">
        <f aca="false">VLOOKUP(DATOS_[[#This Row],[Antigüedad]],TblRngAntg14[],2,1)</f>
        <v>0 a 1 años</v>
      </c>
    </row>
    <row r="1042" customFormat="false" ht="13.8" hidden="false" customHeight="false" outlineLevel="0" collapsed="false">
      <c r="D1042" s="128"/>
      <c r="E1042" s="129"/>
      <c r="F1042" s="129"/>
      <c r="G1042" s="129"/>
      <c r="H1042" s="130"/>
      <c r="I1042" s="131"/>
      <c r="J1042" s="128"/>
      <c r="K1042" s="132"/>
      <c r="L1042" s="132"/>
      <c r="M1042" s="133"/>
      <c r="N1042" s="133"/>
      <c r="O1042" s="133"/>
      <c r="P1042" s="129"/>
      <c r="Z1042" s="74"/>
      <c r="AA1042" s="75"/>
      <c r="AB1042" s="75"/>
      <c r="AC1042" s="129"/>
      <c r="AD1042" s="134"/>
      <c r="AE1042" s="134"/>
      <c r="AF1042" s="134"/>
      <c r="AG1042" s="134"/>
      <c r="AH1042" s="134"/>
      <c r="AI1042" s="134"/>
      <c r="AJ1042" s="134"/>
      <c r="AK1042" s="134"/>
      <c r="AL1042" s="134"/>
      <c r="AM1042" s="134"/>
      <c r="AN1042" s="134"/>
      <c r="AO1042" s="134"/>
      <c r="AP1042" s="134"/>
      <c r="AQ1042" s="134"/>
      <c r="AR1042" s="134"/>
      <c r="AS1042" s="134"/>
      <c r="AT1042" s="134"/>
      <c r="AU1042" s="134"/>
      <c r="AV1042" s="134"/>
      <c r="AW1042" s="134"/>
      <c r="AX1042" s="134"/>
      <c r="AY1042" s="134"/>
      <c r="AZ1042" s="134"/>
      <c r="BA1042" s="134"/>
      <c r="BB1042" s="134"/>
      <c r="BC1042" s="134"/>
      <c r="BD1042" s="134"/>
      <c r="BE1042" s="134"/>
      <c r="BF1042" s="134"/>
      <c r="BG1042" s="134"/>
      <c r="BH1042" s="134"/>
      <c r="BI1042" s="134"/>
      <c r="BJ1042" s="134"/>
      <c r="BK1042" s="134"/>
      <c r="BL1042" s="134"/>
      <c r="BM1042" s="135"/>
      <c r="BN1042" s="136" t="n">
        <f aca="false">+MAX($D$3,DATOS_[[#This Row],[Fecha Inicio Sit. Contract.]])</f>
        <v>0</v>
      </c>
      <c r="BO1042" s="136" t="n">
        <f aca="false">+MIN($D$4,DATOS_[[#This Row],[Fecha Fin Sit. Contract.]])</f>
        <v>0</v>
      </c>
      <c r="BP1042" s="137" t="n">
        <f aca="false">+DATOS_[[#This Row],[% de jornada]]*IF(DATOS_[[#This Row],[% jornada reducida]]="",1,DATOS_[[#This Row],[% jornada reducida]])</f>
        <v>0</v>
      </c>
      <c r="BQ1042" s="137" t="n">
        <f aca="false">+(DATOS_[[#This Row],[F.fin.cal]]-DATOS_[[#This Row],[F.ini.cal]]+1)/($D$4-$D$3+1)</f>
        <v>1</v>
      </c>
      <c r="BR1042" s="137" t="str">
        <f aca="false">IF(OR(AND(DATOS_[[#This Row],[Fecha Fin Contrato]]&lt;$D$3,DATOS_[[#This Row],[Fecha Fin Contrato]]&lt;&gt;""),DATOS_[[#This Row],[Fecha de Contratación]]&gt;$D$4),"Fuera","Dentro")</f>
        <v>Dentro</v>
      </c>
      <c r="BS1042" s="137" t="str">
        <f aca="false" t="array" ref="BS1042:BS1042">IF(MAX(IF(DATOS_[id]=DATOS_[[#This Row],[id]],DATOS_[F.fin.cal]))=DATOS_[[#This Row],[F.fin.cal]],"Sí","NO")</f>
        <v>Sí</v>
      </c>
      <c r="BT1042" s="137" t="str">
        <f aca="false">IF(AND(DATOS_[[#This Row],[% normaliz]]&lt;&gt;1,DATOS_[[#This Row],[% anualiz]]=1),"Sí","NO")</f>
        <v>Sí</v>
      </c>
      <c r="BU1042" s="137" t="str">
        <f aca="false">IF(AND(DATOS_[[#This Row],[% normaliz]]=1,DATOS_[[#This Row],[% anualiz]]&lt;&gt;1),"Sí","NO")</f>
        <v>NO</v>
      </c>
      <c r="BV1042" s="137" t="str">
        <f aca="false">IF(AND(DATOS_[[#This Row],[% normaliz]]&lt;&gt;1,DATOS_[[#This Row],[% anualiz]]&lt;&gt;1),"Sí","NO")</f>
        <v>NO</v>
      </c>
      <c r="BW1042" s="137" t="str">
        <f aca="false">+IF(DATOS_[[#This Row],[% normaliz]]*DATOS_[[#This Row],[% anualiz]]=1,"NO","Sí")</f>
        <v>Sí</v>
      </c>
      <c r="BX1042" s="138" t="e">
        <f aca="false">(DATOS_[[#This Row],[S.BASE]]*(1/DATOS_[[#This Row],[% normaliz]])*(1/DATOS_[[#This Row],[% anualiz]]))*IF(DATOS_[[#This Row],[Check Equiparado]]="Sí",1,0)</f>
        <v>#DIV/0!</v>
      </c>
      <c r="BY10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2" s="138" t="e">
        <f aca="false">+DATOS_[[#This Row],[SALARIO BASE Eq]]+DATOS_[[#This Row],[Tot COMPL.SAL Eq]]</f>
        <v>#DIV/0!</v>
      </c>
      <c r="CA1042" s="138" t="e">
        <f aca="false" t="array" ref="CA1042:CA10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2" s="138" t="e">
        <f aca="false">+DATOS_[[#This Row],[TOTAL SALARIO Eq]]+DATOS_[[#This Row],[Tot Extrasalarial Eq]]</f>
        <v>#DIV/0!</v>
      </c>
      <c r="CC1042" s="139" t="n">
        <f aca="false">DATOS_[[#This Row],[S.BASE]]</f>
        <v>0</v>
      </c>
      <c r="CD1042" s="139" t="n">
        <f aca="false">+SUM(DATOS_[[#This Row],[Conc.Sal.01]:[Conc.Sal.30]])</f>
        <v>0</v>
      </c>
      <c r="CE1042" s="139" t="n">
        <f aca="false">+DATOS_[[#This Row],[SALARIO BASE Ef]]+DATOS_[[#This Row],[Tot COMPL.SAL Ef]]</f>
        <v>0</v>
      </c>
      <c r="CF1042" s="139" t="n">
        <f aca="false">+SUM(DATOS_[[#This Row],[C.Extra.01]:[C.Extra.05]])</f>
        <v>0</v>
      </c>
      <c r="CG1042" s="139" t="n">
        <f aca="false">+DATOS_[[#This Row],[TOTAL SALARIO Ef]]+DATOS_[[#This Row],[Tot Extrasalarial Ef]]</f>
        <v>0</v>
      </c>
      <c r="CH1042" s="140" t="n">
        <f aca="false">MIN(IF(DATOS_[[#This Row],[Fecha Fin Contrato]]="",$D$4,DATOS_[[#This Row],[Fecha Fin Contrato]]),$D$4)-MAX(DATOS_[[#This Row],[Fecha de Contratación]],$D$3)+1</f>
        <v>1</v>
      </c>
      <c r="CI1042" s="141" t="str">
        <f aca="false">IF(COUNTIFS(DATOS_[id],DATOS_[[#This Row],[id]])&gt;1,DATOS_[[#This Row],[id]],"")</f>
        <v/>
      </c>
      <c r="CJ1042" s="141" t="n">
        <f aca="false">(Inicio!$G$10-DATOS_[[#This Row],[Fecha Nacimiento]])/365.25</f>
        <v>0</v>
      </c>
      <c r="CK1042" s="141" t="n">
        <f aca="false">(Inicio!$G$10-DATOS_[[#This Row],[Fecha de Antigüedad]])/365.25</f>
        <v>0</v>
      </c>
      <c r="CL1042" s="141" t="e">
        <f aca="false">+VLOOKUP(DATOS_[[#This Row],[Clave de Contrato]],TblTiposContrato13[],3,0)</f>
        <v>#N/A</v>
      </c>
      <c r="CM1042" s="141" t="e">
        <f aca="false">+VLOOKUP(DATOS_[[#This Row],[Clave de Contrato]],TblTiposContrato13[],4,0)</f>
        <v>#N/A</v>
      </c>
      <c r="CN1042" s="141" t="str">
        <f aca="false">VLOOKUP(DATOS_[[#This Row],[Edad]],CONTRATOS!TblRngEdad,2,1)</f>
        <v>20  o menos</v>
      </c>
      <c r="CO1042" s="141" t="str">
        <f aca="false">VLOOKUP(DATOS_[[#This Row],[Antigüedad]],TblRngAntg14[],2,1)</f>
        <v>0 a 1 años</v>
      </c>
    </row>
    <row r="1043" customFormat="false" ht="13.8" hidden="false" customHeight="false" outlineLevel="0" collapsed="false">
      <c r="D1043" s="128"/>
      <c r="E1043" s="129"/>
      <c r="F1043" s="129"/>
      <c r="G1043" s="129"/>
      <c r="H1043" s="130"/>
      <c r="I1043" s="131"/>
      <c r="J1043" s="128"/>
      <c r="K1043" s="132"/>
      <c r="L1043" s="132"/>
      <c r="M1043" s="133"/>
      <c r="N1043" s="133"/>
      <c r="O1043" s="133"/>
      <c r="P1043" s="129"/>
      <c r="Z1043" s="74"/>
      <c r="AA1043" s="75"/>
      <c r="AB1043" s="75"/>
      <c r="AC1043" s="129"/>
      <c r="AD1043" s="134"/>
      <c r="AE1043" s="134"/>
      <c r="AF1043" s="134"/>
      <c r="AG1043" s="134"/>
      <c r="AH1043" s="134"/>
      <c r="AI1043" s="134"/>
      <c r="AJ1043" s="134"/>
      <c r="AK1043" s="134"/>
      <c r="AL1043" s="134"/>
      <c r="AM1043" s="134"/>
      <c r="AN1043" s="134"/>
      <c r="AO1043" s="134"/>
      <c r="AP1043" s="134"/>
      <c r="AQ1043" s="134"/>
      <c r="AR1043" s="134"/>
      <c r="AS1043" s="134"/>
      <c r="AT1043" s="134"/>
      <c r="AU1043" s="134"/>
      <c r="AV1043" s="134"/>
      <c r="AW1043" s="134"/>
      <c r="AX1043" s="134"/>
      <c r="AY1043" s="134"/>
      <c r="AZ1043" s="134"/>
      <c r="BA1043" s="134"/>
      <c r="BB1043" s="134"/>
      <c r="BC1043" s="134"/>
      <c r="BD1043" s="134"/>
      <c r="BE1043" s="134"/>
      <c r="BF1043" s="134"/>
      <c r="BG1043" s="134"/>
      <c r="BH1043" s="134"/>
      <c r="BI1043" s="134"/>
      <c r="BJ1043" s="134"/>
      <c r="BK1043" s="134"/>
      <c r="BL1043" s="134"/>
      <c r="BM1043" s="135"/>
      <c r="BN1043" s="136" t="n">
        <f aca="false">+MAX($D$3,DATOS_[[#This Row],[Fecha Inicio Sit. Contract.]])</f>
        <v>0</v>
      </c>
      <c r="BO1043" s="136" t="n">
        <f aca="false">+MIN($D$4,DATOS_[[#This Row],[Fecha Fin Sit. Contract.]])</f>
        <v>0</v>
      </c>
      <c r="BP1043" s="137" t="n">
        <f aca="false">+DATOS_[[#This Row],[% de jornada]]*IF(DATOS_[[#This Row],[% jornada reducida]]="",1,DATOS_[[#This Row],[% jornada reducida]])</f>
        <v>0</v>
      </c>
      <c r="BQ1043" s="137" t="n">
        <f aca="false">+(DATOS_[[#This Row],[F.fin.cal]]-DATOS_[[#This Row],[F.ini.cal]]+1)/($D$4-$D$3+1)</f>
        <v>1</v>
      </c>
      <c r="BR1043" s="137" t="str">
        <f aca="false">IF(OR(AND(DATOS_[[#This Row],[Fecha Fin Contrato]]&lt;$D$3,DATOS_[[#This Row],[Fecha Fin Contrato]]&lt;&gt;""),DATOS_[[#This Row],[Fecha de Contratación]]&gt;$D$4),"Fuera","Dentro")</f>
        <v>Dentro</v>
      </c>
      <c r="BS1043" s="137" t="str">
        <f aca="false" t="array" ref="BS1043:BS1043">IF(MAX(IF(DATOS_[id]=DATOS_[[#This Row],[id]],DATOS_[F.fin.cal]))=DATOS_[[#This Row],[F.fin.cal]],"Sí","NO")</f>
        <v>Sí</v>
      </c>
      <c r="BT1043" s="137" t="str">
        <f aca="false">IF(AND(DATOS_[[#This Row],[% normaliz]]&lt;&gt;1,DATOS_[[#This Row],[% anualiz]]=1),"Sí","NO")</f>
        <v>Sí</v>
      </c>
      <c r="BU1043" s="137" t="str">
        <f aca="false">IF(AND(DATOS_[[#This Row],[% normaliz]]=1,DATOS_[[#This Row],[% anualiz]]&lt;&gt;1),"Sí","NO")</f>
        <v>NO</v>
      </c>
      <c r="BV1043" s="137" t="str">
        <f aca="false">IF(AND(DATOS_[[#This Row],[% normaliz]]&lt;&gt;1,DATOS_[[#This Row],[% anualiz]]&lt;&gt;1),"Sí","NO")</f>
        <v>NO</v>
      </c>
      <c r="BW1043" s="137" t="str">
        <f aca="false">+IF(DATOS_[[#This Row],[% normaliz]]*DATOS_[[#This Row],[% anualiz]]=1,"NO","Sí")</f>
        <v>Sí</v>
      </c>
      <c r="BX1043" s="138" t="e">
        <f aca="false">(DATOS_[[#This Row],[S.BASE]]*(1/DATOS_[[#This Row],[% normaliz]])*(1/DATOS_[[#This Row],[% anualiz]]))*IF(DATOS_[[#This Row],[Check Equiparado]]="Sí",1,0)</f>
        <v>#DIV/0!</v>
      </c>
      <c r="BY10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3" s="138" t="e">
        <f aca="false">+DATOS_[[#This Row],[SALARIO BASE Eq]]+DATOS_[[#This Row],[Tot COMPL.SAL Eq]]</f>
        <v>#DIV/0!</v>
      </c>
      <c r="CA1043" s="138" t="e">
        <f aca="false" t="array" ref="CA1043:CA10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3" s="138" t="e">
        <f aca="false">+DATOS_[[#This Row],[TOTAL SALARIO Eq]]+DATOS_[[#This Row],[Tot Extrasalarial Eq]]</f>
        <v>#DIV/0!</v>
      </c>
      <c r="CC1043" s="139" t="n">
        <f aca="false">DATOS_[[#This Row],[S.BASE]]</f>
        <v>0</v>
      </c>
      <c r="CD1043" s="139" t="n">
        <f aca="false">+SUM(DATOS_[[#This Row],[Conc.Sal.01]:[Conc.Sal.30]])</f>
        <v>0</v>
      </c>
      <c r="CE1043" s="139" t="n">
        <f aca="false">+DATOS_[[#This Row],[SALARIO BASE Ef]]+DATOS_[[#This Row],[Tot COMPL.SAL Ef]]</f>
        <v>0</v>
      </c>
      <c r="CF1043" s="139" t="n">
        <f aca="false">+SUM(DATOS_[[#This Row],[C.Extra.01]:[C.Extra.05]])</f>
        <v>0</v>
      </c>
      <c r="CG1043" s="139" t="n">
        <f aca="false">+DATOS_[[#This Row],[TOTAL SALARIO Ef]]+DATOS_[[#This Row],[Tot Extrasalarial Ef]]</f>
        <v>0</v>
      </c>
      <c r="CH1043" s="140" t="n">
        <f aca="false">MIN(IF(DATOS_[[#This Row],[Fecha Fin Contrato]]="",$D$4,DATOS_[[#This Row],[Fecha Fin Contrato]]),$D$4)-MAX(DATOS_[[#This Row],[Fecha de Contratación]],$D$3)+1</f>
        <v>1</v>
      </c>
      <c r="CI1043" s="141" t="str">
        <f aca="false">IF(COUNTIFS(DATOS_[id],DATOS_[[#This Row],[id]])&gt;1,DATOS_[[#This Row],[id]],"")</f>
        <v/>
      </c>
      <c r="CJ1043" s="141" t="n">
        <f aca="false">(Inicio!$G$10-DATOS_[[#This Row],[Fecha Nacimiento]])/365.25</f>
        <v>0</v>
      </c>
      <c r="CK1043" s="141" t="n">
        <f aca="false">(Inicio!$G$10-DATOS_[[#This Row],[Fecha de Antigüedad]])/365.25</f>
        <v>0</v>
      </c>
      <c r="CL1043" s="141" t="e">
        <f aca="false">+VLOOKUP(DATOS_[[#This Row],[Clave de Contrato]],TblTiposContrato13[],3,0)</f>
        <v>#N/A</v>
      </c>
      <c r="CM1043" s="141" t="e">
        <f aca="false">+VLOOKUP(DATOS_[[#This Row],[Clave de Contrato]],TblTiposContrato13[],4,0)</f>
        <v>#N/A</v>
      </c>
      <c r="CN1043" s="141" t="str">
        <f aca="false">VLOOKUP(DATOS_[[#This Row],[Edad]],CONTRATOS!TblRngEdad,2,1)</f>
        <v>20  o menos</v>
      </c>
      <c r="CO1043" s="141" t="str">
        <f aca="false">VLOOKUP(DATOS_[[#This Row],[Antigüedad]],TblRngAntg14[],2,1)</f>
        <v>0 a 1 años</v>
      </c>
    </row>
    <row r="1044" customFormat="false" ht="13.8" hidden="false" customHeight="false" outlineLevel="0" collapsed="false">
      <c r="D1044" s="128"/>
      <c r="E1044" s="129"/>
      <c r="F1044" s="129"/>
      <c r="G1044" s="129"/>
      <c r="H1044" s="130"/>
      <c r="I1044" s="131"/>
      <c r="J1044" s="128"/>
      <c r="K1044" s="132"/>
      <c r="L1044" s="132"/>
      <c r="M1044" s="133"/>
      <c r="N1044" s="133"/>
      <c r="O1044" s="133"/>
      <c r="P1044" s="129"/>
      <c r="Z1044" s="74"/>
      <c r="AA1044" s="75"/>
      <c r="AB1044" s="75"/>
      <c r="AC1044" s="129"/>
      <c r="AD1044" s="134"/>
      <c r="AE1044" s="134"/>
      <c r="AF1044" s="134"/>
      <c r="AG1044" s="134"/>
      <c r="AH1044" s="134"/>
      <c r="AI1044" s="134"/>
      <c r="AJ1044" s="134"/>
      <c r="AK1044" s="134"/>
      <c r="AL1044" s="134"/>
      <c r="AM1044" s="134"/>
      <c r="AN1044" s="134"/>
      <c r="AO1044" s="134"/>
      <c r="AP1044" s="134"/>
      <c r="AQ1044" s="134"/>
      <c r="AR1044" s="134"/>
      <c r="AS1044" s="134"/>
      <c r="AT1044" s="134"/>
      <c r="AU1044" s="134"/>
      <c r="AV1044" s="134"/>
      <c r="AW1044" s="134"/>
      <c r="AX1044" s="134"/>
      <c r="AY1044" s="134"/>
      <c r="AZ1044" s="134"/>
      <c r="BA1044" s="134"/>
      <c r="BB1044" s="134"/>
      <c r="BC1044" s="134"/>
      <c r="BD1044" s="134"/>
      <c r="BE1044" s="134"/>
      <c r="BF1044" s="134"/>
      <c r="BG1044" s="134"/>
      <c r="BH1044" s="134"/>
      <c r="BI1044" s="134"/>
      <c r="BJ1044" s="134"/>
      <c r="BK1044" s="134"/>
      <c r="BL1044" s="134"/>
      <c r="BM1044" s="135"/>
      <c r="BN1044" s="136" t="n">
        <f aca="false">+MAX($D$3,DATOS_[[#This Row],[Fecha Inicio Sit. Contract.]])</f>
        <v>0</v>
      </c>
      <c r="BO1044" s="136" t="n">
        <f aca="false">+MIN($D$4,DATOS_[[#This Row],[Fecha Fin Sit. Contract.]])</f>
        <v>0</v>
      </c>
      <c r="BP1044" s="137" t="n">
        <f aca="false">+DATOS_[[#This Row],[% de jornada]]*IF(DATOS_[[#This Row],[% jornada reducida]]="",1,DATOS_[[#This Row],[% jornada reducida]])</f>
        <v>0</v>
      </c>
      <c r="BQ1044" s="137" t="n">
        <f aca="false">+(DATOS_[[#This Row],[F.fin.cal]]-DATOS_[[#This Row],[F.ini.cal]]+1)/($D$4-$D$3+1)</f>
        <v>1</v>
      </c>
      <c r="BR1044" s="137" t="str">
        <f aca="false">IF(OR(AND(DATOS_[[#This Row],[Fecha Fin Contrato]]&lt;$D$3,DATOS_[[#This Row],[Fecha Fin Contrato]]&lt;&gt;""),DATOS_[[#This Row],[Fecha de Contratación]]&gt;$D$4),"Fuera","Dentro")</f>
        <v>Dentro</v>
      </c>
      <c r="BS1044" s="137" t="str">
        <f aca="false" t="array" ref="BS1044:BS1044">IF(MAX(IF(DATOS_[id]=DATOS_[[#This Row],[id]],DATOS_[F.fin.cal]))=DATOS_[[#This Row],[F.fin.cal]],"Sí","NO")</f>
        <v>Sí</v>
      </c>
      <c r="BT1044" s="137" t="str">
        <f aca="false">IF(AND(DATOS_[[#This Row],[% normaliz]]&lt;&gt;1,DATOS_[[#This Row],[% anualiz]]=1),"Sí","NO")</f>
        <v>Sí</v>
      </c>
      <c r="BU1044" s="137" t="str">
        <f aca="false">IF(AND(DATOS_[[#This Row],[% normaliz]]=1,DATOS_[[#This Row],[% anualiz]]&lt;&gt;1),"Sí","NO")</f>
        <v>NO</v>
      </c>
      <c r="BV1044" s="137" t="str">
        <f aca="false">IF(AND(DATOS_[[#This Row],[% normaliz]]&lt;&gt;1,DATOS_[[#This Row],[% anualiz]]&lt;&gt;1),"Sí","NO")</f>
        <v>NO</v>
      </c>
      <c r="BW1044" s="137" t="str">
        <f aca="false">+IF(DATOS_[[#This Row],[% normaliz]]*DATOS_[[#This Row],[% anualiz]]=1,"NO","Sí")</f>
        <v>Sí</v>
      </c>
      <c r="BX1044" s="138" t="e">
        <f aca="false">(DATOS_[[#This Row],[S.BASE]]*(1/DATOS_[[#This Row],[% normaliz]])*(1/DATOS_[[#This Row],[% anualiz]]))*IF(DATOS_[[#This Row],[Check Equiparado]]="Sí",1,0)</f>
        <v>#DIV/0!</v>
      </c>
      <c r="BY10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4" s="138" t="e">
        <f aca="false">+DATOS_[[#This Row],[SALARIO BASE Eq]]+DATOS_[[#This Row],[Tot COMPL.SAL Eq]]</f>
        <v>#DIV/0!</v>
      </c>
      <c r="CA1044" s="138" t="e">
        <f aca="false" t="array" ref="CA1044:CA10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4" s="138" t="e">
        <f aca="false">+DATOS_[[#This Row],[TOTAL SALARIO Eq]]+DATOS_[[#This Row],[Tot Extrasalarial Eq]]</f>
        <v>#DIV/0!</v>
      </c>
      <c r="CC1044" s="139" t="n">
        <f aca="false">DATOS_[[#This Row],[S.BASE]]</f>
        <v>0</v>
      </c>
      <c r="CD1044" s="139" t="n">
        <f aca="false">+SUM(DATOS_[[#This Row],[Conc.Sal.01]:[Conc.Sal.30]])</f>
        <v>0</v>
      </c>
      <c r="CE1044" s="139" t="n">
        <f aca="false">+DATOS_[[#This Row],[SALARIO BASE Ef]]+DATOS_[[#This Row],[Tot COMPL.SAL Ef]]</f>
        <v>0</v>
      </c>
      <c r="CF1044" s="139" t="n">
        <f aca="false">+SUM(DATOS_[[#This Row],[C.Extra.01]:[C.Extra.05]])</f>
        <v>0</v>
      </c>
      <c r="CG1044" s="139" t="n">
        <f aca="false">+DATOS_[[#This Row],[TOTAL SALARIO Ef]]+DATOS_[[#This Row],[Tot Extrasalarial Ef]]</f>
        <v>0</v>
      </c>
      <c r="CH1044" s="140" t="n">
        <f aca="false">MIN(IF(DATOS_[[#This Row],[Fecha Fin Contrato]]="",$D$4,DATOS_[[#This Row],[Fecha Fin Contrato]]),$D$4)-MAX(DATOS_[[#This Row],[Fecha de Contratación]],$D$3)+1</f>
        <v>1</v>
      </c>
      <c r="CI1044" s="141" t="str">
        <f aca="false">IF(COUNTIFS(DATOS_[id],DATOS_[[#This Row],[id]])&gt;1,DATOS_[[#This Row],[id]],"")</f>
        <v/>
      </c>
      <c r="CJ1044" s="141" t="n">
        <f aca="false">(Inicio!$G$10-DATOS_[[#This Row],[Fecha Nacimiento]])/365.25</f>
        <v>0</v>
      </c>
      <c r="CK1044" s="141" t="n">
        <f aca="false">(Inicio!$G$10-DATOS_[[#This Row],[Fecha de Antigüedad]])/365.25</f>
        <v>0</v>
      </c>
      <c r="CL1044" s="141" t="e">
        <f aca="false">+VLOOKUP(DATOS_[[#This Row],[Clave de Contrato]],TblTiposContrato13[],3,0)</f>
        <v>#N/A</v>
      </c>
      <c r="CM1044" s="141" t="e">
        <f aca="false">+VLOOKUP(DATOS_[[#This Row],[Clave de Contrato]],TblTiposContrato13[],4,0)</f>
        <v>#N/A</v>
      </c>
      <c r="CN1044" s="141" t="str">
        <f aca="false">VLOOKUP(DATOS_[[#This Row],[Edad]],CONTRATOS!TblRngEdad,2,1)</f>
        <v>20  o menos</v>
      </c>
      <c r="CO1044" s="141" t="str">
        <f aca="false">VLOOKUP(DATOS_[[#This Row],[Antigüedad]],TblRngAntg14[],2,1)</f>
        <v>0 a 1 años</v>
      </c>
    </row>
    <row r="1045" customFormat="false" ht="13.8" hidden="false" customHeight="false" outlineLevel="0" collapsed="false">
      <c r="D1045" s="128"/>
      <c r="E1045" s="129"/>
      <c r="F1045" s="129"/>
      <c r="G1045" s="129"/>
      <c r="H1045" s="130"/>
      <c r="I1045" s="131"/>
      <c r="J1045" s="128"/>
      <c r="K1045" s="132"/>
      <c r="L1045" s="132"/>
      <c r="M1045" s="133"/>
      <c r="N1045" s="133"/>
      <c r="O1045" s="133"/>
      <c r="P1045" s="129"/>
      <c r="Z1045" s="74"/>
      <c r="AA1045" s="75"/>
      <c r="AB1045" s="75"/>
      <c r="AC1045" s="129"/>
      <c r="AD1045" s="134"/>
      <c r="AE1045" s="134"/>
      <c r="AF1045" s="134"/>
      <c r="AG1045" s="134"/>
      <c r="AH1045" s="134"/>
      <c r="AI1045" s="134"/>
      <c r="AJ1045" s="134"/>
      <c r="AK1045" s="134"/>
      <c r="AL1045" s="134"/>
      <c r="AM1045" s="134"/>
      <c r="AN1045" s="134"/>
      <c r="AO1045" s="134"/>
      <c r="AP1045" s="134"/>
      <c r="AQ1045" s="134"/>
      <c r="AR1045" s="134"/>
      <c r="AS1045" s="134"/>
      <c r="AT1045" s="134"/>
      <c r="AU1045" s="134"/>
      <c r="AV1045" s="134"/>
      <c r="AW1045" s="134"/>
      <c r="AX1045" s="134"/>
      <c r="AY1045" s="134"/>
      <c r="AZ1045" s="134"/>
      <c r="BA1045" s="134"/>
      <c r="BB1045" s="134"/>
      <c r="BC1045" s="134"/>
      <c r="BD1045" s="134"/>
      <c r="BE1045" s="134"/>
      <c r="BF1045" s="134"/>
      <c r="BG1045" s="134"/>
      <c r="BH1045" s="134"/>
      <c r="BI1045" s="134"/>
      <c r="BJ1045" s="134"/>
      <c r="BK1045" s="134"/>
      <c r="BL1045" s="134"/>
      <c r="BM1045" s="135"/>
      <c r="BN1045" s="136" t="n">
        <f aca="false">+MAX($D$3,DATOS_[[#This Row],[Fecha Inicio Sit. Contract.]])</f>
        <v>0</v>
      </c>
      <c r="BO1045" s="136" t="n">
        <f aca="false">+MIN($D$4,DATOS_[[#This Row],[Fecha Fin Sit. Contract.]])</f>
        <v>0</v>
      </c>
      <c r="BP1045" s="137" t="n">
        <f aca="false">+DATOS_[[#This Row],[% de jornada]]*IF(DATOS_[[#This Row],[% jornada reducida]]="",1,DATOS_[[#This Row],[% jornada reducida]])</f>
        <v>0</v>
      </c>
      <c r="BQ1045" s="137" t="n">
        <f aca="false">+(DATOS_[[#This Row],[F.fin.cal]]-DATOS_[[#This Row],[F.ini.cal]]+1)/($D$4-$D$3+1)</f>
        <v>1</v>
      </c>
      <c r="BR1045" s="137" t="str">
        <f aca="false">IF(OR(AND(DATOS_[[#This Row],[Fecha Fin Contrato]]&lt;$D$3,DATOS_[[#This Row],[Fecha Fin Contrato]]&lt;&gt;""),DATOS_[[#This Row],[Fecha de Contratación]]&gt;$D$4),"Fuera","Dentro")</f>
        <v>Dentro</v>
      </c>
      <c r="BS1045" s="137" t="str">
        <f aca="false" t="array" ref="BS1045:BS1045">IF(MAX(IF(DATOS_[id]=DATOS_[[#This Row],[id]],DATOS_[F.fin.cal]))=DATOS_[[#This Row],[F.fin.cal]],"Sí","NO")</f>
        <v>Sí</v>
      </c>
      <c r="BT1045" s="137" t="str">
        <f aca="false">IF(AND(DATOS_[[#This Row],[% normaliz]]&lt;&gt;1,DATOS_[[#This Row],[% anualiz]]=1),"Sí","NO")</f>
        <v>Sí</v>
      </c>
      <c r="BU1045" s="137" t="str">
        <f aca="false">IF(AND(DATOS_[[#This Row],[% normaliz]]=1,DATOS_[[#This Row],[% anualiz]]&lt;&gt;1),"Sí","NO")</f>
        <v>NO</v>
      </c>
      <c r="BV1045" s="137" t="str">
        <f aca="false">IF(AND(DATOS_[[#This Row],[% normaliz]]&lt;&gt;1,DATOS_[[#This Row],[% anualiz]]&lt;&gt;1),"Sí","NO")</f>
        <v>NO</v>
      </c>
      <c r="BW1045" s="137" t="str">
        <f aca="false">+IF(DATOS_[[#This Row],[% normaliz]]*DATOS_[[#This Row],[% anualiz]]=1,"NO","Sí")</f>
        <v>Sí</v>
      </c>
      <c r="BX1045" s="138" t="e">
        <f aca="false">(DATOS_[[#This Row],[S.BASE]]*(1/DATOS_[[#This Row],[% normaliz]])*(1/DATOS_[[#This Row],[% anualiz]]))*IF(DATOS_[[#This Row],[Check Equiparado]]="Sí",1,0)</f>
        <v>#DIV/0!</v>
      </c>
      <c r="BY10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5" s="138" t="e">
        <f aca="false">+DATOS_[[#This Row],[SALARIO BASE Eq]]+DATOS_[[#This Row],[Tot COMPL.SAL Eq]]</f>
        <v>#DIV/0!</v>
      </c>
      <c r="CA1045" s="138" t="e">
        <f aca="false" t="array" ref="CA1045:CA10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5" s="138" t="e">
        <f aca="false">+DATOS_[[#This Row],[TOTAL SALARIO Eq]]+DATOS_[[#This Row],[Tot Extrasalarial Eq]]</f>
        <v>#DIV/0!</v>
      </c>
      <c r="CC1045" s="139" t="n">
        <f aca="false">DATOS_[[#This Row],[S.BASE]]</f>
        <v>0</v>
      </c>
      <c r="CD1045" s="139" t="n">
        <f aca="false">+SUM(DATOS_[[#This Row],[Conc.Sal.01]:[Conc.Sal.30]])</f>
        <v>0</v>
      </c>
      <c r="CE1045" s="139" t="n">
        <f aca="false">+DATOS_[[#This Row],[SALARIO BASE Ef]]+DATOS_[[#This Row],[Tot COMPL.SAL Ef]]</f>
        <v>0</v>
      </c>
      <c r="CF1045" s="139" t="n">
        <f aca="false">+SUM(DATOS_[[#This Row],[C.Extra.01]:[C.Extra.05]])</f>
        <v>0</v>
      </c>
      <c r="CG1045" s="139" t="n">
        <f aca="false">+DATOS_[[#This Row],[TOTAL SALARIO Ef]]+DATOS_[[#This Row],[Tot Extrasalarial Ef]]</f>
        <v>0</v>
      </c>
      <c r="CH1045" s="140" t="n">
        <f aca="false">MIN(IF(DATOS_[[#This Row],[Fecha Fin Contrato]]="",$D$4,DATOS_[[#This Row],[Fecha Fin Contrato]]),$D$4)-MAX(DATOS_[[#This Row],[Fecha de Contratación]],$D$3)+1</f>
        <v>1</v>
      </c>
      <c r="CI1045" s="141" t="str">
        <f aca="false">IF(COUNTIFS(DATOS_[id],DATOS_[[#This Row],[id]])&gt;1,DATOS_[[#This Row],[id]],"")</f>
        <v/>
      </c>
      <c r="CJ1045" s="141" t="n">
        <f aca="false">(Inicio!$G$10-DATOS_[[#This Row],[Fecha Nacimiento]])/365.25</f>
        <v>0</v>
      </c>
      <c r="CK1045" s="141" t="n">
        <f aca="false">(Inicio!$G$10-DATOS_[[#This Row],[Fecha de Antigüedad]])/365.25</f>
        <v>0</v>
      </c>
      <c r="CL1045" s="141" t="e">
        <f aca="false">+VLOOKUP(DATOS_[[#This Row],[Clave de Contrato]],TblTiposContrato13[],3,0)</f>
        <v>#N/A</v>
      </c>
      <c r="CM1045" s="141" t="e">
        <f aca="false">+VLOOKUP(DATOS_[[#This Row],[Clave de Contrato]],TblTiposContrato13[],4,0)</f>
        <v>#N/A</v>
      </c>
      <c r="CN1045" s="141" t="str">
        <f aca="false">VLOOKUP(DATOS_[[#This Row],[Edad]],CONTRATOS!TblRngEdad,2,1)</f>
        <v>20  o menos</v>
      </c>
      <c r="CO1045" s="141" t="str">
        <f aca="false">VLOOKUP(DATOS_[[#This Row],[Antigüedad]],TblRngAntg14[],2,1)</f>
        <v>0 a 1 años</v>
      </c>
    </row>
    <row r="1046" customFormat="false" ht="13.8" hidden="false" customHeight="false" outlineLevel="0" collapsed="false">
      <c r="D1046" s="128"/>
      <c r="E1046" s="129"/>
      <c r="F1046" s="129"/>
      <c r="G1046" s="129"/>
      <c r="H1046" s="130"/>
      <c r="I1046" s="131"/>
      <c r="J1046" s="128"/>
      <c r="K1046" s="132"/>
      <c r="L1046" s="132"/>
      <c r="M1046" s="133"/>
      <c r="N1046" s="133"/>
      <c r="O1046" s="133"/>
      <c r="P1046" s="129"/>
      <c r="Z1046" s="74"/>
      <c r="AA1046" s="75"/>
      <c r="AB1046" s="75"/>
      <c r="AC1046" s="129"/>
      <c r="AD1046" s="134"/>
      <c r="AE1046" s="134"/>
      <c r="AF1046" s="134"/>
      <c r="AG1046" s="134"/>
      <c r="AH1046" s="134"/>
      <c r="AI1046" s="134"/>
      <c r="AJ1046" s="134"/>
      <c r="AK1046" s="134"/>
      <c r="AL1046" s="134"/>
      <c r="AM1046" s="134"/>
      <c r="AN1046" s="134"/>
      <c r="AO1046" s="134"/>
      <c r="AP1046" s="134"/>
      <c r="AQ1046" s="134"/>
      <c r="AR1046" s="134"/>
      <c r="AS1046" s="134"/>
      <c r="AT1046" s="134"/>
      <c r="AU1046" s="134"/>
      <c r="AV1046" s="134"/>
      <c r="AW1046" s="134"/>
      <c r="AX1046" s="134"/>
      <c r="AY1046" s="134"/>
      <c r="AZ1046" s="134"/>
      <c r="BA1046" s="134"/>
      <c r="BB1046" s="134"/>
      <c r="BC1046" s="134"/>
      <c r="BD1046" s="134"/>
      <c r="BE1046" s="134"/>
      <c r="BF1046" s="134"/>
      <c r="BG1046" s="134"/>
      <c r="BH1046" s="134"/>
      <c r="BI1046" s="134"/>
      <c r="BJ1046" s="134"/>
      <c r="BK1046" s="134"/>
      <c r="BL1046" s="134"/>
      <c r="BM1046" s="135"/>
      <c r="BN1046" s="136" t="n">
        <f aca="false">+MAX($D$3,DATOS_[[#This Row],[Fecha Inicio Sit. Contract.]])</f>
        <v>0</v>
      </c>
      <c r="BO1046" s="136" t="n">
        <f aca="false">+MIN($D$4,DATOS_[[#This Row],[Fecha Fin Sit. Contract.]])</f>
        <v>0</v>
      </c>
      <c r="BP1046" s="137" t="n">
        <f aca="false">+DATOS_[[#This Row],[% de jornada]]*IF(DATOS_[[#This Row],[% jornada reducida]]="",1,DATOS_[[#This Row],[% jornada reducida]])</f>
        <v>0</v>
      </c>
      <c r="BQ1046" s="137" t="n">
        <f aca="false">+(DATOS_[[#This Row],[F.fin.cal]]-DATOS_[[#This Row],[F.ini.cal]]+1)/($D$4-$D$3+1)</f>
        <v>1</v>
      </c>
      <c r="BR1046" s="137" t="str">
        <f aca="false">IF(OR(AND(DATOS_[[#This Row],[Fecha Fin Contrato]]&lt;$D$3,DATOS_[[#This Row],[Fecha Fin Contrato]]&lt;&gt;""),DATOS_[[#This Row],[Fecha de Contratación]]&gt;$D$4),"Fuera","Dentro")</f>
        <v>Dentro</v>
      </c>
      <c r="BS1046" s="137" t="str">
        <f aca="false" t="array" ref="BS1046:BS1046">IF(MAX(IF(DATOS_[id]=DATOS_[[#This Row],[id]],DATOS_[F.fin.cal]))=DATOS_[[#This Row],[F.fin.cal]],"Sí","NO")</f>
        <v>Sí</v>
      </c>
      <c r="BT1046" s="137" t="str">
        <f aca="false">IF(AND(DATOS_[[#This Row],[% normaliz]]&lt;&gt;1,DATOS_[[#This Row],[% anualiz]]=1),"Sí","NO")</f>
        <v>Sí</v>
      </c>
      <c r="BU1046" s="137" t="str">
        <f aca="false">IF(AND(DATOS_[[#This Row],[% normaliz]]=1,DATOS_[[#This Row],[% anualiz]]&lt;&gt;1),"Sí","NO")</f>
        <v>NO</v>
      </c>
      <c r="BV1046" s="137" t="str">
        <f aca="false">IF(AND(DATOS_[[#This Row],[% normaliz]]&lt;&gt;1,DATOS_[[#This Row],[% anualiz]]&lt;&gt;1),"Sí","NO")</f>
        <v>NO</v>
      </c>
      <c r="BW1046" s="137" t="str">
        <f aca="false">+IF(DATOS_[[#This Row],[% normaliz]]*DATOS_[[#This Row],[% anualiz]]=1,"NO","Sí")</f>
        <v>Sí</v>
      </c>
      <c r="BX1046" s="138" t="e">
        <f aca="false">(DATOS_[[#This Row],[S.BASE]]*(1/DATOS_[[#This Row],[% normaliz]])*(1/DATOS_[[#This Row],[% anualiz]]))*IF(DATOS_[[#This Row],[Check Equiparado]]="Sí",1,0)</f>
        <v>#DIV/0!</v>
      </c>
      <c r="BY10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6" s="138" t="e">
        <f aca="false">+DATOS_[[#This Row],[SALARIO BASE Eq]]+DATOS_[[#This Row],[Tot COMPL.SAL Eq]]</f>
        <v>#DIV/0!</v>
      </c>
      <c r="CA1046" s="138" t="e">
        <f aca="false" t="array" ref="CA1046:CA10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6" s="138" t="e">
        <f aca="false">+DATOS_[[#This Row],[TOTAL SALARIO Eq]]+DATOS_[[#This Row],[Tot Extrasalarial Eq]]</f>
        <v>#DIV/0!</v>
      </c>
      <c r="CC1046" s="139" t="n">
        <f aca="false">DATOS_[[#This Row],[S.BASE]]</f>
        <v>0</v>
      </c>
      <c r="CD1046" s="139" t="n">
        <f aca="false">+SUM(DATOS_[[#This Row],[Conc.Sal.01]:[Conc.Sal.30]])</f>
        <v>0</v>
      </c>
      <c r="CE1046" s="139" t="n">
        <f aca="false">+DATOS_[[#This Row],[SALARIO BASE Ef]]+DATOS_[[#This Row],[Tot COMPL.SAL Ef]]</f>
        <v>0</v>
      </c>
      <c r="CF1046" s="139" t="n">
        <f aca="false">+SUM(DATOS_[[#This Row],[C.Extra.01]:[C.Extra.05]])</f>
        <v>0</v>
      </c>
      <c r="CG1046" s="139" t="n">
        <f aca="false">+DATOS_[[#This Row],[TOTAL SALARIO Ef]]+DATOS_[[#This Row],[Tot Extrasalarial Ef]]</f>
        <v>0</v>
      </c>
      <c r="CH1046" s="140" t="n">
        <f aca="false">MIN(IF(DATOS_[[#This Row],[Fecha Fin Contrato]]="",$D$4,DATOS_[[#This Row],[Fecha Fin Contrato]]),$D$4)-MAX(DATOS_[[#This Row],[Fecha de Contratación]],$D$3)+1</f>
        <v>1</v>
      </c>
      <c r="CI1046" s="141" t="str">
        <f aca="false">IF(COUNTIFS(DATOS_[id],DATOS_[[#This Row],[id]])&gt;1,DATOS_[[#This Row],[id]],"")</f>
        <v/>
      </c>
      <c r="CJ1046" s="141" t="n">
        <f aca="false">(Inicio!$G$10-DATOS_[[#This Row],[Fecha Nacimiento]])/365.25</f>
        <v>0</v>
      </c>
      <c r="CK1046" s="141" t="n">
        <f aca="false">(Inicio!$G$10-DATOS_[[#This Row],[Fecha de Antigüedad]])/365.25</f>
        <v>0</v>
      </c>
      <c r="CL1046" s="141" t="e">
        <f aca="false">+VLOOKUP(DATOS_[[#This Row],[Clave de Contrato]],TblTiposContrato13[],3,0)</f>
        <v>#N/A</v>
      </c>
      <c r="CM1046" s="141" t="e">
        <f aca="false">+VLOOKUP(DATOS_[[#This Row],[Clave de Contrato]],TblTiposContrato13[],4,0)</f>
        <v>#N/A</v>
      </c>
      <c r="CN1046" s="141" t="str">
        <f aca="false">VLOOKUP(DATOS_[[#This Row],[Edad]],CONTRATOS!TblRngEdad,2,1)</f>
        <v>20  o menos</v>
      </c>
      <c r="CO1046" s="141" t="str">
        <f aca="false">VLOOKUP(DATOS_[[#This Row],[Antigüedad]],TblRngAntg14[],2,1)</f>
        <v>0 a 1 años</v>
      </c>
    </row>
    <row r="1047" customFormat="false" ht="13.8" hidden="false" customHeight="false" outlineLevel="0" collapsed="false">
      <c r="D1047" s="128"/>
      <c r="E1047" s="129"/>
      <c r="F1047" s="129"/>
      <c r="G1047" s="129"/>
      <c r="H1047" s="130"/>
      <c r="I1047" s="131"/>
      <c r="J1047" s="128"/>
      <c r="K1047" s="132"/>
      <c r="L1047" s="132"/>
      <c r="M1047" s="133"/>
      <c r="N1047" s="133"/>
      <c r="O1047" s="133"/>
      <c r="P1047" s="129"/>
      <c r="Z1047" s="74"/>
      <c r="AA1047" s="75"/>
      <c r="AB1047" s="75"/>
      <c r="AC1047" s="129"/>
      <c r="AD1047" s="134"/>
      <c r="AE1047" s="134"/>
      <c r="AF1047" s="134"/>
      <c r="AG1047" s="134"/>
      <c r="AH1047" s="134"/>
      <c r="AI1047" s="134"/>
      <c r="AJ1047" s="134"/>
      <c r="AK1047" s="134"/>
      <c r="AL1047" s="134"/>
      <c r="AM1047" s="134"/>
      <c r="AN1047" s="134"/>
      <c r="AO1047" s="134"/>
      <c r="AP1047" s="134"/>
      <c r="AQ1047" s="134"/>
      <c r="AR1047" s="134"/>
      <c r="AS1047" s="134"/>
      <c r="AT1047" s="134"/>
      <c r="AU1047" s="134"/>
      <c r="AV1047" s="134"/>
      <c r="AW1047" s="134"/>
      <c r="AX1047" s="134"/>
      <c r="AY1047" s="134"/>
      <c r="AZ1047" s="134"/>
      <c r="BA1047" s="134"/>
      <c r="BB1047" s="134"/>
      <c r="BC1047" s="134"/>
      <c r="BD1047" s="134"/>
      <c r="BE1047" s="134"/>
      <c r="BF1047" s="134"/>
      <c r="BG1047" s="134"/>
      <c r="BH1047" s="134"/>
      <c r="BI1047" s="134"/>
      <c r="BJ1047" s="134"/>
      <c r="BK1047" s="134"/>
      <c r="BL1047" s="134"/>
      <c r="BM1047" s="135"/>
      <c r="BN1047" s="136" t="n">
        <f aca="false">+MAX($D$3,DATOS_[[#This Row],[Fecha Inicio Sit. Contract.]])</f>
        <v>0</v>
      </c>
      <c r="BO1047" s="136" t="n">
        <f aca="false">+MIN($D$4,DATOS_[[#This Row],[Fecha Fin Sit. Contract.]])</f>
        <v>0</v>
      </c>
      <c r="BP1047" s="137" t="n">
        <f aca="false">+DATOS_[[#This Row],[% de jornada]]*IF(DATOS_[[#This Row],[% jornada reducida]]="",1,DATOS_[[#This Row],[% jornada reducida]])</f>
        <v>0</v>
      </c>
      <c r="BQ1047" s="137" t="n">
        <f aca="false">+(DATOS_[[#This Row],[F.fin.cal]]-DATOS_[[#This Row],[F.ini.cal]]+1)/($D$4-$D$3+1)</f>
        <v>1</v>
      </c>
      <c r="BR1047" s="137" t="str">
        <f aca="false">IF(OR(AND(DATOS_[[#This Row],[Fecha Fin Contrato]]&lt;$D$3,DATOS_[[#This Row],[Fecha Fin Contrato]]&lt;&gt;""),DATOS_[[#This Row],[Fecha de Contratación]]&gt;$D$4),"Fuera","Dentro")</f>
        <v>Dentro</v>
      </c>
      <c r="BS1047" s="137" t="str">
        <f aca="false" t="array" ref="BS1047:BS1047">IF(MAX(IF(DATOS_[id]=DATOS_[[#This Row],[id]],DATOS_[F.fin.cal]))=DATOS_[[#This Row],[F.fin.cal]],"Sí","NO")</f>
        <v>Sí</v>
      </c>
      <c r="BT1047" s="137" t="str">
        <f aca="false">IF(AND(DATOS_[[#This Row],[% normaliz]]&lt;&gt;1,DATOS_[[#This Row],[% anualiz]]=1),"Sí","NO")</f>
        <v>Sí</v>
      </c>
      <c r="BU1047" s="137" t="str">
        <f aca="false">IF(AND(DATOS_[[#This Row],[% normaliz]]=1,DATOS_[[#This Row],[% anualiz]]&lt;&gt;1),"Sí","NO")</f>
        <v>NO</v>
      </c>
      <c r="BV1047" s="137" t="str">
        <f aca="false">IF(AND(DATOS_[[#This Row],[% normaliz]]&lt;&gt;1,DATOS_[[#This Row],[% anualiz]]&lt;&gt;1),"Sí","NO")</f>
        <v>NO</v>
      </c>
      <c r="BW1047" s="137" t="str">
        <f aca="false">+IF(DATOS_[[#This Row],[% normaliz]]*DATOS_[[#This Row],[% anualiz]]=1,"NO","Sí")</f>
        <v>Sí</v>
      </c>
      <c r="BX1047" s="138" t="e">
        <f aca="false">(DATOS_[[#This Row],[S.BASE]]*(1/DATOS_[[#This Row],[% normaliz]])*(1/DATOS_[[#This Row],[% anualiz]]))*IF(DATOS_[[#This Row],[Check Equiparado]]="Sí",1,0)</f>
        <v>#DIV/0!</v>
      </c>
      <c r="BY10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7" s="138" t="e">
        <f aca="false">+DATOS_[[#This Row],[SALARIO BASE Eq]]+DATOS_[[#This Row],[Tot COMPL.SAL Eq]]</f>
        <v>#DIV/0!</v>
      </c>
      <c r="CA1047" s="138" t="e">
        <f aca="false" t="array" ref="CA1047:CA10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7" s="138" t="e">
        <f aca="false">+DATOS_[[#This Row],[TOTAL SALARIO Eq]]+DATOS_[[#This Row],[Tot Extrasalarial Eq]]</f>
        <v>#DIV/0!</v>
      </c>
      <c r="CC1047" s="139" t="n">
        <f aca="false">DATOS_[[#This Row],[S.BASE]]</f>
        <v>0</v>
      </c>
      <c r="CD1047" s="139" t="n">
        <f aca="false">+SUM(DATOS_[[#This Row],[Conc.Sal.01]:[Conc.Sal.30]])</f>
        <v>0</v>
      </c>
      <c r="CE1047" s="139" t="n">
        <f aca="false">+DATOS_[[#This Row],[SALARIO BASE Ef]]+DATOS_[[#This Row],[Tot COMPL.SAL Ef]]</f>
        <v>0</v>
      </c>
      <c r="CF1047" s="139" t="n">
        <f aca="false">+SUM(DATOS_[[#This Row],[C.Extra.01]:[C.Extra.05]])</f>
        <v>0</v>
      </c>
      <c r="CG1047" s="139" t="n">
        <f aca="false">+DATOS_[[#This Row],[TOTAL SALARIO Ef]]+DATOS_[[#This Row],[Tot Extrasalarial Ef]]</f>
        <v>0</v>
      </c>
      <c r="CH1047" s="140" t="n">
        <f aca="false">MIN(IF(DATOS_[[#This Row],[Fecha Fin Contrato]]="",$D$4,DATOS_[[#This Row],[Fecha Fin Contrato]]),$D$4)-MAX(DATOS_[[#This Row],[Fecha de Contratación]],$D$3)+1</f>
        <v>1</v>
      </c>
      <c r="CI1047" s="141" t="str">
        <f aca="false">IF(COUNTIFS(DATOS_[id],DATOS_[[#This Row],[id]])&gt;1,DATOS_[[#This Row],[id]],"")</f>
        <v/>
      </c>
      <c r="CJ1047" s="141" t="n">
        <f aca="false">(Inicio!$G$10-DATOS_[[#This Row],[Fecha Nacimiento]])/365.25</f>
        <v>0</v>
      </c>
      <c r="CK1047" s="141" t="n">
        <f aca="false">(Inicio!$G$10-DATOS_[[#This Row],[Fecha de Antigüedad]])/365.25</f>
        <v>0</v>
      </c>
      <c r="CL1047" s="141" t="e">
        <f aca="false">+VLOOKUP(DATOS_[[#This Row],[Clave de Contrato]],TblTiposContrato13[],3,0)</f>
        <v>#N/A</v>
      </c>
      <c r="CM1047" s="141" t="e">
        <f aca="false">+VLOOKUP(DATOS_[[#This Row],[Clave de Contrato]],TblTiposContrato13[],4,0)</f>
        <v>#N/A</v>
      </c>
      <c r="CN1047" s="141" t="str">
        <f aca="false">VLOOKUP(DATOS_[[#This Row],[Edad]],CONTRATOS!TblRngEdad,2,1)</f>
        <v>20  o menos</v>
      </c>
      <c r="CO1047" s="141" t="str">
        <f aca="false">VLOOKUP(DATOS_[[#This Row],[Antigüedad]],TblRngAntg14[],2,1)</f>
        <v>0 a 1 años</v>
      </c>
    </row>
    <row r="1048" customFormat="false" ht="13.8" hidden="false" customHeight="false" outlineLevel="0" collapsed="false">
      <c r="D1048" s="128"/>
      <c r="E1048" s="129"/>
      <c r="F1048" s="129"/>
      <c r="G1048" s="129"/>
      <c r="H1048" s="130"/>
      <c r="I1048" s="131"/>
      <c r="J1048" s="128"/>
      <c r="K1048" s="132"/>
      <c r="L1048" s="132"/>
      <c r="M1048" s="133"/>
      <c r="N1048" s="133"/>
      <c r="O1048" s="133"/>
      <c r="P1048" s="129"/>
      <c r="Z1048" s="74"/>
      <c r="AA1048" s="75"/>
      <c r="AB1048" s="75"/>
      <c r="AC1048" s="129"/>
      <c r="AD1048" s="134"/>
      <c r="AE1048" s="134"/>
      <c r="AF1048" s="134"/>
      <c r="AG1048" s="134"/>
      <c r="AH1048" s="134"/>
      <c r="AI1048" s="134"/>
      <c r="AJ1048" s="134"/>
      <c r="AK1048" s="134"/>
      <c r="AL1048" s="134"/>
      <c r="AM1048" s="134"/>
      <c r="AN1048" s="134"/>
      <c r="AO1048" s="134"/>
      <c r="AP1048" s="134"/>
      <c r="AQ1048" s="134"/>
      <c r="AR1048" s="134"/>
      <c r="AS1048" s="134"/>
      <c r="AT1048" s="134"/>
      <c r="AU1048" s="134"/>
      <c r="AV1048" s="134"/>
      <c r="AW1048" s="134"/>
      <c r="AX1048" s="134"/>
      <c r="AY1048" s="134"/>
      <c r="AZ1048" s="134"/>
      <c r="BA1048" s="134"/>
      <c r="BB1048" s="134"/>
      <c r="BC1048" s="134"/>
      <c r="BD1048" s="134"/>
      <c r="BE1048" s="134"/>
      <c r="BF1048" s="134"/>
      <c r="BG1048" s="134"/>
      <c r="BH1048" s="134"/>
      <c r="BI1048" s="134"/>
      <c r="BJ1048" s="134"/>
      <c r="BK1048" s="134"/>
      <c r="BL1048" s="134"/>
      <c r="BM1048" s="135"/>
      <c r="BN1048" s="136" t="n">
        <f aca="false">+MAX($D$3,DATOS_[[#This Row],[Fecha Inicio Sit. Contract.]])</f>
        <v>0</v>
      </c>
      <c r="BO1048" s="136" t="n">
        <f aca="false">+MIN($D$4,DATOS_[[#This Row],[Fecha Fin Sit. Contract.]])</f>
        <v>0</v>
      </c>
      <c r="BP1048" s="137" t="n">
        <f aca="false">+DATOS_[[#This Row],[% de jornada]]*IF(DATOS_[[#This Row],[% jornada reducida]]="",1,DATOS_[[#This Row],[% jornada reducida]])</f>
        <v>0</v>
      </c>
      <c r="BQ1048" s="137" t="n">
        <f aca="false">+(DATOS_[[#This Row],[F.fin.cal]]-DATOS_[[#This Row],[F.ini.cal]]+1)/($D$4-$D$3+1)</f>
        <v>1</v>
      </c>
      <c r="BR1048" s="137" t="str">
        <f aca="false">IF(OR(AND(DATOS_[[#This Row],[Fecha Fin Contrato]]&lt;$D$3,DATOS_[[#This Row],[Fecha Fin Contrato]]&lt;&gt;""),DATOS_[[#This Row],[Fecha de Contratación]]&gt;$D$4),"Fuera","Dentro")</f>
        <v>Dentro</v>
      </c>
      <c r="BS1048" s="137" t="str">
        <f aca="false" t="array" ref="BS1048:BS1048">IF(MAX(IF(DATOS_[id]=DATOS_[[#This Row],[id]],DATOS_[F.fin.cal]))=DATOS_[[#This Row],[F.fin.cal]],"Sí","NO")</f>
        <v>Sí</v>
      </c>
      <c r="BT1048" s="137" t="str">
        <f aca="false">IF(AND(DATOS_[[#This Row],[% normaliz]]&lt;&gt;1,DATOS_[[#This Row],[% anualiz]]=1),"Sí","NO")</f>
        <v>Sí</v>
      </c>
      <c r="BU1048" s="137" t="str">
        <f aca="false">IF(AND(DATOS_[[#This Row],[% normaliz]]=1,DATOS_[[#This Row],[% anualiz]]&lt;&gt;1),"Sí","NO")</f>
        <v>NO</v>
      </c>
      <c r="BV1048" s="137" t="str">
        <f aca="false">IF(AND(DATOS_[[#This Row],[% normaliz]]&lt;&gt;1,DATOS_[[#This Row],[% anualiz]]&lt;&gt;1),"Sí","NO")</f>
        <v>NO</v>
      </c>
      <c r="BW1048" s="137" t="str">
        <f aca="false">+IF(DATOS_[[#This Row],[% normaliz]]*DATOS_[[#This Row],[% anualiz]]=1,"NO","Sí")</f>
        <v>Sí</v>
      </c>
      <c r="BX1048" s="138" t="e">
        <f aca="false">(DATOS_[[#This Row],[S.BASE]]*(1/DATOS_[[#This Row],[% normaliz]])*(1/DATOS_[[#This Row],[% anualiz]]))*IF(DATOS_[[#This Row],[Check Equiparado]]="Sí",1,0)</f>
        <v>#DIV/0!</v>
      </c>
      <c r="BY10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8" s="138" t="e">
        <f aca="false">+DATOS_[[#This Row],[SALARIO BASE Eq]]+DATOS_[[#This Row],[Tot COMPL.SAL Eq]]</f>
        <v>#DIV/0!</v>
      </c>
      <c r="CA1048" s="138" t="e">
        <f aca="false" t="array" ref="CA1048:CA10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8" s="138" t="e">
        <f aca="false">+DATOS_[[#This Row],[TOTAL SALARIO Eq]]+DATOS_[[#This Row],[Tot Extrasalarial Eq]]</f>
        <v>#DIV/0!</v>
      </c>
      <c r="CC1048" s="139" t="n">
        <f aca="false">DATOS_[[#This Row],[S.BASE]]</f>
        <v>0</v>
      </c>
      <c r="CD1048" s="139" t="n">
        <f aca="false">+SUM(DATOS_[[#This Row],[Conc.Sal.01]:[Conc.Sal.30]])</f>
        <v>0</v>
      </c>
      <c r="CE1048" s="139" t="n">
        <f aca="false">+DATOS_[[#This Row],[SALARIO BASE Ef]]+DATOS_[[#This Row],[Tot COMPL.SAL Ef]]</f>
        <v>0</v>
      </c>
      <c r="CF1048" s="139" t="n">
        <f aca="false">+SUM(DATOS_[[#This Row],[C.Extra.01]:[C.Extra.05]])</f>
        <v>0</v>
      </c>
      <c r="CG1048" s="139" t="n">
        <f aca="false">+DATOS_[[#This Row],[TOTAL SALARIO Ef]]+DATOS_[[#This Row],[Tot Extrasalarial Ef]]</f>
        <v>0</v>
      </c>
      <c r="CH1048" s="140" t="n">
        <f aca="false">MIN(IF(DATOS_[[#This Row],[Fecha Fin Contrato]]="",$D$4,DATOS_[[#This Row],[Fecha Fin Contrato]]),$D$4)-MAX(DATOS_[[#This Row],[Fecha de Contratación]],$D$3)+1</f>
        <v>1</v>
      </c>
      <c r="CI1048" s="141" t="str">
        <f aca="false">IF(COUNTIFS(DATOS_[id],DATOS_[[#This Row],[id]])&gt;1,DATOS_[[#This Row],[id]],"")</f>
        <v/>
      </c>
      <c r="CJ1048" s="141" t="n">
        <f aca="false">(Inicio!$G$10-DATOS_[[#This Row],[Fecha Nacimiento]])/365.25</f>
        <v>0</v>
      </c>
      <c r="CK1048" s="141" t="n">
        <f aca="false">(Inicio!$G$10-DATOS_[[#This Row],[Fecha de Antigüedad]])/365.25</f>
        <v>0</v>
      </c>
      <c r="CL1048" s="141" t="e">
        <f aca="false">+VLOOKUP(DATOS_[[#This Row],[Clave de Contrato]],TblTiposContrato13[],3,0)</f>
        <v>#N/A</v>
      </c>
      <c r="CM1048" s="141" t="e">
        <f aca="false">+VLOOKUP(DATOS_[[#This Row],[Clave de Contrato]],TblTiposContrato13[],4,0)</f>
        <v>#N/A</v>
      </c>
      <c r="CN1048" s="141" t="str">
        <f aca="false">VLOOKUP(DATOS_[[#This Row],[Edad]],CONTRATOS!TblRngEdad,2,1)</f>
        <v>20  o menos</v>
      </c>
      <c r="CO1048" s="141" t="str">
        <f aca="false">VLOOKUP(DATOS_[[#This Row],[Antigüedad]],TblRngAntg14[],2,1)</f>
        <v>0 a 1 años</v>
      </c>
    </row>
    <row r="1049" customFormat="false" ht="13.8" hidden="false" customHeight="false" outlineLevel="0" collapsed="false">
      <c r="D1049" s="128"/>
      <c r="E1049" s="129"/>
      <c r="F1049" s="129"/>
      <c r="G1049" s="129"/>
      <c r="H1049" s="130"/>
      <c r="I1049" s="131"/>
      <c r="J1049" s="128"/>
      <c r="K1049" s="132"/>
      <c r="L1049" s="132"/>
      <c r="M1049" s="133"/>
      <c r="N1049" s="133"/>
      <c r="O1049" s="133"/>
      <c r="P1049" s="129"/>
      <c r="Z1049" s="74"/>
      <c r="AA1049" s="75"/>
      <c r="AB1049" s="75"/>
      <c r="AC1049" s="129"/>
      <c r="AD1049" s="134"/>
      <c r="AE1049" s="134"/>
      <c r="AF1049" s="134"/>
      <c r="AG1049" s="134"/>
      <c r="AH1049" s="134"/>
      <c r="AI1049" s="134"/>
      <c r="AJ1049" s="134"/>
      <c r="AK1049" s="134"/>
      <c r="AL1049" s="134"/>
      <c r="AM1049" s="134"/>
      <c r="AN1049" s="134"/>
      <c r="AO1049" s="134"/>
      <c r="AP1049" s="134"/>
      <c r="AQ1049" s="134"/>
      <c r="AR1049" s="134"/>
      <c r="AS1049" s="134"/>
      <c r="AT1049" s="134"/>
      <c r="AU1049" s="134"/>
      <c r="AV1049" s="134"/>
      <c r="AW1049" s="134"/>
      <c r="AX1049" s="134"/>
      <c r="AY1049" s="134"/>
      <c r="AZ1049" s="134"/>
      <c r="BA1049" s="134"/>
      <c r="BB1049" s="134"/>
      <c r="BC1049" s="134"/>
      <c r="BD1049" s="134"/>
      <c r="BE1049" s="134"/>
      <c r="BF1049" s="134"/>
      <c r="BG1049" s="134"/>
      <c r="BH1049" s="134"/>
      <c r="BI1049" s="134"/>
      <c r="BJ1049" s="134"/>
      <c r="BK1049" s="134"/>
      <c r="BL1049" s="134"/>
      <c r="BM1049" s="135"/>
      <c r="BN1049" s="136" t="n">
        <f aca="false">+MAX($D$3,DATOS_[[#This Row],[Fecha Inicio Sit. Contract.]])</f>
        <v>0</v>
      </c>
      <c r="BO1049" s="136" t="n">
        <f aca="false">+MIN($D$4,DATOS_[[#This Row],[Fecha Fin Sit. Contract.]])</f>
        <v>0</v>
      </c>
      <c r="BP1049" s="137" t="n">
        <f aca="false">+DATOS_[[#This Row],[% de jornada]]*IF(DATOS_[[#This Row],[% jornada reducida]]="",1,DATOS_[[#This Row],[% jornada reducida]])</f>
        <v>0</v>
      </c>
      <c r="BQ1049" s="137" t="n">
        <f aca="false">+(DATOS_[[#This Row],[F.fin.cal]]-DATOS_[[#This Row],[F.ini.cal]]+1)/($D$4-$D$3+1)</f>
        <v>1</v>
      </c>
      <c r="BR1049" s="137" t="str">
        <f aca="false">IF(OR(AND(DATOS_[[#This Row],[Fecha Fin Contrato]]&lt;$D$3,DATOS_[[#This Row],[Fecha Fin Contrato]]&lt;&gt;""),DATOS_[[#This Row],[Fecha de Contratación]]&gt;$D$4),"Fuera","Dentro")</f>
        <v>Dentro</v>
      </c>
      <c r="BS1049" s="137" t="str">
        <f aca="false" t="array" ref="BS1049:BS1049">IF(MAX(IF(DATOS_[id]=DATOS_[[#This Row],[id]],DATOS_[F.fin.cal]))=DATOS_[[#This Row],[F.fin.cal]],"Sí","NO")</f>
        <v>Sí</v>
      </c>
      <c r="BT1049" s="137" t="str">
        <f aca="false">IF(AND(DATOS_[[#This Row],[% normaliz]]&lt;&gt;1,DATOS_[[#This Row],[% anualiz]]=1),"Sí","NO")</f>
        <v>Sí</v>
      </c>
      <c r="BU1049" s="137" t="str">
        <f aca="false">IF(AND(DATOS_[[#This Row],[% normaliz]]=1,DATOS_[[#This Row],[% anualiz]]&lt;&gt;1),"Sí","NO")</f>
        <v>NO</v>
      </c>
      <c r="BV1049" s="137" t="str">
        <f aca="false">IF(AND(DATOS_[[#This Row],[% normaliz]]&lt;&gt;1,DATOS_[[#This Row],[% anualiz]]&lt;&gt;1),"Sí","NO")</f>
        <v>NO</v>
      </c>
      <c r="BW1049" s="137" t="str">
        <f aca="false">+IF(DATOS_[[#This Row],[% normaliz]]*DATOS_[[#This Row],[% anualiz]]=1,"NO","Sí")</f>
        <v>Sí</v>
      </c>
      <c r="BX1049" s="138" t="e">
        <f aca="false">(DATOS_[[#This Row],[S.BASE]]*(1/DATOS_[[#This Row],[% normaliz]])*(1/DATOS_[[#This Row],[% anualiz]]))*IF(DATOS_[[#This Row],[Check Equiparado]]="Sí",1,0)</f>
        <v>#DIV/0!</v>
      </c>
      <c r="BY10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9" s="138" t="e">
        <f aca="false">+DATOS_[[#This Row],[SALARIO BASE Eq]]+DATOS_[[#This Row],[Tot COMPL.SAL Eq]]</f>
        <v>#DIV/0!</v>
      </c>
      <c r="CA1049" s="138" t="e">
        <f aca="false" t="array" ref="CA1049:CA10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9" s="138" t="e">
        <f aca="false">+DATOS_[[#This Row],[TOTAL SALARIO Eq]]+DATOS_[[#This Row],[Tot Extrasalarial Eq]]</f>
        <v>#DIV/0!</v>
      </c>
      <c r="CC1049" s="139" t="n">
        <f aca="false">DATOS_[[#This Row],[S.BASE]]</f>
        <v>0</v>
      </c>
      <c r="CD1049" s="139" t="n">
        <f aca="false">+SUM(DATOS_[[#This Row],[Conc.Sal.01]:[Conc.Sal.30]])</f>
        <v>0</v>
      </c>
      <c r="CE1049" s="139" t="n">
        <f aca="false">+DATOS_[[#This Row],[SALARIO BASE Ef]]+DATOS_[[#This Row],[Tot COMPL.SAL Ef]]</f>
        <v>0</v>
      </c>
      <c r="CF1049" s="139" t="n">
        <f aca="false">+SUM(DATOS_[[#This Row],[C.Extra.01]:[C.Extra.05]])</f>
        <v>0</v>
      </c>
      <c r="CG1049" s="139" t="n">
        <f aca="false">+DATOS_[[#This Row],[TOTAL SALARIO Ef]]+DATOS_[[#This Row],[Tot Extrasalarial Ef]]</f>
        <v>0</v>
      </c>
      <c r="CH1049" s="140" t="n">
        <f aca="false">MIN(IF(DATOS_[[#This Row],[Fecha Fin Contrato]]="",$D$4,DATOS_[[#This Row],[Fecha Fin Contrato]]),$D$4)-MAX(DATOS_[[#This Row],[Fecha de Contratación]],$D$3)+1</f>
        <v>1</v>
      </c>
      <c r="CI1049" s="141" t="str">
        <f aca="false">IF(COUNTIFS(DATOS_[id],DATOS_[[#This Row],[id]])&gt;1,DATOS_[[#This Row],[id]],"")</f>
        <v/>
      </c>
      <c r="CJ1049" s="141" t="n">
        <f aca="false">(Inicio!$G$10-DATOS_[[#This Row],[Fecha Nacimiento]])/365.25</f>
        <v>0</v>
      </c>
      <c r="CK1049" s="141" t="n">
        <f aca="false">(Inicio!$G$10-DATOS_[[#This Row],[Fecha de Antigüedad]])/365.25</f>
        <v>0</v>
      </c>
      <c r="CL1049" s="141" t="e">
        <f aca="false">+VLOOKUP(DATOS_[[#This Row],[Clave de Contrato]],TblTiposContrato13[],3,0)</f>
        <v>#N/A</v>
      </c>
      <c r="CM1049" s="141" t="e">
        <f aca="false">+VLOOKUP(DATOS_[[#This Row],[Clave de Contrato]],TblTiposContrato13[],4,0)</f>
        <v>#N/A</v>
      </c>
      <c r="CN1049" s="141" t="str">
        <f aca="false">VLOOKUP(DATOS_[[#This Row],[Edad]],CONTRATOS!TblRngEdad,2,1)</f>
        <v>20  o menos</v>
      </c>
      <c r="CO1049" s="141" t="str">
        <f aca="false">VLOOKUP(DATOS_[[#This Row],[Antigüedad]],TblRngAntg14[],2,1)</f>
        <v>0 a 1 años</v>
      </c>
    </row>
    <row r="1050" customFormat="false" ht="13.8" hidden="false" customHeight="false" outlineLevel="0" collapsed="false">
      <c r="D1050" s="128"/>
      <c r="E1050" s="129"/>
      <c r="F1050" s="129"/>
      <c r="G1050" s="129"/>
      <c r="H1050" s="130"/>
      <c r="I1050" s="131"/>
      <c r="J1050" s="128"/>
      <c r="K1050" s="132"/>
      <c r="L1050" s="132"/>
      <c r="M1050" s="133"/>
      <c r="N1050" s="133"/>
      <c r="O1050" s="133"/>
      <c r="P1050" s="129"/>
      <c r="Z1050" s="74"/>
      <c r="AA1050" s="75"/>
      <c r="AB1050" s="75"/>
      <c r="AC1050" s="129"/>
      <c r="AD1050" s="134"/>
      <c r="AE1050" s="134"/>
      <c r="AF1050" s="134"/>
      <c r="AG1050" s="134"/>
      <c r="AH1050" s="134"/>
      <c r="AI1050" s="134"/>
      <c r="AJ1050" s="134"/>
      <c r="AK1050" s="134"/>
      <c r="AL1050" s="134"/>
      <c r="AM1050" s="134"/>
      <c r="AN1050" s="134"/>
      <c r="AO1050" s="134"/>
      <c r="AP1050" s="134"/>
      <c r="AQ1050" s="134"/>
      <c r="AR1050" s="134"/>
      <c r="AS1050" s="134"/>
      <c r="AT1050" s="134"/>
      <c r="AU1050" s="134"/>
      <c r="AV1050" s="134"/>
      <c r="AW1050" s="134"/>
      <c r="AX1050" s="134"/>
      <c r="AY1050" s="134"/>
      <c r="AZ1050" s="134"/>
      <c r="BA1050" s="134"/>
      <c r="BB1050" s="134"/>
      <c r="BC1050" s="134"/>
      <c r="BD1050" s="134"/>
      <c r="BE1050" s="134"/>
      <c r="BF1050" s="134"/>
      <c r="BG1050" s="134"/>
      <c r="BH1050" s="134"/>
      <c r="BI1050" s="134"/>
      <c r="BJ1050" s="134"/>
      <c r="BK1050" s="134"/>
      <c r="BL1050" s="134"/>
      <c r="BM1050" s="135"/>
      <c r="BN1050" s="136" t="n">
        <f aca="false">+MAX($D$3,DATOS_[[#This Row],[Fecha Inicio Sit. Contract.]])</f>
        <v>0</v>
      </c>
      <c r="BO1050" s="136" t="n">
        <f aca="false">+MIN($D$4,DATOS_[[#This Row],[Fecha Fin Sit. Contract.]])</f>
        <v>0</v>
      </c>
      <c r="BP1050" s="137" t="n">
        <f aca="false">+DATOS_[[#This Row],[% de jornada]]*IF(DATOS_[[#This Row],[% jornada reducida]]="",1,DATOS_[[#This Row],[% jornada reducida]])</f>
        <v>0</v>
      </c>
      <c r="BQ1050" s="137" t="n">
        <f aca="false">+(DATOS_[[#This Row],[F.fin.cal]]-DATOS_[[#This Row],[F.ini.cal]]+1)/($D$4-$D$3+1)</f>
        <v>1</v>
      </c>
      <c r="BR1050" s="137" t="str">
        <f aca="false">IF(OR(AND(DATOS_[[#This Row],[Fecha Fin Contrato]]&lt;$D$3,DATOS_[[#This Row],[Fecha Fin Contrato]]&lt;&gt;""),DATOS_[[#This Row],[Fecha de Contratación]]&gt;$D$4),"Fuera","Dentro")</f>
        <v>Dentro</v>
      </c>
      <c r="BS1050" s="137" t="str">
        <f aca="false" t="array" ref="BS1050:BS1050">IF(MAX(IF(DATOS_[id]=DATOS_[[#This Row],[id]],DATOS_[F.fin.cal]))=DATOS_[[#This Row],[F.fin.cal]],"Sí","NO")</f>
        <v>Sí</v>
      </c>
      <c r="BT1050" s="137" t="str">
        <f aca="false">IF(AND(DATOS_[[#This Row],[% normaliz]]&lt;&gt;1,DATOS_[[#This Row],[% anualiz]]=1),"Sí","NO")</f>
        <v>Sí</v>
      </c>
      <c r="BU1050" s="137" t="str">
        <f aca="false">IF(AND(DATOS_[[#This Row],[% normaliz]]=1,DATOS_[[#This Row],[% anualiz]]&lt;&gt;1),"Sí","NO")</f>
        <v>NO</v>
      </c>
      <c r="BV1050" s="137" t="str">
        <f aca="false">IF(AND(DATOS_[[#This Row],[% normaliz]]&lt;&gt;1,DATOS_[[#This Row],[% anualiz]]&lt;&gt;1),"Sí","NO")</f>
        <v>NO</v>
      </c>
      <c r="BW1050" s="137" t="str">
        <f aca="false">+IF(DATOS_[[#This Row],[% normaliz]]*DATOS_[[#This Row],[% anualiz]]=1,"NO","Sí")</f>
        <v>Sí</v>
      </c>
      <c r="BX1050" s="138" t="e">
        <f aca="false">(DATOS_[[#This Row],[S.BASE]]*(1/DATOS_[[#This Row],[% normaliz]])*(1/DATOS_[[#This Row],[% anualiz]]))*IF(DATOS_[[#This Row],[Check Equiparado]]="Sí",1,0)</f>
        <v>#DIV/0!</v>
      </c>
      <c r="BY10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0" s="138" t="e">
        <f aca="false">+DATOS_[[#This Row],[SALARIO BASE Eq]]+DATOS_[[#This Row],[Tot COMPL.SAL Eq]]</f>
        <v>#DIV/0!</v>
      </c>
      <c r="CA1050" s="138" t="e">
        <f aca="false" t="array" ref="CA1050:CA10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0" s="138" t="e">
        <f aca="false">+DATOS_[[#This Row],[TOTAL SALARIO Eq]]+DATOS_[[#This Row],[Tot Extrasalarial Eq]]</f>
        <v>#DIV/0!</v>
      </c>
      <c r="CC1050" s="139" t="n">
        <f aca="false">DATOS_[[#This Row],[S.BASE]]</f>
        <v>0</v>
      </c>
      <c r="CD1050" s="139" t="n">
        <f aca="false">+SUM(DATOS_[[#This Row],[Conc.Sal.01]:[Conc.Sal.30]])</f>
        <v>0</v>
      </c>
      <c r="CE1050" s="139" t="n">
        <f aca="false">+DATOS_[[#This Row],[SALARIO BASE Ef]]+DATOS_[[#This Row],[Tot COMPL.SAL Ef]]</f>
        <v>0</v>
      </c>
      <c r="CF1050" s="139" t="n">
        <f aca="false">+SUM(DATOS_[[#This Row],[C.Extra.01]:[C.Extra.05]])</f>
        <v>0</v>
      </c>
      <c r="CG1050" s="139" t="n">
        <f aca="false">+DATOS_[[#This Row],[TOTAL SALARIO Ef]]+DATOS_[[#This Row],[Tot Extrasalarial Ef]]</f>
        <v>0</v>
      </c>
      <c r="CH1050" s="140" t="n">
        <f aca="false">MIN(IF(DATOS_[[#This Row],[Fecha Fin Contrato]]="",$D$4,DATOS_[[#This Row],[Fecha Fin Contrato]]),$D$4)-MAX(DATOS_[[#This Row],[Fecha de Contratación]],$D$3)+1</f>
        <v>1</v>
      </c>
      <c r="CI1050" s="141" t="str">
        <f aca="false">IF(COUNTIFS(DATOS_[id],DATOS_[[#This Row],[id]])&gt;1,DATOS_[[#This Row],[id]],"")</f>
        <v/>
      </c>
      <c r="CJ1050" s="141" t="n">
        <f aca="false">(Inicio!$G$10-DATOS_[[#This Row],[Fecha Nacimiento]])/365.25</f>
        <v>0</v>
      </c>
      <c r="CK1050" s="141" t="n">
        <f aca="false">(Inicio!$G$10-DATOS_[[#This Row],[Fecha de Antigüedad]])/365.25</f>
        <v>0</v>
      </c>
      <c r="CL1050" s="141" t="e">
        <f aca="false">+VLOOKUP(DATOS_[[#This Row],[Clave de Contrato]],TblTiposContrato13[],3,0)</f>
        <v>#N/A</v>
      </c>
      <c r="CM1050" s="141" t="e">
        <f aca="false">+VLOOKUP(DATOS_[[#This Row],[Clave de Contrato]],TblTiposContrato13[],4,0)</f>
        <v>#N/A</v>
      </c>
      <c r="CN1050" s="141" t="str">
        <f aca="false">VLOOKUP(DATOS_[[#This Row],[Edad]],CONTRATOS!TblRngEdad,2,1)</f>
        <v>20  o menos</v>
      </c>
      <c r="CO1050" s="141" t="str">
        <f aca="false">VLOOKUP(DATOS_[[#This Row],[Antigüedad]],TblRngAntg14[],2,1)</f>
        <v>0 a 1 años</v>
      </c>
    </row>
    <row r="1051" customFormat="false" ht="13.8" hidden="false" customHeight="false" outlineLevel="0" collapsed="false">
      <c r="D1051" s="128"/>
      <c r="E1051" s="129"/>
      <c r="F1051" s="129"/>
      <c r="G1051" s="129"/>
      <c r="H1051" s="130"/>
      <c r="I1051" s="131"/>
      <c r="J1051" s="128"/>
      <c r="K1051" s="132"/>
      <c r="L1051" s="132"/>
      <c r="M1051" s="133"/>
      <c r="N1051" s="133"/>
      <c r="O1051" s="133"/>
      <c r="P1051" s="129"/>
      <c r="Z1051" s="74"/>
      <c r="AA1051" s="75"/>
      <c r="AB1051" s="75"/>
      <c r="AC1051" s="129"/>
      <c r="AD1051" s="134"/>
      <c r="AE1051" s="134"/>
      <c r="AF1051" s="134"/>
      <c r="AG1051" s="134"/>
      <c r="AH1051" s="134"/>
      <c r="AI1051" s="134"/>
      <c r="AJ1051" s="134"/>
      <c r="AK1051" s="134"/>
      <c r="AL1051" s="134"/>
      <c r="AM1051" s="134"/>
      <c r="AN1051" s="134"/>
      <c r="AO1051" s="134"/>
      <c r="AP1051" s="134"/>
      <c r="AQ1051" s="134"/>
      <c r="AR1051" s="134"/>
      <c r="AS1051" s="134"/>
      <c r="AT1051" s="134"/>
      <c r="AU1051" s="134"/>
      <c r="AV1051" s="134"/>
      <c r="AW1051" s="134"/>
      <c r="AX1051" s="134"/>
      <c r="AY1051" s="134"/>
      <c r="AZ1051" s="134"/>
      <c r="BA1051" s="134"/>
      <c r="BB1051" s="134"/>
      <c r="BC1051" s="134"/>
      <c r="BD1051" s="134"/>
      <c r="BE1051" s="134"/>
      <c r="BF1051" s="134"/>
      <c r="BG1051" s="134"/>
      <c r="BH1051" s="134"/>
      <c r="BI1051" s="134"/>
      <c r="BJ1051" s="134"/>
      <c r="BK1051" s="134"/>
      <c r="BL1051" s="134"/>
      <c r="BM1051" s="135"/>
      <c r="BN1051" s="136" t="n">
        <f aca="false">+MAX($D$3,DATOS_[[#This Row],[Fecha Inicio Sit. Contract.]])</f>
        <v>0</v>
      </c>
      <c r="BO1051" s="136" t="n">
        <f aca="false">+MIN($D$4,DATOS_[[#This Row],[Fecha Fin Sit. Contract.]])</f>
        <v>0</v>
      </c>
      <c r="BP1051" s="137" t="n">
        <f aca="false">+DATOS_[[#This Row],[% de jornada]]*IF(DATOS_[[#This Row],[% jornada reducida]]="",1,DATOS_[[#This Row],[% jornada reducida]])</f>
        <v>0</v>
      </c>
      <c r="BQ1051" s="137" t="n">
        <f aca="false">+(DATOS_[[#This Row],[F.fin.cal]]-DATOS_[[#This Row],[F.ini.cal]]+1)/($D$4-$D$3+1)</f>
        <v>1</v>
      </c>
      <c r="BR1051" s="137" t="str">
        <f aca="false">IF(OR(AND(DATOS_[[#This Row],[Fecha Fin Contrato]]&lt;$D$3,DATOS_[[#This Row],[Fecha Fin Contrato]]&lt;&gt;""),DATOS_[[#This Row],[Fecha de Contratación]]&gt;$D$4),"Fuera","Dentro")</f>
        <v>Dentro</v>
      </c>
      <c r="BS1051" s="137" t="str">
        <f aca="false" t="array" ref="BS1051:BS1051">IF(MAX(IF(DATOS_[id]=DATOS_[[#This Row],[id]],DATOS_[F.fin.cal]))=DATOS_[[#This Row],[F.fin.cal]],"Sí","NO")</f>
        <v>Sí</v>
      </c>
      <c r="BT1051" s="137" t="str">
        <f aca="false">IF(AND(DATOS_[[#This Row],[% normaliz]]&lt;&gt;1,DATOS_[[#This Row],[% anualiz]]=1),"Sí","NO")</f>
        <v>Sí</v>
      </c>
      <c r="BU1051" s="137" t="str">
        <f aca="false">IF(AND(DATOS_[[#This Row],[% normaliz]]=1,DATOS_[[#This Row],[% anualiz]]&lt;&gt;1),"Sí","NO")</f>
        <v>NO</v>
      </c>
      <c r="BV1051" s="137" t="str">
        <f aca="false">IF(AND(DATOS_[[#This Row],[% normaliz]]&lt;&gt;1,DATOS_[[#This Row],[% anualiz]]&lt;&gt;1),"Sí","NO")</f>
        <v>NO</v>
      </c>
      <c r="BW1051" s="137" t="str">
        <f aca="false">+IF(DATOS_[[#This Row],[% normaliz]]*DATOS_[[#This Row],[% anualiz]]=1,"NO","Sí")</f>
        <v>Sí</v>
      </c>
      <c r="BX1051" s="138" t="e">
        <f aca="false">(DATOS_[[#This Row],[S.BASE]]*(1/DATOS_[[#This Row],[% normaliz]])*(1/DATOS_[[#This Row],[% anualiz]]))*IF(DATOS_[[#This Row],[Check Equiparado]]="Sí",1,0)</f>
        <v>#DIV/0!</v>
      </c>
      <c r="BY10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1" s="138" t="e">
        <f aca="false">+DATOS_[[#This Row],[SALARIO BASE Eq]]+DATOS_[[#This Row],[Tot COMPL.SAL Eq]]</f>
        <v>#DIV/0!</v>
      </c>
      <c r="CA1051" s="138" t="e">
        <f aca="false" t="array" ref="CA1051:CA10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1" s="138" t="e">
        <f aca="false">+DATOS_[[#This Row],[TOTAL SALARIO Eq]]+DATOS_[[#This Row],[Tot Extrasalarial Eq]]</f>
        <v>#DIV/0!</v>
      </c>
      <c r="CC1051" s="139" t="n">
        <f aca="false">DATOS_[[#This Row],[S.BASE]]</f>
        <v>0</v>
      </c>
      <c r="CD1051" s="139" t="n">
        <f aca="false">+SUM(DATOS_[[#This Row],[Conc.Sal.01]:[Conc.Sal.30]])</f>
        <v>0</v>
      </c>
      <c r="CE1051" s="139" t="n">
        <f aca="false">+DATOS_[[#This Row],[SALARIO BASE Ef]]+DATOS_[[#This Row],[Tot COMPL.SAL Ef]]</f>
        <v>0</v>
      </c>
      <c r="CF1051" s="139" t="n">
        <f aca="false">+SUM(DATOS_[[#This Row],[C.Extra.01]:[C.Extra.05]])</f>
        <v>0</v>
      </c>
      <c r="CG1051" s="139" t="n">
        <f aca="false">+DATOS_[[#This Row],[TOTAL SALARIO Ef]]+DATOS_[[#This Row],[Tot Extrasalarial Ef]]</f>
        <v>0</v>
      </c>
      <c r="CH1051" s="140" t="n">
        <f aca="false">MIN(IF(DATOS_[[#This Row],[Fecha Fin Contrato]]="",$D$4,DATOS_[[#This Row],[Fecha Fin Contrato]]),$D$4)-MAX(DATOS_[[#This Row],[Fecha de Contratación]],$D$3)+1</f>
        <v>1</v>
      </c>
      <c r="CI1051" s="141" t="str">
        <f aca="false">IF(COUNTIFS(DATOS_[id],DATOS_[[#This Row],[id]])&gt;1,DATOS_[[#This Row],[id]],"")</f>
        <v/>
      </c>
      <c r="CJ1051" s="141" t="n">
        <f aca="false">(Inicio!$G$10-DATOS_[[#This Row],[Fecha Nacimiento]])/365.25</f>
        <v>0</v>
      </c>
      <c r="CK1051" s="141" t="n">
        <f aca="false">(Inicio!$G$10-DATOS_[[#This Row],[Fecha de Antigüedad]])/365.25</f>
        <v>0</v>
      </c>
      <c r="CL1051" s="141" t="e">
        <f aca="false">+VLOOKUP(DATOS_[[#This Row],[Clave de Contrato]],TblTiposContrato13[],3,0)</f>
        <v>#N/A</v>
      </c>
      <c r="CM1051" s="141" t="e">
        <f aca="false">+VLOOKUP(DATOS_[[#This Row],[Clave de Contrato]],TblTiposContrato13[],4,0)</f>
        <v>#N/A</v>
      </c>
      <c r="CN1051" s="141" t="str">
        <f aca="false">VLOOKUP(DATOS_[[#This Row],[Edad]],CONTRATOS!TblRngEdad,2,1)</f>
        <v>20  o menos</v>
      </c>
      <c r="CO1051" s="141" t="str">
        <f aca="false">VLOOKUP(DATOS_[[#This Row],[Antigüedad]],TblRngAntg14[],2,1)</f>
        <v>0 a 1 años</v>
      </c>
    </row>
    <row r="1052" customFormat="false" ht="13.8" hidden="false" customHeight="false" outlineLevel="0" collapsed="false">
      <c r="D1052" s="128"/>
      <c r="E1052" s="129"/>
      <c r="F1052" s="129"/>
      <c r="G1052" s="129"/>
      <c r="H1052" s="130"/>
      <c r="I1052" s="131"/>
      <c r="J1052" s="128"/>
      <c r="K1052" s="132"/>
      <c r="L1052" s="132"/>
      <c r="M1052" s="133"/>
      <c r="N1052" s="133"/>
      <c r="O1052" s="133"/>
      <c r="P1052" s="129"/>
      <c r="Z1052" s="74"/>
      <c r="AA1052" s="75"/>
      <c r="AB1052" s="75"/>
      <c r="AC1052" s="129"/>
      <c r="AD1052" s="134"/>
      <c r="AE1052" s="134"/>
      <c r="AF1052" s="134"/>
      <c r="AG1052" s="134"/>
      <c r="AH1052" s="134"/>
      <c r="AI1052" s="134"/>
      <c r="AJ1052" s="134"/>
      <c r="AK1052" s="134"/>
      <c r="AL1052" s="134"/>
      <c r="AM1052" s="134"/>
      <c r="AN1052" s="134"/>
      <c r="AO1052" s="134"/>
      <c r="AP1052" s="134"/>
      <c r="AQ1052" s="134"/>
      <c r="AR1052" s="134"/>
      <c r="AS1052" s="134"/>
      <c r="AT1052" s="134"/>
      <c r="AU1052" s="134"/>
      <c r="AV1052" s="134"/>
      <c r="AW1052" s="134"/>
      <c r="AX1052" s="134"/>
      <c r="AY1052" s="134"/>
      <c r="AZ1052" s="134"/>
      <c r="BA1052" s="134"/>
      <c r="BB1052" s="134"/>
      <c r="BC1052" s="134"/>
      <c r="BD1052" s="134"/>
      <c r="BE1052" s="134"/>
      <c r="BF1052" s="134"/>
      <c r="BG1052" s="134"/>
      <c r="BH1052" s="134"/>
      <c r="BI1052" s="134"/>
      <c r="BJ1052" s="134"/>
      <c r="BK1052" s="134"/>
      <c r="BL1052" s="134"/>
      <c r="BM1052" s="135"/>
      <c r="BN1052" s="136" t="n">
        <f aca="false">+MAX($D$3,DATOS_[[#This Row],[Fecha Inicio Sit. Contract.]])</f>
        <v>0</v>
      </c>
      <c r="BO1052" s="136" t="n">
        <f aca="false">+MIN($D$4,DATOS_[[#This Row],[Fecha Fin Sit. Contract.]])</f>
        <v>0</v>
      </c>
      <c r="BP1052" s="137" t="n">
        <f aca="false">+DATOS_[[#This Row],[% de jornada]]*IF(DATOS_[[#This Row],[% jornada reducida]]="",1,DATOS_[[#This Row],[% jornada reducida]])</f>
        <v>0</v>
      </c>
      <c r="BQ1052" s="137" t="n">
        <f aca="false">+(DATOS_[[#This Row],[F.fin.cal]]-DATOS_[[#This Row],[F.ini.cal]]+1)/($D$4-$D$3+1)</f>
        <v>1</v>
      </c>
      <c r="BR1052" s="137" t="str">
        <f aca="false">IF(OR(AND(DATOS_[[#This Row],[Fecha Fin Contrato]]&lt;$D$3,DATOS_[[#This Row],[Fecha Fin Contrato]]&lt;&gt;""),DATOS_[[#This Row],[Fecha de Contratación]]&gt;$D$4),"Fuera","Dentro")</f>
        <v>Dentro</v>
      </c>
      <c r="BS1052" s="137" t="str">
        <f aca="false" t="array" ref="BS1052:BS1052">IF(MAX(IF(DATOS_[id]=DATOS_[[#This Row],[id]],DATOS_[F.fin.cal]))=DATOS_[[#This Row],[F.fin.cal]],"Sí","NO")</f>
        <v>Sí</v>
      </c>
      <c r="BT1052" s="137" t="str">
        <f aca="false">IF(AND(DATOS_[[#This Row],[% normaliz]]&lt;&gt;1,DATOS_[[#This Row],[% anualiz]]=1),"Sí","NO")</f>
        <v>Sí</v>
      </c>
      <c r="BU1052" s="137" t="str">
        <f aca="false">IF(AND(DATOS_[[#This Row],[% normaliz]]=1,DATOS_[[#This Row],[% anualiz]]&lt;&gt;1),"Sí","NO")</f>
        <v>NO</v>
      </c>
      <c r="BV1052" s="137" t="str">
        <f aca="false">IF(AND(DATOS_[[#This Row],[% normaliz]]&lt;&gt;1,DATOS_[[#This Row],[% anualiz]]&lt;&gt;1),"Sí","NO")</f>
        <v>NO</v>
      </c>
      <c r="BW1052" s="137" t="str">
        <f aca="false">+IF(DATOS_[[#This Row],[% normaliz]]*DATOS_[[#This Row],[% anualiz]]=1,"NO","Sí")</f>
        <v>Sí</v>
      </c>
      <c r="BX1052" s="138" t="e">
        <f aca="false">(DATOS_[[#This Row],[S.BASE]]*(1/DATOS_[[#This Row],[% normaliz]])*(1/DATOS_[[#This Row],[% anualiz]]))*IF(DATOS_[[#This Row],[Check Equiparado]]="Sí",1,0)</f>
        <v>#DIV/0!</v>
      </c>
      <c r="BY10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2" s="138" t="e">
        <f aca="false">+DATOS_[[#This Row],[SALARIO BASE Eq]]+DATOS_[[#This Row],[Tot COMPL.SAL Eq]]</f>
        <v>#DIV/0!</v>
      </c>
      <c r="CA1052" s="138" t="e">
        <f aca="false" t="array" ref="CA1052:CA10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2" s="138" t="e">
        <f aca="false">+DATOS_[[#This Row],[TOTAL SALARIO Eq]]+DATOS_[[#This Row],[Tot Extrasalarial Eq]]</f>
        <v>#DIV/0!</v>
      </c>
      <c r="CC1052" s="139" t="n">
        <f aca="false">DATOS_[[#This Row],[S.BASE]]</f>
        <v>0</v>
      </c>
      <c r="CD1052" s="139" t="n">
        <f aca="false">+SUM(DATOS_[[#This Row],[Conc.Sal.01]:[Conc.Sal.30]])</f>
        <v>0</v>
      </c>
      <c r="CE1052" s="139" t="n">
        <f aca="false">+DATOS_[[#This Row],[SALARIO BASE Ef]]+DATOS_[[#This Row],[Tot COMPL.SAL Ef]]</f>
        <v>0</v>
      </c>
      <c r="CF1052" s="139" t="n">
        <f aca="false">+SUM(DATOS_[[#This Row],[C.Extra.01]:[C.Extra.05]])</f>
        <v>0</v>
      </c>
      <c r="CG1052" s="139" t="n">
        <f aca="false">+DATOS_[[#This Row],[TOTAL SALARIO Ef]]+DATOS_[[#This Row],[Tot Extrasalarial Ef]]</f>
        <v>0</v>
      </c>
      <c r="CH1052" s="140" t="n">
        <f aca="false">MIN(IF(DATOS_[[#This Row],[Fecha Fin Contrato]]="",$D$4,DATOS_[[#This Row],[Fecha Fin Contrato]]),$D$4)-MAX(DATOS_[[#This Row],[Fecha de Contratación]],$D$3)+1</f>
        <v>1</v>
      </c>
      <c r="CI1052" s="141" t="str">
        <f aca="false">IF(COUNTIFS(DATOS_[id],DATOS_[[#This Row],[id]])&gt;1,DATOS_[[#This Row],[id]],"")</f>
        <v/>
      </c>
      <c r="CJ1052" s="141" t="n">
        <f aca="false">(Inicio!$G$10-DATOS_[[#This Row],[Fecha Nacimiento]])/365.25</f>
        <v>0</v>
      </c>
      <c r="CK1052" s="141" t="n">
        <f aca="false">(Inicio!$G$10-DATOS_[[#This Row],[Fecha de Antigüedad]])/365.25</f>
        <v>0</v>
      </c>
      <c r="CL1052" s="141" t="e">
        <f aca="false">+VLOOKUP(DATOS_[[#This Row],[Clave de Contrato]],TblTiposContrato13[],3,0)</f>
        <v>#N/A</v>
      </c>
      <c r="CM1052" s="141" t="e">
        <f aca="false">+VLOOKUP(DATOS_[[#This Row],[Clave de Contrato]],TblTiposContrato13[],4,0)</f>
        <v>#N/A</v>
      </c>
      <c r="CN1052" s="141" t="str">
        <f aca="false">VLOOKUP(DATOS_[[#This Row],[Edad]],CONTRATOS!TblRngEdad,2,1)</f>
        <v>20  o menos</v>
      </c>
      <c r="CO1052" s="141" t="str">
        <f aca="false">VLOOKUP(DATOS_[[#This Row],[Antigüedad]],TblRngAntg14[],2,1)</f>
        <v>0 a 1 años</v>
      </c>
    </row>
    <row r="1053" customFormat="false" ht="13.8" hidden="false" customHeight="false" outlineLevel="0" collapsed="false">
      <c r="D1053" s="128"/>
      <c r="E1053" s="129"/>
      <c r="F1053" s="129"/>
      <c r="G1053" s="129"/>
      <c r="H1053" s="130"/>
      <c r="I1053" s="131"/>
      <c r="J1053" s="128"/>
      <c r="K1053" s="132"/>
      <c r="L1053" s="132"/>
      <c r="M1053" s="133"/>
      <c r="N1053" s="133"/>
      <c r="O1053" s="133"/>
      <c r="P1053" s="129"/>
      <c r="Z1053" s="74"/>
      <c r="AA1053" s="75"/>
      <c r="AB1053" s="75"/>
      <c r="AC1053" s="129"/>
      <c r="AD1053" s="134"/>
      <c r="AE1053" s="134"/>
      <c r="AF1053" s="134"/>
      <c r="AG1053" s="134"/>
      <c r="AH1053" s="134"/>
      <c r="AI1053" s="134"/>
      <c r="AJ1053" s="134"/>
      <c r="AK1053" s="134"/>
      <c r="AL1053" s="134"/>
      <c r="AM1053" s="134"/>
      <c r="AN1053" s="134"/>
      <c r="AO1053" s="134"/>
      <c r="AP1053" s="134"/>
      <c r="AQ1053" s="134"/>
      <c r="AR1053" s="134"/>
      <c r="AS1053" s="134"/>
      <c r="AT1053" s="134"/>
      <c r="AU1053" s="134"/>
      <c r="AV1053" s="134"/>
      <c r="AW1053" s="134"/>
      <c r="AX1053" s="134"/>
      <c r="AY1053" s="134"/>
      <c r="AZ1053" s="134"/>
      <c r="BA1053" s="134"/>
      <c r="BB1053" s="134"/>
      <c r="BC1053" s="134"/>
      <c r="BD1053" s="134"/>
      <c r="BE1053" s="134"/>
      <c r="BF1053" s="134"/>
      <c r="BG1053" s="134"/>
      <c r="BH1053" s="134"/>
      <c r="BI1053" s="134"/>
      <c r="BJ1053" s="134"/>
      <c r="BK1053" s="134"/>
      <c r="BL1053" s="134"/>
      <c r="BM1053" s="135"/>
      <c r="BN1053" s="136" t="n">
        <f aca="false">+MAX($D$3,DATOS_[[#This Row],[Fecha Inicio Sit. Contract.]])</f>
        <v>0</v>
      </c>
      <c r="BO1053" s="136" t="n">
        <f aca="false">+MIN($D$4,DATOS_[[#This Row],[Fecha Fin Sit. Contract.]])</f>
        <v>0</v>
      </c>
      <c r="BP1053" s="137" t="n">
        <f aca="false">+DATOS_[[#This Row],[% de jornada]]*IF(DATOS_[[#This Row],[% jornada reducida]]="",1,DATOS_[[#This Row],[% jornada reducida]])</f>
        <v>0</v>
      </c>
      <c r="BQ1053" s="137" t="n">
        <f aca="false">+(DATOS_[[#This Row],[F.fin.cal]]-DATOS_[[#This Row],[F.ini.cal]]+1)/($D$4-$D$3+1)</f>
        <v>1</v>
      </c>
      <c r="BR1053" s="137" t="str">
        <f aca="false">IF(OR(AND(DATOS_[[#This Row],[Fecha Fin Contrato]]&lt;$D$3,DATOS_[[#This Row],[Fecha Fin Contrato]]&lt;&gt;""),DATOS_[[#This Row],[Fecha de Contratación]]&gt;$D$4),"Fuera","Dentro")</f>
        <v>Dentro</v>
      </c>
      <c r="BS1053" s="137" t="str">
        <f aca="false" t="array" ref="BS1053:BS1053">IF(MAX(IF(DATOS_[id]=DATOS_[[#This Row],[id]],DATOS_[F.fin.cal]))=DATOS_[[#This Row],[F.fin.cal]],"Sí","NO")</f>
        <v>Sí</v>
      </c>
      <c r="BT1053" s="137" t="str">
        <f aca="false">IF(AND(DATOS_[[#This Row],[% normaliz]]&lt;&gt;1,DATOS_[[#This Row],[% anualiz]]=1),"Sí","NO")</f>
        <v>Sí</v>
      </c>
      <c r="BU1053" s="137" t="str">
        <f aca="false">IF(AND(DATOS_[[#This Row],[% normaliz]]=1,DATOS_[[#This Row],[% anualiz]]&lt;&gt;1),"Sí","NO")</f>
        <v>NO</v>
      </c>
      <c r="BV1053" s="137" t="str">
        <f aca="false">IF(AND(DATOS_[[#This Row],[% normaliz]]&lt;&gt;1,DATOS_[[#This Row],[% anualiz]]&lt;&gt;1),"Sí","NO")</f>
        <v>NO</v>
      </c>
      <c r="BW1053" s="137" t="str">
        <f aca="false">+IF(DATOS_[[#This Row],[% normaliz]]*DATOS_[[#This Row],[% anualiz]]=1,"NO","Sí")</f>
        <v>Sí</v>
      </c>
      <c r="BX1053" s="138" t="e">
        <f aca="false">(DATOS_[[#This Row],[S.BASE]]*(1/DATOS_[[#This Row],[% normaliz]])*(1/DATOS_[[#This Row],[% anualiz]]))*IF(DATOS_[[#This Row],[Check Equiparado]]="Sí",1,0)</f>
        <v>#DIV/0!</v>
      </c>
      <c r="BY10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3" s="138" t="e">
        <f aca="false">+DATOS_[[#This Row],[SALARIO BASE Eq]]+DATOS_[[#This Row],[Tot COMPL.SAL Eq]]</f>
        <v>#DIV/0!</v>
      </c>
      <c r="CA1053" s="138" t="e">
        <f aca="false" t="array" ref="CA1053:CA10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3" s="138" t="e">
        <f aca="false">+DATOS_[[#This Row],[TOTAL SALARIO Eq]]+DATOS_[[#This Row],[Tot Extrasalarial Eq]]</f>
        <v>#DIV/0!</v>
      </c>
      <c r="CC1053" s="139" t="n">
        <f aca="false">DATOS_[[#This Row],[S.BASE]]</f>
        <v>0</v>
      </c>
      <c r="CD1053" s="139" t="n">
        <f aca="false">+SUM(DATOS_[[#This Row],[Conc.Sal.01]:[Conc.Sal.30]])</f>
        <v>0</v>
      </c>
      <c r="CE1053" s="139" t="n">
        <f aca="false">+DATOS_[[#This Row],[SALARIO BASE Ef]]+DATOS_[[#This Row],[Tot COMPL.SAL Ef]]</f>
        <v>0</v>
      </c>
      <c r="CF1053" s="139" t="n">
        <f aca="false">+SUM(DATOS_[[#This Row],[C.Extra.01]:[C.Extra.05]])</f>
        <v>0</v>
      </c>
      <c r="CG1053" s="139" t="n">
        <f aca="false">+DATOS_[[#This Row],[TOTAL SALARIO Ef]]+DATOS_[[#This Row],[Tot Extrasalarial Ef]]</f>
        <v>0</v>
      </c>
      <c r="CH1053" s="140" t="n">
        <f aca="false">MIN(IF(DATOS_[[#This Row],[Fecha Fin Contrato]]="",$D$4,DATOS_[[#This Row],[Fecha Fin Contrato]]),$D$4)-MAX(DATOS_[[#This Row],[Fecha de Contratación]],$D$3)+1</f>
        <v>1</v>
      </c>
      <c r="CI1053" s="141" t="str">
        <f aca="false">IF(COUNTIFS(DATOS_[id],DATOS_[[#This Row],[id]])&gt;1,DATOS_[[#This Row],[id]],"")</f>
        <v/>
      </c>
      <c r="CJ1053" s="141" t="n">
        <f aca="false">(Inicio!$G$10-DATOS_[[#This Row],[Fecha Nacimiento]])/365.25</f>
        <v>0</v>
      </c>
      <c r="CK1053" s="141" t="n">
        <f aca="false">(Inicio!$G$10-DATOS_[[#This Row],[Fecha de Antigüedad]])/365.25</f>
        <v>0</v>
      </c>
      <c r="CL1053" s="141" t="e">
        <f aca="false">+VLOOKUP(DATOS_[[#This Row],[Clave de Contrato]],TblTiposContrato13[],3,0)</f>
        <v>#N/A</v>
      </c>
      <c r="CM1053" s="141" t="e">
        <f aca="false">+VLOOKUP(DATOS_[[#This Row],[Clave de Contrato]],TblTiposContrato13[],4,0)</f>
        <v>#N/A</v>
      </c>
      <c r="CN1053" s="141" t="str">
        <f aca="false">VLOOKUP(DATOS_[[#This Row],[Edad]],CONTRATOS!TblRngEdad,2,1)</f>
        <v>20  o menos</v>
      </c>
      <c r="CO1053" s="141" t="str">
        <f aca="false">VLOOKUP(DATOS_[[#This Row],[Antigüedad]],TblRngAntg14[],2,1)</f>
        <v>0 a 1 años</v>
      </c>
    </row>
    <row r="1054" customFormat="false" ht="13.8" hidden="false" customHeight="false" outlineLevel="0" collapsed="false">
      <c r="D1054" s="128"/>
      <c r="E1054" s="129"/>
      <c r="F1054" s="129"/>
      <c r="G1054" s="129"/>
      <c r="H1054" s="130"/>
      <c r="I1054" s="131"/>
      <c r="J1054" s="128"/>
      <c r="K1054" s="132"/>
      <c r="L1054" s="132"/>
      <c r="M1054" s="133"/>
      <c r="N1054" s="133"/>
      <c r="O1054" s="133"/>
      <c r="P1054" s="129"/>
      <c r="Z1054" s="74"/>
      <c r="AA1054" s="75"/>
      <c r="AB1054" s="75"/>
      <c r="AC1054" s="129"/>
      <c r="AD1054" s="134"/>
      <c r="AE1054" s="134"/>
      <c r="AF1054" s="134"/>
      <c r="AG1054" s="134"/>
      <c r="AH1054" s="134"/>
      <c r="AI1054" s="134"/>
      <c r="AJ1054" s="134"/>
      <c r="AK1054" s="134"/>
      <c r="AL1054" s="134"/>
      <c r="AM1054" s="134"/>
      <c r="AN1054" s="134"/>
      <c r="AO1054" s="134"/>
      <c r="AP1054" s="134"/>
      <c r="AQ1054" s="134"/>
      <c r="AR1054" s="134"/>
      <c r="AS1054" s="134"/>
      <c r="AT1054" s="134"/>
      <c r="AU1054" s="134"/>
      <c r="AV1054" s="134"/>
      <c r="AW1054" s="134"/>
      <c r="AX1054" s="134"/>
      <c r="AY1054" s="134"/>
      <c r="AZ1054" s="134"/>
      <c r="BA1054" s="134"/>
      <c r="BB1054" s="134"/>
      <c r="BC1054" s="134"/>
      <c r="BD1054" s="134"/>
      <c r="BE1054" s="134"/>
      <c r="BF1054" s="134"/>
      <c r="BG1054" s="134"/>
      <c r="BH1054" s="134"/>
      <c r="BI1054" s="134"/>
      <c r="BJ1054" s="134"/>
      <c r="BK1054" s="134"/>
      <c r="BL1054" s="134"/>
      <c r="BM1054" s="135"/>
      <c r="BN1054" s="136" t="n">
        <f aca="false">+MAX($D$3,DATOS_[[#This Row],[Fecha Inicio Sit. Contract.]])</f>
        <v>0</v>
      </c>
      <c r="BO1054" s="136" t="n">
        <f aca="false">+MIN($D$4,DATOS_[[#This Row],[Fecha Fin Sit. Contract.]])</f>
        <v>0</v>
      </c>
      <c r="BP1054" s="137" t="n">
        <f aca="false">+DATOS_[[#This Row],[% de jornada]]*IF(DATOS_[[#This Row],[% jornada reducida]]="",1,DATOS_[[#This Row],[% jornada reducida]])</f>
        <v>0</v>
      </c>
      <c r="BQ1054" s="137" t="n">
        <f aca="false">+(DATOS_[[#This Row],[F.fin.cal]]-DATOS_[[#This Row],[F.ini.cal]]+1)/($D$4-$D$3+1)</f>
        <v>1</v>
      </c>
      <c r="BR1054" s="137" t="str">
        <f aca="false">IF(OR(AND(DATOS_[[#This Row],[Fecha Fin Contrato]]&lt;$D$3,DATOS_[[#This Row],[Fecha Fin Contrato]]&lt;&gt;""),DATOS_[[#This Row],[Fecha de Contratación]]&gt;$D$4),"Fuera","Dentro")</f>
        <v>Dentro</v>
      </c>
      <c r="BS1054" s="137" t="str">
        <f aca="false" t="array" ref="BS1054:BS1054">IF(MAX(IF(DATOS_[id]=DATOS_[[#This Row],[id]],DATOS_[F.fin.cal]))=DATOS_[[#This Row],[F.fin.cal]],"Sí","NO")</f>
        <v>Sí</v>
      </c>
      <c r="BT1054" s="137" t="str">
        <f aca="false">IF(AND(DATOS_[[#This Row],[% normaliz]]&lt;&gt;1,DATOS_[[#This Row],[% anualiz]]=1),"Sí","NO")</f>
        <v>Sí</v>
      </c>
      <c r="BU1054" s="137" t="str">
        <f aca="false">IF(AND(DATOS_[[#This Row],[% normaliz]]=1,DATOS_[[#This Row],[% anualiz]]&lt;&gt;1),"Sí","NO")</f>
        <v>NO</v>
      </c>
      <c r="BV1054" s="137" t="str">
        <f aca="false">IF(AND(DATOS_[[#This Row],[% normaliz]]&lt;&gt;1,DATOS_[[#This Row],[% anualiz]]&lt;&gt;1),"Sí","NO")</f>
        <v>NO</v>
      </c>
      <c r="BW1054" s="137" t="str">
        <f aca="false">+IF(DATOS_[[#This Row],[% normaliz]]*DATOS_[[#This Row],[% anualiz]]=1,"NO","Sí")</f>
        <v>Sí</v>
      </c>
      <c r="BX1054" s="138" t="e">
        <f aca="false">(DATOS_[[#This Row],[S.BASE]]*(1/DATOS_[[#This Row],[% normaliz]])*(1/DATOS_[[#This Row],[% anualiz]]))*IF(DATOS_[[#This Row],[Check Equiparado]]="Sí",1,0)</f>
        <v>#DIV/0!</v>
      </c>
      <c r="BY10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4" s="138" t="e">
        <f aca="false">+DATOS_[[#This Row],[SALARIO BASE Eq]]+DATOS_[[#This Row],[Tot COMPL.SAL Eq]]</f>
        <v>#DIV/0!</v>
      </c>
      <c r="CA1054" s="138" t="e">
        <f aca="false" t="array" ref="CA1054:CA10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4" s="138" t="e">
        <f aca="false">+DATOS_[[#This Row],[TOTAL SALARIO Eq]]+DATOS_[[#This Row],[Tot Extrasalarial Eq]]</f>
        <v>#DIV/0!</v>
      </c>
      <c r="CC1054" s="139" t="n">
        <f aca="false">DATOS_[[#This Row],[S.BASE]]</f>
        <v>0</v>
      </c>
      <c r="CD1054" s="139" t="n">
        <f aca="false">+SUM(DATOS_[[#This Row],[Conc.Sal.01]:[Conc.Sal.30]])</f>
        <v>0</v>
      </c>
      <c r="CE1054" s="139" t="n">
        <f aca="false">+DATOS_[[#This Row],[SALARIO BASE Ef]]+DATOS_[[#This Row],[Tot COMPL.SAL Ef]]</f>
        <v>0</v>
      </c>
      <c r="CF1054" s="139" t="n">
        <f aca="false">+SUM(DATOS_[[#This Row],[C.Extra.01]:[C.Extra.05]])</f>
        <v>0</v>
      </c>
      <c r="CG1054" s="139" t="n">
        <f aca="false">+DATOS_[[#This Row],[TOTAL SALARIO Ef]]+DATOS_[[#This Row],[Tot Extrasalarial Ef]]</f>
        <v>0</v>
      </c>
      <c r="CH1054" s="140" t="n">
        <f aca="false">MIN(IF(DATOS_[[#This Row],[Fecha Fin Contrato]]="",$D$4,DATOS_[[#This Row],[Fecha Fin Contrato]]),$D$4)-MAX(DATOS_[[#This Row],[Fecha de Contratación]],$D$3)+1</f>
        <v>1</v>
      </c>
      <c r="CI1054" s="141" t="str">
        <f aca="false">IF(COUNTIFS(DATOS_[id],DATOS_[[#This Row],[id]])&gt;1,DATOS_[[#This Row],[id]],"")</f>
        <v/>
      </c>
      <c r="CJ1054" s="141" t="n">
        <f aca="false">(Inicio!$G$10-DATOS_[[#This Row],[Fecha Nacimiento]])/365.25</f>
        <v>0</v>
      </c>
      <c r="CK1054" s="141" t="n">
        <f aca="false">(Inicio!$G$10-DATOS_[[#This Row],[Fecha de Antigüedad]])/365.25</f>
        <v>0</v>
      </c>
      <c r="CL1054" s="141" t="e">
        <f aca="false">+VLOOKUP(DATOS_[[#This Row],[Clave de Contrato]],TblTiposContrato13[],3,0)</f>
        <v>#N/A</v>
      </c>
      <c r="CM1054" s="141" t="e">
        <f aca="false">+VLOOKUP(DATOS_[[#This Row],[Clave de Contrato]],TblTiposContrato13[],4,0)</f>
        <v>#N/A</v>
      </c>
      <c r="CN1054" s="141" t="str">
        <f aca="false">VLOOKUP(DATOS_[[#This Row],[Edad]],CONTRATOS!TblRngEdad,2,1)</f>
        <v>20  o menos</v>
      </c>
      <c r="CO1054" s="141" t="str">
        <f aca="false">VLOOKUP(DATOS_[[#This Row],[Antigüedad]],TblRngAntg14[],2,1)</f>
        <v>0 a 1 años</v>
      </c>
    </row>
    <row r="1055" customFormat="false" ht="13.8" hidden="false" customHeight="false" outlineLevel="0" collapsed="false">
      <c r="D1055" s="128"/>
      <c r="E1055" s="129"/>
      <c r="F1055" s="129"/>
      <c r="G1055" s="129"/>
      <c r="H1055" s="130"/>
      <c r="I1055" s="131"/>
      <c r="J1055" s="128"/>
      <c r="K1055" s="132"/>
      <c r="L1055" s="132"/>
      <c r="M1055" s="133"/>
      <c r="N1055" s="133"/>
      <c r="O1055" s="133"/>
      <c r="P1055" s="129"/>
      <c r="Z1055" s="74"/>
      <c r="AA1055" s="75"/>
      <c r="AB1055" s="75"/>
      <c r="AC1055" s="129"/>
      <c r="AD1055" s="134"/>
      <c r="AE1055" s="134"/>
      <c r="AF1055" s="134"/>
      <c r="AG1055" s="134"/>
      <c r="AH1055" s="134"/>
      <c r="AI1055" s="134"/>
      <c r="AJ1055" s="134"/>
      <c r="AK1055" s="134"/>
      <c r="AL1055" s="134"/>
      <c r="AM1055" s="134"/>
      <c r="AN1055" s="134"/>
      <c r="AO1055" s="134"/>
      <c r="AP1055" s="134"/>
      <c r="AQ1055" s="134"/>
      <c r="AR1055" s="134"/>
      <c r="AS1055" s="134"/>
      <c r="AT1055" s="134"/>
      <c r="AU1055" s="134"/>
      <c r="AV1055" s="134"/>
      <c r="AW1055" s="134"/>
      <c r="AX1055" s="134"/>
      <c r="AY1055" s="134"/>
      <c r="AZ1055" s="134"/>
      <c r="BA1055" s="134"/>
      <c r="BB1055" s="134"/>
      <c r="BC1055" s="134"/>
      <c r="BD1055" s="134"/>
      <c r="BE1055" s="134"/>
      <c r="BF1055" s="134"/>
      <c r="BG1055" s="134"/>
      <c r="BH1055" s="134"/>
      <c r="BI1055" s="134"/>
      <c r="BJ1055" s="134"/>
      <c r="BK1055" s="134"/>
      <c r="BL1055" s="134"/>
      <c r="BM1055" s="135"/>
      <c r="BN1055" s="136" t="n">
        <f aca="false">+MAX($D$3,DATOS_[[#This Row],[Fecha Inicio Sit. Contract.]])</f>
        <v>0</v>
      </c>
      <c r="BO1055" s="136" t="n">
        <f aca="false">+MIN($D$4,DATOS_[[#This Row],[Fecha Fin Sit. Contract.]])</f>
        <v>0</v>
      </c>
      <c r="BP1055" s="137" t="n">
        <f aca="false">+DATOS_[[#This Row],[% de jornada]]*IF(DATOS_[[#This Row],[% jornada reducida]]="",1,DATOS_[[#This Row],[% jornada reducida]])</f>
        <v>0</v>
      </c>
      <c r="BQ1055" s="137" t="n">
        <f aca="false">+(DATOS_[[#This Row],[F.fin.cal]]-DATOS_[[#This Row],[F.ini.cal]]+1)/($D$4-$D$3+1)</f>
        <v>1</v>
      </c>
      <c r="BR1055" s="137" t="str">
        <f aca="false">IF(OR(AND(DATOS_[[#This Row],[Fecha Fin Contrato]]&lt;$D$3,DATOS_[[#This Row],[Fecha Fin Contrato]]&lt;&gt;""),DATOS_[[#This Row],[Fecha de Contratación]]&gt;$D$4),"Fuera","Dentro")</f>
        <v>Dentro</v>
      </c>
      <c r="BS1055" s="137" t="str">
        <f aca="false" t="array" ref="BS1055:BS1055">IF(MAX(IF(DATOS_[id]=DATOS_[[#This Row],[id]],DATOS_[F.fin.cal]))=DATOS_[[#This Row],[F.fin.cal]],"Sí","NO")</f>
        <v>Sí</v>
      </c>
      <c r="BT1055" s="137" t="str">
        <f aca="false">IF(AND(DATOS_[[#This Row],[% normaliz]]&lt;&gt;1,DATOS_[[#This Row],[% anualiz]]=1),"Sí","NO")</f>
        <v>Sí</v>
      </c>
      <c r="BU1055" s="137" t="str">
        <f aca="false">IF(AND(DATOS_[[#This Row],[% normaliz]]=1,DATOS_[[#This Row],[% anualiz]]&lt;&gt;1),"Sí","NO")</f>
        <v>NO</v>
      </c>
      <c r="BV1055" s="137" t="str">
        <f aca="false">IF(AND(DATOS_[[#This Row],[% normaliz]]&lt;&gt;1,DATOS_[[#This Row],[% anualiz]]&lt;&gt;1),"Sí","NO")</f>
        <v>NO</v>
      </c>
      <c r="BW1055" s="137" t="str">
        <f aca="false">+IF(DATOS_[[#This Row],[% normaliz]]*DATOS_[[#This Row],[% anualiz]]=1,"NO","Sí")</f>
        <v>Sí</v>
      </c>
      <c r="BX1055" s="138" t="e">
        <f aca="false">(DATOS_[[#This Row],[S.BASE]]*(1/DATOS_[[#This Row],[% normaliz]])*(1/DATOS_[[#This Row],[% anualiz]]))*IF(DATOS_[[#This Row],[Check Equiparado]]="Sí",1,0)</f>
        <v>#DIV/0!</v>
      </c>
      <c r="BY10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5" s="138" t="e">
        <f aca="false">+DATOS_[[#This Row],[SALARIO BASE Eq]]+DATOS_[[#This Row],[Tot COMPL.SAL Eq]]</f>
        <v>#DIV/0!</v>
      </c>
      <c r="CA1055" s="138" t="e">
        <f aca="false" t="array" ref="CA1055:CA10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5" s="138" t="e">
        <f aca="false">+DATOS_[[#This Row],[TOTAL SALARIO Eq]]+DATOS_[[#This Row],[Tot Extrasalarial Eq]]</f>
        <v>#DIV/0!</v>
      </c>
      <c r="CC1055" s="139" t="n">
        <f aca="false">DATOS_[[#This Row],[S.BASE]]</f>
        <v>0</v>
      </c>
      <c r="CD1055" s="139" t="n">
        <f aca="false">+SUM(DATOS_[[#This Row],[Conc.Sal.01]:[Conc.Sal.30]])</f>
        <v>0</v>
      </c>
      <c r="CE1055" s="139" t="n">
        <f aca="false">+DATOS_[[#This Row],[SALARIO BASE Ef]]+DATOS_[[#This Row],[Tot COMPL.SAL Ef]]</f>
        <v>0</v>
      </c>
      <c r="CF1055" s="139" t="n">
        <f aca="false">+SUM(DATOS_[[#This Row],[C.Extra.01]:[C.Extra.05]])</f>
        <v>0</v>
      </c>
      <c r="CG1055" s="139" t="n">
        <f aca="false">+DATOS_[[#This Row],[TOTAL SALARIO Ef]]+DATOS_[[#This Row],[Tot Extrasalarial Ef]]</f>
        <v>0</v>
      </c>
      <c r="CH1055" s="140" t="n">
        <f aca="false">MIN(IF(DATOS_[[#This Row],[Fecha Fin Contrato]]="",$D$4,DATOS_[[#This Row],[Fecha Fin Contrato]]),$D$4)-MAX(DATOS_[[#This Row],[Fecha de Contratación]],$D$3)+1</f>
        <v>1</v>
      </c>
      <c r="CI1055" s="141" t="str">
        <f aca="false">IF(COUNTIFS(DATOS_[id],DATOS_[[#This Row],[id]])&gt;1,DATOS_[[#This Row],[id]],"")</f>
        <v/>
      </c>
      <c r="CJ1055" s="141" t="n">
        <f aca="false">(Inicio!$G$10-DATOS_[[#This Row],[Fecha Nacimiento]])/365.25</f>
        <v>0</v>
      </c>
      <c r="CK1055" s="141" t="n">
        <f aca="false">(Inicio!$G$10-DATOS_[[#This Row],[Fecha de Antigüedad]])/365.25</f>
        <v>0</v>
      </c>
      <c r="CL1055" s="141" t="e">
        <f aca="false">+VLOOKUP(DATOS_[[#This Row],[Clave de Contrato]],TblTiposContrato13[],3,0)</f>
        <v>#N/A</v>
      </c>
      <c r="CM1055" s="141" t="e">
        <f aca="false">+VLOOKUP(DATOS_[[#This Row],[Clave de Contrato]],TblTiposContrato13[],4,0)</f>
        <v>#N/A</v>
      </c>
      <c r="CN1055" s="141" t="str">
        <f aca="false">VLOOKUP(DATOS_[[#This Row],[Edad]],CONTRATOS!TblRngEdad,2,1)</f>
        <v>20  o menos</v>
      </c>
      <c r="CO1055" s="141" t="str">
        <f aca="false">VLOOKUP(DATOS_[[#This Row],[Antigüedad]],TblRngAntg14[],2,1)</f>
        <v>0 a 1 años</v>
      </c>
    </row>
    <row r="1056" customFormat="false" ht="13.8" hidden="false" customHeight="false" outlineLevel="0" collapsed="false">
      <c r="D1056" s="128"/>
      <c r="E1056" s="129"/>
      <c r="F1056" s="129"/>
      <c r="G1056" s="129"/>
      <c r="H1056" s="130"/>
      <c r="I1056" s="131"/>
      <c r="J1056" s="128"/>
      <c r="K1056" s="132"/>
      <c r="L1056" s="132"/>
      <c r="M1056" s="133"/>
      <c r="N1056" s="133"/>
      <c r="O1056" s="133"/>
      <c r="P1056" s="129"/>
      <c r="Z1056" s="74"/>
      <c r="AA1056" s="75"/>
      <c r="AB1056" s="75"/>
      <c r="AC1056" s="129"/>
      <c r="AD1056" s="134"/>
      <c r="AE1056" s="134"/>
      <c r="AF1056" s="134"/>
      <c r="AG1056" s="134"/>
      <c r="AH1056" s="134"/>
      <c r="AI1056" s="134"/>
      <c r="AJ1056" s="134"/>
      <c r="AK1056" s="134"/>
      <c r="AL1056" s="134"/>
      <c r="AM1056" s="134"/>
      <c r="AN1056" s="134"/>
      <c r="AO1056" s="134"/>
      <c r="AP1056" s="134"/>
      <c r="AQ1056" s="134"/>
      <c r="AR1056" s="134"/>
      <c r="AS1056" s="134"/>
      <c r="AT1056" s="134"/>
      <c r="AU1056" s="134"/>
      <c r="AV1056" s="134"/>
      <c r="AW1056" s="134"/>
      <c r="AX1056" s="134"/>
      <c r="AY1056" s="134"/>
      <c r="AZ1056" s="134"/>
      <c r="BA1056" s="134"/>
      <c r="BB1056" s="134"/>
      <c r="BC1056" s="134"/>
      <c r="BD1056" s="134"/>
      <c r="BE1056" s="134"/>
      <c r="BF1056" s="134"/>
      <c r="BG1056" s="134"/>
      <c r="BH1056" s="134"/>
      <c r="BI1056" s="134"/>
      <c r="BJ1056" s="134"/>
      <c r="BK1056" s="134"/>
      <c r="BL1056" s="134"/>
      <c r="BM1056" s="135"/>
      <c r="BN1056" s="136" t="n">
        <f aca="false">+MAX($D$3,DATOS_[[#This Row],[Fecha Inicio Sit. Contract.]])</f>
        <v>0</v>
      </c>
      <c r="BO1056" s="136" t="n">
        <f aca="false">+MIN($D$4,DATOS_[[#This Row],[Fecha Fin Sit. Contract.]])</f>
        <v>0</v>
      </c>
      <c r="BP1056" s="137" t="n">
        <f aca="false">+DATOS_[[#This Row],[% de jornada]]*IF(DATOS_[[#This Row],[% jornada reducida]]="",1,DATOS_[[#This Row],[% jornada reducida]])</f>
        <v>0</v>
      </c>
      <c r="BQ1056" s="137" t="n">
        <f aca="false">+(DATOS_[[#This Row],[F.fin.cal]]-DATOS_[[#This Row],[F.ini.cal]]+1)/($D$4-$D$3+1)</f>
        <v>1</v>
      </c>
      <c r="BR1056" s="137" t="str">
        <f aca="false">IF(OR(AND(DATOS_[[#This Row],[Fecha Fin Contrato]]&lt;$D$3,DATOS_[[#This Row],[Fecha Fin Contrato]]&lt;&gt;""),DATOS_[[#This Row],[Fecha de Contratación]]&gt;$D$4),"Fuera","Dentro")</f>
        <v>Dentro</v>
      </c>
      <c r="BS1056" s="137" t="str">
        <f aca="false" t="array" ref="BS1056:BS1056">IF(MAX(IF(DATOS_[id]=DATOS_[[#This Row],[id]],DATOS_[F.fin.cal]))=DATOS_[[#This Row],[F.fin.cal]],"Sí","NO")</f>
        <v>Sí</v>
      </c>
      <c r="BT1056" s="137" t="str">
        <f aca="false">IF(AND(DATOS_[[#This Row],[% normaliz]]&lt;&gt;1,DATOS_[[#This Row],[% anualiz]]=1),"Sí","NO")</f>
        <v>Sí</v>
      </c>
      <c r="BU1056" s="137" t="str">
        <f aca="false">IF(AND(DATOS_[[#This Row],[% normaliz]]=1,DATOS_[[#This Row],[% anualiz]]&lt;&gt;1),"Sí","NO")</f>
        <v>NO</v>
      </c>
      <c r="BV1056" s="137" t="str">
        <f aca="false">IF(AND(DATOS_[[#This Row],[% normaliz]]&lt;&gt;1,DATOS_[[#This Row],[% anualiz]]&lt;&gt;1),"Sí","NO")</f>
        <v>NO</v>
      </c>
      <c r="BW1056" s="137" t="str">
        <f aca="false">+IF(DATOS_[[#This Row],[% normaliz]]*DATOS_[[#This Row],[% anualiz]]=1,"NO","Sí")</f>
        <v>Sí</v>
      </c>
      <c r="BX1056" s="138" t="e">
        <f aca="false">(DATOS_[[#This Row],[S.BASE]]*(1/DATOS_[[#This Row],[% normaliz]])*(1/DATOS_[[#This Row],[% anualiz]]))*IF(DATOS_[[#This Row],[Check Equiparado]]="Sí",1,0)</f>
        <v>#DIV/0!</v>
      </c>
      <c r="BY10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6" s="138" t="e">
        <f aca="false">+DATOS_[[#This Row],[SALARIO BASE Eq]]+DATOS_[[#This Row],[Tot COMPL.SAL Eq]]</f>
        <v>#DIV/0!</v>
      </c>
      <c r="CA1056" s="138" t="e">
        <f aca="false" t="array" ref="CA1056:CA10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6" s="138" t="e">
        <f aca="false">+DATOS_[[#This Row],[TOTAL SALARIO Eq]]+DATOS_[[#This Row],[Tot Extrasalarial Eq]]</f>
        <v>#DIV/0!</v>
      </c>
      <c r="CC1056" s="139" t="n">
        <f aca="false">DATOS_[[#This Row],[S.BASE]]</f>
        <v>0</v>
      </c>
      <c r="CD1056" s="139" t="n">
        <f aca="false">+SUM(DATOS_[[#This Row],[Conc.Sal.01]:[Conc.Sal.30]])</f>
        <v>0</v>
      </c>
      <c r="CE1056" s="139" t="n">
        <f aca="false">+DATOS_[[#This Row],[SALARIO BASE Ef]]+DATOS_[[#This Row],[Tot COMPL.SAL Ef]]</f>
        <v>0</v>
      </c>
      <c r="CF1056" s="139" t="n">
        <f aca="false">+SUM(DATOS_[[#This Row],[C.Extra.01]:[C.Extra.05]])</f>
        <v>0</v>
      </c>
      <c r="CG1056" s="139" t="n">
        <f aca="false">+DATOS_[[#This Row],[TOTAL SALARIO Ef]]+DATOS_[[#This Row],[Tot Extrasalarial Ef]]</f>
        <v>0</v>
      </c>
      <c r="CH1056" s="140" t="n">
        <f aca="false">MIN(IF(DATOS_[[#This Row],[Fecha Fin Contrato]]="",$D$4,DATOS_[[#This Row],[Fecha Fin Contrato]]),$D$4)-MAX(DATOS_[[#This Row],[Fecha de Contratación]],$D$3)+1</f>
        <v>1</v>
      </c>
      <c r="CI1056" s="141" t="str">
        <f aca="false">IF(COUNTIFS(DATOS_[id],DATOS_[[#This Row],[id]])&gt;1,DATOS_[[#This Row],[id]],"")</f>
        <v/>
      </c>
      <c r="CJ1056" s="141" t="n">
        <f aca="false">(Inicio!$G$10-DATOS_[[#This Row],[Fecha Nacimiento]])/365.25</f>
        <v>0</v>
      </c>
      <c r="CK1056" s="141" t="n">
        <f aca="false">(Inicio!$G$10-DATOS_[[#This Row],[Fecha de Antigüedad]])/365.25</f>
        <v>0</v>
      </c>
      <c r="CL1056" s="141" t="e">
        <f aca="false">+VLOOKUP(DATOS_[[#This Row],[Clave de Contrato]],TblTiposContrato13[],3,0)</f>
        <v>#N/A</v>
      </c>
      <c r="CM1056" s="141" t="e">
        <f aca="false">+VLOOKUP(DATOS_[[#This Row],[Clave de Contrato]],TblTiposContrato13[],4,0)</f>
        <v>#N/A</v>
      </c>
      <c r="CN1056" s="141" t="str">
        <f aca="false">VLOOKUP(DATOS_[[#This Row],[Edad]],CONTRATOS!TblRngEdad,2,1)</f>
        <v>20  o menos</v>
      </c>
      <c r="CO1056" s="141" t="str">
        <f aca="false">VLOOKUP(DATOS_[[#This Row],[Antigüedad]],TblRngAntg14[],2,1)</f>
        <v>0 a 1 años</v>
      </c>
    </row>
    <row r="1057" customFormat="false" ht="13.8" hidden="false" customHeight="false" outlineLevel="0" collapsed="false">
      <c r="D1057" s="128"/>
      <c r="E1057" s="129"/>
      <c r="F1057" s="129"/>
      <c r="G1057" s="129"/>
      <c r="H1057" s="130"/>
      <c r="I1057" s="131"/>
      <c r="J1057" s="128"/>
      <c r="K1057" s="132"/>
      <c r="L1057" s="132"/>
      <c r="M1057" s="133"/>
      <c r="N1057" s="133"/>
      <c r="O1057" s="133"/>
      <c r="P1057" s="129"/>
      <c r="Z1057" s="74"/>
      <c r="AA1057" s="75"/>
      <c r="AB1057" s="75"/>
      <c r="AC1057" s="129"/>
      <c r="AD1057" s="134"/>
      <c r="AE1057" s="134"/>
      <c r="AF1057" s="134"/>
      <c r="AG1057" s="134"/>
      <c r="AH1057" s="134"/>
      <c r="AI1057" s="134"/>
      <c r="AJ1057" s="134"/>
      <c r="AK1057" s="134"/>
      <c r="AL1057" s="134"/>
      <c r="AM1057" s="134"/>
      <c r="AN1057" s="134"/>
      <c r="AO1057" s="134"/>
      <c r="AP1057" s="134"/>
      <c r="AQ1057" s="134"/>
      <c r="AR1057" s="134"/>
      <c r="AS1057" s="134"/>
      <c r="AT1057" s="134"/>
      <c r="AU1057" s="134"/>
      <c r="AV1057" s="134"/>
      <c r="AW1057" s="134"/>
      <c r="AX1057" s="134"/>
      <c r="AY1057" s="134"/>
      <c r="AZ1057" s="134"/>
      <c r="BA1057" s="134"/>
      <c r="BB1057" s="134"/>
      <c r="BC1057" s="134"/>
      <c r="BD1057" s="134"/>
      <c r="BE1057" s="134"/>
      <c r="BF1057" s="134"/>
      <c r="BG1057" s="134"/>
      <c r="BH1057" s="134"/>
      <c r="BI1057" s="134"/>
      <c r="BJ1057" s="134"/>
      <c r="BK1057" s="134"/>
      <c r="BL1057" s="134"/>
      <c r="BM1057" s="135"/>
      <c r="BN1057" s="136" t="n">
        <f aca="false">+MAX($D$3,DATOS_[[#This Row],[Fecha Inicio Sit. Contract.]])</f>
        <v>0</v>
      </c>
      <c r="BO1057" s="136" t="n">
        <f aca="false">+MIN($D$4,DATOS_[[#This Row],[Fecha Fin Sit. Contract.]])</f>
        <v>0</v>
      </c>
      <c r="BP1057" s="137" t="n">
        <f aca="false">+DATOS_[[#This Row],[% de jornada]]*IF(DATOS_[[#This Row],[% jornada reducida]]="",1,DATOS_[[#This Row],[% jornada reducida]])</f>
        <v>0</v>
      </c>
      <c r="BQ1057" s="137" t="n">
        <f aca="false">+(DATOS_[[#This Row],[F.fin.cal]]-DATOS_[[#This Row],[F.ini.cal]]+1)/($D$4-$D$3+1)</f>
        <v>1</v>
      </c>
      <c r="BR1057" s="137" t="str">
        <f aca="false">IF(OR(AND(DATOS_[[#This Row],[Fecha Fin Contrato]]&lt;$D$3,DATOS_[[#This Row],[Fecha Fin Contrato]]&lt;&gt;""),DATOS_[[#This Row],[Fecha de Contratación]]&gt;$D$4),"Fuera","Dentro")</f>
        <v>Dentro</v>
      </c>
      <c r="BS1057" s="137" t="str">
        <f aca="false" t="array" ref="BS1057:BS1057">IF(MAX(IF(DATOS_[id]=DATOS_[[#This Row],[id]],DATOS_[F.fin.cal]))=DATOS_[[#This Row],[F.fin.cal]],"Sí","NO")</f>
        <v>Sí</v>
      </c>
      <c r="BT1057" s="137" t="str">
        <f aca="false">IF(AND(DATOS_[[#This Row],[% normaliz]]&lt;&gt;1,DATOS_[[#This Row],[% anualiz]]=1),"Sí","NO")</f>
        <v>Sí</v>
      </c>
      <c r="BU1057" s="137" t="str">
        <f aca="false">IF(AND(DATOS_[[#This Row],[% normaliz]]=1,DATOS_[[#This Row],[% anualiz]]&lt;&gt;1),"Sí","NO")</f>
        <v>NO</v>
      </c>
      <c r="BV1057" s="137" t="str">
        <f aca="false">IF(AND(DATOS_[[#This Row],[% normaliz]]&lt;&gt;1,DATOS_[[#This Row],[% anualiz]]&lt;&gt;1),"Sí","NO")</f>
        <v>NO</v>
      </c>
      <c r="BW1057" s="137" t="str">
        <f aca="false">+IF(DATOS_[[#This Row],[% normaliz]]*DATOS_[[#This Row],[% anualiz]]=1,"NO","Sí")</f>
        <v>Sí</v>
      </c>
      <c r="BX1057" s="138" t="e">
        <f aca="false">(DATOS_[[#This Row],[S.BASE]]*(1/DATOS_[[#This Row],[% normaliz]])*(1/DATOS_[[#This Row],[% anualiz]]))*IF(DATOS_[[#This Row],[Check Equiparado]]="Sí",1,0)</f>
        <v>#DIV/0!</v>
      </c>
      <c r="BY10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7" s="138" t="e">
        <f aca="false">+DATOS_[[#This Row],[SALARIO BASE Eq]]+DATOS_[[#This Row],[Tot COMPL.SAL Eq]]</f>
        <v>#DIV/0!</v>
      </c>
      <c r="CA1057" s="138" t="e">
        <f aca="false" t="array" ref="CA1057:CA10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7" s="138" t="e">
        <f aca="false">+DATOS_[[#This Row],[TOTAL SALARIO Eq]]+DATOS_[[#This Row],[Tot Extrasalarial Eq]]</f>
        <v>#DIV/0!</v>
      </c>
      <c r="CC1057" s="139" t="n">
        <f aca="false">DATOS_[[#This Row],[S.BASE]]</f>
        <v>0</v>
      </c>
      <c r="CD1057" s="139" t="n">
        <f aca="false">+SUM(DATOS_[[#This Row],[Conc.Sal.01]:[Conc.Sal.30]])</f>
        <v>0</v>
      </c>
      <c r="CE1057" s="139" t="n">
        <f aca="false">+DATOS_[[#This Row],[SALARIO BASE Ef]]+DATOS_[[#This Row],[Tot COMPL.SAL Ef]]</f>
        <v>0</v>
      </c>
      <c r="CF1057" s="139" t="n">
        <f aca="false">+SUM(DATOS_[[#This Row],[C.Extra.01]:[C.Extra.05]])</f>
        <v>0</v>
      </c>
      <c r="CG1057" s="139" t="n">
        <f aca="false">+DATOS_[[#This Row],[TOTAL SALARIO Ef]]+DATOS_[[#This Row],[Tot Extrasalarial Ef]]</f>
        <v>0</v>
      </c>
      <c r="CH1057" s="140" t="n">
        <f aca="false">MIN(IF(DATOS_[[#This Row],[Fecha Fin Contrato]]="",$D$4,DATOS_[[#This Row],[Fecha Fin Contrato]]),$D$4)-MAX(DATOS_[[#This Row],[Fecha de Contratación]],$D$3)+1</f>
        <v>1</v>
      </c>
      <c r="CI1057" s="141" t="str">
        <f aca="false">IF(COUNTIFS(DATOS_[id],DATOS_[[#This Row],[id]])&gt;1,DATOS_[[#This Row],[id]],"")</f>
        <v/>
      </c>
      <c r="CJ1057" s="141" t="n">
        <f aca="false">(Inicio!$G$10-DATOS_[[#This Row],[Fecha Nacimiento]])/365.25</f>
        <v>0</v>
      </c>
      <c r="CK1057" s="141" t="n">
        <f aca="false">(Inicio!$G$10-DATOS_[[#This Row],[Fecha de Antigüedad]])/365.25</f>
        <v>0</v>
      </c>
      <c r="CL1057" s="141" t="e">
        <f aca="false">+VLOOKUP(DATOS_[[#This Row],[Clave de Contrato]],TblTiposContrato13[],3,0)</f>
        <v>#N/A</v>
      </c>
      <c r="CM1057" s="141" t="e">
        <f aca="false">+VLOOKUP(DATOS_[[#This Row],[Clave de Contrato]],TblTiposContrato13[],4,0)</f>
        <v>#N/A</v>
      </c>
      <c r="CN1057" s="141" t="str">
        <f aca="false">VLOOKUP(DATOS_[[#This Row],[Edad]],CONTRATOS!TblRngEdad,2,1)</f>
        <v>20  o menos</v>
      </c>
      <c r="CO1057" s="141" t="str">
        <f aca="false">VLOOKUP(DATOS_[[#This Row],[Antigüedad]],TblRngAntg14[],2,1)</f>
        <v>0 a 1 años</v>
      </c>
    </row>
    <row r="1058" customFormat="false" ht="13.8" hidden="false" customHeight="false" outlineLevel="0" collapsed="false">
      <c r="D1058" s="128"/>
      <c r="E1058" s="129"/>
      <c r="F1058" s="129"/>
      <c r="G1058" s="129"/>
      <c r="H1058" s="130"/>
      <c r="I1058" s="131"/>
      <c r="J1058" s="128"/>
      <c r="K1058" s="132"/>
      <c r="L1058" s="132"/>
      <c r="M1058" s="133"/>
      <c r="N1058" s="133"/>
      <c r="O1058" s="133"/>
      <c r="P1058" s="129"/>
      <c r="Z1058" s="74"/>
      <c r="AA1058" s="75"/>
      <c r="AB1058" s="75"/>
      <c r="AC1058" s="129"/>
      <c r="AD1058" s="134"/>
      <c r="AE1058" s="134"/>
      <c r="AF1058" s="134"/>
      <c r="AG1058" s="134"/>
      <c r="AH1058" s="134"/>
      <c r="AI1058" s="134"/>
      <c r="AJ1058" s="134"/>
      <c r="AK1058" s="134"/>
      <c r="AL1058" s="134"/>
      <c r="AM1058" s="134"/>
      <c r="AN1058" s="134"/>
      <c r="AO1058" s="134"/>
      <c r="AP1058" s="134"/>
      <c r="AQ1058" s="134"/>
      <c r="AR1058" s="134"/>
      <c r="AS1058" s="134"/>
      <c r="AT1058" s="134"/>
      <c r="AU1058" s="134"/>
      <c r="AV1058" s="134"/>
      <c r="AW1058" s="134"/>
      <c r="AX1058" s="134"/>
      <c r="AY1058" s="134"/>
      <c r="AZ1058" s="134"/>
      <c r="BA1058" s="134"/>
      <c r="BB1058" s="134"/>
      <c r="BC1058" s="134"/>
      <c r="BD1058" s="134"/>
      <c r="BE1058" s="134"/>
      <c r="BF1058" s="134"/>
      <c r="BG1058" s="134"/>
      <c r="BH1058" s="134"/>
      <c r="BI1058" s="134"/>
      <c r="BJ1058" s="134"/>
      <c r="BK1058" s="134"/>
      <c r="BL1058" s="134"/>
      <c r="BM1058" s="135"/>
      <c r="BN1058" s="136" t="n">
        <f aca="false">+MAX($D$3,DATOS_[[#This Row],[Fecha Inicio Sit. Contract.]])</f>
        <v>0</v>
      </c>
      <c r="BO1058" s="136" t="n">
        <f aca="false">+MIN($D$4,DATOS_[[#This Row],[Fecha Fin Sit. Contract.]])</f>
        <v>0</v>
      </c>
      <c r="BP1058" s="137" t="n">
        <f aca="false">+DATOS_[[#This Row],[% de jornada]]*IF(DATOS_[[#This Row],[% jornada reducida]]="",1,DATOS_[[#This Row],[% jornada reducida]])</f>
        <v>0</v>
      </c>
      <c r="BQ1058" s="137" t="n">
        <f aca="false">+(DATOS_[[#This Row],[F.fin.cal]]-DATOS_[[#This Row],[F.ini.cal]]+1)/($D$4-$D$3+1)</f>
        <v>1</v>
      </c>
      <c r="BR1058" s="137" t="str">
        <f aca="false">IF(OR(AND(DATOS_[[#This Row],[Fecha Fin Contrato]]&lt;$D$3,DATOS_[[#This Row],[Fecha Fin Contrato]]&lt;&gt;""),DATOS_[[#This Row],[Fecha de Contratación]]&gt;$D$4),"Fuera","Dentro")</f>
        <v>Dentro</v>
      </c>
      <c r="BS1058" s="137" t="str">
        <f aca="false" t="array" ref="BS1058:BS1058">IF(MAX(IF(DATOS_[id]=DATOS_[[#This Row],[id]],DATOS_[F.fin.cal]))=DATOS_[[#This Row],[F.fin.cal]],"Sí","NO")</f>
        <v>Sí</v>
      </c>
      <c r="BT1058" s="137" t="str">
        <f aca="false">IF(AND(DATOS_[[#This Row],[% normaliz]]&lt;&gt;1,DATOS_[[#This Row],[% anualiz]]=1),"Sí","NO")</f>
        <v>Sí</v>
      </c>
      <c r="BU1058" s="137" t="str">
        <f aca="false">IF(AND(DATOS_[[#This Row],[% normaliz]]=1,DATOS_[[#This Row],[% anualiz]]&lt;&gt;1),"Sí","NO")</f>
        <v>NO</v>
      </c>
      <c r="BV1058" s="137" t="str">
        <f aca="false">IF(AND(DATOS_[[#This Row],[% normaliz]]&lt;&gt;1,DATOS_[[#This Row],[% anualiz]]&lt;&gt;1),"Sí","NO")</f>
        <v>NO</v>
      </c>
      <c r="BW1058" s="137" t="str">
        <f aca="false">+IF(DATOS_[[#This Row],[% normaliz]]*DATOS_[[#This Row],[% anualiz]]=1,"NO","Sí")</f>
        <v>Sí</v>
      </c>
      <c r="BX1058" s="138" t="e">
        <f aca="false">(DATOS_[[#This Row],[S.BASE]]*(1/DATOS_[[#This Row],[% normaliz]])*(1/DATOS_[[#This Row],[% anualiz]]))*IF(DATOS_[[#This Row],[Check Equiparado]]="Sí",1,0)</f>
        <v>#DIV/0!</v>
      </c>
      <c r="BY10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8" s="138" t="e">
        <f aca="false">+DATOS_[[#This Row],[SALARIO BASE Eq]]+DATOS_[[#This Row],[Tot COMPL.SAL Eq]]</f>
        <v>#DIV/0!</v>
      </c>
      <c r="CA1058" s="138" t="e">
        <f aca="false" t="array" ref="CA1058:CA10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8" s="138" t="e">
        <f aca="false">+DATOS_[[#This Row],[TOTAL SALARIO Eq]]+DATOS_[[#This Row],[Tot Extrasalarial Eq]]</f>
        <v>#DIV/0!</v>
      </c>
      <c r="CC1058" s="139" t="n">
        <f aca="false">DATOS_[[#This Row],[S.BASE]]</f>
        <v>0</v>
      </c>
      <c r="CD1058" s="139" t="n">
        <f aca="false">+SUM(DATOS_[[#This Row],[Conc.Sal.01]:[Conc.Sal.30]])</f>
        <v>0</v>
      </c>
      <c r="CE1058" s="139" t="n">
        <f aca="false">+DATOS_[[#This Row],[SALARIO BASE Ef]]+DATOS_[[#This Row],[Tot COMPL.SAL Ef]]</f>
        <v>0</v>
      </c>
      <c r="CF1058" s="139" t="n">
        <f aca="false">+SUM(DATOS_[[#This Row],[C.Extra.01]:[C.Extra.05]])</f>
        <v>0</v>
      </c>
      <c r="CG1058" s="139" t="n">
        <f aca="false">+DATOS_[[#This Row],[TOTAL SALARIO Ef]]+DATOS_[[#This Row],[Tot Extrasalarial Ef]]</f>
        <v>0</v>
      </c>
      <c r="CH1058" s="140" t="n">
        <f aca="false">MIN(IF(DATOS_[[#This Row],[Fecha Fin Contrato]]="",$D$4,DATOS_[[#This Row],[Fecha Fin Contrato]]),$D$4)-MAX(DATOS_[[#This Row],[Fecha de Contratación]],$D$3)+1</f>
        <v>1</v>
      </c>
      <c r="CI1058" s="141" t="str">
        <f aca="false">IF(COUNTIFS(DATOS_[id],DATOS_[[#This Row],[id]])&gt;1,DATOS_[[#This Row],[id]],"")</f>
        <v/>
      </c>
      <c r="CJ1058" s="141" t="n">
        <f aca="false">(Inicio!$G$10-DATOS_[[#This Row],[Fecha Nacimiento]])/365.25</f>
        <v>0</v>
      </c>
      <c r="CK1058" s="141" t="n">
        <f aca="false">(Inicio!$G$10-DATOS_[[#This Row],[Fecha de Antigüedad]])/365.25</f>
        <v>0</v>
      </c>
      <c r="CL1058" s="141" t="e">
        <f aca="false">+VLOOKUP(DATOS_[[#This Row],[Clave de Contrato]],TblTiposContrato13[],3,0)</f>
        <v>#N/A</v>
      </c>
      <c r="CM1058" s="141" t="e">
        <f aca="false">+VLOOKUP(DATOS_[[#This Row],[Clave de Contrato]],TblTiposContrato13[],4,0)</f>
        <v>#N/A</v>
      </c>
      <c r="CN1058" s="141" t="str">
        <f aca="false">VLOOKUP(DATOS_[[#This Row],[Edad]],CONTRATOS!TblRngEdad,2,1)</f>
        <v>20  o menos</v>
      </c>
      <c r="CO1058" s="141" t="str">
        <f aca="false">VLOOKUP(DATOS_[[#This Row],[Antigüedad]],TblRngAntg14[],2,1)</f>
        <v>0 a 1 años</v>
      </c>
    </row>
    <row r="1059" customFormat="false" ht="13.8" hidden="false" customHeight="false" outlineLevel="0" collapsed="false">
      <c r="D1059" s="128"/>
      <c r="E1059" s="129"/>
      <c r="F1059" s="129"/>
      <c r="G1059" s="129"/>
      <c r="H1059" s="130"/>
      <c r="I1059" s="131"/>
      <c r="J1059" s="128"/>
      <c r="K1059" s="132"/>
      <c r="L1059" s="132"/>
      <c r="M1059" s="133"/>
      <c r="N1059" s="133"/>
      <c r="O1059" s="133"/>
      <c r="P1059" s="129"/>
      <c r="Z1059" s="74"/>
      <c r="AA1059" s="75"/>
      <c r="AB1059" s="75"/>
      <c r="AC1059" s="129"/>
      <c r="AD1059" s="134"/>
      <c r="AE1059" s="134"/>
      <c r="AF1059" s="134"/>
      <c r="AG1059" s="134"/>
      <c r="AH1059" s="134"/>
      <c r="AI1059" s="134"/>
      <c r="AJ1059" s="134"/>
      <c r="AK1059" s="134"/>
      <c r="AL1059" s="134"/>
      <c r="AM1059" s="134"/>
      <c r="AN1059" s="134"/>
      <c r="AO1059" s="134"/>
      <c r="AP1059" s="134"/>
      <c r="AQ1059" s="134"/>
      <c r="AR1059" s="134"/>
      <c r="AS1059" s="134"/>
      <c r="AT1059" s="134"/>
      <c r="AU1059" s="134"/>
      <c r="AV1059" s="134"/>
      <c r="AW1059" s="134"/>
      <c r="AX1059" s="134"/>
      <c r="AY1059" s="134"/>
      <c r="AZ1059" s="134"/>
      <c r="BA1059" s="134"/>
      <c r="BB1059" s="134"/>
      <c r="BC1059" s="134"/>
      <c r="BD1059" s="134"/>
      <c r="BE1059" s="134"/>
      <c r="BF1059" s="134"/>
      <c r="BG1059" s="134"/>
      <c r="BH1059" s="134"/>
      <c r="BI1059" s="134"/>
      <c r="BJ1059" s="134"/>
      <c r="BK1059" s="134"/>
      <c r="BL1059" s="134"/>
      <c r="BM1059" s="135"/>
      <c r="BN1059" s="136" t="n">
        <f aca="false">+MAX($D$3,DATOS_[[#This Row],[Fecha Inicio Sit. Contract.]])</f>
        <v>0</v>
      </c>
      <c r="BO1059" s="136" t="n">
        <f aca="false">+MIN($D$4,DATOS_[[#This Row],[Fecha Fin Sit. Contract.]])</f>
        <v>0</v>
      </c>
      <c r="BP1059" s="137" t="n">
        <f aca="false">+DATOS_[[#This Row],[% de jornada]]*IF(DATOS_[[#This Row],[% jornada reducida]]="",1,DATOS_[[#This Row],[% jornada reducida]])</f>
        <v>0</v>
      </c>
      <c r="BQ1059" s="137" t="n">
        <f aca="false">+(DATOS_[[#This Row],[F.fin.cal]]-DATOS_[[#This Row],[F.ini.cal]]+1)/($D$4-$D$3+1)</f>
        <v>1</v>
      </c>
      <c r="BR1059" s="137" t="str">
        <f aca="false">IF(OR(AND(DATOS_[[#This Row],[Fecha Fin Contrato]]&lt;$D$3,DATOS_[[#This Row],[Fecha Fin Contrato]]&lt;&gt;""),DATOS_[[#This Row],[Fecha de Contratación]]&gt;$D$4),"Fuera","Dentro")</f>
        <v>Dentro</v>
      </c>
      <c r="BS1059" s="137" t="str">
        <f aca="false" t="array" ref="BS1059:BS1059">IF(MAX(IF(DATOS_[id]=DATOS_[[#This Row],[id]],DATOS_[F.fin.cal]))=DATOS_[[#This Row],[F.fin.cal]],"Sí","NO")</f>
        <v>Sí</v>
      </c>
      <c r="BT1059" s="137" t="str">
        <f aca="false">IF(AND(DATOS_[[#This Row],[% normaliz]]&lt;&gt;1,DATOS_[[#This Row],[% anualiz]]=1),"Sí","NO")</f>
        <v>Sí</v>
      </c>
      <c r="BU1059" s="137" t="str">
        <f aca="false">IF(AND(DATOS_[[#This Row],[% normaliz]]=1,DATOS_[[#This Row],[% anualiz]]&lt;&gt;1),"Sí","NO")</f>
        <v>NO</v>
      </c>
      <c r="BV1059" s="137" t="str">
        <f aca="false">IF(AND(DATOS_[[#This Row],[% normaliz]]&lt;&gt;1,DATOS_[[#This Row],[% anualiz]]&lt;&gt;1),"Sí","NO")</f>
        <v>NO</v>
      </c>
      <c r="BW1059" s="137" t="str">
        <f aca="false">+IF(DATOS_[[#This Row],[% normaliz]]*DATOS_[[#This Row],[% anualiz]]=1,"NO","Sí")</f>
        <v>Sí</v>
      </c>
      <c r="BX1059" s="138" t="e">
        <f aca="false">(DATOS_[[#This Row],[S.BASE]]*(1/DATOS_[[#This Row],[% normaliz]])*(1/DATOS_[[#This Row],[% anualiz]]))*IF(DATOS_[[#This Row],[Check Equiparado]]="Sí",1,0)</f>
        <v>#DIV/0!</v>
      </c>
      <c r="BY10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9" s="138" t="e">
        <f aca="false">+DATOS_[[#This Row],[SALARIO BASE Eq]]+DATOS_[[#This Row],[Tot COMPL.SAL Eq]]</f>
        <v>#DIV/0!</v>
      </c>
      <c r="CA1059" s="138" t="e">
        <f aca="false" t="array" ref="CA1059:CA10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9" s="138" t="e">
        <f aca="false">+DATOS_[[#This Row],[TOTAL SALARIO Eq]]+DATOS_[[#This Row],[Tot Extrasalarial Eq]]</f>
        <v>#DIV/0!</v>
      </c>
      <c r="CC1059" s="139" t="n">
        <f aca="false">DATOS_[[#This Row],[S.BASE]]</f>
        <v>0</v>
      </c>
      <c r="CD1059" s="139" t="n">
        <f aca="false">+SUM(DATOS_[[#This Row],[Conc.Sal.01]:[Conc.Sal.30]])</f>
        <v>0</v>
      </c>
      <c r="CE1059" s="139" t="n">
        <f aca="false">+DATOS_[[#This Row],[SALARIO BASE Ef]]+DATOS_[[#This Row],[Tot COMPL.SAL Ef]]</f>
        <v>0</v>
      </c>
      <c r="CF1059" s="139" t="n">
        <f aca="false">+SUM(DATOS_[[#This Row],[C.Extra.01]:[C.Extra.05]])</f>
        <v>0</v>
      </c>
      <c r="CG1059" s="139" t="n">
        <f aca="false">+DATOS_[[#This Row],[TOTAL SALARIO Ef]]+DATOS_[[#This Row],[Tot Extrasalarial Ef]]</f>
        <v>0</v>
      </c>
      <c r="CH1059" s="140" t="n">
        <f aca="false">MIN(IF(DATOS_[[#This Row],[Fecha Fin Contrato]]="",$D$4,DATOS_[[#This Row],[Fecha Fin Contrato]]),$D$4)-MAX(DATOS_[[#This Row],[Fecha de Contratación]],$D$3)+1</f>
        <v>1</v>
      </c>
      <c r="CI1059" s="141" t="str">
        <f aca="false">IF(COUNTIFS(DATOS_[id],DATOS_[[#This Row],[id]])&gt;1,DATOS_[[#This Row],[id]],"")</f>
        <v/>
      </c>
      <c r="CJ1059" s="141" t="n">
        <f aca="false">(Inicio!$G$10-DATOS_[[#This Row],[Fecha Nacimiento]])/365.25</f>
        <v>0</v>
      </c>
      <c r="CK1059" s="141" t="n">
        <f aca="false">(Inicio!$G$10-DATOS_[[#This Row],[Fecha de Antigüedad]])/365.25</f>
        <v>0</v>
      </c>
      <c r="CL1059" s="141" t="e">
        <f aca="false">+VLOOKUP(DATOS_[[#This Row],[Clave de Contrato]],TblTiposContrato13[],3,0)</f>
        <v>#N/A</v>
      </c>
      <c r="CM1059" s="141" t="e">
        <f aca="false">+VLOOKUP(DATOS_[[#This Row],[Clave de Contrato]],TblTiposContrato13[],4,0)</f>
        <v>#N/A</v>
      </c>
      <c r="CN1059" s="141" t="str">
        <f aca="false">VLOOKUP(DATOS_[[#This Row],[Edad]],CONTRATOS!TblRngEdad,2,1)</f>
        <v>20  o menos</v>
      </c>
      <c r="CO1059" s="141" t="str">
        <f aca="false">VLOOKUP(DATOS_[[#This Row],[Antigüedad]],TblRngAntg14[],2,1)</f>
        <v>0 a 1 años</v>
      </c>
    </row>
    <row r="1060" customFormat="false" ht="13.8" hidden="false" customHeight="false" outlineLevel="0" collapsed="false">
      <c r="D1060" s="128"/>
      <c r="E1060" s="129"/>
      <c r="F1060" s="129"/>
      <c r="G1060" s="129"/>
      <c r="H1060" s="130"/>
      <c r="I1060" s="131"/>
      <c r="J1060" s="128"/>
      <c r="K1060" s="132"/>
      <c r="L1060" s="132"/>
      <c r="M1060" s="133"/>
      <c r="N1060" s="133"/>
      <c r="O1060" s="133"/>
      <c r="P1060" s="129"/>
      <c r="Z1060" s="74"/>
      <c r="AA1060" s="75"/>
      <c r="AB1060" s="75"/>
      <c r="AC1060" s="129"/>
      <c r="AD1060" s="134"/>
      <c r="AE1060" s="134"/>
      <c r="AF1060" s="134"/>
      <c r="AG1060" s="134"/>
      <c r="AH1060" s="134"/>
      <c r="AI1060" s="134"/>
      <c r="AJ1060" s="134"/>
      <c r="AK1060" s="134"/>
      <c r="AL1060" s="134"/>
      <c r="AM1060" s="134"/>
      <c r="AN1060" s="134"/>
      <c r="AO1060" s="134"/>
      <c r="AP1060" s="134"/>
      <c r="AQ1060" s="134"/>
      <c r="AR1060" s="134"/>
      <c r="AS1060" s="134"/>
      <c r="AT1060" s="134"/>
      <c r="AU1060" s="134"/>
      <c r="AV1060" s="134"/>
      <c r="AW1060" s="134"/>
      <c r="AX1060" s="134"/>
      <c r="AY1060" s="134"/>
      <c r="AZ1060" s="134"/>
      <c r="BA1060" s="134"/>
      <c r="BB1060" s="134"/>
      <c r="BC1060" s="134"/>
      <c r="BD1060" s="134"/>
      <c r="BE1060" s="134"/>
      <c r="BF1060" s="134"/>
      <c r="BG1060" s="134"/>
      <c r="BH1060" s="134"/>
      <c r="BI1060" s="134"/>
      <c r="BJ1060" s="134"/>
      <c r="BK1060" s="134"/>
      <c r="BL1060" s="134"/>
      <c r="BM1060" s="135"/>
      <c r="BN1060" s="136" t="n">
        <f aca="false">+MAX($D$3,DATOS_[[#This Row],[Fecha Inicio Sit. Contract.]])</f>
        <v>0</v>
      </c>
      <c r="BO1060" s="136" t="n">
        <f aca="false">+MIN($D$4,DATOS_[[#This Row],[Fecha Fin Sit. Contract.]])</f>
        <v>0</v>
      </c>
      <c r="BP1060" s="137" t="n">
        <f aca="false">+DATOS_[[#This Row],[% de jornada]]*IF(DATOS_[[#This Row],[% jornada reducida]]="",1,DATOS_[[#This Row],[% jornada reducida]])</f>
        <v>0</v>
      </c>
      <c r="BQ1060" s="137" t="n">
        <f aca="false">+(DATOS_[[#This Row],[F.fin.cal]]-DATOS_[[#This Row],[F.ini.cal]]+1)/($D$4-$D$3+1)</f>
        <v>1</v>
      </c>
      <c r="BR1060" s="137" t="str">
        <f aca="false">IF(OR(AND(DATOS_[[#This Row],[Fecha Fin Contrato]]&lt;$D$3,DATOS_[[#This Row],[Fecha Fin Contrato]]&lt;&gt;""),DATOS_[[#This Row],[Fecha de Contratación]]&gt;$D$4),"Fuera","Dentro")</f>
        <v>Dentro</v>
      </c>
      <c r="BS1060" s="137" t="str">
        <f aca="false" t="array" ref="BS1060:BS1060">IF(MAX(IF(DATOS_[id]=DATOS_[[#This Row],[id]],DATOS_[F.fin.cal]))=DATOS_[[#This Row],[F.fin.cal]],"Sí","NO")</f>
        <v>Sí</v>
      </c>
      <c r="BT1060" s="137" t="str">
        <f aca="false">IF(AND(DATOS_[[#This Row],[% normaliz]]&lt;&gt;1,DATOS_[[#This Row],[% anualiz]]=1),"Sí","NO")</f>
        <v>Sí</v>
      </c>
      <c r="BU1060" s="137" t="str">
        <f aca="false">IF(AND(DATOS_[[#This Row],[% normaliz]]=1,DATOS_[[#This Row],[% anualiz]]&lt;&gt;1),"Sí","NO")</f>
        <v>NO</v>
      </c>
      <c r="BV1060" s="137" t="str">
        <f aca="false">IF(AND(DATOS_[[#This Row],[% normaliz]]&lt;&gt;1,DATOS_[[#This Row],[% anualiz]]&lt;&gt;1),"Sí","NO")</f>
        <v>NO</v>
      </c>
      <c r="BW1060" s="137" t="str">
        <f aca="false">+IF(DATOS_[[#This Row],[% normaliz]]*DATOS_[[#This Row],[% anualiz]]=1,"NO","Sí")</f>
        <v>Sí</v>
      </c>
      <c r="BX1060" s="138" t="e">
        <f aca="false">(DATOS_[[#This Row],[S.BASE]]*(1/DATOS_[[#This Row],[% normaliz]])*(1/DATOS_[[#This Row],[% anualiz]]))*IF(DATOS_[[#This Row],[Check Equiparado]]="Sí",1,0)</f>
        <v>#DIV/0!</v>
      </c>
      <c r="BY10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0" s="138" t="e">
        <f aca="false">+DATOS_[[#This Row],[SALARIO BASE Eq]]+DATOS_[[#This Row],[Tot COMPL.SAL Eq]]</f>
        <v>#DIV/0!</v>
      </c>
      <c r="CA1060" s="138" t="e">
        <f aca="false" t="array" ref="CA1060:CA10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0" s="138" t="e">
        <f aca="false">+DATOS_[[#This Row],[TOTAL SALARIO Eq]]+DATOS_[[#This Row],[Tot Extrasalarial Eq]]</f>
        <v>#DIV/0!</v>
      </c>
      <c r="CC1060" s="139" t="n">
        <f aca="false">DATOS_[[#This Row],[S.BASE]]</f>
        <v>0</v>
      </c>
      <c r="CD1060" s="139" t="n">
        <f aca="false">+SUM(DATOS_[[#This Row],[Conc.Sal.01]:[Conc.Sal.30]])</f>
        <v>0</v>
      </c>
      <c r="CE1060" s="139" t="n">
        <f aca="false">+DATOS_[[#This Row],[SALARIO BASE Ef]]+DATOS_[[#This Row],[Tot COMPL.SAL Ef]]</f>
        <v>0</v>
      </c>
      <c r="CF1060" s="139" t="n">
        <f aca="false">+SUM(DATOS_[[#This Row],[C.Extra.01]:[C.Extra.05]])</f>
        <v>0</v>
      </c>
      <c r="CG1060" s="139" t="n">
        <f aca="false">+DATOS_[[#This Row],[TOTAL SALARIO Ef]]+DATOS_[[#This Row],[Tot Extrasalarial Ef]]</f>
        <v>0</v>
      </c>
      <c r="CH1060" s="140" t="n">
        <f aca="false">MIN(IF(DATOS_[[#This Row],[Fecha Fin Contrato]]="",$D$4,DATOS_[[#This Row],[Fecha Fin Contrato]]),$D$4)-MAX(DATOS_[[#This Row],[Fecha de Contratación]],$D$3)+1</f>
        <v>1</v>
      </c>
      <c r="CI1060" s="141" t="str">
        <f aca="false">IF(COUNTIFS(DATOS_[id],DATOS_[[#This Row],[id]])&gt;1,DATOS_[[#This Row],[id]],"")</f>
        <v/>
      </c>
      <c r="CJ1060" s="141" t="n">
        <f aca="false">(Inicio!$G$10-DATOS_[[#This Row],[Fecha Nacimiento]])/365.25</f>
        <v>0</v>
      </c>
      <c r="CK1060" s="141" t="n">
        <f aca="false">(Inicio!$G$10-DATOS_[[#This Row],[Fecha de Antigüedad]])/365.25</f>
        <v>0</v>
      </c>
      <c r="CL1060" s="141" t="e">
        <f aca="false">+VLOOKUP(DATOS_[[#This Row],[Clave de Contrato]],TblTiposContrato13[],3,0)</f>
        <v>#N/A</v>
      </c>
      <c r="CM1060" s="141" t="e">
        <f aca="false">+VLOOKUP(DATOS_[[#This Row],[Clave de Contrato]],TblTiposContrato13[],4,0)</f>
        <v>#N/A</v>
      </c>
      <c r="CN1060" s="141" t="str">
        <f aca="false">VLOOKUP(DATOS_[[#This Row],[Edad]],CONTRATOS!TblRngEdad,2,1)</f>
        <v>20  o menos</v>
      </c>
      <c r="CO1060" s="141" t="str">
        <f aca="false">VLOOKUP(DATOS_[[#This Row],[Antigüedad]],TblRngAntg14[],2,1)</f>
        <v>0 a 1 años</v>
      </c>
    </row>
    <row r="1061" customFormat="false" ht="13.8" hidden="false" customHeight="false" outlineLevel="0" collapsed="false">
      <c r="D1061" s="128"/>
      <c r="E1061" s="129"/>
      <c r="F1061" s="129"/>
      <c r="G1061" s="129"/>
      <c r="H1061" s="130"/>
      <c r="I1061" s="131"/>
      <c r="J1061" s="128"/>
      <c r="K1061" s="132"/>
      <c r="L1061" s="132"/>
      <c r="M1061" s="133"/>
      <c r="N1061" s="133"/>
      <c r="O1061" s="133"/>
      <c r="P1061" s="129"/>
      <c r="Z1061" s="74"/>
      <c r="AA1061" s="75"/>
      <c r="AB1061" s="75"/>
      <c r="AC1061" s="129"/>
      <c r="AD1061" s="134"/>
      <c r="AE1061" s="134"/>
      <c r="AF1061" s="134"/>
      <c r="AG1061" s="134"/>
      <c r="AH1061" s="134"/>
      <c r="AI1061" s="134"/>
      <c r="AJ1061" s="134"/>
      <c r="AK1061" s="134"/>
      <c r="AL1061" s="134"/>
      <c r="AM1061" s="134"/>
      <c r="AN1061" s="134"/>
      <c r="AO1061" s="134"/>
      <c r="AP1061" s="134"/>
      <c r="AQ1061" s="134"/>
      <c r="AR1061" s="134"/>
      <c r="AS1061" s="134"/>
      <c r="AT1061" s="134"/>
      <c r="AU1061" s="134"/>
      <c r="AV1061" s="134"/>
      <c r="AW1061" s="134"/>
      <c r="AX1061" s="134"/>
      <c r="AY1061" s="134"/>
      <c r="AZ1061" s="134"/>
      <c r="BA1061" s="134"/>
      <c r="BB1061" s="134"/>
      <c r="BC1061" s="134"/>
      <c r="BD1061" s="134"/>
      <c r="BE1061" s="134"/>
      <c r="BF1061" s="134"/>
      <c r="BG1061" s="134"/>
      <c r="BH1061" s="134"/>
      <c r="BI1061" s="134"/>
      <c r="BJ1061" s="134"/>
      <c r="BK1061" s="134"/>
      <c r="BL1061" s="134"/>
      <c r="BM1061" s="135"/>
      <c r="BN1061" s="136" t="n">
        <f aca="false">+MAX($D$3,DATOS_[[#This Row],[Fecha Inicio Sit. Contract.]])</f>
        <v>0</v>
      </c>
      <c r="BO1061" s="136" t="n">
        <f aca="false">+MIN($D$4,DATOS_[[#This Row],[Fecha Fin Sit. Contract.]])</f>
        <v>0</v>
      </c>
      <c r="BP1061" s="137" t="n">
        <f aca="false">+DATOS_[[#This Row],[% de jornada]]*IF(DATOS_[[#This Row],[% jornada reducida]]="",1,DATOS_[[#This Row],[% jornada reducida]])</f>
        <v>0</v>
      </c>
      <c r="BQ1061" s="137" t="n">
        <f aca="false">+(DATOS_[[#This Row],[F.fin.cal]]-DATOS_[[#This Row],[F.ini.cal]]+1)/($D$4-$D$3+1)</f>
        <v>1</v>
      </c>
      <c r="BR1061" s="137" t="str">
        <f aca="false">IF(OR(AND(DATOS_[[#This Row],[Fecha Fin Contrato]]&lt;$D$3,DATOS_[[#This Row],[Fecha Fin Contrato]]&lt;&gt;""),DATOS_[[#This Row],[Fecha de Contratación]]&gt;$D$4),"Fuera","Dentro")</f>
        <v>Dentro</v>
      </c>
      <c r="BS1061" s="137" t="str">
        <f aca="false" t="array" ref="BS1061:BS1061">IF(MAX(IF(DATOS_[id]=DATOS_[[#This Row],[id]],DATOS_[F.fin.cal]))=DATOS_[[#This Row],[F.fin.cal]],"Sí","NO")</f>
        <v>Sí</v>
      </c>
      <c r="BT1061" s="137" t="str">
        <f aca="false">IF(AND(DATOS_[[#This Row],[% normaliz]]&lt;&gt;1,DATOS_[[#This Row],[% anualiz]]=1),"Sí","NO")</f>
        <v>Sí</v>
      </c>
      <c r="BU1061" s="137" t="str">
        <f aca="false">IF(AND(DATOS_[[#This Row],[% normaliz]]=1,DATOS_[[#This Row],[% anualiz]]&lt;&gt;1),"Sí","NO")</f>
        <v>NO</v>
      </c>
      <c r="BV1061" s="137" t="str">
        <f aca="false">IF(AND(DATOS_[[#This Row],[% normaliz]]&lt;&gt;1,DATOS_[[#This Row],[% anualiz]]&lt;&gt;1),"Sí","NO")</f>
        <v>NO</v>
      </c>
      <c r="BW1061" s="137" t="str">
        <f aca="false">+IF(DATOS_[[#This Row],[% normaliz]]*DATOS_[[#This Row],[% anualiz]]=1,"NO","Sí")</f>
        <v>Sí</v>
      </c>
      <c r="BX1061" s="138" t="e">
        <f aca="false">(DATOS_[[#This Row],[S.BASE]]*(1/DATOS_[[#This Row],[% normaliz]])*(1/DATOS_[[#This Row],[% anualiz]]))*IF(DATOS_[[#This Row],[Check Equiparado]]="Sí",1,0)</f>
        <v>#DIV/0!</v>
      </c>
      <c r="BY10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1" s="138" t="e">
        <f aca="false">+DATOS_[[#This Row],[SALARIO BASE Eq]]+DATOS_[[#This Row],[Tot COMPL.SAL Eq]]</f>
        <v>#DIV/0!</v>
      </c>
      <c r="CA1061" s="138" t="e">
        <f aca="false" t="array" ref="CA1061:CA10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1" s="138" t="e">
        <f aca="false">+DATOS_[[#This Row],[TOTAL SALARIO Eq]]+DATOS_[[#This Row],[Tot Extrasalarial Eq]]</f>
        <v>#DIV/0!</v>
      </c>
      <c r="CC1061" s="139" t="n">
        <f aca="false">DATOS_[[#This Row],[S.BASE]]</f>
        <v>0</v>
      </c>
      <c r="CD1061" s="139" t="n">
        <f aca="false">+SUM(DATOS_[[#This Row],[Conc.Sal.01]:[Conc.Sal.30]])</f>
        <v>0</v>
      </c>
      <c r="CE1061" s="139" t="n">
        <f aca="false">+DATOS_[[#This Row],[SALARIO BASE Ef]]+DATOS_[[#This Row],[Tot COMPL.SAL Ef]]</f>
        <v>0</v>
      </c>
      <c r="CF1061" s="139" t="n">
        <f aca="false">+SUM(DATOS_[[#This Row],[C.Extra.01]:[C.Extra.05]])</f>
        <v>0</v>
      </c>
      <c r="CG1061" s="139" t="n">
        <f aca="false">+DATOS_[[#This Row],[TOTAL SALARIO Ef]]+DATOS_[[#This Row],[Tot Extrasalarial Ef]]</f>
        <v>0</v>
      </c>
      <c r="CH1061" s="140" t="n">
        <f aca="false">MIN(IF(DATOS_[[#This Row],[Fecha Fin Contrato]]="",$D$4,DATOS_[[#This Row],[Fecha Fin Contrato]]),$D$4)-MAX(DATOS_[[#This Row],[Fecha de Contratación]],$D$3)+1</f>
        <v>1</v>
      </c>
      <c r="CI1061" s="141" t="str">
        <f aca="false">IF(COUNTIFS(DATOS_[id],DATOS_[[#This Row],[id]])&gt;1,DATOS_[[#This Row],[id]],"")</f>
        <v/>
      </c>
      <c r="CJ1061" s="141" t="n">
        <f aca="false">(Inicio!$G$10-DATOS_[[#This Row],[Fecha Nacimiento]])/365.25</f>
        <v>0</v>
      </c>
      <c r="CK1061" s="141" t="n">
        <f aca="false">(Inicio!$G$10-DATOS_[[#This Row],[Fecha de Antigüedad]])/365.25</f>
        <v>0</v>
      </c>
      <c r="CL1061" s="141" t="e">
        <f aca="false">+VLOOKUP(DATOS_[[#This Row],[Clave de Contrato]],TblTiposContrato13[],3,0)</f>
        <v>#N/A</v>
      </c>
      <c r="CM1061" s="141" t="e">
        <f aca="false">+VLOOKUP(DATOS_[[#This Row],[Clave de Contrato]],TblTiposContrato13[],4,0)</f>
        <v>#N/A</v>
      </c>
      <c r="CN1061" s="141" t="str">
        <f aca="false">VLOOKUP(DATOS_[[#This Row],[Edad]],CONTRATOS!TblRngEdad,2,1)</f>
        <v>20  o menos</v>
      </c>
      <c r="CO1061" s="141" t="str">
        <f aca="false">VLOOKUP(DATOS_[[#This Row],[Antigüedad]],TblRngAntg14[],2,1)</f>
        <v>0 a 1 años</v>
      </c>
    </row>
    <row r="1062" customFormat="false" ht="13.8" hidden="false" customHeight="false" outlineLevel="0" collapsed="false">
      <c r="D1062" s="128"/>
      <c r="E1062" s="129"/>
      <c r="F1062" s="129"/>
      <c r="G1062" s="129"/>
      <c r="H1062" s="130"/>
      <c r="I1062" s="131"/>
      <c r="J1062" s="128"/>
      <c r="K1062" s="132"/>
      <c r="L1062" s="132"/>
      <c r="M1062" s="133"/>
      <c r="N1062" s="133"/>
      <c r="O1062" s="133"/>
      <c r="P1062" s="129"/>
      <c r="Z1062" s="74"/>
      <c r="AA1062" s="75"/>
      <c r="AB1062" s="75"/>
      <c r="AC1062" s="129"/>
      <c r="AD1062" s="134"/>
      <c r="AE1062" s="134"/>
      <c r="AF1062" s="134"/>
      <c r="AG1062" s="134"/>
      <c r="AH1062" s="134"/>
      <c r="AI1062" s="134"/>
      <c r="AJ1062" s="134"/>
      <c r="AK1062" s="134"/>
      <c r="AL1062" s="134"/>
      <c r="AM1062" s="134"/>
      <c r="AN1062" s="134"/>
      <c r="AO1062" s="134"/>
      <c r="AP1062" s="134"/>
      <c r="AQ1062" s="134"/>
      <c r="AR1062" s="134"/>
      <c r="AS1062" s="134"/>
      <c r="AT1062" s="134"/>
      <c r="AU1062" s="134"/>
      <c r="AV1062" s="134"/>
      <c r="AW1062" s="134"/>
      <c r="AX1062" s="134"/>
      <c r="AY1062" s="134"/>
      <c r="AZ1062" s="134"/>
      <c r="BA1062" s="134"/>
      <c r="BB1062" s="134"/>
      <c r="BC1062" s="134"/>
      <c r="BD1062" s="134"/>
      <c r="BE1062" s="134"/>
      <c r="BF1062" s="134"/>
      <c r="BG1062" s="134"/>
      <c r="BH1062" s="134"/>
      <c r="BI1062" s="134"/>
      <c r="BJ1062" s="134"/>
      <c r="BK1062" s="134"/>
      <c r="BL1062" s="134"/>
      <c r="BM1062" s="135"/>
      <c r="BN1062" s="136" t="n">
        <f aca="false">+MAX($D$3,DATOS_[[#This Row],[Fecha Inicio Sit. Contract.]])</f>
        <v>0</v>
      </c>
      <c r="BO1062" s="136" t="n">
        <f aca="false">+MIN($D$4,DATOS_[[#This Row],[Fecha Fin Sit. Contract.]])</f>
        <v>0</v>
      </c>
      <c r="BP1062" s="137" t="n">
        <f aca="false">+DATOS_[[#This Row],[% de jornada]]*IF(DATOS_[[#This Row],[% jornada reducida]]="",1,DATOS_[[#This Row],[% jornada reducida]])</f>
        <v>0</v>
      </c>
      <c r="BQ1062" s="137" t="n">
        <f aca="false">+(DATOS_[[#This Row],[F.fin.cal]]-DATOS_[[#This Row],[F.ini.cal]]+1)/($D$4-$D$3+1)</f>
        <v>1</v>
      </c>
      <c r="BR1062" s="137" t="str">
        <f aca="false">IF(OR(AND(DATOS_[[#This Row],[Fecha Fin Contrato]]&lt;$D$3,DATOS_[[#This Row],[Fecha Fin Contrato]]&lt;&gt;""),DATOS_[[#This Row],[Fecha de Contratación]]&gt;$D$4),"Fuera","Dentro")</f>
        <v>Dentro</v>
      </c>
      <c r="BS1062" s="137" t="str">
        <f aca="false" t="array" ref="BS1062:BS1062">IF(MAX(IF(DATOS_[id]=DATOS_[[#This Row],[id]],DATOS_[F.fin.cal]))=DATOS_[[#This Row],[F.fin.cal]],"Sí","NO")</f>
        <v>Sí</v>
      </c>
      <c r="BT1062" s="137" t="str">
        <f aca="false">IF(AND(DATOS_[[#This Row],[% normaliz]]&lt;&gt;1,DATOS_[[#This Row],[% anualiz]]=1),"Sí","NO")</f>
        <v>Sí</v>
      </c>
      <c r="BU1062" s="137" t="str">
        <f aca="false">IF(AND(DATOS_[[#This Row],[% normaliz]]=1,DATOS_[[#This Row],[% anualiz]]&lt;&gt;1),"Sí","NO")</f>
        <v>NO</v>
      </c>
      <c r="BV1062" s="137" t="str">
        <f aca="false">IF(AND(DATOS_[[#This Row],[% normaliz]]&lt;&gt;1,DATOS_[[#This Row],[% anualiz]]&lt;&gt;1),"Sí","NO")</f>
        <v>NO</v>
      </c>
      <c r="BW1062" s="137" t="str">
        <f aca="false">+IF(DATOS_[[#This Row],[% normaliz]]*DATOS_[[#This Row],[% anualiz]]=1,"NO","Sí")</f>
        <v>Sí</v>
      </c>
      <c r="BX1062" s="138" t="e">
        <f aca="false">(DATOS_[[#This Row],[S.BASE]]*(1/DATOS_[[#This Row],[% normaliz]])*(1/DATOS_[[#This Row],[% anualiz]]))*IF(DATOS_[[#This Row],[Check Equiparado]]="Sí",1,0)</f>
        <v>#DIV/0!</v>
      </c>
      <c r="BY10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2" s="138" t="e">
        <f aca="false">+DATOS_[[#This Row],[SALARIO BASE Eq]]+DATOS_[[#This Row],[Tot COMPL.SAL Eq]]</f>
        <v>#DIV/0!</v>
      </c>
      <c r="CA1062" s="138" t="e">
        <f aca="false" t="array" ref="CA1062:CA10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2" s="138" t="e">
        <f aca="false">+DATOS_[[#This Row],[TOTAL SALARIO Eq]]+DATOS_[[#This Row],[Tot Extrasalarial Eq]]</f>
        <v>#DIV/0!</v>
      </c>
      <c r="CC1062" s="139" t="n">
        <f aca="false">DATOS_[[#This Row],[S.BASE]]</f>
        <v>0</v>
      </c>
      <c r="CD1062" s="139" t="n">
        <f aca="false">+SUM(DATOS_[[#This Row],[Conc.Sal.01]:[Conc.Sal.30]])</f>
        <v>0</v>
      </c>
      <c r="CE1062" s="139" t="n">
        <f aca="false">+DATOS_[[#This Row],[SALARIO BASE Ef]]+DATOS_[[#This Row],[Tot COMPL.SAL Ef]]</f>
        <v>0</v>
      </c>
      <c r="CF1062" s="139" t="n">
        <f aca="false">+SUM(DATOS_[[#This Row],[C.Extra.01]:[C.Extra.05]])</f>
        <v>0</v>
      </c>
      <c r="CG1062" s="139" t="n">
        <f aca="false">+DATOS_[[#This Row],[TOTAL SALARIO Ef]]+DATOS_[[#This Row],[Tot Extrasalarial Ef]]</f>
        <v>0</v>
      </c>
      <c r="CH1062" s="140" t="n">
        <f aca="false">MIN(IF(DATOS_[[#This Row],[Fecha Fin Contrato]]="",$D$4,DATOS_[[#This Row],[Fecha Fin Contrato]]),$D$4)-MAX(DATOS_[[#This Row],[Fecha de Contratación]],$D$3)+1</f>
        <v>1</v>
      </c>
      <c r="CI1062" s="141" t="str">
        <f aca="false">IF(COUNTIFS(DATOS_[id],DATOS_[[#This Row],[id]])&gt;1,DATOS_[[#This Row],[id]],"")</f>
        <v/>
      </c>
      <c r="CJ1062" s="141" t="n">
        <f aca="false">(Inicio!$G$10-DATOS_[[#This Row],[Fecha Nacimiento]])/365.25</f>
        <v>0</v>
      </c>
      <c r="CK1062" s="141" t="n">
        <f aca="false">(Inicio!$G$10-DATOS_[[#This Row],[Fecha de Antigüedad]])/365.25</f>
        <v>0</v>
      </c>
      <c r="CL1062" s="141" t="e">
        <f aca="false">+VLOOKUP(DATOS_[[#This Row],[Clave de Contrato]],TblTiposContrato13[],3,0)</f>
        <v>#N/A</v>
      </c>
      <c r="CM1062" s="141" t="e">
        <f aca="false">+VLOOKUP(DATOS_[[#This Row],[Clave de Contrato]],TblTiposContrato13[],4,0)</f>
        <v>#N/A</v>
      </c>
      <c r="CN1062" s="141" t="str">
        <f aca="false">VLOOKUP(DATOS_[[#This Row],[Edad]],CONTRATOS!TblRngEdad,2,1)</f>
        <v>20  o menos</v>
      </c>
      <c r="CO1062" s="141" t="str">
        <f aca="false">VLOOKUP(DATOS_[[#This Row],[Antigüedad]],TblRngAntg14[],2,1)</f>
        <v>0 a 1 años</v>
      </c>
    </row>
    <row r="1063" customFormat="false" ht="13.8" hidden="false" customHeight="false" outlineLevel="0" collapsed="false">
      <c r="D1063" s="128"/>
      <c r="E1063" s="129"/>
      <c r="F1063" s="129"/>
      <c r="G1063" s="129"/>
      <c r="H1063" s="130"/>
      <c r="I1063" s="131"/>
      <c r="J1063" s="128"/>
      <c r="K1063" s="132"/>
      <c r="L1063" s="132"/>
      <c r="M1063" s="133"/>
      <c r="N1063" s="133"/>
      <c r="O1063" s="133"/>
      <c r="P1063" s="129"/>
      <c r="Z1063" s="74"/>
      <c r="AA1063" s="75"/>
      <c r="AB1063" s="75"/>
      <c r="AC1063" s="129"/>
      <c r="AD1063" s="134"/>
      <c r="AE1063" s="134"/>
      <c r="AF1063" s="134"/>
      <c r="AG1063" s="134"/>
      <c r="AH1063" s="134"/>
      <c r="AI1063" s="134"/>
      <c r="AJ1063" s="134"/>
      <c r="AK1063" s="134"/>
      <c r="AL1063" s="134"/>
      <c r="AM1063" s="134"/>
      <c r="AN1063" s="134"/>
      <c r="AO1063" s="134"/>
      <c r="AP1063" s="134"/>
      <c r="AQ1063" s="134"/>
      <c r="AR1063" s="134"/>
      <c r="AS1063" s="134"/>
      <c r="AT1063" s="134"/>
      <c r="AU1063" s="134"/>
      <c r="AV1063" s="134"/>
      <c r="AW1063" s="134"/>
      <c r="AX1063" s="134"/>
      <c r="AY1063" s="134"/>
      <c r="AZ1063" s="134"/>
      <c r="BA1063" s="134"/>
      <c r="BB1063" s="134"/>
      <c r="BC1063" s="134"/>
      <c r="BD1063" s="134"/>
      <c r="BE1063" s="134"/>
      <c r="BF1063" s="134"/>
      <c r="BG1063" s="134"/>
      <c r="BH1063" s="134"/>
      <c r="BI1063" s="134"/>
      <c r="BJ1063" s="134"/>
      <c r="BK1063" s="134"/>
      <c r="BL1063" s="134"/>
      <c r="BM1063" s="135"/>
      <c r="BN1063" s="136" t="n">
        <f aca="false">+MAX($D$3,DATOS_[[#This Row],[Fecha Inicio Sit. Contract.]])</f>
        <v>0</v>
      </c>
      <c r="BO1063" s="136" t="n">
        <f aca="false">+MIN($D$4,DATOS_[[#This Row],[Fecha Fin Sit. Contract.]])</f>
        <v>0</v>
      </c>
      <c r="BP1063" s="137" t="n">
        <f aca="false">+DATOS_[[#This Row],[% de jornada]]*IF(DATOS_[[#This Row],[% jornada reducida]]="",1,DATOS_[[#This Row],[% jornada reducida]])</f>
        <v>0</v>
      </c>
      <c r="BQ1063" s="137" t="n">
        <f aca="false">+(DATOS_[[#This Row],[F.fin.cal]]-DATOS_[[#This Row],[F.ini.cal]]+1)/($D$4-$D$3+1)</f>
        <v>1</v>
      </c>
      <c r="BR1063" s="137" t="str">
        <f aca="false">IF(OR(AND(DATOS_[[#This Row],[Fecha Fin Contrato]]&lt;$D$3,DATOS_[[#This Row],[Fecha Fin Contrato]]&lt;&gt;""),DATOS_[[#This Row],[Fecha de Contratación]]&gt;$D$4),"Fuera","Dentro")</f>
        <v>Dentro</v>
      </c>
      <c r="BS1063" s="137" t="str">
        <f aca="false" t="array" ref="BS1063:BS1063">IF(MAX(IF(DATOS_[id]=DATOS_[[#This Row],[id]],DATOS_[F.fin.cal]))=DATOS_[[#This Row],[F.fin.cal]],"Sí","NO")</f>
        <v>Sí</v>
      </c>
      <c r="BT1063" s="137" t="str">
        <f aca="false">IF(AND(DATOS_[[#This Row],[% normaliz]]&lt;&gt;1,DATOS_[[#This Row],[% anualiz]]=1),"Sí","NO")</f>
        <v>Sí</v>
      </c>
      <c r="BU1063" s="137" t="str">
        <f aca="false">IF(AND(DATOS_[[#This Row],[% normaliz]]=1,DATOS_[[#This Row],[% anualiz]]&lt;&gt;1),"Sí","NO")</f>
        <v>NO</v>
      </c>
      <c r="BV1063" s="137" t="str">
        <f aca="false">IF(AND(DATOS_[[#This Row],[% normaliz]]&lt;&gt;1,DATOS_[[#This Row],[% anualiz]]&lt;&gt;1),"Sí","NO")</f>
        <v>NO</v>
      </c>
      <c r="BW1063" s="137" t="str">
        <f aca="false">+IF(DATOS_[[#This Row],[% normaliz]]*DATOS_[[#This Row],[% anualiz]]=1,"NO","Sí")</f>
        <v>Sí</v>
      </c>
      <c r="BX1063" s="138" t="e">
        <f aca="false">(DATOS_[[#This Row],[S.BASE]]*(1/DATOS_[[#This Row],[% normaliz]])*(1/DATOS_[[#This Row],[% anualiz]]))*IF(DATOS_[[#This Row],[Check Equiparado]]="Sí",1,0)</f>
        <v>#DIV/0!</v>
      </c>
      <c r="BY10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3" s="138" t="e">
        <f aca="false">+DATOS_[[#This Row],[SALARIO BASE Eq]]+DATOS_[[#This Row],[Tot COMPL.SAL Eq]]</f>
        <v>#DIV/0!</v>
      </c>
      <c r="CA1063" s="138" t="e">
        <f aca="false" t="array" ref="CA1063:CA10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3" s="138" t="e">
        <f aca="false">+DATOS_[[#This Row],[TOTAL SALARIO Eq]]+DATOS_[[#This Row],[Tot Extrasalarial Eq]]</f>
        <v>#DIV/0!</v>
      </c>
      <c r="CC1063" s="139" t="n">
        <f aca="false">DATOS_[[#This Row],[S.BASE]]</f>
        <v>0</v>
      </c>
      <c r="CD1063" s="139" t="n">
        <f aca="false">+SUM(DATOS_[[#This Row],[Conc.Sal.01]:[Conc.Sal.30]])</f>
        <v>0</v>
      </c>
      <c r="CE1063" s="139" t="n">
        <f aca="false">+DATOS_[[#This Row],[SALARIO BASE Ef]]+DATOS_[[#This Row],[Tot COMPL.SAL Ef]]</f>
        <v>0</v>
      </c>
      <c r="CF1063" s="139" t="n">
        <f aca="false">+SUM(DATOS_[[#This Row],[C.Extra.01]:[C.Extra.05]])</f>
        <v>0</v>
      </c>
      <c r="CG1063" s="139" t="n">
        <f aca="false">+DATOS_[[#This Row],[TOTAL SALARIO Ef]]+DATOS_[[#This Row],[Tot Extrasalarial Ef]]</f>
        <v>0</v>
      </c>
      <c r="CH1063" s="140" t="n">
        <f aca="false">MIN(IF(DATOS_[[#This Row],[Fecha Fin Contrato]]="",$D$4,DATOS_[[#This Row],[Fecha Fin Contrato]]),$D$4)-MAX(DATOS_[[#This Row],[Fecha de Contratación]],$D$3)+1</f>
        <v>1</v>
      </c>
      <c r="CI1063" s="141" t="str">
        <f aca="false">IF(COUNTIFS(DATOS_[id],DATOS_[[#This Row],[id]])&gt;1,DATOS_[[#This Row],[id]],"")</f>
        <v/>
      </c>
      <c r="CJ1063" s="141" t="n">
        <f aca="false">(Inicio!$G$10-DATOS_[[#This Row],[Fecha Nacimiento]])/365.25</f>
        <v>0</v>
      </c>
      <c r="CK1063" s="141" t="n">
        <f aca="false">(Inicio!$G$10-DATOS_[[#This Row],[Fecha de Antigüedad]])/365.25</f>
        <v>0</v>
      </c>
      <c r="CL1063" s="141" t="e">
        <f aca="false">+VLOOKUP(DATOS_[[#This Row],[Clave de Contrato]],TblTiposContrato13[],3,0)</f>
        <v>#N/A</v>
      </c>
      <c r="CM1063" s="141" t="e">
        <f aca="false">+VLOOKUP(DATOS_[[#This Row],[Clave de Contrato]],TblTiposContrato13[],4,0)</f>
        <v>#N/A</v>
      </c>
      <c r="CN1063" s="141" t="str">
        <f aca="false">VLOOKUP(DATOS_[[#This Row],[Edad]],CONTRATOS!TblRngEdad,2,1)</f>
        <v>20  o menos</v>
      </c>
      <c r="CO1063" s="141" t="str">
        <f aca="false">VLOOKUP(DATOS_[[#This Row],[Antigüedad]],TblRngAntg14[],2,1)</f>
        <v>0 a 1 años</v>
      </c>
    </row>
    <row r="1064" customFormat="false" ht="13.8" hidden="false" customHeight="false" outlineLevel="0" collapsed="false">
      <c r="D1064" s="128"/>
      <c r="E1064" s="129"/>
      <c r="F1064" s="129"/>
      <c r="G1064" s="129"/>
      <c r="H1064" s="130"/>
      <c r="I1064" s="131"/>
      <c r="J1064" s="128"/>
      <c r="K1064" s="132"/>
      <c r="L1064" s="132"/>
      <c r="M1064" s="133"/>
      <c r="N1064" s="133"/>
      <c r="O1064" s="133"/>
      <c r="P1064" s="129"/>
      <c r="Z1064" s="74"/>
      <c r="AA1064" s="75"/>
      <c r="AB1064" s="75"/>
      <c r="AC1064" s="129"/>
      <c r="AD1064" s="134"/>
      <c r="AE1064" s="134"/>
      <c r="AF1064" s="134"/>
      <c r="AG1064" s="134"/>
      <c r="AH1064" s="134"/>
      <c r="AI1064" s="134"/>
      <c r="AJ1064" s="134"/>
      <c r="AK1064" s="134"/>
      <c r="AL1064" s="134"/>
      <c r="AM1064" s="134"/>
      <c r="AN1064" s="134"/>
      <c r="AO1064" s="134"/>
      <c r="AP1064" s="134"/>
      <c r="AQ1064" s="134"/>
      <c r="AR1064" s="134"/>
      <c r="AS1064" s="134"/>
      <c r="AT1064" s="134"/>
      <c r="AU1064" s="134"/>
      <c r="AV1064" s="134"/>
      <c r="AW1064" s="134"/>
      <c r="AX1064" s="134"/>
      <c r="AY1064" s="134"/>
      <c r="AZ1064" s="134"/>
      <c r="BA1064" s="134"/>
      <c r="BB1064" s="134"/>
      <c r="BC1064" s="134"/>
      <c r="BD1064" s="134"/>
      <c r="BE1064" s="134"/>
      <c r="BF1064" s="134"/>
      <c r="BG1064" s="134"/>
      <c r="BH1064" s="134"/>
      <c r="BI1064" s="134"/>
      <c r="BJ1064" s="134"/>
      <c r="BK1064" s="134"/>
      <c r="BL1064" s="134"/>
      <c r="BM1064" s="135"/>
      <c r="BN1064" s="136" t="n">
        <f aca="false">+MAX($D$3,DATOS_[[#This Row],[Fecha Inicio Sit. Contract.]])</f>
        <v>0</v>
      </c>
      <c r="BO1064" s="136" t="n">
        <f aca="false">+MIN($D$4,DATOS_[[#This Row],[Fecha Fin Sit. Contract.]])</f>
        <v>0</v>
      </c>
      <c r="BP1064" s="137" t="n">
        <f aca="false">+DATOS_[[#This Row],[% de jornada]]*IF(DATOS_[[#This Row],[% jornada reducida]]="",1,DATOS_[[#This Row],[% jornada reducida]])</f>
        <v>0</v>
      </c>
      <c r="BQ1064" s="137" t="n">
        <f aca="false">+(DATOS_[[#This Row],[F.fin.cal]]-DATOS_[[#This Row],[F.ini.cal]]+1)/($D$4-$D$3+1)</f>
        <v>1</v>
      </c>
      <c r="BR1064" s="137" t="str">
        <f aca="false">IF(OR(AND(DATOS_[[#This Row],[Fecha Fin Contrato]]&lt;$D$3,DATOS_[[#This Row],[Fecha Fin Contrato]]&lt;&gt;""),DATOS_[[#This Row],[Fecha de Contratación]]&gt;$D$4),"Fuera","Dentro")</f>
        <v>Dentro</v>
      </c>
      <c r="BS1064" s="137" t="str">
        <f aca="false" t="array" ref="BS1064:BS1064">IF(MAX(IF(DATOS_[id]=DATOS_[[#This Row],[id]],DATOS_[F.fin.cal]))=DATOS_[[#This Row],[F.fin.cal]],"Sí","NO")</f>
        <v>Sí</v>
      </c>
      <c r="BT1064" s="137" t="str">
        <f aca="false">IF(AND(DATOS_[[#This Row],[% normaliz]]&lt;&gt;1,DATOS_[[#This Row],[% anualiz]]=1),"Sí","NO")</f>
        <v>Sí</v>
      </c>
      <c r="BU1064" s="137" t="str">
        <f aca="false">IF(AND(DATOS_[[#This Row],[% normaliz]]=1,DATOS_[[#This Row],[% anualiz]]&lt;&gt;1),"Sí","NO")</f>
        <v>NO</v>
      </c>
      <c r="BV1064" s="137" t="str">
        <f aca="false">IF(AND(DATOS_[[#This Row],[% normaliz]]&lt;&gt;1,DATOS_[[#This Row],[% anualiz]]&lt;&gt;1),"Sí","NO")</f>
        <v>NO</v>
      </c>
      <c r="BW1064" s="137" t="str">
        <f aca="false">+IF(DATOS_[[#This Row],[% normaliz]]*DATOS_[[#This Row],[% anualiz]]=1,"NO","Sí")</f>
        <v>Sí</v>
      </c>
      <c r="BX1064" s="138" t="e">
        <f aca="false">(DATOS_[[#This Row],[S.BASE]]*(1/DATOS_[[#This Row],[% normaliz]])*(1/DATOS_[[#This Row],[% anualiz]]))*IF(DATOS_[[#This Row],[Check Equiparado]]="Sí",1,0)</f>
        <v>#DIV/0!</v>
      </c>
      <c r="BY10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4" s="138" t="e">
        <f aca="false">+DATOS_[[#This Row],[SALARIO BASE Eq]]+DATOS_[[#This Row],[Tot COMPL.SAL Eq]]</f>
        <v>#DIV/0!</v>
      </c>
      <c r="CA1064" s="138" t="e">
        <f aca="false" t="array" ref="CA1064:CA10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4" s="138" t="e">
        <f aca="false">+DATOS_[[#This Row],[TOTAL SALARIO Eq]]+DATOS_[[#This Row],[Tot Extrasalarial Eq]]</f>
        <v>#DIV/0!</v>
      </c>
      <c r="CC1064" s="139" t="n">
        <f aca="false">DATOS_[[#This Row],[S.BASE]]</f>
        <v>0</v>
      </c>
      <c r="CD1064" s="139" t="n">
        <f aca="false">+SUM(DATOS_[[#This Row],[Conc.Sal.01]:[Conc.Sal.30]])</f>
        <v>0</v>
      </c>
      <c r="CE1064" s="139" t="n">
        <f aca="false">+DATOS_[[#This Row],[SALARIO BASE Ef]]+DATOS_[[#This Row],[Tot COMPL.SAL Ef]]</f>
        <v>0</v>
      </c>
      <c r="CF1064" s="139" t="n">
        <f aca="false">+SUM(DATOS_[[#This Row],[C.Extra.01]:[C.Extra.05]])</f>
        <v>0</v>
      </c>
      <c r="CG1064" s="139" t="n">
        <f aca="false">+DATOS_[[#This Row],[TOTAL SALARIO Ef]]+DATOS_[[#This Row],[Tot Extrasalarial Ef]]</f>
        <v>0</v>
      </c>
      <c r="CH1064" s="140" t="n">
        <f aca="false">MIN(IF(DATOS_[[#This Row],[Fecha Fin Contrato]]="",$D$4,DATOS_[[#This Row],[Fecha Fin Contrato]]),$D$4)-MAX(DATOS_[[#This Row],[Fecha de Contratación]],$D$3)+1</f>
        <v>1</v>
      </c>
      <c r="CI1064" s="141" t="str">
        <f aca="false">IF(COUNTIFS(DATOS_[id],DATOS_[[#This Row],[id]])&gt;1,DATOS_[[#This Row],[id]],"")</f>
        <v/>
      </c>
      <c r="CJ1064" s="141" t="n">
        <f aca="false">(Inicio!$G$10-DATOS_[[#This Row],[Fecha Nacimiento]])/365.25</f>
        <v>0</v>
      </c>
      <c r="CK1064" s="141" t="n">
        <f aca="false">(Inicio!$G$10-DATOS_[[#This Row],[Fecha de Antigüedad]])/365.25</f>
        <v>0</v>
      </c>
      <c r="CL1064" s="141" t="e">
        <f aca="false">+VLOOKUP(DATOS_[[#This Row],[Clave de Contrato]],TblTiposContrato13[],3,0)</f>
        <v>#N/A</v>
      </c>
      <c r="CM1064" s="141" t="e">
        <f aca="false">+VLOOKUP(DATOS_[[#This Row],[Clave de Contrato]],TblTiposContrato13[],4,0)</f>
        <v>#N/A</v>
      </c>
      <c r="CN1064" s="141" t="str">
        <f aca="false">VLOOKUP(DATOS_[[#This Row],[Edad]],CONTRATOS!TblRngEdad,2,1)</f>
        <v>20  o menos</v>
      </c>
      <c r="CO1064" s="141" t="str">
        <f aca="false">VLOOKUP(DATOS_[[#This Row],[Antigüedad]],TblRngAntg14[],2,1)</f>
        <v>0 a 1 años</v>
      </c>
    </row>
    <row r="1065" customFormat="false" ht="13.8" hidden="false" customHeight="false" outlineLevel="0" collapsed="false">
      <c r="D1065" s="128"/>
      <c r="E1065" s="129"/>
      <c r="F1065" s="129"/>
      <c r="G1065" s="129"/>
      <c r="H1065" s="130"/>
      <c r="I1065" s="131"/>
      <c r="J1065" s="128"/>
      <c r="K1065" s="132"/>
      <c r="L1065" s="132"/>
      <c r="M1065" s="133"/>
      <c r="N1065" s="133"/>
      <c r="O1065" s="133"/>
      <c r="P1065" s="129"/>
      <c r="Z1065" s="74"/>
      <c r="AA1065" s="75"/>
      <c r="AB1065" s="75"/>
      <c r="AC1065" s="129"/>
      <c r="AD1065" s="134"/>
      <c r="AE1065" s="134"/>
      <c r="AF1065" s="134"/>
      <c r="AG1065" s="134"/>
      <c r="AH1065" s="134"/>
      <c r="AI1065" s="134"/>
      <c r="AJ1065" s="134"/>
      <c r="AK1065" s="134"/>
      <c r="AL1065" s="134"/>
      <c r="AM1065" s="134"/>
      <c r="AN1065" s="134"/>
      <c r="AO1065" s="134"/>
      <c r="AP1065" s="134"/>
      <c r="AQ1065" s="134"/>
      <c r="AR1065" s="134"/>
      <c r="AS1065" s="134"/>
      <c r="AT1065" s="134"/>
      <c r="AU1065" s="134"/>
      <c r="AV1065" s="134"/>
      <c r="AW1065" s="134"/>
      <c r="AX1065" s="134"/>
      <c r="AY1065" s="134"/>
      <c r="AZ1065" s="134"/>
      <c r="BA1065" s="134"/>
      <c r="BB1065" s="134"/>
      <c r="BC1065" s="134"/>
      <c r="BD1065" s="134"/>
      <c r="BE1065" s="134"/>
      <c r="BF1065" s="134"/>
      <c r="BG1065" s="134"/>
      <c r="BH1065" s="134"/>
      <c r="BI1065" s="134"/>
      <c r="BJ1065" s="134"/>
      <c r="BK1065" s="134"/>
      <c r="BL1065" s="134"/>
      <c r="BM1065" s="135"/>
      <c r="BN1065" s="136" t="n">
        <f aca="false">+MAX($D$3,DATOS_[[#This Row],[Fecha Inicio Sit. Contract.]])</f>
        <v>0</v>
      </c>
      <c r="BO1065" s="136" t="n">
        <f aca="false">+MIN($D$4,DATOS_[[#This Row],[Fecha Fin Sit. Contract.]])</f>
        <v>0</v>
      </c>
      <c r="BP1065" s="137" t="n">
        <f aca="false">+DATOS_[[#This Row],[% de jornada]]*IF(DATOS_[[#This Row],[% jornada reducida]]="",1,DATOS_[[#This Row],[% jornada reducida]])</f>
        <v>0</v>
      </c>
      <c r="BQ1065" s="137" t="n">
        <f aca="false">+(DATOS_[[#This Row],[F.fin.cal]]-DATOS_[[#This Row],[F.ini.cal]]+1)/($D$4-$D$3+1)</f>
        <v>1</v>
      </c>
      <c r="BR1065" s="137" t="str">
        <f aca="false">IF(OR(AND(DATOS_[[#This Row],[Fecha Fin Contrato]]&lt;$D$3,DATOS_[[#This Row],[Fecha Fin Contrato]]&lt;&gt;""),DATOS_[[#This Row],[Fecha de Contratación]]&gt;$D$4),"Fuera","Dentro")</f>
        <v>Dentro</v>
      </c>
      <c r="BS1065" s="137" t="str">
        <f aca="false" t="array" ref="BS1065:BS1065">IF(MAX(IF(DATOS_[id]=DATOS_[[#This Row],[id]],DATOS_[F.fin.cal]))=DATOS_[[#This Row],[F.fin.cal]],"Sí","NO")</f>
        <v>Sí</v>
      </c>
      <c r="BT1065" s="137" t="str">
        <f aca="false">IF(AND(DATOS_[[#This Row],[% normaliz]]&lt;&gt;1,DATOS_[[#This Row],[% anualiz]]=1),"Sí","NO")</f>
        <v>Sí</v>
      </c>
      <c r="BU1065" s="137" t="str">
        <f aca="false">IF(AND(DATOS_[[#This Row],[% normaliz]]=1,DATOS_[[#This Row],[% anualiz]]&lt;&gt;1),"Sí","NO")</f>
        <v>NO</v>
      </c>
      <c r="BV1065" s="137" t="str">
        <f aca="false">IF(AND(DATOS_[[#This Row],[% normaliz]]&lt;&gt;1,DATOS_[[#This Row],[% anualiz]]&lt;&gt;1),"Sí","NO")</f>
        <v>NO</v>
      </c>
      <c r="BW1065" s="137" t="str">
        <f aca="false">+IF(DATOS_[[#This Row],[% normaliz]]*DATOS_[[#This Row],[% anualiz]]=1,"NO","Sí")</f>
        <v>Sí</v>
      </c>
      <c r="BX1065" s="138" t="e">
        <f aca="false">(DATOS_[[#This Row],[S.BASE]]*(1/DATOS_[[#This Row],[% normaliz]])*(1/DATOS_[[#This Row],[% anualiz]]))*IF(DATOS_[[#This Row],[Check Equiparado]]="Sí",1,0)</f>
        <v>#DIV/0!</v>
      </c>
      <c r="BY10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5" s="138" t="e">
        <f aca="false">+DATOS_[[#This Row],[SALARIO BASE Eq]]+DATOS_[[#This Row],[Tot COMPL.SAL Eq]]</f>
        <v>#DIV/0!</v>
      </c>
      <c r="CA1065" s="138" t="e">
        <f aca="false" t="array" ref="CA1065:CA10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5" s="138" t="e">
        <f aca="false">+DATOS_[[#This Row],[TOTAL SALARIO Eq]]+DATOS_[[#This Row],[Tot Extrasalarial Eq]]</f>
        <v>#DIV/0!</v>
      </c>
      <c r="CC1065" s="139" t="n">
        <f aca="false">DATOS_[[#This Row],[S.BASE]]</f>
        <v>0</v>
      </c>
      <c r="CD1065" s="139" t="n">
        <f aca="false">+SUM(DATOS_[[#This Row],[Conc.Sal.01]:[Conc.Sal.30]])</f>
        <v>0</v>
      </c>
      <c r="CE1065" s="139" t="n">
        <f aca="false">+DATOS_[[#This Row],[SALARIO BASE Ef]]+DATOS_[[#This Row],[Tot COMPL.SAL Ef]]</f>
        <v>0</v>
      </c>
      <c r="CF1065" s="139" t="n">
        <f aca="false">+SUM(DATOS_[[#This Row],[C.Extra.01]:[C.Extra.05]])</f>
        <v>0</v>
      </c>
      <c r="CG1065" s="139" t="n">
        <f aca="false">+DATOS_[[#This Row],[TOTAL SALARIO Ef]]+DATOS_[[#This Row],[Tot Extrasalarial Ef]]</f>
        <v>0</v>
      </c>
      <c r="CH1065" s="140" t="n">
        <f aca="false">MIN(IF(DATOS_[[#This Row],[Fecha Fin Contrato]]="",$D$4,DATOS_[[#This Row],[Fecha Fin Contrato]]),$D$4)-MAX(DATOS_[[#This Row],[Fecha de Contratación]],$D$3)+1</f>
        <v>1</v>
      </c>
      <c r="CI1065" s="141" t="str">
        <f aca="false">IF(COUNTIFS(DATOS_[id],DATOS_[[#This Row],[id]])&gt;1,DATOS_[[#This Row],[id]],"")</f>
        <v/>
      </c>
      <c r="CJ1065" s="141" t="n">
        <f aca="false">(Inicio!$G$10-DATOS_[[#This Row],[Fecha Nacimiento]])/365.25</f>
        <v>0</v>
      </c>
      <c r="CK1065" s="141" t="n">
        <f aca="false">(Inicio!$G$10-DATOS_[[#This Row],[Fecha de Antigüedad]])/365.25</f>
        <v>0</v>
      </c>
      <c r="CL1065" s="141" t="e">
        <f aca="false">+VLOOKUP(DATOS_[[#This Row],[Clave de Contrato]],TblTiposContrato13[],3,0)</f>
        <v>#N/A</v>
      </c>
      <c r="CM1065" s="141" t="e">
        <f aca="false">+VLOOKUP(DATOS_[[#This Row],[Clave de Contrato]],TblTiposContrato13[],4,0)</f>
        <v>#N/A</v>
      </c>
      <c r="CN1065" s="141" t="str">
        <f aca="false">VLOOKUP(DATOS_[[#This Row],[Edad]],CONTRATOS!TblRngEdad,2,1)</f>
        <v>20  o menos</v>
      </c>
      <c r="CO1065" s="141" t="str">
        <f aca="false">VLOOKUP(DATOS_[[#This Row],[Antigüedad]],TblRngAntg14[],2,1)</f>
        <v>0 a 1 años</v>
      </c>
    </row>
    <row r="1066" customFormat="false" ht="13.8" hidden="false" customHeight="false" outlineLevel="0" collapsed="false">
      <c r="D1066" s="128"/>
      <c r="E1066" s="129"/>
      <c r="F1066" s="129"/>
      <c r="G1066" s="129"/>
      <c r="H1066" s="130"/>
      <c r="I1066" s="131"/>
      <c r="J1066" s="128"/>
      <c r="K1066" s="132"/>
      <c r="L1066" s="132"/>
      <c r="M1066" s="133"/>
      <c r="N1066" s="133"/>
      <c r="O1066" s="133"/>
      <c r="P1066" s="129"/>
      <c r="Z1066" s="74"/>
      <c r="AA1066" s="75"/>
      <c r="AB1066" s="75"/>
      <c r="AC1066" s="129"/>
      <c r="AD1066" s="134"/>
      <c r="AE1066" s="134"/>
      <c r="AF1066" s="134"/>
      <c r="AG1066" s="134"/>
      <c r="AH1066" s="134"/>
      <c r="AI1066" s="134"/>
      <c r="AJ1066" s="134"/>
      <c r="AK1066" s="134"/>
      <c r="AL1066" s="134"/>
      <c r="AM1066" s="134"/>
      <c r="AN1066" s="134"/>
      <c r="AO1066" s="134"/>
      <c r="AP1066" s="134"/>
      <c r="AQ1066" s="134"/>
      <c r="AR1066" s="134"/>
      <c r="AS1066" s="134"/>
      <c r="AT1066" s="134"/>
      <c r="AU1066" s="134"/>
      <c r="AV1066" s="134"/>
      <c r="AW1066" s="134"/>
      <c r="AX1066" s="134"/>
      <c r="AY1066" s="134"/>
      <c r="AZ1066" s="134"/>
      <c r="BA1066" s="134"/>
      <c r="BB1066" s="134"/>
      <c r="BC1066" s="134"/>
      <c r="BD1066" s="134"/>
      <c r="BE1066" s="134"/>
      <c r="BF1066" s="134"/>
      <c r="BG1066" s="134"/>
      <c r="BH1066" s="134"/>
      <c r="BI1066" s="134"/>
      <c r="BJ1066" s="134"/>
      <c r="BK1066" s="134"/>
      <c r="BL1066" s="134"/>
      <c r="BM1066" s="135"/>
      <c r="BN1066" s="136" t="n">
        <f aca="false">+MAX($D$3,DATOS_[[#This Row],[Fecha Inicio Sit. Contract.]])</f>
        <v>0</v>
      </c>
      <c r="BO1066" s="136" t="n">
        <f aca="false">+MIN($D$4,DATOS_[[#This Row],[Fecha Fin Sit. Contract.]])</f>
        <v>0</v>
      </c>
      <c r="BP1066" s="137" t="n">
        <f aca="false">+DATOS_[[#This Row],[% de jornada]]*IF(DATOS_[[#This Row],[% jornada reducida]]="",1,DATOS_[[#This Row],[% jornada reducida]])</f>
        <v>0</v>
      </c>
      <c r="BQ1066" s="137" t="n">
        <f aca="false">+(DATOS_[[#This Row],[F.fin.cal]]-DATOS_[[#This Row],[F.ini.cal]]+1)/($D$4-$D$3+1)</f>
        <v>1</v>
      </c>
      <c r="BR1066" s="137" t="str">
        <f aca="false">IF(OR(AND(DATOS_[[#This Row],[Fecha Fin Contrato]]&lt;$D$3,DATOS_[[#This Row],[Fecha Fin Contrato]]&lt;&gt;""),DATOS_[[#This Row],[Fecha de Contratación]]&gt;$D$4),"Fuera","Dentro")</f>
        <v>Dentro</v>
      </c>
      <c r="BS1066" s="137" t="str">
        <f aca="false" t="array" ref="BS1066:BS1066">IF(MAX(IF(DATOS_[id]=DATOS_[[#This Row],[id]],DATOS_[F.fin.cal]))=DATOS_[[#This Row],[F.fin.cal]],"Sí","NO")</f>
        <v>Sí</v>
      </c>
      <c r="BT1066" s="137" t="str">
        <f aca="false">IF(AND(DATOS_[[#This Row],[% normaliz]]&lt;&gt;1,DATOS_[[#This Row],[% anualiz]]=1),"Sí","NO")</f>
        <v>Sí</v>
      </c>
      <c r="BU1066" s="137" t="str">
        <f aca="false">IF(AND(DATOS_[[#This Row],[% normaliz]]=1,DATOS_[[#This Row],[% anualiz]]&lt;&gt;1),"Sí","NO")</f>
        <v>NO</v>
      </c>
      <c r="BV1066" s="137" t="str">
        <f aca="false">IF(AND(DATOS_[[#This Row],[% normaliz]]&lt;&gt;1,DATOS_[[#This Row],[% anualiz]]&lt;&gt;1),"Sí","NO")</f>
        <v>NO</v>
      </c>
      <c r="BW1066" s="137" t="str">
        <f aca="false">+IF(DATOS_[[#This Row],[% normaliz]]*DATOS_[[#This Row],[% anualiz]]=1,"NO","Sí")</f>
        <v>Sí</v>
      </c>
      <c r="BX1066" s="138" t="e">
        <f aca="false">(DATOS_[[#This Row],[S.BASE]]*(1/DATOS_[[#This Row],[% normaliz]])*(1/DATOS_[[#This Row],[% anualiz]]))*IF(DATOS_[[#This Row],[Check Equiparado]]="Sí",1,0)</f>
        <v>#DIV/0!</v>
      </c>
      <c r="BY10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6" s="138" t="e">
        <f aca="false">+DATOS_[[#This Row],[SALARIO BASE Eq]]+DATOS_[[#This Row],[Tot COMPL.SAL Eq]]</f>
        <v>#DIV/0!</v>
      </c>
      <c r="CA1066" s="138" t="e">
        <f aca="false" t="array" ref="CA1066:CA10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6" s="138" t="e">
        <f aca="false">+DATOS_[[#This Row],[TOTAL SALARIO Eq]]+DATOS_[[#This Row],[Tot Extrasalarial Eq]]</f>
        <v>#DIV/0!</v>
      </c>
      <c r="CC1066" s="139" t="n">
        <f aca="false">DATOS_[[#This Row],[S.BASE]]</f>
        <v>0</v>
      </c>
      <c r="CD1066" s="139" t="n">
        <f aca="false">+SUM(DATOS_[[#This Row],[Conc.Sal.01]:[Conc.Sal.30]])</f>
        <v>0</v>
      </c>
      <c r="CE1066" s="139" t="n">
        <f aca="false">+DATOS_[[#This Row],[SALARIO BASE Ef]]+DATOS_[[#This Row],[Tot COMPL.SAL Ef]]</f>
        <v>0</v>
      </c>
      <c r="CF1066" s="139" t="n">
        <f aca="false">+SUM(DATOS_[[#This Row],[C.Extra.01]:[C.Extra.05]])</f>
        <v>0</v>
      </c>
      <c r="CG1066" s="139" t="n">
        <f aca="false">+DATOS_[[#This Row],[TOTAL SALARIO Ef]]+DATOS_[[#This Row],[Tot Extrasalarial Ef]]</f>
        <v>0</v>
      </c>
      <c r="CH1066" s="140" t="n">
        <f aca="false">MIN(IF(DATOS_[[#This Row],[Fecha Fin Contrato]]="",$D$4,DATOS_[[#This Row],[Fecha Fin Contrato]]),$D$4)-MAX(DATOS_[[#This Row],[Fecha de Contratación]],$D$3)+1</f>
        <v>1</v>
      </c>
      <c r="CI1066" s="141" t="str">
        <f aca="false">IF(COUNTIFS(DATOS_[id],DATOS_[[#This Row],[id]])&gt;1,DATOS_[[#This Row],[id]],"")</f>
        <v/>
      </c>
      <c r="CJ1066" s="141" t="n">
        <f aca="false">(Inicio!$G$10-DATOS_[[#This Row],[Fecha Nacimiento]])/365.25</f>
        <v>0</v>
      </c>
      <c r="CK1066" s="141" t="n">
        <f aca="false">(Inicio!$G$10-DATOS_[[#This Row],[Fecha de Antigüedad]])/365.25</f>
        <v>0</v>
      </c>
      <c r="CL1066" s="141" t="e">
        <f aca="false">+VLOOKUP(DATOS_[[#This Row],[Clave de Contrato]],TblTiposContrato13[],3,0)</f>
        <v>#N/A</v>
      </c>
      <c r="CM1066" s="141" t="e">
        <f aca="false">+VLOOKUP(DATOS_[[#This Row],[Clave de Contrato]],TblTiposContrato13[],4,0)</f>
        <v>#N/A</v>
      </c>
      <c r="CN1066" s="141" t="str">
        <f aca="false">VLOOKUP(DATOS_[[#This Row],[Edad]],CONTRATOS!TblRngEdad,2,1)</f>
        <v>20  o menos</v>
      </c>
      <c r="CO1066" s="141" t="str">
        <f aca="false">VLOOKUP(DATOS_[[#This Row],[Antigüedad]],TblRngAntg14[],2,1)</f>
        <v>0 a 1 años</v>
      </c>
    </row>
    <row r="1067" customFormat="false" ht="13.8" hidden="false" customHeight="false" outlineLevel="0" collapsed="false">
      <c r="D1067" s="128"/>
      <c r="E1067" s="129"/>
      <c r="F1067" s="129"/>
      <c r="G1067" s="129"/>
      <c r="H1067" s="130"/>
      <c r="I1067" s="131"/>
      <c r="J1067" s="128"/>
      <c r="K1067" s="132"/>
      <c r="L1067" s="132"/>
      <c r="M1067" s="133"/>
      <c r="N1067" s="133"/>
      <c r="O1067" s="133"/>
      <c r="P1067" s="129"/>
      <c r="Z1067" s="74"/>
      <c r="AA1067" s="75"/>
      <c r="AB1067" s="75"/>
      <c r="AC1067" s="129"/>
      <c r="AD1067" s="134"/>
      <c r="AE1067" s="134"/>
      <c r="AF1067" s="134"/>
      <c r="AG1067" s="134"/>
      <c r="AH1067" s="134"/>
      <c r="AI1067" s="134"/>
      <c r="AJ1067" s="134"/>
      <c r="AK1067" s="134"/>
      <c r="AL1067" s="134"/>
      <c r="AM1067" s="134"/>
      <c r="AN1067" s="134"/>
      <c r="AO1067" s="134"/>
      <c r="AP1067" s="134"/>
      <c r="AQ1067" s="134"/>
      <c r="AR1067" s="134"/>
      <c r="AS1067" s="134"/>
      <c r="AT1067" s="134"/>
      <c r="AU1067" s="134"/>
      <c r="AV1067" s="134"/>
      <c r="AW1067" s="134"/>
      <c r="AX1067" s="134"/>
      <c r="AY1067" s="134"/>
      <c r="AZ1067" s="134"/>
      <c r="BA1067" s="134"/>
      <c r="BB1067" s="134"/>
      <c r="BC1067" s="134"/>
      <c r="BD1067" s="134"/>
      <c r="BE1067" s="134"/>
      <c r="BF1067" s="134"/>
      <c r="BG1067" s="134"/>
      <c r="BH1067" s="134"/>
      <c r="BI1067" s="134"/>
      <c r="BJ1067" s="134"/>
      <c r="BK1067" s="134"/>
      <c r="BL1067" s="134"/>
      <c r="BM1067" s="135"/>
      <c r="BN1067" s="136" t="n">
        <f aca="false">+MAX($D$3,DATOS_[[#This Row],[Fecha Inicio Sit. Contract.]])</f>
        <v>0</v>
      </c>
      <c r="BO1067" s="136" t="n">
        <f aca="false">+MIN($D$4,DATOS_[[#This Row],[Fecha Fin Sit. Contract.]])</f>
        <v>0</v>
      </c>
      <c r="BP1067" s="137" t="n">
        <f aca="false">+DATOS_[[#This Row],[% de jornada]]*IF(DATOS_[[#This Row],[% jornada reducida]]="",1,DATOS_[[#This Row],[% jornada reducida]])</f>
        <v>0</v>
      </c>
      <c r="BQ1067" s="137" t="n">
        <f aca="false">+(DATOS_[[#This Row],[F.fin.cal]]-DATOS_[[#This Row],[F.ini.cal]]+1)/($D$4-$D$3+1)</f>
        <v>1</v>
      </c>
      <c r="BR1067" s="137" t="str">
        <f aca="false">IF(OR(AND(DATOS_[[#This Row],[Fecha Fin Contrato]]&lt;$D$3,DATOS_[[#This Row],[Fecha Fin Contrato]]&lt;&gt;""),DATOS_[[#This Row],[Fecha de Contratación]]&gt;$D$4),"Fuera","Dentro")</f>
        <v>Dentro</v>
      </c>
      <c r="BS1067" s="137" t="str">
        <f aca="false" t="array" ref="BS1067:BS1067">IF(MAX(IF(DATOS_[id]=DATOS_[[#This Row],[id]],DATOS_[F.fin.cal]))=DATOS_[[#This Row],[F.fin.cal]],"Sí","NO")</f>
        <v>Sí</v>
      </c>
      <c r="BT1067" s="137" t="str">
        <f aca="false">IF(AND(DATOS_[[#This Row],[% normaliz]]&lt;&gt;1,DATOS_[[#This Row],[% anualiz]]=1),"Sí","NO")</f>
        <v>Sí</v>
      </c>
      <c r="BU1067" s="137" t="str">
        <f aca="false">IF(AND(DATOS_[[#This Row],[% normaliz]]=1,DATOS_[[#This Row],[% anualiz]]&lt;&gt;1),"Sí","NO")</f>
        <v>NO</v>
      </c>
      <c r="BV1067" s="137" t="str">
        <f aca="false">IF(AND(DATOS_[[#This Row],[% normaliz]]&lt;&gt;1,DATOS_[[#This Row],[% anualiz]]&lt;&gt;1),"Sí","NO")</f>
        <v>NO</v>
      </c>
      <c r="BW1067" s="137" t="str">
        <f aca="false">+IF(DATOS_[[#This Row],[% normaliz]]*DATOS_[[#This Row],[% anualiz]]=1,"NO","Sí")</f>
        <v>Sí</v>
      </c>
      <c r="BX1067" s="138" t="e">
        <f aca="false">(DATOS_[[#This Row],[S.BASE]]*(1/DATOS_[[#This Row],[% normaliz]])*(1/DATOS_[[#This Row],[% anualiz]]))*IF(DATOS_[[#This Row],[Check Equiparado]]="Sí",1,0)</f>
        <v>#DIV/0!</v>
      </c>
      <c r="BY10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7" s="138" t="e">
        <f aca="false">+DATOS_[[#This Row],[SALARIO BASE Eq]]+DATOS_[[#This Row],[Tot COMPL.SAL Eq]]</f>
        <v>#DIV/0!</v>
      </c>
      <c r="CA1067" s="138" t="e">
        <f aca="false" t="array" ref="CA1067:CA10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7" s="138" t="e">
        <f aca="false">+DATOS_[[#This Row],[TOTAL SALARIO Eq]]+DATOS_[[#This Row],[Tot Extrasalarial Eq]]</f>
        <v>#DIV/0!</v>
      </c>
      <c r="CC1067" s="139" t="n">
        <f aca="false">DATOS_[[#This Row],[S.BASE]]</f>
        <v>0</v>
      </c>
      <c r="CD1067" s="139" t="n">
        <f aca="false">+SUM(DATOS_[[#This Row],[Conc.Sal.01]:[Conc.Sal.30]])</f>
        <v>0</v>
      </c>
      <c r="CE1067" s="139" t="n">
        <f aca="false">+DATOS_[[#This Row],[SALARIO BASE Ef]]+DATOS_[[#This Row],[Tot COMPL.SAL Ef]]</f>
        <v>0</v>
      </c>
      <c r="CF1067" s="139" t="n">
        <f aca="false">+SUM(DATOS_[[#This Row],[C.Extra.01]:[C.Extra.05]])</f>
        <v>0</v>
      </c>
      <c r="CG1067" s="139" t="n">
        <f aca="false">+DATOS_[[#This Row],[TOTAL SALARIO Ef]]+DATOS_[[#This Row],[Tot Extrasalarial Ef]]</f>
        <v>0</v>
      </c>
      <c r="CH1067" s="140" t="n">
        <f aca="false">MIN(IF(DATOS_[[#This Row],[Fecha Fin Contrato]]="",$D$4,DATOS_[[#This Row],[Fecha Fin Contrato]]),$D$4)-MAX(DATOS_[[#This Row],[Fecha de Contratación]],$D$3)+1</f>
        <v>1</v>
      </c>
      <c r="CI1067" s="141" t="str">
        <f aca="false">IF(COUNTIFS(DATOS_[id],DATOS_[[#This Row],[id]])&gt;1,DATOS_[[#This Row],[id]],"")</f>
        <v/>
      </c>
      <c r="CJ1067" s="141" t="n">
        <f aca="false">(Inicio!$G$10-DATOS_[[#This Row],[Fecha Nacimiento]])/365.25</f>
        <v>0</v>
      </c>
      <c r="CK1067" s="141" t="n">
        <f aca="false">(Inicio!$G$10-DATOS_[[#This Row],[Fecha de Antigüedad]])/365.25</f>
        <v>0</v>
      </c>
      <c r="CL1067" s="141" t="e">
        <f aca="false">+VLOOKUP(DATOS_[[#This Row],[Clave de Contrato]],TblTiposContrato13[],3,0)</f>
        <v>#N/A</v>
      </c>
      <c r="CM1067" s="141" t="e">
        <f aca="false">+VLOOKUP(DATOS_[[#This Row],[Clave de Contrato]],TblTiposContrato13[],4,0)</f>
        <v>#N/A</v>
      </c>
      <c r="CN1067" s="141" t="str">
        <f aca="false">VLOOKUP(DATOS_[[#This Row],[Edad]],CONTRATOS!TblRngEdad,2,1)</f>
        <v>20  o menos</v>
      </c>
      <c r="CO1067" s="141" t="str">
        <f aca="false">VLOOKUP(DATOS_[[#This Row],[Antigüedad]],TblRngAntg14[],2,1)</f>
        <v>0 a 1 años</v>
      </c>
    </row>
    <row r="1068" customFormat="false" ht="13.8" hidden="false" customHeight="false" outlineLevel="0" collapsed="false">
      <c r="D1068" s="128"/>
      <c r="E1068" s="129"/>
      <c r="F1068" s="129"/>
      <c r="G1068" s="129"/>
      <c r="H1068" s="130"/>
      <c r="I1068" s="131"/>
      <c r="J1068" s="128"/>
      <c r="K1068" s="132"/>
      <c r="L1068" s="132"/>
      <c r="M1068" s="133"/>
      <c r="N1068" s="133"/>
      <c r="O1068" s="133"/>
      <c r="P1068" s="129"/>
      <c r="Z1068" s="74"/>
      <c r="AA1068" s="75"/>
      <c r="AB1068" s="75"/>
      <c r="AC1068" s="129"/>
      <c r="AD1068" s="134"/>
      <c r="AE1068" s="134"/>
      <c r="AF1068" s="134"/>
      <c r="AG1068" s="134"/>
      <c r="AH1068" s="134"/>
      <c r="AI1068" s="134"/>
      <c r="AJ1068" s="134"/>
      <c r="AK1068" s="134"/>
      <c r="AL1068" s="134"/>
      <c r="AM1068" s="134"/>
      <c r="AN1068" s="134"/>
      <c r="AO1068" s="134"/>
      <c r="AP1068" s="134"/>
      <c r="AQ1068" s="134"/>
      <c r="AR1068" s="134"/>
      <c r="AS1068" s="134"/>
      <c r="AT1068" s="134"/>
      <c r="AU1068" s="134"/>
      <c r="AV1068" s="134"/>
      <c r="AW1068" s="134"/>
      <c r="AX1068" s="134"/>
      <c r="AY1068" s="134"/>
      <c r="AZ1068" s="134"/>
      <c r="BA1068" s="134"/>
      <c r="BB1068" s="134"/>
      <c r="BC1068" s="134"/>
      <c r="BD1068" s="134"/>
      <c r="BE1068" s="134"/>
      <c r="BF1068" s="134"/>
      <c r="BG1068" s="134"/>
      <c r="BH1068" s="134"/>
      <c r="BI1068" s="134"/>
      <c r="BJ1068" s="134"/>
      <c r="BK1068" s="134"/>
      <c r="BL1068" s="134"/>
      <c r="BM1068" s="135"/>
      <c r="BN1068" s="136" t="n">
        <f aca="false">+MAX($D$3,DATOS_[[#This Row],[Fecha Inicio Sit. Contract.]])</f>
        <v>0</v>
      </c>
      <c r="BO1068" s="136" t="n">
        <f aca="false">+MIN($D$4,DATOS_[[#This Row],[Fecha Fin Sit. Contract.]])</f>
        <v>0</v>
      </c>
      <c r="BP1068" s="137" t="n">
        <f aca="false">+DATOS_[[#This Row],[% de jornada]]*IF(DATOS_[[#This Row],[% jornada reducida]]="",1,DATOS_[[#This Row],[% jornada reducida]])</f>
        <v>0</v>
      </c>
      <c r="BQ1068" s="137" t="n">
        <f aca="false">+(DATOS_[[#This Row],[F.fin.cal]]-DATOS_[[#This Row],[F.ini.cal]]+1)/($D$4-$D$3+1)</f>
        <v>1</v>
      </c>
      <c r="BR1068" s="137" t="str">
        <f aca="false">IF(OR(AND(DATOS_[[#This Row],[Fecha Fin Contrato]]&lt;$D$3,DATOS_[[#This Row],[Fecha Fin Contrato]]&lt;&gt;""),DATOS_[[#This Row],[Fecha de Contratación]]&gt;$D$4),"Fuera","Dentro")</f>
        <v>Dentro</v>
      </c>
      <c r="BS1068" s="137" t="str">
        <f aca="false" t="array" ref="BS1068:BS1068">IF(MAX(IF(DATOS_[id]=DATOS_[[#This Row],[id]],DATOS_[F.fin.cal]))=DATOS_[[#This Row],[F.fin.cal]],"Sí","NO")</f>
        <v>Sí</v>
      </c>
      <c r="BT1068" s="137" t="str">
        <f aca="false">IF(AND(DATOS_[[#This Row],[% normaliz]]&lt;&gt;1,DATOS_[[#This Row],[% anualiz]]=1),"Sí","NO")</f>
        <v>Sí</v>
      </c>
      <c r="BU1068" s="137" t="str">
        <f aca="false">IF(AND(DATOS_[[#This Row],[% normaliz]]=1,DATOS_[[#This Row],[% anualiz]]&lt;&gt;1),"Sí","NO")</f>
        <v>NO</v>
      </c>
      <c r="BV1068" s="137" t="str">
        <f aca="false">IF(AND(DATOS_[[#This Row],[% normaliz]]&lt;&gt;1,DATOS_[[#This Row],[% anualiz]]&lt;&gt;1),"Sí","NO")</f>
        <v>NO</v>
      </c>
      <c r="BW1068" s="137" t="str">
        <f aca="false">+IF(DATOS_[[#This Row],[% normaliz]]*DATOS_[[#This Row],[% anualiz]]=1,"NO","Sí")</f>
        <v>Sí</v>
      </c>
      <c r="BX1068" s="138" t="e">
        <f aca="false">(DATOS_[[#This Row],[S.BASE]]*(1/DATOS_[[#This Row],[% normaliz]])*(1/DATOS_[[#This Row],[% anualiz]]))*IF(DATOS_[[#This Row],[Check Equiparado]]="Sí",1,0)</f>
        <v>#DIV/0!</v>
      </c>
      <c r="BY10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8" s="138" t="e">
        <f aca="false">+DATOS_[[#This Row],[SALARIO BASE Eq]]+DATOS_[[#This Row],[Tot COMPL.SAL Eq]]</f>
        <v>#DIV/0!</v>
      </c>
      <c r="CA1068" s="138" t="e">
        <f aca="false" t="array" ref="CA1068:CA10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8" s="138" t="e">
        <f aca="false">+DATOS_[[#This Row],[TOTAL SALARIO Eq]]+DATOS_[[#This Row],[Tot Extrasalarial Eq]]</f>
        <v>#DIV/0!</v>
      </c>
      <c r="CC1068" s="139" t="n">
        <f aca="false">DATOS_[[#This Row],[S.BASE]]</f>
        <v>0</v>
      </c>
      <c r="CD1068" s="139" t="n">
        <f aca="false">+SUM(DATOS_[[#This Row],[Conc.Sal.01]:[Conc.Sal.30]])</f>
        <v>0</v>
      </c>
      <c r="CE1068" s="139" t="n">
        <f aca="false">+DATOS_[[#This Row],[SALARIO BASE Ef]]+DATOS_[[#This Row],[Tot COMPL.SAL Ef]]</f>
        <v>0</v>
      </c>
      <c r="CF1068" s="139" t="n">
        <f aca="false">+SUM(DATOS_[[#This Row],[C.Extra.01]:[C.Extra.05]])</f>
        <v>0</v>
      </c>
      <c r="CG1068" s="139" t="n">
        <f aca="false">+DATOS_[[#This Row],[TOTAL SALARIO Ef]]+DATOS_[[#This Row],[Tot Extrasalarial Ef]]</f>
        <v>0</v>
      </c>
      <c r="CH1068" s="140" t="n">
        <f aca="false">MIN(IF(DATOS_[[#This Row],[Fecha Fin Contrato]]="",$D$4,DATOS_[[#This Row],[Fecha Fin Contrato]]),$D$4)-MAX(DATOS_[[#This Row],[Fecha de Contratación]],$D$3)+1</f>
        <v>1</v>
      </c>
      <c r="CI1068" s="141" t="str">
        <f aca="false">IF(COUNTIFS(DATOS_[id],DATOS_[[#This Row],[id]])&gt;1,DATOS_[[#This Row],[id]],"")</f>
        <v/>
      </c>
      <c r="CJ1068" s="141" t="n">
        <f aca="false">(Inicio!$G$10-DATOS_[[#This Row],[Fecha Nacimiento]])/365.25</f>
        <v>0</v>
      </c>
      <c r="CK1068" s="141" t="n">
        <f aca="false">(Inicio!$G$10-DATOS_[[#This Row],[Fecha de Antigüedad]])/365.25</f>
        <v>0</v>
      </c>
      <c r="CL1068" s="141" t="e">
        <f aca="false">+VLOOKUP(DATOS_[[#This Row],[Clave de Contrato]],TblTiposContrato13[],3,0)</f>
        <v>#N/A</v>
      </c>
      <c r="CM1068" s="141" t="e">
        <f aca="false">+VLOOKUP(DATOS_[[#This Row],[Clave de Contrato]],TblTiposContrato13[],4,0)</f>
        <v>#N/A</v>
      </c>
      <c r="CN1068" s="141" t="str">
        <f aca="false">VLOOKUP(DATOS_[[#This Row],[Edad]],CONTRATOS!TblRngEdad,2,1)</f>
        <v>20  o menos</v>
      </c>
      <c r="CO1068" s="141" t="str">
        <f aca="false">VLOOKUP(DATOS_[[#This Row],[Antigüedad]],TblRngAntg14[],2,1)</f>
        <v>0 a 1 años</v>
      </c>
    </row>
    <row r="1069" customFormat="false" ht="13.8" hidden="false" customHeight="false" outlineLevel="0" collapsed="false">
      <c r="D1069" s="128"/>
      <c r="E1069" s="129"/>
      <c r="F1069" s="129"/>
      <c r="G1069" s="129"/>
      <c r="H1069" s="130"/>
      <c r="I1069" s="131"/>
      <c r="J1069" s="128"/>
      <c r="K1069" s="132"/>
      <c r="L1069" s="132"/>
      <c r="M1069" s="133"/>
      <c r="N1069" s="133"/>
      <c r="O1069" s="133"/>
      <c r="P1069" s="129"/>
      <c r="Z1069" s="74"/>
      <c r="AA1069" s="75"/>
      <c r="AB1069" s="75"/>
      <c r="AC1069" s="129"/>
      <c r="AD1069" s="134"/>
      <c r="AE1069" s="134"/>
      <c r="AF1069" s="134"/>
      <c r="AG1069" s="134"/>
      <c r="AH1069" s="134"/>
      <c r="AI1069" s="134"/>
      <c r="AJ1069" s="134"/>
      <c r="AK1069" s="134"/>
      <c r="AL1069" s="134"/>
      <c r="AM1069" s="134"/>
      <c r="AN1069" s="134"/>
      <c r="AO1069" s="134"/>
      <c r="AP1069" s="134"/>
      <c r="AQ1069" s="134"/>
      <c r="AR1069" s="134"/>
      <c r="AS1069" s="134"/>
      <c r="AT1069" s="134"/>
      <c r="AU1069" s="134"/>
      <c r="AV1069" s="134"/>
      <c r="AW1069" s="134"/>
      <c r="AX1069" s="134"/>
      <c r="AY1069" s="134"/>
      <c r="AZ1069" s="134"/>
      <c r="BA1069" s="134"/>
      <c r="BB1069" s="134"/>
      <c r="BC1069" s="134"/>
      <c r="BD1069" s="134"/>
      <c r="BE1069" s="134"/>
      <c r="BF1069" s="134"/>
      <c r="BG1069" s="134"/>
      <c r="BH1069" s="134"/>
      <c r="BI1069" s="134"/>
      <c r="BJ1069" s="134"/>
      <c r="BK1069" s="134"/>
      <c r="BL1069" s="134"/>
      <c r="BM1069" s="135"/>
      <c r="BN1069" s="136" t="n">
        <f aca="false">+MAX($D$3,DATOS_[[#This Row],[Fecha Inicio Sit. Contract.]])</f>
        <v>0</v>
      </c>
      <c r="BO1069" s="136" t="n">
        <f aca="false">+MIN($D$4,DATOS_[[#This Row],[Fecha Fin Sit. Contract.]])</f>
        <v>0</v>
      </c>
      <c r="BP1069" s="137" t="n">
        <f aca="false">+DATOS_[[#This Row],[% de jornada]]*IF(DATOS_[[#This Row],[% jornada reducida]]="",1,DATOS_[[#This Row],[% jornada reducida]])</f>
        <v>0</v>
      </c>
      <c r="BQ1069" s="137" t="n">
        <f aca="false">+(DATOS_[[#This Row],[F.fin.cal]]-DATOS_[[#This Row],[F.ini.cal]]+1)/($D$4-$D$3+1)</f>
        <v>1</v>
      </c>
      <c r="BR1069" s="137" t="str">
        <f aca="false">IF(OR(AND(DATOS_[[#This Row],[Fecha Fin Contrato]]&lt;$D$3,DATOS_[[#This Row],[Fecha Fin Contrato]]&lt;&gt;""),DATOS_[[#This Row],[Fecha de Contratación]]&gt;$D$4),"Fuera","Dentro")</f>
        <v>Dentro</v>
      </c>
      <c r="BS1069" s="137" t="str">
        <f aca="false" t="array" ref="BS1069:BS1069">IF(MAX(IF(DATOS_[id]=DATOS_[[#This Row],[id]],DATOS_[F.fin.cal]))=DATOS_[[#This Row],[F.fin.cal]],"Sí","NO")</f>
        <v>Sí</v>
      </c>
      <c r="BT1069" s="137" t="str">
        <f aca="false">IF(AND(DATOS_[[#This Row],[% normaliz]]&lt;&gt;1,DATOS_[[#This Row],[% anualiz]]=1),"Sí","NO")</f>
        <v>Sí</v>
      </c>
      <c r="BU1069" s="137" t="str">
        <f aca="false">IF(AND(DATOS_[[#This Row],[% normaliz]]=1,DATOS_[[#This Row],[% anualiz]]&lt;&gt;1),"Sí","NO")</f>
        <v>NO</v>
      </c>
      <c r="BV1069" s="137" t="str">
        <f aca="false">IF(AND(DATOS_[[#This Row],[% normaliz]]&lt;&gt;1,DATOS_[[#This Row],[% anualiz]]&lt;&gt;1),"Sí","NO")</f>
        <v>NO</v>
      </c>
      <c r="BW1069" s="137" t="str">
        <f aca="false">+IF(DATOS_[[#This Row],[% normaliz]]*DATOS_[[#This Row],[% anualiz]]=1,"NO","Sí")</f>
        <v>Sí</v>
      </c>
      <c r="BX1069" s="138" t="e">
        <f aca="false">(DATOS_[[#This Row],[S.BASE]]*(1/DATOS_[[#This Row],[% normaliz]])*(1/DATOS_[[#This Row],[% anualiz]]))*IF(DATOS_[[#This Row],[Check Equiparado]]="Sí",1,0)</f>
        <v>#DIV/0!</v>
      </c>
      <c r="BY10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9" s="138" t="e">
        <f aca="false">+DATOS_[[#This Row],[SALARIO BASE Eq]]+DATOS_[[#This Row],[Tot COMPL.SAL Eq]]</f>
        <v>#DIV/0!</v>
      </c>
      <c r="CA1069" s="138" t="e">
        <f aca="false" t="array" ref="CA1069:CA10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9" s="138" t="e">
        <f aca="false">+DATOS_[[#This Row],[TOTAL SALARIO Eq]]+DATOS_[[#This Row],[Tot Extrasalarial Eq]]</f>
        <v>#DIV/0!</v>
      </c>
      <c r="CC1069" s="139" t="n">
        <f aca="false">DATOS_[[#This Row],[S.BASE]]</f>
        <v>0</v>
      </c>
      <c r="CD1069" s="139" t="n">
        <f aca="false">+SUM(DATOS_[[#This Row],[Conc.Sal.01]:[Conc.Sal.30]])</f>
        <v>0</v>
      </c>
      <c r="CE1069" s="139" t="n">
        <f aca="false">+DATOS_[[#This Row],[SALARIO BASE Ef]]+DATOS_[[#This Row],[Tot COMPL.SAL Ef]]</f>
        <v>0</v>
      </c>
      <c r="CF1069" s="139" t="n">
        <f aca="false">+SUM(DATOS_[[#This Row],[C.Extra.01]:[C.Extra.05]])</f>
        <v>0</v>
      </c>
      <c r="CG1069" s="139" t="n">
        <f aca="false">+DATOS_[[#This Row],[TOTAL SALARIO Ef]]+DATOS_[[#This Row],[Tot Extrasalarial Ef]]</f>
        <v>0</v>
      </c>
      <c r="CH1069" s="140" t="n">
        <f aca="false">MIN(IF(DATOS_[[#This Row],[Fecha Fin Contrato]]="",$D$4,DATOS_[[#This Row],[Fecha Fin Contrato]]),$D$4)-MAX(DATOS_[[#This Row],[Fecha de Contratación]],$D$3)+1</f>
        <v>1</v>
      </c>
      <c r="CI1069" s="141" t="str">
        <f aca="false">IF(COUNTIFS(DATOS_[id],DATOS_[[#This Row],[id]])&gt;1,DATOS_[[#This Row],[id]],"")</f>
        <v/>
      </c>
      <c r="CJ1069" s="141" t="n">
        <f aca="false">(Inicio!$G$10-DATOS_[[#This Row],[Fecha Nacimiento]])/365.25</f>
        <v>0</v>
      </c>
      <c r="CK1069" s="141" t="n">
        <f aca="false">(Inicio!$G$10-DATOS_[[#This Row],[Fecha de Antigüedad]])/365.25</f>
        <v>0</v>
      </c>
      <c r="CL1069" s="141" t="e">
        <f aca="false">+VLOOKUP(DATOS_[[#This Row],[Clave de Contrato]],TblTiposContrato13[],3,0)</f>
        <v>#N/A</v>
      </c>
      <c r="CM1069" s="141" t="e">
        <f aca="false">+VLOOKUP(DATOS_[[#This Row],[Clave de Contrato]],TblTiposContrato13[],4,0)</f>
        <v>#N/A</v>
      </c>
      <c r="CN1069" s="141" t="str">
        <f aca="false">VLOOKUP(DATOS_[[#This Row],[Edad]],CONTRATOS!TblRngEdad,2,1)</f>
        <v>20  o menos</v>
      </c>
      <c r="CO1069" s="141" t="str">
        <f aca="false">VLOOKUP(DATOS_[[#This Row],[Antigüedad]],TblRngAntg14[],2,1)</f>
        <v>0 a 1 años</v>
      </c>
    </row>
    <row r="1070" customFormat="false" ht="13.8" hidden="false" customHeight="false" outlineLevel="0" collapsed="false">
      <c r="D1070" s="128"/>
      <c r="E1070" s="129"/>
      <c r="F1070" s="129"/>
      <c r="G1070" s="129"/>
      <c r="H1070" s="130"/>
      <c r="I1070" s="131"/>
      <c r="J1070" s="128"/>
      <c r="K1070" s="132"/>
      <c r="L1070" s="132"/>
      <c r="M1070" s="133"/>
      <c r="N1070" s="133"/>
      <c r="O1070" s="133"/>
      <c r="P1070" s="129"/>
      <c r="Z1070" s="74"/>
      <c r="AA1070" s="75"/>
      <c r="AB1070" s="75"/>
      <c r="AC1070" s="129"/>
      <c r="AD1070" s="134"/>
      <c r="AE1070" s="134"/>
      <c r="AF1070" s="134"/>
      <c r="AG1070" s="134"/>
      <c r="AH1070" s="134"/>
      <c r="AI1070" s="134"/>
      <c r="AJ1070" s="134"/>
      <c r="AK1070" s="134"/>
      <c r="AL1070" s="134"/>
      <c r="AM1070" s="134"/>
      <c r="AN1070" s="134"/>
      <c r="AO1070" s="134"/>
      <c r="AP1070" s="134"/>
      <c r="AQ1070" s="134"/>
      <c r="AR1070" s="134"/>
      <c r="AS1070" s="134"/>
      <c r="AT1070" s="134"/>
      <c r="AU1070" s="134"/>
      <c r="AV1070" s="134"/>
      <c r="AW1070" s="134"/>
      <c r="AX1070" s="134"/>
      <c r="AY1070" s="134"/>
      <c r="AZ1070" s="134"/>
      <c r="BA1070" s="134"/>
      <c r="BB1070" s="134"/>
      <c r="BC1070" s="134"/>
      <c r="BD1070" s="134"/>
      <c r="BE1070" s="134"/>
      <c r="BF1070" s="134"/>
      <c r="BG1070" s="134"/>
      <c r="BH1070" s="134"/>
      <c r="BI1070" s="134"/>
      <c r="BJ1070" s="134"/>
      <c r="BK1070" s="134"/>
      <c r="BL1070" s="134"/>
      <c r="BM1070" s="135"/>
      <c r="BN1070" s="136" t="n">
        <f aca="false">+MAX($D$3,DATOS_[[#This Row],[Fecha Inicio Sit. Contract.]])</f>
        <v>0</v>
      </c>
      <c r="BO1070" s="136" t="n">
        <f aca="false">+MIN($D$4,DATOS_[[#This Row],[Fecha Fin Sit. Contract.]])</f>
        <v>0</v>
      </c>
      <c r="BP1070" s="137" t="n">
        <f aca="false">+DATOS_[[#This Row],[% de jornada]]*IF(DATOS_[[#This Row],[% jornada reducida]]="",1,DATOS_[[#This Row],[% jornada reducida]])</f>
        <v>0</v>
      </c>
      <c r="BQ1070" s="137" t="n">
        <f aca="false">+(DATOS_[[#This Row],[F.fin.cal]]-DATOS_[[#This Row],[F.ini.cal]]+1)/($D$4-$D$3+1)</f>
        <v>1</v>
      </c>
      <c r="BR1070" s="137" t="str">
        <f aca="false">IF(OR(AND(DATOS_[[#This Row],[Fecha Fin Contrato]]&lt;$D$3,DATOS_[[#This Row],[Fecha Fin Contrato]]&lt;&gt;""),DATOS_[[#This Row],[Fecha de Contratación]]&gt;$D$4),"Fuera","Dentro")</f>
        <v>Dentro</v>
      </c>
      <c r="BS1070" s="137" t="str">
        <f aca="false" t="array" ref="BS1070:BS1070">IF(MAX(IF(DATOS_[id]=DATOS_[[#This Row],[id]],DATOS_[F.fin.cal]))=DATOS_[[#This Row],[F.fin.cal]],"Sí","NO")</f>
        <v>Sí</v>
      </c>
      <c r="BT1070" s="137" t="str">
        <f aca="false">IF(AND(DATOS_[[#This Row],[% normaliz]]&lt;&gt;1,DATOS_[[#This Row],[% anualiz]]=1),"Sí","NO")</f>
        <v>Sí</v>
      </c>
      <c r="BU1070" s="137" t="str">
        <f aca="false">IF(AND(DATOS_[[#This Row],[% normaliz]]=1,DATOS_[[#This Row],[% anualiz]]&lt;&gt;1),"Sí","NO")</f>
        <v>NO</v>
      </c>
      <c r="BV1070" s="137" t="str">
        <f aca="false">IF(AND(DATOS_[[#This Row],[% normaliz]]&lt;&gt;1,DATOS_[[#This Row],[% anualiz]]&lt;&gt;1),"Sí","NO")</f>
        <v>NO</v>
      </c>
      <c r="BW1070" s="137" t="str">
        <f aca="false">+IF(DATOS_[[#This Row],[% normaliz]]*DATOS_[[#This Row],[% anualiz]]=1,"NO","Sí")</f>
        <v>Sí</v>
      </c>
      <c r="BX1070" s="138" t="e">
        <f aca="false">(DATOS_[[#This Row],[S.BASE]]*(1/DATOS_[[#This Row],[% normaliz]])*(1/DATOS_[[#This Row],[% anualiz]]))*IF(DATOS_[[#This Row],[Check Equiparado]]="Sí",1,0)</f>
        <v>#DIV/0!</v>
      </c>
      <c r="BY10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0" s="138" t="e">
        <f aca="false">+DATOS_[[#This Row],[SALARIO BASE Eq]]+DATOS_[[#This Row],[Tot COMPL.SAL Eq]]</f>
        <v>#DIV/0!</v>
      </c>
      <c r="CA1070" s="138" t="e">
        <f aca="false" t="array" ref="CA1070:CA10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0" s="138" t="e">
        <f aca="false">+DATOS_[[#This Row],[TOTAL SALARIO Eq]]+DATOS_[[#This Row],[Tot Extrasalarial Eq]]</f>
        <v>#DIV/0!</v>
      </c>
      <c r="CC1070" s="139" t="n">
        <f aca="false">DATOS_[[#This Row],[S.BASE]]</f>
        <v>0</v>
      </c>
      <c r="CD1070" s="139" t="n">
        <f aca="false">+SUM(DATOS_[[#This Row],[Conc.Sal.01]:[Conc.Sal.30]])</f>
        <v>0</v>
      </c>
      <c r="CE1070" s="139" t="n">
        <f aca="false">+DATOS_[[#This Row],[SALARIO BASE Ef]]+DATOS_[[#This Row],[Tot COMPL.SAL Ef]]</f>
        <v>0</v>
      </c>
      <c r="CF1070" s="139" t="n">
        <f aca="false">+SUM(DATOS_[[#This Row],[C.Extra.01]:[C.Extra.05]])</f>
        <v>0</v>
      </c>
      <c r="CG1070" s="139" t="n">
        <f aca="false">+DATOS_[[#This Row],[TOTAL SALARIO Ef]]+DATOS_[[#This Row],[Tot Extrasalarial Ef]]</f>
        <v>0</v>
      </c>
      <c r="CH1070" s="140" t="n">
        <f aca="false">MIN(IF(DATOS_[[#This Row],[Fecha Fin Contrato]]="",$D$4,DATOS_[[#This Row],[Fecha Fin Contrato]]),$D$4)-MAX(DATOS_[[#This Row],[Fecha de Contratación]],$D$3)+1</f>
        <v>1</v>
      </c>
      <c r="CI1070" s="141" t="str">
        <f aca="false">IF(COUNTIFS(DATOS_[id],DATOS_[[#This Row],[id]])&gt;1,DATOS_[[#This Row],[id]],"")</f>
        <v/>
      </c>
      <c r="CJ1070" s="141" t="n">
        <f aca="false">(Inicio!$G$10-DATOS_[[#This Row],[Fecha Nacimiento]])/365.25</f>
        <v>0</v>
      </c>
      <c r="CK1070" s="141" t="n">
        <f aca="false">(Inicio!$G$10-DATOS_[[#This Row],[Fecha de Antigüedad]])/365.25</f>
        <v>0</v>
      </c>
      <c r="CL1070" s="141" t="e">
        <f aca="false">+VLOOKUP(DATOS_[[#This Row],[Clave de Contrato]],TblTiposContrato13[],3,0)</f>
        <v>#N/A</v>
      </c>
      <c r="CM1070" s="141" t="e">
        <f aca="false">+VLOOKUP(DATOS_[[#This Row],[Clave de Contrato]],TblTiposContrato13[],4,0)</f>
        <v>#N/A</v>
      </c>
      <c r="CN1070" s="141" t="str">
        <f aca="false">VLOOKUP(DATOS_[[#This Row],[Edad]],CONTRATOS!TblRngEdad,2,1)</f>
        <v>20  o menos</v>
      </c>
      <c r="CO1070" s="141" t="str">
        <f aca="false">VLOOKUP(DATOS_[[#This Row],[Antigüedad]],TblRngAntg14[],2,1)</f>
        <v>0 a 1 años</v>
      </c>
    </row>
    <row r="1071" customFormat="false" ht="13.8" hidden="false" customHeight="false" outlineLevel="0" collapsed="false">
      <c r="D1071" s="128"/>
      <c r="E1071" s="129"/>
      <c r="F1071" s="129"/>
      <c r="G1071" s="129"/>
      <c r="H1071" s="130"/>
      <c r="I1071" s="131"/>
      <c r="J1071" s="128"/>
      <c r="K1071" s="132"/>
      <c r="L1071" s="132"/>
      <c r="M1071" s="133"/>
      <c r="N1071" s="133"/>
      <c r="O1071" s="133"/>
      <c r="P1071" s="129"/>
      <c r="Z1071" s="74"/>
      <c r="AA1071" s="75"/>
      <c r="AB1071" s="75"/>
      <c r="AC1071" s="129"/>
      <c r="AD1071" s="134"/>
      <c r="AE1071" s="134"/>
      <c r="AF1071" s="134"/>
      <c r="AG1071" s="134"/>
      <c r="AH1071" s="134"/>
      <c r="AI1071" s="134"/>
      <c r="AJ1071" s="134"/>
      <c r="AK1071" s="134"/>
      <c r="AL1071" s="134"/>
      <c r="AM1071" s="134"/>
      <c r="AN1071" s="134"/>
      <c r="AO1071" s="134"/>
      <c r="AP1071" s="134"/>
      <c r="AQ1071" s="134"/>
      <c r="AR1071" s="134"/>
      <c r="AS1071" s="134"/>
      <c r="AT1071" s="134"/>
      <c r="AU1071" s="134"/>
      <c r="AV1071" s="134"/>
      <c r="AW1071" s="134"/>
      <c r="AX1071" s="134"/>
      <c r="AY1071" s="134"/>
      <c r="AZ1071" s="134"/>
      <c r="BA1071" s="134"/>
      <c r="BB1071" s="134"/>
      <c r="BC1071" s="134"/>
      <c r="BD1071" s="134"/>
      <c r="BE1071" s="134"/>
      <c r="BF1071" s="134"/>
      <c r="BG1071" s="134"/>
      <c r="BH1071" s="134"/>
      <c r="BI1071" s="134"/>
      <c r="BJ1071" s="134"/>
      <c r="BK1071" s="134"/>
      <c r="BL1071" s="134"/>
      <c r="BM1071" s="135"/>
      <c r="BN1071" s="136" t="n">
        <f aca="false">+MAX($D$3,DATOS_[[#This Row],[Fecha Inicio Sit. Contract.]])</f>
        <v>0</v>
      </c>
      <c r="BO1071" s="136" t="n">
        <f aca="false">+MIN($D$4,DATOS_[[#This Row],[Fecha Fin Sit. Contract.]])</f>
        <v>0</v>
      </c>
      <c r="BP1071" s="137" t="n">
        <f aca="false">+DATOS_[[#This Row],[% de jornada]]*IF(DATOS_[[#This Row],[% jornada reducida]]="",1,DATOS_[[#This Row],[% jornada reducida]])</f>
        <v>0</v>
      </c>
      <c r="BQ1071" s="137" t="n">
        <f aca="false">+(DATOS_[[#This Row],[F.fin.cal]]-DATOS_[[#This Row],[F.ini.cal]]+1)/($D$4-$D$3+1)</f>
        <v>1</v>
      </c>
      <c r="BR1071" s="137" t="str">
        <f aca="false">IF(OR(AND(DATOS_[[#This Row],[Fecha Fin Contrato]]&lt;$D$3,DATOS_[[#This Row],[Fecha Fin Contrato]]&lt;&gt;""),DATOS_[[#This Row],[Fecha de Contratación]]&gt;$D$4),"Fuera","Dentro")</f>
        <v>Dentro</v>
      </c>
      <c r="BS1071" s="137" t="str">
        <f aca="false" t="array" ref="BS1071:BS1071">IF(MAX(IF(DATOS_[id]=DATOS_[[#This Row],[id]],DATOS_[F.fin.cal]))=DATOS_[[#This Row],[F.fin.cal]],"Sí","NO")</f>
        <v>Sí</v>
      </c>
      <c r="BT1071" s="137" t="str">
        <f aca="false">IF(AND(DATOS_[[#This Row],[% normaliz]]&lt;&gt;1,DATOS_[[#This Row],[% anualiz]]=1),"Sí","NO")</f>
        <v>Sí</v>
      </c>
      <c r="BU1071" s="137" t="str">
        <f aca="false">IF(AND(DATOS_[[#This Row],[% normaliz]]=1,DATOS_[[#This Row],[% anualiz]]&lt;&gt;1),"Sí","NO")</f>
        <v>NO</v>
      </c>
      <c r="BV1071" s="137" t="str">
        <f aca="false">IF(AND(DATOS_[[#This Row],[% normaliz]]&lt;&gt;1,DATOS_[[#This Row],[% anualiz]]&lt;&gt;1),"Sí","NO")</f>
        <v>NO</v>
      </c>
      <c r="BW1071" s="137" t="str">
        <f aca="false">+IF(DATOS_[[#This Row],[% normaliz]]*DATOS_[[#This Row],[% anualiz]]=1,"NO","Sí")</f>
        <v>Sí</v>
      </c>
      <c r="BX1071" s="138" t="e">
        <f aca="false">(DATOS_[[#This Row],[S.BASE]]*(1/DATOS_[[#This Row],[% normaliz]])*(1/DATOS_[[#This Row],[% anualiz]]))*IF(DATOS_[[#This Row],[Check Equiparado]]="Sí",1,0)</f>
        <v>#DIV/0!</v>
      </c>
      <c r="BY10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1" s="138" t="e">
        <f aca="false">+DATOS_[[#This Row],[SALARIO BASE Eq]]+DATOS_[[#This Row],[Tot COMPL.SAL Eq]]</f>
        <v>#DIV/0!</v>
      </c>
      <c r="CA1071" s="138" t="e">
        <f aca="false" t="array" ref="CA1071:CA10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1" s="138" t="e">
        <f aca="false">+DATOS_[[#This Row],[TOTAL SALARIO Eq]]+DATOS_[[#This Row],[Tot Extrasalarial Eq]]</f>
        <v>#DIV/0!</v>
      </c>
      <c r="CC1071" s="139" t="n">
        <f aca="false">DATOS_[[#This Row],[S.BASE]]</f>
        <v>0</v>
      </c>
      <c r="CD1071" s="139" t="n">
        <f aca="false">+SUM(DATOS_[[#This Row],[Conc.Sal.01]:[Conc.Sal.30]])</f>
        <v>0</v>
      </c>
      <c r="CE1071" s="139" t="n">
        <f aca="false">+DATOS_[[#This Row],[SALARIO BASE Ef]]+DATOS_[[#This Row],[Tot COMPL.SAL Ef]]</f>
        <v>0</v>
      </c>
      <c r="CF1071" s="139" t="n">
        <f aca="false">+SUM(DATOS_[[#This Row],[C.Extra.01]:[C.Extra.05]])</f>
        <v>0</v>
      </c>
      <c r="CG1071" s="139" t="n">
        <f aca="false">+DATOS_[[#This Row],[TOTAL SALARIO Ef]]+DATOS_[[#This Row],[Tot Extrasalarial Ef]]</f>
        <v>0</v>
      </c>
      <c r="CH1071" s="140" t="n">
        <f aca="false">MIN(IF(DATOS_[[#This Row],[Fecha Fin Contrato]]="",$D$4,DATOS_[[#This Row],[Fecha Fin Contrato]]),$D$4)-MAX(DATOS_[[#This Row],[Fecha de Contratación]],$D$3)+1</f>
        <v>1</v>
      </c>
      <c r="CI1071" s="141" t="str">
        <f aca="false">IF(COUNTIFS(DATOS_[id],DATOS_[[#This Row],[id]])&gt;1,DATOS_[[#This Row],[id]],"")</f>
        <v/>
      </c>
      <c r="CJ1071" s="141" t="n">
        <f aca="false">(Inicio!$G$10-DATOS_[[#This Row],[Fecha Nacimiento]])/365.25</f>
        <v>0</v>
      </c>
      <c r="CK1071" s="141" t="n">
        <f aca="false">(Inicio!$G$10-DATOS_[[#This Row],[Fecha de Antigüedad]])/365.25</f>
        <v>0</v>
      </c>
      <c r="CL1071" s="141" t="e">
        <f aca="false">+VLOOKUP(DATOS_[[#This Row],[Clave de Contrato]],TblTiposContrato13[],3,0)</f>
        <v>#N/A</v>
      </c>
      <c r="CM1071" s="141" t="e">
        <f aca="false">+VLOOKUP(DATOS_[[#This Row],[Clave de Contrato]],TblTiposContrato13[],4,0)</f>
        <v>#N/A</v>
      </c>
      <c r="CN1071" s="141" t="str">
        <f aca="false">VLOOKUP(DATOS_[[#This Row],[Edad]],CONTRATOS!TblRngEdad,2,1)</f>
        <v>20  o menos</v>
      </c>
      <c r="CO1071" s="141" t="str">
        <f aca="false">VLOOKUP(DATOS_[[#This Row],[Antigüedad]],TblRngAntg14[],2,1)</f>
        <v>0 a 1 años</v>
      </c>
    </row>
    <row r="1072" customFormat="false" ht="13.8" hidden="false" customHeight="false" outlineLevel="0" collapsed="false">
      <c r="D1072" s="128"/>
      <c r="E1072" s="129"/>
      <c r="F1072" s="129"/>
      <c r="G1072" s="129"/>
      <c r="H1072" s="130"/>
      <c r="I1072" s="131"/>
      <c r="J1072" s="128"/>
      <c r="K1072" s="132"/>
      <c r="L1072" s="132"/>
      <c r="M1072" s="133"/>
      <c r="N1072" s="133"/>
      <c r="O1072" s="133"/>
      <c r="P1072" s="129"/>
      <c r="Z1072" s="74"/>
      <c r="AA1072" s="75"/>
      <c r="AB1072" s="75"/>
      <c r="AC1072" s="129"/>
      <c r="AD1072" s="134"/>
      <c r="AE1072" s="134"/>
      <c r="AF1072" s="134"/>
      <c r="AG1072" s="134"/>
      <c r="AH1072" s="134"/>
      <c r="AI1072" s="134"/>
      <c r="AJ1072" s="134"/>
      <c r="AK1072" s="134"/>
      <c r="AL1072" s="134"/>
      <c r="AM1072" s="134"/>
      <c r="AN1072" s="134"/>
      <c r="AO1072" s="134"/>
      <c r="AP1072" s="134"/>
      <c r="AQ1072" s="134"/>
      <c r="AR1072" s="134"/>
      <c r="AS1072" s="134"/>
      <c r="AT1072" s="134"/>
      <c r="AU1072" s="134"/>
      <c r="AV1072" s="134"/>
      <c r="AW1072" s="134"/>
      <c r="AX1072" s="134"/>
      <c r="AY1072" s="134"/>
      <c r="AZ1072" s="134"/>
      <c r="BA1072" s="134"/>
      <c r="BB1072" s="134"/>
      <c r="BC1072" s="134"/>
      <c r="BD1072" s="134"/>
      <c r="BE1072" s="134"/>
      <c r="BF1072" s="134"/>
      <c r="BG1072" s="134"/>
      <c r="BH1072" s="134"/>
      <c r="BI1072" s="134"/>
      <c r="BJ1072" s="134"/>
      <c r="BK1072" s="134"/>
      <c r="BL1072" s="134"/>
      <c r="BM1072" s="135"/>
      <c r="BN1072" s="136" t="n">
        <f aca="false">+MAX($D$3,DATOS_[[#This Row],[Fecha Inicio Sit. Contract.]])</f>
        <v>0</v>
      </c>
      <c r="BO1072" s="136" t="n">
        <f aca="false">+MIN($D$4,DATOS_[[#This Row],[Fecha Fin Sit. Contract.]])</f>
        <v>0</v>
      </c>
      <c r="BP1072" s="137" t="n">
        <f aca="false">+DATOS_[[#This Row],[% de jornada]]*IF(DATOS_[[#This Row],[% jornada reducida]]="",1,DATOS_[[#This Row],[% jornada reducida]])</f>
        <v>0</v>
      </c>
      <c r="BQ1072" s="137" t="n">
        <f aca="false">+(DATOS_[[#This Row],[F.fin.cal]]-DATOS_[[#This Row],[F.ini.cal]]+1)/($D$4-$D$3+1)</f>
        <v>1</v>
      </c>
      <c r="BR1072" s="137" t="str">
        <f aca="false">IF(OR(AND(DATOS_[[#This Row],[Fecha Fin Contrato]]&lt;$D$3,DATOS_[[#This Row],[Fecha Fin Contrato]]&lt;&gt;""),DATOS_[[#This Row],[Fecha de Contratación]]&gt;$D$4),"Fuera","Dentro")</f>
        <v>Dentro</v>
      </c>
      <c r="BS1072" s="137" t="str">
        <f aca="false" t="array" ref="BS1072:BS1072">IF(MAX(IF(DATOS_[id]=DATOS_[[#This Row],[id]],DATOS_[F.fin.cal]))=DATOS_[[#This Row],[F.fin.cal]],"Sí","NO")</f>
        <v>Sí</v>
      </c>
      <c r="BT1072" s="137" t="str">
        <f aca="false">IF(AND(DATOS_[[#This Row],[% normaliz]]&lt;&gt;1,DATOS_[[#This Row],[% anualiz]]=1),"Sí","NO")</f>
        <v>Sí</v>
      </c>
      <c r="BU1072" s="137" t="str">
        <f aca="false">IF(AND(DATOS_[[#This Row],[% normaliz]]=1,DATOS_[[#This Row],[% anualiz]]&lt;&gt;1),"Sí","NO")</f>
        <v>NO</v>
      </c>
      <c r="BV1072" s="137" t="str">
        <f aca="false">IF(AND(DATOS_[[#This Row],[% normaliz]]&lt;&gt;1,DATOS_[[#This Row],[% anualiz]]&lt;&gt;1),"Sí","NO")</f>
        <v>NO</v>
      </c>
      <c r="BW1072" s="137" t="str">
        <f aca="false">+IF(DATOS_[[#This Row],[% normaliz]]*DATOS_[[#This Row],[% anualiz]]=1,"NO","Sí")</f>
        <v>Sí</v>
      </c>
      <c r="BX1072" s="138" t="e">
        <f aca="false">(DATOS_[[#This Row],[S.BASE]]*(1/DATOS_[[#This Row],[% normaliz]])*(1/DATOS_[[#This Row],[% anualiz]]))*IF(DATOS_[[#This Row],[Check Equiparado]]="Sí",1,0)</f>
        <v>#DIV/0!</v>
      </c>
      <c r="BY10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2" s="138" t="e">
        <f aca="false">+DATOS_[[#This Row],[SALARIO BASE Eq]]+DATOS_[[#This Row],[Tot COMPL.SAL Eq]]</f>
        <v>#DIV/0!</v>
      </c>
      <c r="CA1072" s="138" t="e">
        <f aca="false" t="array" ref="CA1072:CA10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2" s="138" t="e">
        <f aca="false">+DATOS_[[#This Row],[TOTAL SALARIO Eq]]+DATOS_[[#This Row],[Tot Extrasalarial Eq]]</f>
        <v>#DIV/0!</v>
      </c>
      <c r="CC1072" s="139" t="n">
        <f aca="false">DATOS_[[#This Row],[S.BASE]]</f>
        <v>0</v>
      </c>
      <c r="CD1072" s="139" t="n">
        <f aca="false">+SUM(DATOS_[[#This Row],[Conc.Sal.01]:[Conc.Sal.30]])</f>
        <v>0</v>
      </c>
      <c r="CE1072" s="139" t="n">
        <f aca="false">+DATOS_[[#This Row],[SALARIO BASE Ef]]+DATOS_[[#This Row],[Tot COMPL.SAL Ef]]</f>
        <v>0</v>
      </c>
      <c r="CF1072" s="139" t="n">
        <f aca="false">+SUM(DATOS_[[#This Row],[C.Extra.01]:[C.Extra.05]])</f>
        <v>0</v>
      </c>
      <c r="CG1072" s="139" t="n">
        <f aca="false">+DATOS_[[#This Row],[TOTAL SALARIO Ef]]+DATOS_[[#This Row],[Tot Extrasalarial Ef]]</f>
        <v>0</v>
      </c>
      <c r="CH1072" s="140" t="n">
        <f aca="false">MIN(IF(DATOS_[[#This Row],[Fecha Fin Contrato]]="",$D$4,DATOS_[[#This Row],[Fecha Fin Contrato]]),$D$4)-MAX(DATOS_[[#This Row],[Fecha de Contratación]],$D$3)+1</f>
        <v>1</v>
      </c>
      <c r="CI1072" s="141" t="str">
        <f aca="false">IF(COUNTIFS(DATOS_[id],DATOS_[[#This Row],[id]])&gt;1,DATOS_[[#This Row],[id]],"")</f>
        <v/>
      </c>
      <c r="CJ1072" s="141" t="n">
        <f aca="false">(Inicio!$G$10-DATOS_[[#This Row],[Fecha Nacimiento]])/365.25</f>
        <v>0</v>
      </c>
      <c r="CK1072" s="141" t="n">
        <f aca="false">(Inicio!$G$10-DATOS_[[#This Row],[Fecha de Antigüedad]])/365.25</f>
        <v>0</v>
      </c>
      <c r="CL1072" s="141" t="e">
        <f aca="false">+VLOOKUP(DATOS_[[#This Row],[Clave de Contrato]],TblTiposContrato13[],3,0)</f>
        <v>#N/A</v>
      </c>
      <c r="CM1072" s="141" t="e">
        <f aca="false">+VLOOKUP(DATOS_[[#This Row],[Clave de Contrato]],TblTiposContrato13[],4,0)</f>
        <v>#N/A</v>
      </c>
      <c r="CN1072" s="141" t="str">
        <f aca="false">VLOOKUP(DATOS_[[#This Row],[Edad]],CONTRATOS!TblRngEdad,2,1)</f>
        <v>20  o menos</v>
      </c>
      <c r="CO1072" s="141" t="str">
        <f aca="false">VLOOKUP(DATOS_[[#This Row],[Antigüedad]],TblRngAntg14[],2,1)</f>
        <v>0 a 1 años</v>
      </c>
    </row>
    <row r="1073" customFormat="false" ht="13.8" hidden="false" customHeight="false" outlineLevel="0" collapsed="false">
      <c r="D1073" s="128"/>
      <c r="E1073" s="129"/>
      <c r="F1073" s="129"/>
      <c r="G1073" s="129"/>
      <c r="H1073" s="130"/>
      <c r="I1073" s="131"/>
      <c r="J1073" s="128"/>
      <c r="K1073" s="132"/>
      <c r="L1073" s="132"/>
      <c r="M1073" s="133"/>
      <c r="N1073" s="133"/>
      <c r="O1073" s="133"/>
      <c r="P1073" s="129"/>
      <c r="Z1073" s="74"/>
      <c r="AA1073" s="75"/>
      <c r="AB1073" s="75"/>
      <c r="AC1073" s="129"/>
      <c r="AD1073" s="134"/>
      <c r="AE1073" s="134"/>
      <c r="AF1073" s="134"/>
      <c r="AG1073" s="134"/>
      <c r="AH1073" s="134"/>
      <c r="AI1073" s="134"/>
      <c r="AJ1073" s="134"/>
      <c r="AK1073" s="134"/>
      <c r="AL1073" s="134"/>
      <c r="AM1073" s="134"/>
      <c r="AN1073" s="134"/>
      <c r="AO1073" s="134"/>
      <c r="AP1073" s="134"/>
      <c r="AQ1073" s="134"/>
      <c r="AR1073" s="134"/>
      <c r="AS1073" s="134"/>
      <c r="AT1073" s="134"/>
      <c r="AU1073" s="134"/>
      <c r="AV1073" s="134"/>
      <c r="AW1073" s="134"/>
      <c r="AX1073" s="134"/>
      <c r="AY1073" s="134"/>
      <c r="AZ1073" s="134"/>
      <c r="BA1073" s="134"/>
      <c r="BB1073" s="134"/>
      <c r="BC1073" s="134"/>
      <c r="BD1073" s="134"/>
      <c r="BE1073" s="134"/>
      <c r="BF1073" s="134"/>
      <c r="BG1073" s="134"/>
      <c r="BH1073" s="134"/>
      <c r="BI1073" s="134"/>
      <c r="BJ1073" s="134"/>
      <c r="BK1073" s="134"/>
      <c r="BL1073" s="134"/>
      <c r="BM1073" s="135"/>
      <c r="BN1073" s="136" t="n">
        <f aca="false">+MAX($D$3,DATOS_[[#This Row],[Fecha Inicio Sit. Contract.]])</f>
        <v>0</v>
      </c>
      <c r="BO1073" s="136" t="n">
        <f aca="false">+MIN($D$4,DATOS_[[#This Row],[Fecha Fin Sit. Contract.]])</f>
        <v>0</v>
      </c>
      <c r="BP1073" s="137" t="n">
        <f aca="false">+DATOS_[[#This Row],[% de jornada]]*IF(DATOS_[[#This Row],[% jornada reducida]]="",1,DATOS_[[#This Row],[% jornada reducida]])</f>
        <v>0</v>
      </c>
      <c r="BQ1073" s="137" t="n">
        <f aca="false">+(DATOS_[[#This Row],[F.fin.cal]]-DATOS_[[#This Row],[F.ini.cal]]+1)/($D$4-$D$3+1)</f>
        <v>1</v>
      </c>
      <c r="BR1073" s="137" t="str">
        <f aca="false">IF(OR(AND(DATOS_[[#This Row],[Fecha Fin Contrato]]&lt;$D$3,DATOS_[[#This Row],[Fecha Fin Contrato]]&lt;&gt;""),DATOS_[[#This Row],[Fecha de Contratación]]&gt;$D$4),"Fuera","Dentro")</f>
        <v>Dentro</v>
      </c>
      <c r="BS1073" s="137" t="str">
        <f aca="false" t="array" ref="BS1073:BS1073">IF(MAX(IF(DATOS_[id]=DATOS_[[#This Row],[id]],DATOS_[F.fin.cal]))=DATOS_[[#This Row],[F.fin.cal]],"Sí","NO")</f>
        <v>Sí</v>
      </c>
      <c r="BT1073" s="137" t="str">
        <f aca="false">IF(AND(DATOS_[[#This Row],[% normaliz]]&lt;&gt;1,DATOS_[[#This Row],[% anualiz]]=1),"Sí","NO")</f>
        <v>Sí</v>
      </c>
      <c r="BU1073" s="137" t="str">
        <f aca="false">IF(AND(DATOS_[[#This Row],[% normaliz]]=1,DATOS_[[#This Row],[% anualiz]]&lt;&gt;1),"Sí","NO")</f>
        <v>NO</v>
      </c>
      <c r="BV1073" s="137" t="str">
        <f aca="false">IF(AND(DATOS_[[#This Row],[% normaliz]]&lt;&gt;1,DATOS_[[#This Row],[% anualiz]]&lt;&gt;1),"Sí","NO")</f>
        <v>NO</v>
      </c>
      <c r="BW1073" s="137" t="str">
        <f aca="false">+IF(DATOS_[[#This Row],[% normaliz]]*DATOS_[[#This Row],[% anualiz]]=1,"NO","Sí")</f>
        <v>Sí</v>
      </c>
      <c r="BX1073" s="138" t="e">
        <f aca="false">(DATOS_[[#This Row],[S.BASE]]*(1/DATOS_[[#This Row],[% normaliz]])*(1/DATOS_[[#This Row],[% anualiz]]))*IF(DATOS_[[#This Row],[Check Equiparado]]="Sí",1,0)</f>
        <v>#DIV/0!</v>
      </c>
      <c r="BY10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3" s="138" t="e">
        <f aca="false">+DATOS_[[#This Row],[SALARIO BASE Eq]]+DATOS_[[#This Row],[Tot COMPL.SAL Eq]]</f>
        <v>#DIV/0!</v>
      </c>
      <c r="CA1073" s="138" t="e">
        <f aca="false" t="array" ref="CA1073:CA10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3" s="138" t="e">
        <f aca="false">+DATOS_[[#This Row],[TOTAL SALARIO Eq]]+DATOS_[[#This Row],[Tot Extrasalarial Eq]]</f>
        <v>#DIV/0!</v>
      </c>
      <c r="CC1073" s="139" t="n">
        <f aca="false">DATOS_[[#This Row],[S.BASE]]</f>
        <v>0</v>
      </c>
      <c r="CD1073" s="139" t="n">
        <f aca="false">+SUM(DATOS_[[#This Row],[Conc.Sal.01]:[Conc.Sal.30]])</f>
        <v>0</v>
      </c>
      <c r="CE1073" s="139" t="n">
        <f aca="false">+DATOS_[[#This Row],[SALARIO BASE Ef]]+DATOS_[[#This Row],[Tot COMPL.SAL Ef]]</f>
        <v>0</v>
      </c>
      <c r="CF1073" s="139" t="n">
        <f aca="false">+SUM(DATOS_[[#This Row],[C.Extra.01]:[C.Extra.05]])</f>
        <v>0</v>
      </c>
      <c r="CG1073" s="139" t="n">
        <f aca="false">+DATOS_[[#This Row],[TOTAL SALARIO Ef]]+DATOS_[[#This Row],[Tot Extrasalarial Ef]]</f>
        <v>0</v>
      </c>
      <c r="CH1073" s="140" t="n">
        <f aca="false">MIN(IF(DATOS_[[#This Row],[Fecha Fin Contrato]]="",$D$4,DATOS_[[#This Row],[Fecha Fin Contrato]]),$D$4)-MAX(DATOS_[[#This Row],[Fecha de Contratación]],$D$3)+1</f>
        <v>1</v>
      </c>
      <c r="CI1073" s="141" t="str">
        <f aca="false">IF(COUNTIFS(DATOS_[id],DATOS_[[#This Row],[id]])&gt;1,DATOS_[[#This Row],[id]],"")</f>
        <v/>
      </c>
      <c r="CJ1073" s="141" t="n">
        <f aca="false">(Inicio!$G$10-DATOS_[[#This Row],[Fecha Nacimiento]])/365.25</f>
        <v>0</v>
      </c>
      <c r="CK1073" s="141" t="n">
        <f aca="false">(Inicio!$G$10-DATOS_[[#This Row],[Fecha de Antigüedad]])/365.25</f>
        <v>0</v>
      </c>
      <c r="CL1073" s="141" t="e">
        <f aca="false">+VLOOKUP(DATOS_[[#This Row],[Clave de Contrato]],TblTiposContrato13[],3,0)</f>
        <v>#N/A</v>
      </c>
      <c r="CM1073" s="141" t="e">
        <f aca="false">+VLOOKUP(DATOS_[[#This Row],[Clave de Contrato]],TblTiposContrato13[],4,0)</f>
        <v>#N/A</v>
      </c>
      <c r="CN1073" s="141" t="str">
        <f aca="false">VLOOKUP(DATOS_[[#This Row],[Edad]],CONTRATOS!TblRngEdad,2,1)</f>
        <v>20  o menos</v>
      </c>
      <c r="CO1073" s="141" t="str">
        <f aca="false">VLOOKUP(DATOS_[[#This Row],[Antigüedad]],TblRngAntg14[],2,1)</f>
        <v>0 a 1 años</v>
      </c>
    </row>
    <row r="1074" customFormat="false" ht="13.8" hidden="false" customHeight="false" outlineLevel="0" collapsed="false">
      <c r="D1074" s="128"/>
      <c r="E1074" s="129"/>
      <c r="F1074" s="129"/>
      <c r="G1074" s="129"/>
      <c r="H1074" s="130"/>
      <c r="I1074" s="131"/>
      <c r="J1074" s="128"/>
      <c r="K1074" s="132"/>
      <c r="L1074" s="132"/>
      <c r="M1074" s="133"/>
      <c r="N1074" s="133"/>
      <c r="O1074" s="133"/>
      <c r="P1074" s="129"/>
      <c r="Z1074" s="74"/>
      <c r="AA1074" s="75"/>
      <c r="AB1074" s="75"/>
      <c r="AC1074" s="129"/>
      <c r="AD1074" s="134"/>
      <c r="AE1074" s="134"/>
      <c r="AF1074" s="134"/>
      <c r="AG1074" s="134"/>
      <c r="AH1074" s="134"/>
      <c r="AI1074" s="134"/>
      <c r="AJ1074" s="134"/>
      <c r="AK1074" s="134"/>
      <c r="AL1074" s="134"/>
      <c r="AM1074" s="134"/>
      <c r="AN1074" s="134"/>
      <c r="AO1074" s="134"/>
      <c r="AP1074" s="134"/>
      <c r="AQ1074" s="134"/>
      <c r="AR1074" s="134"/>
      <c r="AS1074" s="134"/>
      <c r="AT1074" s="134"/>
      <c r="AU1074" s="134"/>
      <c r="AV1074" s="134"/>
      <c r="AW1074" s="134"/>
      <c r="AX1074" s="134"/>
      <c r="AY1074" s="134"/>
      <c r="AZ1074" s="134"/>
      <c r="BA1074" s="134"/>
      <c r="BB1074" s="134"/>
      <c r="BC1074" s="134"/>
      <c r="BD1074" s="134"/>
      <c r="BE1074" s="134"/>
      <c r="BF1074" s="134"/>
      <c r="BG1074" s="134"/>
      <c r="BH1074" s="134"/>
      <c r="BI1074" s="134"/>
      <c r="BJ1074" s="134"/>
      <c r="BK1074" s="134"/>
      <c r="BL1074" s="134"/>
      <c r="BM1074" s="135"/>
      <c r="BN1074" s="136" t="n">
        <f aca="false">+MAX($D$3,DATOS_[[#This Row],[Fecha Inicio Sit. Contract.]])</f>
        <v>0</v>
      </c>
      <c r="BO1074" s="136" t="n">
        <f aca="false">+MIN($D$4,DATOS_[[#This Row],[Fecha Fin Sit. Contract.]])</f>
        <v>0</v>
      </c>
      <c r="BP1074" s="137" t="n">
        <f aca="false">+DATOS_[[#This Row],[% de jornada]]*IF(DATOS_[[#This Row],[% jornada reducida]]="",1,DATOS_[[#This Row],[% jornada reducida]])</f>
        <v>0</v>
      </c>
      <c r="BQ1074" s="137" t="n">
        <f aca="false">+(DATOS_[[#This Row],[F.fin.cal]]-DATOS_[[#This Row],[F.ini.cal]]+1)/($D$4-$D$3+1)</f>
        <v>1</v>
      </c>
      <c r="BR1074" s="137" t="str">
        <f aca="false">IF(OR(AND(DATOS_[[#This Row],[Fecha Fin Contrato]]&lt;$D$3,DATOS_[[#This Row],[Fecha Fin Contrato]]&lt;&gt;""),DATOS_[[#This Row],[Fecha de Contratación]]&gt;$D$4),"Fuera","Dentro")</f>
        <v>Dentro</v>
      </c>
      <c r="BS1074" s="137" t="str">
        <f aca="false" t="array" ref="BS1074:BS1074">IF(MAX(IF(DATOS_[id]=DATOS_[[#This Row],[id]],DATOS_[F.fin.cal]))=DATOS_[[#This Row],[F.fin.cal]],"Sí","NO")</f>
        <v>Sí</v>
      </c>
      <c r="BT1074" s="137" t="str">
        <f aca="false">IF(AND(DATOS_[[#This Row],[% normaliz]]&lt;&gt;1,DATOS_[[#This Row],[% anualiz]]=1),"Sí","NO")</f>
        <v>Sí</v>
      </c>
      <c r="BU1074" s="137" t="str">
        <f aca="false">IF(AND(DATOS_[[#This Row],[% normaliz]]=1,DATOS_[[#This Row],[% anualiz]]&lt;&gt;1),"Sí","NO")</f>
        <v>NO</v>
      </c>
      <c r="BV1074" s="137" t="str">
        <f aca="false">IF(AND(DATOS_[[#This Row],[% normaliz]]&lt;&gt;1,DATOS_[[#This Row],[% anualiz]]&lt;&gt;1),"Sí","NO")</f>
        <v>NO</v>
      </c>
      <c r="BW1074" s="137" t="str">
        <f aca="false">+IF(DATOS_[[#This Row],[% normaliz]]*DATOS_[[#This Row],[% anualiz]]=1,"NO","Sí")</f>
        <v>Sí</v>
      </c>
      <c r="BX1074" s="138" t="e">
        <f aca="false">(DATOS_[[#This Row],[S.BASE]]*(1/DATOS_[[#This Row],[% normaliz]])*(1/DATOS_[[#This Row],[% anualiz]]))*IF(DATOS_[[#This Row],[Check Equiparado]]="Sí",1,0)</f>
        <v>#DIV/0!</v>
      </c>
      <c r="BY10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4" s="138" t="e">
        <f aca="false">+DATOS_[[#This Row],[SALARIO BASE Eq]]+DATOS_[[#This Row],[Tot COMPL.SAL Eq]]</f>
        <v>#DIV/0!</v>
      </c>
      <c r="CA1074" s="138" t="e">
        <f aca="false" t="array" ref="CA1074:CA10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4" s="138" t="e">
        <f aca="false">+DATOS_[[#This Row],[TOTAL SALARIO Eq]]+DATOS_[[#This Row],[Tot Extrasalarial Eq]]</f>
        <v>#DIV/0!</v>
      </c>
      <c r="CC1074" s="139" t="n">
        <f aca="false">DATOS_[[#This Row],[S.BASE]]</f>
        <v>0</v>
      </c>
      <c r="CD1074" s="139" t="n">
        <f aca="false">+SUM(DATOS_[[#This Row],[Conc.Sal.01]:[Conc.Sal.30]])</f>
        <v>0</v>
      </c>
      <c r="CE1074" s="139" t="n">
        <f aca="false">+DATOS_[[#This Row],[SALARIO BASE Ef]]+DATOS_[[#This Row],[Tot COMPL.SAL Ef]]</f>
        <v>0</v>
      </c>
      <c r="CF1074" s="139" t="n">
        <f aca="false">+SUM(DATOS_[[#This Row],[C.Extra.01]:[C.Extra.05]])</f>
        <v>0</v>
      </c>
      <c r="CG1074" s="139" t="n">
        <f aca="false">+DATOS_[[#This Row],[TOTAL SALARIO Ef]]+DATOS_[[#This Row],[Tot Extrasalarial Ef]]</f>
        <v>0</v>
      </c>
      <c r="CH1074" s="140" t="n">
        <f aca="false">MIN(IF(DATOS_[[#This Row],[Fecha Fin Contrato]]="",$D$4,DATOS_[[#This Row],[Fecha Fin Contrato]]),$D$4)-MAX(DATOS_[[#This Row],[Fecha de Contratación]],$D$3)+1</f>
        <v>1</v>
      </c>
      <c r="CI1074" s="141" t="str">
        <f aca="false">IF(COUNTIFS(DATOS_[id],DATOS_[[#This Row],[id]])&gt;1,DATOS_[[#This Row],[id]],"")</f>
        <v/>
      </c>
      <c r="CJ1074" s="141" t="n">
        <f aca="false">(Inicio!$G$10-DATOS_[[#This Row],[Fecha Nacimiento]])/365.25</f>
        <v>0</v>
      </c>
      <c r="CK1074" s="141" t="n">
        <f aca="false">(Inicio!$G$10-DATOS_[[#This Row],[Fecha de Antigüedad]])/365.25</f>
        <v>0</v>
      </c>
      <c r="CL1074" s="141" t="e">
        <f aca="false">+VLOOKUP(DATOS_[[#This Row],[Clave de Contrato]],TblTiposContrato13[],3,0)</f>
        <v>#N/A</v>
      </c>
      <c r="CM1074" s="141" t="e">
        <f aca="false">+VLOOKUP(DATOS_[[#This Row],[Clave de Contrato]],TblTiposContrato13[],4,0)</f>
        <v>#N/A</v>
      </c>
      <c r="CN1074" s="141" t="str">
        <f aca="false">VLOOKUP(DATOS_[[#This Row],[Edad]],CONTRATOS!TblRngEdad,2,1)</f>
        <v>20  o menos</v>
      </c>
      <c r="CO1074" s="141" t="str">
        <f aca="false">VLOOKUP(DATOS_[[#This Row],[Antigüedad]],TblRngAntg14[],2,1)</f>
        <v>0 a 1 años</v>
      </c>
    </row>
    <row r="1075" customFormat="false" ht="13.8" hidden="false" customHeight="false" outlineLevel="0" collapsed="false">
      <c r="D1075" s="128"/>
      <c r="E1075" s="129"/>
      <c r="F1075" s="129"/>
      <c r="G1075" s="129"/>
      <c r="H1075" s="130"/>
      <c r="I1075" s="131"/>
      <c r="J1075" s="128"/>
      <c r="K1075" s="132"/>
      <c r="L1075" s="132"/>
      <c r="M1075" s="133"/>
      <c r="N1075" s="133"/>
      <c r="O1075" s="133"/>
      <c r="P1075" s="129"/>
      <c r="Z1075" s="74"/>
      <c r="AA1075" s="75"/>
      <c r="AB1075" s="75"/>
      <c r="AC1075" s="129"/>
      <c r="AD1075" s="134"/>
      <c r="AE1075" s="134"/>
      <c r="AF1075" s="134"/>
      <c r="AG1075" s="134"/>
      <c r="AH1075" s="134"/>
      <c r="AI1075" s="134"/>
      <c r="AJ1075" s="134"/>
      <c r="AK1075" s="134"/>
      <c r="AL1075" s="134"/>
      <c r="AM1075" s="134"/>
      <c r="AN1075" s="134"/>
      <c r="AO1075" s="134"/>
      <c r="AP1075" s="134"/>
      <c r="AQ1075" s="134"/>
      <c r="AR1075" s="134"/>
      <c r="AS1075" s="134"/>
      <c r="AT1075" s="134"/>
      <c r="AU1075" s="134"/>
      <c r="AV1075" s="134"/>
      <c r="AW1075" s="134"/>
      <c r="AX1075" s="134"/>
      <c r="AY1075" s="134"/>
      <c r="AZ1075" s="134"/>
      <c r="BA1075" s="134"/>
      <c r="BB1075" s="134"/>
      <c r="BC1075" s="134"/>
      <c r="BD1075" s="134"/>
      <c r="BE1075" s="134"/>
      <c r="BF1075" s="134"/>
      <c r="BG1075" s="134"/>
      <c r="BH1075" s="134"/>
      <c r="BI1075" s="134"/>
      <c r="BJ1075" s="134"/>
      <c r="BK1075" s="134"/>
      <c r="BL1075" s="134"/>
      <c r="BM1075" s="135"/>
      <c r="BN1075" s="136" t="n">
        <f aca="false">+MAX($D$3,DATOS_[[#This Row],[Fecha Inicio Sit. Contract.]])</f>
        <v>0</v>
      </c>
      <c r="BO1075" s="136" t="n">
        <f aca="false">+MIN($D$4,DATOS_[[#This Row],[Fecha Fin Sit. Contract.]])</f>
        <v>0</v>
      </c>
      <c r="BP1075" s="137" t="n">
        <f aca="false">+DATOS_[[#This Row],[% de jornada]]*IF(DATOS_[[#This Row],[% jornada reducida]]="",1,DATOS_[[#This Row],[% jornada reducida]])</f>
        <v>0</v>
      </c>
      <c r="BQ1075" s="137" t="n">
        <f aca="false">+(DATOS_[[#This Row],[F.fin.cal]]-DATOS_[[#This Row],[F.ini.cal]]+1)/($D$4-$D$3+1)</f>
        <v>1</v>
      </c>
      <c r="BR1075" s="137" t="str">
        <f aca="false">IF(OR(AND(DATOS_[[#This Row],[Fecha Fin Contrato]]&lt;$D$3,DATOS_[[#This Row],[Fecha Fin Contrato]]&lt;&gt;""),DATOS_[[#This Row],[Fecha de Contratación]]&gt;$D$4),"Fuera","Dentro")</f>
        <v>Dentro</v>
      </c>
      <c r="BS1075" s="137" t="str">
        <f aca="false" t="array" ref="BS1075:BS1075">IF(MAX(IF(DATOS_[id]=DATOS_[[#This Row],[id]],DATOS_[F.fin.cal]))=DATOS_[[#This Row],[F.fin.cal]],"Sí","NO")</f>
        <v>Sí</v>
      </c>
      <c r="BT1075" s="137" t="str">
        <f aca="false">IF(AND(DATOS_[[#This Row],[% normaliz]]&lt;&gt;1,DATOS_[[#This Row],[% anualiz]]=1),"Sí","NO")</f>
        <v>Sí</v>
      </c>
      <c r="BU1075" s="137" t="str">
        <f aca="false">IF(AND(DATOS_[[#This Row],[% normaliz]]=1,DATOS_[[#This Row],[% anualiz]]&lt;&gt;1),"Sí","NO")</f>
        <v>NO</v>
      </c>
      <c r="BV1075" s="137" t="str">
        <f aca="false">IF(AND(DATOS_[[#This Row],[% normaliz]]&lt;&gt;1,DATOS_[[#This Row],[% anualiz]]&lt;&gt;1),"Sí","NO")</f>
        <v>NO</v>
      </c>
      <c r="BW1075" s="137" t="str">
        <f aca="false">+IF(DATOS_[[#This Row],[% normaliz]]*DATOS_[[#This Row],[% anualiz]]=1,"NO","Sí")</f>
        <v>Sí</v>
      </c>
      <c r="BX1075" s="138" t="e">
        <f aca="false">(DATOS_[[#This Row],[S.BASE]]*(1/DATOS_[[#This Row],[% normaliz]])*(1/DATOS_[[#This Row],[% anualiz]]))*IF(DATOS_[[#This Row],[Check Equiparado]]="Sí",1,0)</f>
        <v>#DIV/0!</v>
      </c>
      <c r="BY10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5" s="138" t="e">
        <f aca="false">+DATOS_[[#This Row],[SALARIO BASE Eq]]+DATOS_[[#This Row],[Tot COMPL.SAL Eq]]</f>
        <v>#DIV/0!</v>
      </c>
      <c r="CA1075" s="138" t="e">
        <f aca="false" t="array" ref="CA1075:CA10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5" s="138" t="e">
        <f aca="false">+DATOS_[[#This Row],[TOTAL SALARIO Eq]]+DATOS_[[#This Row],[Tot Extrasalarial Eq]]</f>
        <v>#DIV/0!</v>
      </c>
      <c r="CC1075" s="139" t="n">
        <f aca="false">DATOS_[[#This Row],[S.BASE]]</f>
        <v>0</v>
      </c>
      <c r="CD1075" s="139" t="n">
        <f aca="false">+SUM(DATOS_[[#This Row],[Conc.Sal.01]:[Conc.Sal.30]])</f>
        <v>0</v>
      </c>
      <c r="CE1075" s="139" t="n">
        <f aca="false">+DATOS_[[#This Row],[SALARIO BASE Ef]]+DATOS_[[#This Row],[Tot COMPL.SAL Ef]]</f>
        <v>0</v>
      </c>
      <c r="CF1075" s="139" t="n">
        <f aca="false">+SUM(DATOS_[[#This Row],[C.Extra.01]:[C.Extra.05]])</f>
        <v>0</v>
      </c>
      <c r="CG1075" s="139" t="n">
        <f aca="false">+DATOS_[[#This Row],[TOTAL SALARIO Ef]]+DATOS_[[#This Row],[Tot Extrasalarial Ef]]</f>
        <v>0</v>
      </c>
      <c r="CH1075" s="140" t="n">
        <f aca="false">MIN(IF(DATOS_[[#This Row],[Fecha Fin Contrato]]="",$D$4,DATOS_[[#This Row],[Fecha Fin Contrato]]),$D$4)-MAX(DATOS_[[#This Row],[Fecha de Contratación]],$D$3)+1</f>
        <v>1</v>
      </c>
      <c r="CI1075" s="141" t="str">
        <f aca="false">IF(COUNTIFS(DATOS_[id],DATOS_[[#This Row],[id]])&gt;1,DATOS_[[#This Row],[id]],"")</f>
        <v/>
      </c>
      <c r="CJ1075" s="141" t="n">
        <f aca="false">(Inicio!$G$10-DATOS_[[#This Row],[Fecha Nacimiento]])/365.25</f>
        <v>0</v>
      </c>
      <c r="CK1075" s="141" t="n">
        <f aca="false">(Inicio!$G$10-DATOS_[[#This Row],[Fecha de Antigüedad]])/365.25</f>
        <v>0</v>
      </c>
      <c r="CL1075" s="141" t="e">
        <f aca="false">+VLOOKUP(DATOS_[[#This Row],[Clave de Contrato]],TblTiposContrato13[],3,0)</f>
        <v>#N/A</v>
      </c>
      <c r="CM1075" s="141" t="e">
        <f aca="false">+VLOOKUP(DATOS_[[#This Row],[Clave de Contrato]],TblTiposContrato13[],4,0)</f>
        <v>#N/A</v>
      </c>
      <c r="CN1075" s="141" t="str">
        <f aca="false">VLOOKUP(DATOS_[[#This Row],[Edad]],CONTRATOS!TblRngEdad,2,1)</f>
        <v>20  o menos</v>
      </c>
      <c r="CO1075" s="141" t="str">
        <f aca="false">VLOOKUP(DATOS_[[#This Row],[Antigüedad]],TblRngAntg14[],2,1)</f>
        <v>0 a 1 años</v>
      </c>
    </row>
    <row r="1076" customFormat="false" ht="13.8" hidden="false" customHeight="false" outlineLevel="0" collapsed="false">
      <c r="D1076" s="128"/>
      <c r="E1076" s="129"/>
      <c r="F1076" s="129"/>
      <c r="G1076" s="129"/>
      <c r="H1076" s="130"/>
      <c r="I1076" s="131"/>
      <c r="J1076" s="128"/>
      <c r="K1076" s="132"/>
      <c r="L1076" s="132"/>
      <c r="M1076" s="133"/>
      <c r="N1076" s="133"/>
      <c r="O1076" s="133"/>
      <c r="P1076" s="129"/>
      <c r="Z1076" s="74"/>
      <c r="AA1076" s="75"/>
      <c r="AB1076" s="75"/>
      <c r="AC1076" s="129"/>
      <c r="AD1076" s="134"/>
      <c r="AE1076" s="134"/>
      <c r="AF1076" s="134"/>
      <c r="AG1076" s="134"/>
      <c r="AH1076" s="134"/>
      <c r="AI1076" s="134"/>
      <c r="AJ1076" s="134"/>
      <c r="AK1076" s="134"/>
      <c r="AL1076" s="134"/>
      <c r="AM1076" s="134"/>
      <c r="AN1076" s="134"/>
      <c r="AO1076" s="134"/>
      <c r="AP1076" s="134"/>
      <c r="AQ1076" s="134"/>
      <c r="AR1076" s="134"/>
      <c r="AS1076" s="134"/>
      <c r="AT1076" s="134"/>
      <c r="AU1076" s="134"/>
      <c r="AV1076" s="134"/>
      <c r="AW1076" s="134"/>
      <c r="AX1076" s="134"/>
      <c r="AY1076" s="134"/>
      <c r="AZ1076" s="134"/>
      <c r="BA1076" s="134"/>
      <c r="BB1076" s="134"/>
      <c r="BC1076" s="134"/>
      <c r="BD1076" s="134"/>
      <c r="BE1076" s="134"/>
      <c r="BF1076" s="134"/>
      <c r="BG1076" s="134"/>
      <c r="BH1076" s="134"/>
      <c r="BI1076" s="134"/>
      <c r="BJ1076" s="134"/>
      <c r="BK1076" s="134"/>
      <c r="BL1076" s="134"/>
      <c r="BM1076" s="135"/>
      <c r="BN1076" s="136" t="n">
        <f aca="false">+MAX($D$3,DATOS_[[#This Row],[Fecha Inicio Sit. Contract.]])</f>
        <v>0</v>
      </c>
      <c r="BO1076" s="136" t="n">
        <f aca="false">+MIN($D$4,DATOS_[[#This Row],[Fecha Fin Sit. Contract.]])</f>
        <v>0</v>
      </c>
      <c r="BP1076" s="137" t="n">
        <f aca="false">+DATOS_[[#This Row],[% de jornada]]*IF(DATOS_[[#This Row],[% jornada reducida]]="",1,DATOS_[[#This Row],[% jornada reducida]])</f>
        <v>0</v>
      </c>
      <c r="BQ1076" s="137" t="n">
        <f aca="false">+(DATOS_[[#This Row],[F.fin.cal]]-DATOS_[[#This Row],[F.ini.cal]]+1)/($D$4-$D$3+1)</f>
        <v>1</v>
      </c>
      <c r="BR1076" s="137" t="str">
        <f aca="false">IF(OR(AND(DATOS_[[#This Row],[Fecha Fin Contrato]]&lt;$D$3,DATOS_[[#This Row],[Fecha Fin Contrato]]&lt;&gt;""),DATOS_[[#This Row],[Fecha de Contratación]]&gt;$D$4),"Fuera","Dentro")</f>
        <v>Dentro</v>
      </c>
      <c r="BS1076" s="137" t="str">
        <f aca="false" t="array" ref="BS1076:BS1076">IF(MAX(IF(DATOS_[id]=DATOS_[[#This Row],[id]],DATOS_[F.fin.cal]))=DATOS_[[#This Row],[F.fin.cal]],"Sí","NO")</f>
        <v>Sí</v>
      </c>
      <c r="BT1076" s="137" t="str">
        <f aca="false">IF(AND(DATOS_[[#This Row],[% normaliz]]&lt;&gt;1,DATOS_[[#This Row],[% anualiz]]=1),"Sí","NO")</f>
        <v>Sí</v>
      </c>
      <c r="BU1076" s="137" t="str">
        <f aca="false">IF(AND(DATOS_[[#This Row],[% normaliz]]=1,DATOS_[[#This Row],[% anualiz]]&lt;&gt;1),"Sí","NO")</f>
        <v>NO</v>
      </c>
      <c r="BV1076" s="137" t="str">
        <f aca="false">IF(AND(DATOS_[[#This Row],[% normaliz]]&lt;&gt;1,DATOS_[[#This Row],[% anualiz]]&lt;&gt;1),"Sí","NO")</f>
        <v>NO</v>
      </c>
      <c r="BW1076" s="137" t="str">
        <f aca="false">+IF(DATOS_[[#This Row],[% normaliz]]*DATOS_[[#This Row],[% anualiz]]=1,"NO","Sí")</f>
        <v>Sí</v>
      </c>
      <c r="BX1076" s="138" t="e">
        <f aca="false">(DATOS_[[#This Row],[S.BASE]]*(1/DATOS_[[#This Row],[% normaliz]])*(1/DATOS_[[#This Row],[% anualiz]]))*IF(DATOS_[[#This Row],[Check Equiparado]]="Sí",1,0)</f>
        <v>#DIV/0!</v>
      </c>
      <c r="BY10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6" s="138" t="e">
        <f aca="false">+DATOS_[[#This Row],[SALARIO BASE Eq]]+DATOS_[[#This Row],[Tot COMPL.SAL Eq]]</f>
        <v>#DIV/0!</v>
      </c>
      <c r="CA1076" s="138" t="e">
        <f aca="false" t="array" ref="CA1076:CA10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6" s="138" t="e">
        <f aca="false">+DATOS_[[#This Row],[TOTAL SALARIO Eq]]+DATOS_[[#This Row],[Tot Extrasalarial Eq]]</f>
        <v>#DIV/0!</v>
      </c>
      <c r="CC1076" s="139" t="n">
        <f aca="false">DATOS_[[#This Row],[S.BASE]]</f>
        <v>0</v>
      </c>
      <c r="CD1076" s="139" t="n">
        <f aca="false">+SUM(DATOS_[[#This Row],[Conc.Sal.01]:[Conc.Sal.30]])</f>
        <v>0</v>
      </c>
      <c r="CE1076" s="139" t="n">
        <f aca="false">+DATOS_[[#This Row],[SALARIO BASE Ef]]+DATOS_[[#This Row],[Tot COMPL.SAL Ef]]</f>
        <v>0</v>
      </c>
      <c r="CF1076" s="139" t="n">
        <f aca="false">+SUM(DATOS_[[#This Row],[C.Extra.01]:[C.Extra.05]])</f>
        <v>0</v>
      </c>
      <c r="CG1076" s="139" t="n">
        <f aca="false">+DATOS_[[#This Row],[TOTAL SALARIO Ef]]+DATOS_[[#This Row],[Tot Extrasalarial Ef]]</f>
        <v>0</v>
      </c>
      <c r="CH1076" s="140" t="n">
        <f aca="false">MIN(IF(DATOS_[[#This Row],[Fecha Fin Contrato]]="",$D$4,DATOS_[[#This Row],[Fecha Fin Contrato]]),$D$4)-MAX(DATOS_[[#This Row],[Fecha de Contratación]],$D$3)+1</f>
        <v>1</v>
      </c>
      <c r="CI1076" s="141" t="str">
        <f aca="false">IF(COUNTIFS(DATOS_[id],DATOS_[[#This Row],[id]])&gt;1,DATOS_[[#This Row],[id]],"")</f>
        <v/>
      </c>
      <c r="CJ1076" s="141" t="n">
        <f aca="false">(Inicio!$G$10-DATOS_[[#This Row],[Fecha Nacimiento]])/365.25</f>
        <v>0</v>
      </c>
      <c r="CK1076" s="141" t="n">
        <f aca="false">(Inicio!$G$10-DATOS_[[#This Row],[Fecha de Antigüedad]])/365.25</f>
        <v>0</v>
      </c>
      <c r="CL1076" s="141" t="e">
        <f aca="false">+VLOOKUP(DATOS_[[#This Row],[Clave de Contrato]],TblTiposContrato13[],3,0)</f>
        <v>#N/A</v>
      </c>
      <c r="CM1076" s="141" t="e">
        <f aca="false">+VLOOKUP(DATOS_[[#This Row],[Clave de Contrato]],TblTiposContrato13[],4,0)</f>
        <v>#N/A</v>
      </c>
      <c r="CN1076" s="141" t="str">
        <f aca="false">VLOOKUP(DATOS_[[#This Row],[Edad]],CONTRATOS!TblRngEdad,2,1)</f>
        <v>20  o menos</v>
      </c>
      <c r="CO1076" s="141" t="str">
        <f aca="false">VLOOKUP(DATOS_[[#This Row],[Antigüedad]],TblRngAntg14[],2,1)</f>
        <v>0 a 1 años</v>
      </c>
    </row>
    <row r="1077" customFormat="false" ht="13.8" hidden="false" customHeight="false" outlineLevel="0" collapsed="false">
      <c r="D1077" s="128"/>
      <c r="E1077" s="129"/>
      <c r="F1077" s="129"/>
      <c r="G1077" s="129"/>
      <c r="H1077" s="130"/>
      <c r="I1077" s="131"/>
      <c r="J1077" s="128"/>
      <c r="K1077" s="132"/>
      <c r="L1077" s="132"/>
      <c r="M1077" s="133"/>
      <c r="N1077" s="133"/>
      <c r="O1077" s="133"/>
      <c r="P1077" s="129"/>
      <c r="Z1077" s="74"/>
      <c r="AA1077" s="75"/>
      <c r="AB1077" s="75"/>
      <c r="AC1077" s="129"/>
      <c r="AD1077" s="134"/>
      <c r="AE1077" s="134"/>
      <c r="AF1077" s="134"/>
      <c r="AG1077" s="134"/>
      <c r="AH1077" s="134"/>
      <c r="AI1077" s="134"/>
      <c r="AJ1077" s="134"/>
      <c r="AK1077" s="134"/>
      <c r="AL1077" s="134"/>
      <c r="AM1077" s="134"/>
      <c r="AN1077" s="134"/>
      <c r="AO1077" s="134"/>
      <c r="AP1077" s="134"/>
      <c r="AQ1077" s="134"/>
      <c r="AR1077" s="134"/>
      <c r="AS1077" s="134"/>
      <c r="AT1077" s="134"/>
      <c r="AU1077" s="134"/>
      <c r="AV1077" s="134"/>
      <c r="AW1077" s="134"/>
      <c r="AX1077" s="134"/>
      <c r="AY1077" s="134"/>
      <c r="AZ1077" s="134"/>
      <c r="BA1077" s="134"/>
      <c r="BB1077" s="134"/>
      <c r="BC1077" s="134"/>
      <c r="BD1077" s="134"/>
      <c r="BE1077" s="134"/>
      <c r="BF1077" s="134"/>
      <c r="BG1077" s="134"/>
      <c r="BH1077" s="134"/>
      <c r="BI1077" s="134"/>
      <c r="BJ1077" s="134"/>
      <c r="BK1077" s="134"/>
      <c r="BL1077" s="134"/>
      <c r="BM1077" s="135"/>
      <c r="BN1077" s="136" t="n">
        <f aca="false">+MAX($D$3,DATOS_[[#This Row],[Fecha Inicio Sit. Contract.]])</f>
        <v>0</v>
      </c>
      <c r="BO1077" s="136" t="n">
        <f aca="false">+MIN($D$4,DATOS_[[#This Row],[Fecha Fin Sit. Contract.]])</f>
        <v>0</v>
      </c>
      <c r="BP1077" s="137" t="n">
        <f aca="false">+DATOS_[[#This Row],[% de jornada]]*IF(DATOS_[[#This Row],[% jornada reducida]]="",1,DATOS_[[#This Row],[% jornada reducida]])</f>
        <v>0</v>
      </c>
      <c r="BQ1077" s="137" t="n">
        <f aca="false">+(DATOS_[[#This Row],[F.fin.cal]]-DATOS_[[#This Row],[F.ini.cal]]+1)/($D$4-$D$3+1)</f>
        <v>1</v>
      </c>
      <c r="BR1077" s="137" t="str">
        <f aca="false">IF(OR(AND(DATOS_[[#This Row],[Fecha Fin Contrato]]&lt;$D$3,DATOS_[[#This Row],[Fecha Fin Contrato]]&lt;&gt;""),DATOS_[[#This Row],[Fecha de Contratación]]&gt;$D$4),"Fuera","Dentro")</f>
        <v>Dentro</v>
      </c>
      <c r="BS1077" s="137" t="str">
        <f aca="false" t="array" ref="BS1077:BS1077">IF(MAX(IF(DATOS_[id]=DATOS_[[#This Row],[id]],DATOS_[F.fin.cal]))=DATOS_[[#This Row],[F.fin.cal]],"Sí","NO")</f>
        <v>Sí</v>
      </c>
      <c r="BT1077" s="137" t="str">
        <f aca="false">IF(AND(DATOS_[[#This Row],[% normaliz]]&lt;&gt;1,DATOS_[[#This Row],[% anualiz]]=1),"Sí","NO")</f>
        <v>Sí</v>
      </c>
      <c r="BU1077" s="137" t="str">
        <f aca="false">IF(AND(DATOS_[[#This Row],[% normaliz]]=1,DATOS_[[#This Row],[% anualiz]]&lt;&gt;1),"Sí","NO")</f>
        <v>NO</v>
      </c>
      <c r="BV1077" s="137" t="str">
        <f aca="false">IF(AND(DATOS_[[#This Row],[% normaliz]]&lt;&gt;1,DATOS_[[#This Row],[% anualiz]]&lt;&gt;1),"Sí","NO")</f>
        <v>NO</v>
      </c>
      <c r="BW1077" s="137" t="str">
        <f aca="false">+IF(DATOS_[[#This Row],[% normaliz]]*DATOS_[[#This Row],[% anualiz]]=1,"NO","Sí")</f>
        <v>Sí</v>
      </c>
      <c r="BX1077" s="138" t="e">
        <f aca="false">(DATOS_[[#This Row],[S.BASE]]*(1/DATOS_[[#This Row],[% normaliz]])*(1/DATOS_[[#This Row],[% anualiz]]))*IF(DATOS_[[#This Row],[Check Equiparado]]="Sí",1,0)</f>
        <v>#DIV/0!</v>
      </c>
      <c r="BY10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7" s="138" t="e">
        <f aca="false">+DATOS_[[#This Row],[SALARIO BASE Eq]]+DATOS_[[#This Row],[Tot COMPL.SAL Eq]]</f>
        <v>#DIV/0!</v>
      </c>
      <c r="CA1077" s="138" t="e">
        <f aca="false" t="array" ref="CA1077:CA10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7" s="138" t="e">
        <f aca="false">+DATOS_[[#This Row],[TOTAL SALARIO Eq]]+DATOS_[[#This Row],[Tot Extrasalarial Eq]]</f>
        <v>#DIV/0!</v>
      </c>
      <c r="CC1077" s="139" t="n">
        <f aca="false">DATOS_[[#This Row],[S.BASE]]</f>
        <v>0</v>
      </c>
      <c r="CD1077" s="139" t="n">
        <f aca="false">+SUM(DATOS_[[#This Row],[Conc.Sal.01]:[Conc.Sal.30]])</f>
        <v>0</v>
      </c>
      <c r="CE1077" s="139" t="n">
        <f aca="false">+DATOS_[[#This Row],[SALARIO BASE Ef]]+DATOS_[[#This Row],[Tot COMPL.SAL Ef]]</f>
        <v>0</v>
      </c>
      <c r="CF1077" s="139" t="n">
        <f aca="false">+SUM(DATOS_[[#This Row],[C.Extra.01]:[C.Extra.05]])</f>
        <v>0</v>
      </c>
      <c r="CG1077" s="139" t="n">
        <f aca="false">+DATOS_[[#This Row],[TOTAL SALARIO Ef]]+DATOS_[[#This Row],[Tot Extrasalarial Ef]]</f>
        <v>0</v>
      </c>
      <c r="CH1077" s="140" t="n">
        <f aca="false">MIN(IF(DATOS_[[#This Row],[Fecha Fin Contrato]]="",$D$4,DATOS_[[#This Row],[Fecha Fin Contrato]]),$D$4)-MAX(DATOS_[[#This Row],[Fecha de Contratación]],$D$3)+1</f>
        <v>1</v>
      </c>
      <c r="CI1077" s="141" t="str">
        <f aca="false">IF(COUNTIFS(DATOS_[id],DATOS_[[#This Row],[id]])&gt;1,DATOS_[[#This Row],[id]],"")</f>
        <v/>
      </c>
      <c r="CJ1077" s="141" t="n">
        <f aca="false">(Inicio!$G$10-DATOS_[[#This Row],[Fecha Nacimiento]])/365.25</f>
        <v>0</v>
      </c>
      <c r="CK1077" s="141" t="n">
        <f aca="false">(Inicio!$G$10-DATOS_[[#This Row],[Fecha de Antigüedad]])/365.25</f>
        <v>0</v>
      </c>
      <c r="CL1077" s="141" t="e">
        <f aca="false">+VLOOKUP(DATOS_[[#This Row],[Clave de Contrato]],TblTiposContrato13[],3,0)</f>
        <v>#N/A</v>
      </c>
      <c r="CM1077" s="141" t="e">
        <f aca="false">+VLOOKUP(DATOS_[[#This Row],[Clave de Contrato]],TblTiposContrato13[],4,0)</f>
        <v>#N/A</v>
      </c>
      <c r="CN1077" s="141" t="str">
        <f aca="false">VLOOKUP(DATOS_[[#This Row],[Edad]],CONTRATOS!TblRngEdad,2,1)</f>
        <v>20  o menos</v>
      </c>
      <c r="CO1077" s="141" t="str">
        <f aca="false">VLOOKUP(DATOS_[[#This Row],[Antigüedad]],TblRngAntg14[],2,1)</f>
        <v>0 a 1 años</v>
      </c>
    </row>
    <row r="1078" customFormat="false" ht="13.8" hidden="false" customHeight="false" outlineLevel="0" collapsed="false">
      <c r="D1078" s="128"/>
      <c r="E1078" s="129"/>
      <c r="F1078" s="129"/>
      <c r="G1078" s="129"/>
      <c r="H1078" s="130"/>
      <c r="I1078" s="131"/>
      <c r="J1078" s="128"/>
      <c r="K1078" s="132"/>
      <c r="L1078" s="132"/>
      <c r="M1078" s="133"/>
      <c r="N1078" s="133"/>
      <c r="O1078" s="133"/>
      <c r="P1078" s="129"/>
      <c r="Z1078" s="74"/>
      <c r="AA1078" s="75"/>
      <c r="AB1078" s="75"/>
      <c r="AC1078" s="129"/>
      <c r="AD1078" s="134"/>
      <c r="AE1078" s="134"/>
      <c r="AF1078" s="134"/>
      <c r="AG1078" s="134"/>
      <c r="AH1078" s="134"/>
      <c r="AI1078" s="134"/>
      <c r="AJ1078" s="134"/>
      <c r="AK1078" s="134"/>
      <c r="AL1078" s="134"/>
      <c r="AM1078" s="134"/>
      <c r="AN1078" s="134"/>
      <c r="AO1078" s="134"/>
      <c r="AP1078" s="134"/>
      <c r="AQ1078" s="134"/>
      <c r="AR1078" s="134"/>
      <c r="AS1078" s="134"/>
      <c r="AT1078" s="134"/>
      <c r="AU1078" s="134"/>
      <c r="AV1078" s="134"/>
      <c r="AW1078" s="134"/>
      <c r="AX1078" s="134"/>
      <c r="AY1078" s="134"/>
      <c r="AZ1078" s="134"/>
      <c r="BA1078" s="134"/>
      <c r="BB1078" s="134"/>
      <c r="BC1078" s="134"/>
      <c r="BD1078" s="134"/>
      <c r="BE1078" s="134"/>
      <c r="BF1078" s="134"/>
      <c r="BG1078" s="134"/>
      <c r="BH1078" s="134"/>
      <c r="BI1078" s="134"/>
      <c r="BJ1078" s="134"/>
      <c r="BK1078" s="134"/>
      <c r="BL1078" s="134"/>
      <c r="BM1078" s="135"/>
      <c r="BN1078" s="136" t="n">
        <f aca="false">+MAX($D$3,DATOS_[[#This Row],[Fecha Inicio Sit. Contract.]])</f>
        <v>0</v>
      </c>
      <c r="BO1078" s="136" t="n">
        <f aca="false">+MIN($D$4,DATOS_[[#This Row],[Fecha Fin Sit. Contract.]])</f>
        <v>0</v>
      </c>
      <c r="BP1078" s="137" t="n">
        <f aca="false">+DATOS_[[#This Row],[% de jornada]]*IF(DATOS_[[#This Row],[% jornada reducida]]="",1,DATOS_[[#This Row],[% jornada reducida]])</f>
        <v>0</v>
      </c>
      <c r="BQ1078" s="137" t="n">
        <f aca="false">+(DATOS_[[#This Row],[F.fin.cal]]-DATOS_[[#This Row],[F.ini.cal]]+1)/($D$4-$D$3+1)</f>
        <v>1</v>
      </c>
      <c r="BR1078" s="137" t="str">
        <f aca="false">IF(OR(AND(DATOS_[[#This Row],[Fecha Fin Contrato]]&lt;$D$3,DATOS_[[#This Row],[Fecha Fin Contrato]]&lt;&gt;""),DATOS_[[#This Row],[Fecha de Contratación]]&gt;$D$4),"Fuera","Dentro")</f>
        <v>Dentro</v>
      </c>
      <c r="BS1078" s="137" t="str">
        <f aca="false" t="array" ref="BS1078:BS1078">IF(MAX(IF(DATOS_[id]=DATOS_[[#This Row],[id]],DATOS_[F.fin.cal]))=DATOS_[[#This Row],[F.fin.cal]],"Sí","NO")</f>
        <v>Sí</v>
      </c>
      <c r="BT1078" s="137" t="str">
        <f aca="false">IF(AND(DATOS_[[#This Row],[% normaliz]]&lt;&gt;1,DATOS_[[#This Row],[% anualiz]]=1),"Sí","NO")</f>
        <v>Sí</v>
      </c>
      <c r="BU1078" s="137" t="str">
        <f aca="false">IF(AND(DATOS_[[#This Row],[% normaliz]]=1,DATOS_[[#This Row],[% anualiz]]&lt;&gt;1),"Sí","NO")</f>
        <v>NO</v>
      </c>
      <c r="BV1078" s="137" t="str">
        <f aca="false">IF(AND(DATOS_[[#This Row],[% normaliz]]&lt;&gt;1,DATOS_[[#This Row],[% anualiz]]&lt;&gt;1),"Sí","NO")</f>
        <v>NO</v>
      </c>
      <c r="BW1078" s="137" t="str">
        <f aca="false">+IF(DATOS_[[#This Row],[% normaliz]]*DATOS_[[#This Row],[% anualiz]]=1,"NO","Sí")</f>
        <v>Sí</v>
      </c>
      <c r="BX1078" s="138" t="e">
        <f aca="false">(DATOS_[[#This Row],[S.BASE]]*(1/DATOS_[[#This Row],[% normaliz]])*(1/DATOS_[[#This Row],[% anualiz]]))*IF(DATOS_[[#This Row],[Check Equiparado]]="Sí",1,0)</f>
        <v>#DIV/0!</v>
      </c>
      <c r="BY10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8" s="138" t="e">
        <f aca="false">+DATOS_[[#This Row],[SALARIO BASE Eq]]+DATOS_[[#This Row],[Tot COMPL.SAL Eq]]</f>
        <v>#DIV/0!</v>
      </c>
      <c r="CA1078" s="138" t="e">
        <f aca="false" t="array" ref="CA1078:CA10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8" s="138" t="e">
        <f aca="false">+DATOS_[[#This Row],[TOTAL SALARIO Eq]]+DATOS_[[#This Row],[Tot Extrasalarial Eq]]</f>
        <v>#DIV/0!</v>
      </c>
      <c r="CC1078" s="139" t="n">
        <f aca="false">DATOS_[[#This Row],[S.BASE]]</f>
        <v>0</v>
      </c>
      <c r="CD1078" s="139" t="n">
        <f aca="false">+SUM(DATOS_[[#This Row],[Conc.Sal.01]:[Conc.Sal.30]])</f>
        <v>0</v>
      </c>
      <c r="CE1078" s="139" t="n">
        <f aca="false">+DATOS_[[#This Row],[SALARIO BASE Ef]]+DATOS_[[#This Row],[Tot COMPL.SAL Ef]]</f>
        <v>0</v>
      </c>
      <c r="CF1078" s="139" t="n">
        <f aca="false">+SUM(DATOS_[[#This Row],[C.Extra.01]:[C.Extra.05]])</f>
        <v>0</v>
      </c>
      <c r="CG1078" s="139" t="n">
        <f aca="false">+DATOS_[[#This Row],[TOTAL SALARIO Ef]]+DATOS_[[#This Row],[Tot Extrasalarial Ef]]</f>
        <v>0</v>
      </c>
      <c r="CH1078" s="140" t="n">
        <f aca="false">MIN(IF(DATOS_[[#This Row],[Fecha Fin Contrato]]="",$D$4,DATOS_[[#This Row],[Fecha Fin Contrato]]),$D$4)-MAX(DATOS_[[#This Row],[Fecha de Contratación]],$D$3)+1</f>
        <v>1</v>
      </c>
      <c r="CI1078" s="141" t="str">
        <f aca="false">IF(COUNTIFS(DATOS_[id],DATOS_[[#This Row],[id]])&gt;1,DATOS_[[#This Row],[id]],"")</f>
        <v/>
      </c>
      <c r="CJ1078" s="141" t="n">
        <f aca="false">(Inicio!$G$10-DATOS_[[#This Row],[Fecha Nacimiento]])/365.25</f>
        <v>0</v>
      </c>
      <c r="CK1078" s="141" t="n">
        <f aca="false">(Inicio!$G$10-DATOS_[[#This Row],[Fecha de Antigüedad]])/365.25</f>
        <v>0</v>
      </c>
      <c r="CL1078" s="141" t="e">
        <f aca="false">+VLOOKUP(DATOS_[[#This Row],[Clave de Contrato]],TblTiposContrato13[],3,0)</f>
        <v>#N/A</v>
      </c>
      <c r="CM1078" s="141" t="e">
        <f aca="false">+VLOOKUP(DATOS_[[#This Row],[Clave de Contrato]],TblTiposContrato13[],4,0)</f>
        <v>#N/A</v>
      </c>
      <c r="CN1078" s="141" t="str">
        <f aca="false">VLOOKUP(DATOS_[[#This Row],[Edad]],CONTRATOS!TblRngEdad,2,1)</f>
        <v>20  o menos</v>
      </c>
      <c r="CO1078" s="141" t="str">
        <f aca="false">VLOOKUP(DATOS_[[#This Row],[Antigüedad]],TblRngAntg14[],2,1)</f>
        <v>0 a 1 años</v>
      </c>
    </row>
    <row r="1079" customFormat="false" ht="13.8" hidden="false" customHeight="false" outlineLevel="0" collapsed="false">
      <c r="D1079" s="128"/>
      <c r="E1079" s="129"/>
      <c r="F1079" s="129"/>
      <c r="G1079" s="129"/>
      <c r="H1079" s="130"/>
      <c r="I1079" s="131"/>
      <c r="J1079" s="128"/>
      <c r="K1079" s="132"/>
      <c r="L1079" s="132"/>
      <c r="M1079" s="133"/>
      <c r="N1079" s="133"/>
      <c r="O1079" s="133"/>
      <c r="P1079" s="129"/>
      <c r="Z1079" s="74"/>
      <c r="AA1079" s="75"/>
      <c r="AB1079" s="75"/>
      <c r="AC1079" s="129"/>
      <c r="AD1079" s="134"/>
      <c r="AE1079" s="134"/>
      <c r="AF1079" s="134"/>
      <c r="AG1079" s="134"/>
      <c r="AH1079" s="134"/>
      <c r="AI1079" s="134"/>
      <c r="AJ1079" s="134"/>
      <c r="AK1079" s="134"/>
      <c r="AL1079" s="134"/>
      <c r="AM1079" s="134"/>
      <c r="AN1079" s="134"/>
      <c r="AO1079" s="134"/>
      <c r="AP1079" s="134"/>
      <c r="AQ1079" s="134"/>
      <c r="AR1079" s="134"/>
      <c r="AS1079" s="134"/>
      <c r="AT1079" s="134"/>
      <c r="AU1079" s="134"/>
      <c r="AV1079" s="134"/>
      <c r="AW1079" s="134"/>
      <c r="AX1079" s="134"/>
      <c r="AY1079" s="134"/>
      <c r="AZ1079" s="134"/>
      <c r="BA1079" s="134"/>
      <c r="BB1079" s="134"/>
      <c r="BC1079" s="134"/>
      <c r="BD1079" s="134"/>
      <c r="BE1079" s="134"/>
      <c r="BF1079" s="134"/>
      <c r="BG1079" s="134"/>
      <c r="BH1079" s="134"/>
      <c r="BI1079" s="134"/>
      <c r="BJ1079" s="134"/>
      <c r="BK1079" s="134"/>
      <c r="BL1079" s="134"/>
      <c r="BM1079" s="135"/>
      <c r="BN1079" s="136" t="n">
        <f aca="false">+MAX($D$3,DATOS_[[#This Row],[Fecha Inicio Sit. Contract.]])</f>
        <v>0</v>
      </c>
      <c r="BO1079" s="136" t="n">
        <f aca="false">+MIN($D$4,DATOS_[[#This Row],[Fecha Fin Sit. Contract.]])</f>
        <v>0</v>
      </c>
      <c r="BP1079" s="137" t="n">
        <f aca="false">+DATOS_[[#This Row],[% de jornada]]*IF(DATOS_[[#This Row],[% jornada reducida]]="",1,DATOS_[[#This Row],[% jornada reducida]])</f>
        <v>0</v>
      </c>
      <c r="BQ1079" s="137" t="n">
        <f aca="false">+(DATOS_[[#This Row],[F.fin.cal]]-DATOS_[[#This Row],[F.ini.cal]]+1)/($D$4-$D$3+1)</f>
        <v>1</v>
      </c>
      <c r="BR1079" s="137" t="str">
        <f aca="false">IF(OR(AND(DATOS_[[#This Row],[Fecha Fin Contrato]]&lt;$D$3,DATOS_[[#This Row],[Fecha Fin Contrato]]&lt;&gt;""),DATOS_[[#This Row],[Fecha de Contratación]]&gt;$D$4),"Fuera","Dentro")</f>
        <v>Dentro</v>
      </c>
      <c r="BS1079" s="137" t="str">
        <f aca="false" t="array" ref="BS1079:BS1079">IF(MAX(IF(DATOS_[id]=DATOS_[[#This Row],[id]],DATOS_[F.fin.cal]))=DATOS_[[#This Row],[F.fin.cal]],"Sí","NO")</f>
        <v>Sí</v>
      </c>
      <c r="BT1079" s="137" t="str">
        <f aca="false">IF(AND(DATOS_[[#This Row],[% normaliz]]&lt;&gt;1,DATOS_[[#This Row],[% anualiz]]=1),"Sí","NO")</f>
        <v>Sí</v>
      </c>
      <c r="BU1079" s="137" t="str">
        <f aca="false">IF(AND(DATOS_[[#This Row],[% normaliz]]=1,DATOS_[[#This Row],[% anualiz]]&lt;&gt;1),"Sí","NO")</f>
        <v>NO</v>
      </c>
      <c r="BV1079" s="137" t="str">
        <f aca="false">IF(AND(DATOS_[[#This Row],[% normaliz]]&lt;&gt;1,DATOS_[[#This Row],[% anualiz]]&lt;&gt;1),"Sí","NO")</f>
        <v>NO</v>
      </c>
      <c r="BW1079" s="137" t="str">
        <f aca="false">+IF(DATOS_[[#This Row],[% normaliz]]*DATOS_[[#This Row],[% anualiz]]=1,"NO","Sí")</f>
        <v>Sí</v>
      </c>
      <c r="BX1079" s="138" t="e">
        <f aca="false">(DATOS_[[#This Row],[S.BASE]]*(1/DATOS_[[#This Row],[% normaliz]])*(1/DATOS_[[#This Row],[% anualiz]]))*IF(DATOS_[[#This Row],[Check Equiparado]]="Sí",1,0)</f>
        <v>#DIV/0!</v>
      </c>
      <c r="BY10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9" s="138" t="e">
        <f aca="false">+DATOS_[[#This Row],[SALARIO BASE Eq]]+DATOS_[[#This Row],[Tot COMPL.SAL Eq]]</f>
        <v>#DIV/0!</v>
      </c>
      <c r="CA1079" s="138" t="e">
        <f aca="false" t="array" ref="CA1079:CA10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9" s="138" t="e">
        <f aca="false">+DATOS_[[#This Row],[TOTAL SALARIO Eq]]+DATOS_[[#This Row],[Tot Extrasalarial Eq]]</f>
        <v>#DIV/0!</v>
      </c>
      <c r="CC1079" s="139" t="n">
        <f aca="false">DATOS_[[#This Row],[S.BASE]]</f>
        <v>0</v>
      </c>
      <c r="CD1079" s="139" t="n">
        <f aca="false">+SUM(DATOS_[[#This Row],[Conc.Sal.01]:[Conc.Sal.30]])</f>
        <v>0</v>
      </c>
      <c r="CE1079" s="139" t="n">
        <f aca="false">+DATOS_[[#This Row],[SALARIO BASE Ef]]+DATOS_[[#This Row],[Tot COMPL.SAL Ef]]</f>
        <v>0</v>
      </c>
      <c r="CF1079" s="139" t="n">
        <f aca="false">+SUM(DATOS_[[#This Row],[C.Extra.01]:[C.Extra.05]])</f>
        <v>0</v>
      </c>
      <c r="CG1079" s="139" t="n">
        <f aca="false">+DATOS_[[#This Row],[TOTAL SALARIO Ef]]+DATOS_[[#This Row],[Tot Extrasalarial Ef]]</f>
        <v>0</v>
      </c>
      <c r="CH1079" s="140" t="n">
        <f aca="false">MIN(IF(DATOS_[[#This Row],[Fecha Fin Contrato]]="",$D$4,DATOS_[[#This Row],[Fecha Fin Contrato]]),$D$4)-MAX(DATOS_[[#This Row],[Fecha de Contratación]],$D$3)+1</f>
        <v>1</v>
      </c>
      <c r="CI1079" s="141" t="str">
        <f aca="false">IF(COUNTIFS(DATOS_[id],DATOS_[[#This Row],[id]])&gt;1,DATOS_[[#This Row],[id]],"")</f>
        <v/>
      </c>
      <c r="CJ1079" s="141" t="n">
        <f aca="false">(Inicio!$G$10-DATOS_[[#This Row],[Fecha Nacimiento]])/365.25</f>
        <v>0</v>
      </c>
      <c r="CK1079" s="141" t="n">
        <f aca="false">(Inicio!$G$10-DATOS_[[#This Row],[Fecha de Antigüedad]])/365.25</f>
        <v>0</v>
      </c>
      <c r="CL1079" s="141" t="e">
        <f aca="false">+VLOOKUP(DATOS_[[#This Row],[Clave de Contrato]],TblTiposContrato13[],3,0)</f>
        <v>#N/A</v>
      </c>
      <c r="CM1079" s="141" t="e">
        <f aca="false">+VLOOKUP(DATOS_[[#This Row],[Clave de Contrato]],TblTiposContrato13[],4,0)</f>
        <v>#N/A</v>
      </c>
      <c r="CN1079" s="141" t="str">
        <f aca="false">VLOOKUP(DATOS_[[#This Row],[Edad]],CONTRATOS!TblRngEdad,2,1)</f>
        <v>20  o menos</v>
      </c>
      <c r="CO1079" s="141" t="str">
        <f aca="false">VLOOKUP(DATOS_[[#This Row],[Antigüedad]],TblRngAntg14[],2,1)</f>
        <v>0 a 1 años</v>
      </c>
    </row>
    <row r="1080" customFormat="false" ht="13.8" hidden="false" customHeight="false" outlineLevel="0" collapsed="false">
      <c r="D1080" s="128"/>
      <c r="E1080" s="129"/>
      <c r="F1080" s="129"/>
      <c r="G1080" s="129"/>
      <c r="H1080" s="130"/>
      <c r="I1080" s="131"/>
      <c r="J1080" s="128"/>
      <c r="K1080" s="132"/>
      <c r="L1080" s="132"/>
      <c r="M1080" s="133"/>
      <c r="N1080" s="133"/>
      <c r="O1080" s="133"/>
      <c r="P1080" s="129"/>
      <c r="Z1080" s="74"/>
      <c r="AA1080" s="75"/>
      <c r="AB1080" s="75"/>
      <c r="AC1080" s="129"/>
      <c r="AD1080" s="134"/>
      <c r="AE1080" s="134"/>
      <c r="AF1080" s="134"/>
      <c r="AG1080" s="134"/>
      <c r="AH1080" s="134"/>
      <c r="AI1080" s="134"/>
      <c r="AJ1080" s="134"/>
      <c r="AK1080" s="134"/>
      <c r="AL1080" s="134"/>
      <c r="AM1080" s="134"/>
      <c r="AN1080" s="134"/>
      <c r="AO1080" s="134"/>
      <c r="AP1080" s="134"/>
      <c r="AQ1080" s="134"/>
      <c r="AR1080" s="134"/>
      <c r="AS1080" s="134"/>
      <c r="AT1080" s="134"/>
      <c r="AU1080" s="134"/>
      <c r="AV1080" s="134"/>
      <c r="AW1080" s="134"/>
      <c r="AX1080" s="134"/>
      <c r="AY1080" s="134"/>
      <c r="AZ1080" s="134"/>
      <c r="BA1080" s="134"/>
      <c r="BB1080" s="134"/>
      <c r="BC1080" s="134"/>
      <c r="BD1080" s="134"/>
      <c r="BE1080" s="134"/>
      <c r="BF1080" s="134"/>
      <c r="BG1080" s="134"/>
      <c r="BH1080" s="134"/>
      <c r="BI1080" s="134"/>
      <c r="BJ1080" s="134"/>
      <c r="BK1080" s="134"/>
      <c r="BL1080" s="134"/>
      <c r="BM1080" s="135"/>
      <c r="BN1080" s="136" t="n">
        <f aca="false">+MAX($D$3,DATOS_[[#This Row],[Fecha Inicio Sit. Contract.]])</f>
        <v>0</v>
      </c>
      <c r="BO1080" s="136" t="n">
        <f aca="false">+MIN($D$4,DATOS_[[#This Row],[Fecha Fin Sit. Contract.]])</f>
        <v>0</v>
      </c>
      <c r="BP1080" s="137" t="n">
        <f aca="false">+DATOS_[[#This Row],[% de jornada]]*IF(DATOS_[[#This Row],[% jornada reducida]]="",1,DATOS_[[#This Row],[% jornada reducida]])</f>
        <v>0</v>
      </c>
      <c r="BQ1080" s="137" t="n">
        <f aca="false">+(DATOS_[[#This Row],[F.fin.cal]]-DATOS_[[#This Row],[F.ini.cal]]+1)/($D$4-$D$3+1)</f>
        <v>1</v>
      </c>
      <c r="BR1080" s="137" t="str">
        <f aca="false">IF(OR(AND(DATOS_[[#This Row],[Fecha Fin Contrato]]&lt;$D$3,DATOS_[[#This Row],[Fecha Fin Contrato]]&lt;&gt;""),DATOS_[[#This Row],[Fecha de Contratación]]&gt;$D$4),"Fuera","Dentro")</f>
        <v>Dentro</v>
      </c>
      <c r="BS1080" s="137" t="str">
        <f aca="false" t="array" ref="BS1080:BS1080">IF(MAX(IF(DATOS_[id]=DATOS_[[#This Row],[id]],DATOS_[F.fin.cal]))=DATOS_[[#This Row],[F.fin.cal]],"Sí","NO")</f>
        <v>Sí</v>
      </c>
      <c r="BT1080" s="137" t="str">
        <f aca="false">IF(AND(DATOS_[[#This Row],[% normaliz]]&lt;&gt;1,DATOS_[[#This Row],[% anualiz]]=1),"Sí","NO")</f>
        <v>Sí</v>
      </c>
      <c r="BU1080" s="137" t="str">
        <f aca="false">IF(AND(DATOS_[[#This Row],[% normaliz]]=1,DATOS_[[#This Row],[% anualiz]]&lt;&gt;1),"Sí","NO")</f>
        <v>NO</v>
      </c>
      <c r="BV1080" s="137" t="str">
        <f aca="false">IF(AND(DATOS_[[#This Row],[% normaliz]]&lt;&gt;1,DATOS_[[#This Row],[% anualiz]]&lt;&gt;1),"Sí","NO")</f>
        <v>NO</v>
      </c>
      <c r="BW1080" s="137" t="str">
        <f aca="false">+IF(DATOS_[[#This Row],[% normaliz]]*DATOS_[[#This Row],[% anualiz]]=1,"NO","Sí")</f>
        <v>Sí</v>
      </c>
      <c r="BX1080" s="138" t="e">
        <f aca="false">(DATOS_[[#This Row],[S.BASE]]*(1/DATOS_[[#This Row],[% normaliz]])*(1/DATOS_[[#This Row],[% anualiz]]))*IF(DATOS_[[#This Row],[Check Equiparado]]="Sí",1,0)</f>
        <v>#DIV/0!</v>
      </c>
      <c r="BY10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0" s="138" t="e">
        <f aca="false">+DATOS_[[#This Row],[SALARIO BASE Eq]]+DATOS_[[#This Row],[Tot COMPL.SAL Eq]]</f>
        <v>#DIV/0!</v>
      </c>
      <c r="CA1080" s="138" t="e">
        <f aca="false" t="array" ref="CA1080:CA10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0" s="138" t="e">
        <f aca="false">+DATOS_[[#This Row],[TOTAL SALARIO Eq]]+DATOS_[[#This Row],[Tot Extrasalarial Eq]]</f>
        <v>#DIV/0!</v>
      </c>
      <c r="CC1080" s="139" t="n">
        <f aca="false">DATOS_[[#This Row],[S.BASE]]</f>
        <v>0</v>
      </c>
      <c r="CD1080" s="139" t="n">
        <f aca="false">+SUM(DATOS_[[#This Row],[Conc.Sal.01]:[Conc.Sal.30]])</f>
        <v>0</v>
      </c>
      <c r="CE1080" s="139" t="n">
        <f aca="false">+DATOS_[[#This Row],[SALARIO BASE Ef]]+DATOS_[[#This Row],[Tot COMPL.SAL Ef]]</f>
        <v>0</v>
      </c>
      <c r="CF1080" s="139" t="n">
        <f aca="false">+SUM(DATOS_[[#This Row],[C.Extra.01]:[C.Extra.05]])</f>
        <v>0</v>
      </c>
      <c r="CG1080" s="139" t="n">
        <f aca="false">+DATOS_[[#This Row],[TOTAL SALARIO Ef]]+DATOS_[[#This Row],[Tot Extrasalarial Ef]]</f>
        <v>0</v>
      </c>
      <c r="CH1080" s="140" t="n">
        <f aca="false">MIN(IF(DATOS_[[#This Row],[Fecha Fin Contrato]]="",$D$4,DATOS_[[#This Row],[Fecha Fin Contrato]]),$D$4)-MAX(DATOS_[[#This Row],[Fecha de Contratación]],$D$3)+1</f>
        <v>1</v>
      </c>
      <c r="CI1080" s="141" t="str">
        <f aca="false">IF(COUNTIFS(DATOS_[id],DATOS_[[#This Row],[id]])&gt;1,DATOS_[[#This Row],[id]],"")</f>
        <v/>
      </c>
      <c r="CJ1080" s="141" t="n">
        <f aca="false">(Inicio!$G$10-DATOS_[[#This Row],[Fecha Nacimiento]])/365.25</f>
        <v>0</v>
      </c>
      <c r="CK1080" s="141" t="n">
        <f aca="false">(Inicio!$G$10-DATOS_[[#This Row],[Fecha de Antigüedad]])/365.25</f>
        <v>0</v>
      </c>
      <c r="CL1080" s="141" t="e">
        <f aca="false">+VLOOKUP(DATOS_[[#This Row],[Clave de Contrato]],TblTiposContrato13[],3,0)</f>
        <v>#N/A</v>
      </c>
      <c r="CM1080" s="141" t="e">
        <f aca="false">+VLOOKUP(DATOS_[[#This Row],[Clave de Contrato]],TblTiposContrato13[],4,0)</f>
        <v>#N/A</v>
      </c>
      <c r="CN1080" s="141" t="str">
        <f aca="false">VLOOKUP(DATOS_[[#This Row],[Edad]],CONTRATOS!TblRngEdad,2,1)</f>
        <v>20  o menos</v>
      </c>
      <c r="CO1080" s="141" t="str">
        <f aca="false">VLOOKUP(DATOS_[[#This Row],[Antigüedad]],TblRngAntg14[],2,1)</f>
        <v>0 a 1 años</v>
      </c>
    </row>
    <row r="1081" customFormat="false" ht="13.8" hidden="false" customHeight="false" outlineLevel="0" collapsed="false">
      <c r="D1081" s="128"/>
      <c r="E1081" s="129"/>
      <c r="F1081" s="129"/>
      <c r="G1081" s="129"/>
      <c r="H1081" s="130"/>
      <c r="I1081" s="131"/>
      <c r="J1081" s="128"/>
      <c r="K1081" s="132"/>
      <c r="L1081" s="132"/>
      <c r="M1081" s="133"/>
      <c r="N1081" s="133"/>
      <c r="O1081" s="133"/>
      <c r="P1081" s="129"/>
      <c r="Z1081" s="74"/>
      <c r="AA1081" s="75"/>
      <c r="AB1081" s="75"/>
      <c r="AC1081" s="129"/>
      <c r="AD1081" s="134"/>
      <c r="AE1081" s="134"/>
      <c r="AF1081" s="134"/>
      <c r="AG1081" s="134"/>
      <c r="AH1081" s="134"/>
      <c r="AI1081" s="134"/>
      <c r="AJ1081" s="134"/>
      <c r="AK1081" s="134"/>
      <c r="AL1081" s="134"/>
      <c r="AM1081" s="134"/>
      <c r="AN1081" s="134"/>
      <c r="AO1081" s="134"/>
      <c r="AP1081" s="134"/>
      <c r="AQ1081" s="134"/>
      <c r="AR1081" s="134"/>
      <c r="AS1081" s="134"/>
      <c r="AT1081" s="134"/>
      <c r="AU1081" s="134"/>
      <c r="AV1081" s="134"/>
      <c r="AW1081" s="134"/>
      <c r="AX1081" s="134"/>
      <c r="AY1081" s="134"/>
      <c r="AZ1081" s="134"/>
      <c r="BA1081" s="134"/>
      <c r="BB1081" s="134"/>
      <c r="BC1081" s="134"/>
      <c r="BD1081" s="134"/>
      <c r="BE1081" s="134"/>
      <c r="BF1081" s="134"/>
      <c r="BG1081" s="134"/>
      <c r="BH1081" s="134"/>
      <c r="BI1081" s="134"/>
      <c r="BJ1081" s="134"/>
      <c r="BK1081" s="134"/>
      <c r="BL1081" s="134"/>
      <c r="BM1081" s="135"/>
      <c r="BN1081" s="136" t="n">
        <f aca="false">+MAX($D$3,DATOS_[[#This Row],[Fecha Inicio Sit. Contract.]])</f>
        <v>0</v>
      </c>
      <c r="BO1081" s="136" t="n">
        <f aca="false">+MIN($D$4,DATOS_[[#This Row],[Fecha Fin Sit. Contract.]])</f>
        <v>0</v>
      </c>
      <c r="BP1081" s="137" t="n">
        <f aca="false">+DATOS_[[#This Row],[% de jornada]]*IF(DATOS_[[#This Row],[% jornada reducida]]="",1,DATOS_[[#This Row],[% jornada reducida]])</f>
        <v>0</v>
      </c>
      <c r="BQ1081" s="137" t="n">
        <f aca="false">+(DATOS_[[#This Row],[F.fin.cal]]-DATOS_[[#This Row],[F.ini.cal]]+1)/($D$4-$D$3+1)</f>
        <v>1</v>
      </c>
      <c r="BR1081" s="137" t="str">
        <f aca="false">IF(OR(AND(DATOS_[[#This Row],[Fecha Fin Contrato]]&lt;$D$3,DATOS_[[#This Row],[Fecha Fin Contrato]]&lt;&gt;""),DATOS_[[#This Row],[Fecha de Contratación]]&gt;$D$4),"Fuera","Dentro")</f>
        <v>Dentro</v>
      </c>
      <c r="BS1081" s="137" t="str">
        <f aca="false" t="array" ref="BS1081:BS1081">IF(MAX(IF(DATOS_[id]=DATOS_[[#This Row],[id]],DATOS_[F.fin.cal]))=DATOS_[[#This Row],[F.fin.cal]],"Sí","NO")</f>
        <v>Sí</v>
      </c>
      <c r="BT1081" s="137" t="str">
        <f aca="false">IF(AND(DATOS_[[#This Row],[% normaliz]]&lt;&gt;1,DATOS_[[#This Row],[% anualiz]]=1),"Sí","NO")</f>
        <v>Sí</v>
      </c>
      <c r="BU1081" s="137" t="str">
        <f aca="false">IF(AND(DATOS_[[#This Row],[% normaliz]]=1,DATOS_[[#This Row],[% anualiz]]&lt;&gt;1),"Sí","NO")</f>
        <v>NO</v>
      </c>
      <c r="BV1081" s="137" t="str">
        <f aca="false">IF(AND(DATOS_[[#This Row],[% normaliz]]&lt;&gt;1,DATOS_[[#This Row],[% anualiz]]&lt;&gt;1),"Sí","NO")</f>
        <v>NO</v>
      </c>
      <c r="BW1081" s="137" t="str">
        <f aca="false">+IF(DATOS_[[#This Row],[% normaliz]]*DATOS_[[#This Row],[% anualiz]]=1,"NO","Sí")</f>
        <v>Sí</v>
      </c>
      <c r="BX1081" s="138" t="e">
        <f aca="false">(DATOS_[[#This Row],[S.BASE]]*(1/DATOS_[[#This Row],[% normaliz]])*(1/DATOS_[[#This Row],[% anualiz]]))*IF(DATOS_[[#This Row],[Check Equiparado]]="Sí",1,0)</f>
        <v>#DIV/0!</v>
      </c>
      <c r="BY10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1" s="138" t="e">
        <f aca="false">+DATOS_[[#This Row],[SALARIO BASE Eq]]+DATOS_[[#This Row],[Tot COMPL.SAL Eq]]</f>
        <v>#DIV/0!</v>
      </c>
      <c r="CA1081" s="138" t="e">
        <f aca="false" t="array" ref="CA1081:CA10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1" s="138" t="e">
        <f aca="false">+DATOS_[[#This Row],[TOTAL SALARIO Eq]]+DATOS_[[#This Row],[Tot Extrasalarial Eq]]</f>
        <v>#DIV/0!</v>
      </c>
      <c r="CC1081" s="139" t="n">
        <f aca="false">DATOS_[[#This Row],[S.BASE]]</f>
        <v>0</v>
      </c>
      <c r="CD1081" s="139" t="n">
        <f aca="false">+SUM(DATOS_[[#This Row],[Conc.Sal.01]:[Conc.Sal.30]])</f>
        <v>0</v>
      </c>
      <c r="CE1081" s="139" t="n">
        <f aca="false">+DATOS_[[#This Row],[SALARIO BASE Ef]]+DATOS_[[#This Row],[Tot COMPL.SAL Ef]]</f>
        <v>0</v>
      </c>
      <c r="CF1081" s="139" t="n">
        <f aca="false">+SUM(DATOS_[[#This Row],[C.Extra.01]:[C.Extra.05]])</f>
        <v>0</v>
      </c>
      <c r="CG1081" s="139" t="n">
        <f aca="false">+DATOS_[[#This Row],[TOTAL SALARIO Ef]]+DATOS_[[#This Row],[Tot Extrasalarial Ef]]</f>
        <v>0</v>
      </c>
      <c r="CH1081" s="140" t="n">
        <f aca="false">MIN(IF(DATOS_[[#This Row],[Fecha Fin Contrato]]="",$D$4,DATOS_[[#This Row],[Fecha Fin Contrato]]),$D$4)-MAX(DATOS_[[#This Row],[Fecha de Contratación]],$D$3)+1</f>
        <v>1</v>
      </c>
      <c r="CI1081" s="141" t="str">
        <f aca="false">IF(COUNTIFS(DATOS_[id],DATOS_[[#This Row],[id]])&gt;1,DATOS_[[#This Row],[id]],"")</f>
        <v/>
      </c>
      <c r="CJ1081" s="141" t="n">
        <f aca="false">(Inicio!$G$10-DATOS_[[#This Row],[Fecha Nacimiento]])/365.25</f>
        <v>0</v>
      </c>
      <c r="CK1081" s="141" t="n">
        <f aca="false">(Inicio!$G$10-DATOS_[[#This Row],[Fecha de Antigüedad]])/365.25</f>
        <v>0</v>
      </c>
      <c r="CL1081" s="141" t="e">
        <f aca="false">+VLOOKUP(DATOS_[[#This Row],[Clave de Contrato]],TblTiposContrato13[],3,0)</f>
        <v>#N/A</v>
      </c>
      <c r="CM1081" s="141" t="e">
        <f aca="false">+VLOOKUP(DATOS_[[#This Row],[Clave de Contrato]],TblTiposContrato13[],4,0)</f>
        <v>#N/A</v>
      </c>
      <c r="CN1081" s="141" t="str">
        <f aca="false">VLOOKUP(DATOS_[[#This Row],[Edad]],CONTRATOS!TblRngEdad,2,1)</f>
        <v>20  o menos</v>
      </c>
      <c r="CO1081" s="141" t="str">
        <f aca="false">VLOOKUP(DATOS_[[#This Row],[Antigüedad]],TblRngAntg14[],2,1)</f>
        <v>0 a 1 años</v>
      </c>
    </row>
    <row r="1082" customFormat="false" ht="13.8" hidden="false" customHeight="false" outlineLevel="0" collapsed="false">
      <c r="D1082" s="128"/>
      <c r="E1082" s="129"/>
      <c r="F1082" s="129"/>
      <c r="G1082" s="129"/>
      <c r="H1082" s="130"/>
      <c r="I1082" s="131"/>
      <c r="J1082" s="128"/>
      <c r="K1082" s="132"/>
      <c r="L1082" s="132"/>
      <c r="M1082" s="133"/>
      <c r="N1082" s="133"/>
      <c r="O1082" s="133"/>
      <c r="P1082" s="129"/>
      <c r="Z1082" s="74"/>
      <c r="AA1082" s="75"/>
      <c r="AB1082" s="75"/>
      <c r="AC1082" s="129"/>
      <c r="AD1082" s="134"/>
      <c r="AE1082" s="134"/>
      <c r="AF1082" s="134"/>
      <c r="AG1082" s="134"/>
      <c r="AH1082" s="134"/>
      <c r="AI1082" s="134"/>
      <c r="AJ1082" s="134"/>
      <c r="AK1082" s="134"/>
      <c r="AL1082" s="134"/>
      <c r="AM1082" s="134"/>
      <c r="AN1082" s="134"/>
      <c r="AO1082" s="134"/>
      <c r="AP1082" s="134"/>
      <c r="AQ1082" s="134"/>
      <c r="AR1082" s="134"/>
      <c r="AS1082" s="134"/>
      <c r="AT1082" s="134"/>
      <c r="AU1082" s="134"/>
      <c r="AV1082" s="134"/>
      <c r="AW1082" s="134"/>
      <c r="AX1082" s="134"/>
      <c r="AY1082" s="134"/>
      <c r="AZ1082" s="134"/>
      <c r="BA1082" s="134"/>
      <c r="BB1082" s="134"/>
      <c r="BC1082" s="134"/>
      <c r="BD1082" s="134"/>
      <c r="BE1082" s="134"/>
      <c r="BF1082" s="134"/>
      <c r="BG1082" s="134"/>
      <c r="BH1082" s="134"/>
      <c r="BI1082" s="134"/>
      <c r="BJ1082" s="134"/>
      <c r="BK1082" s="134"/>
      <c r="BL1082" s="134"/>
      <c r="BM1082" s="135"/>
      <c r="BN1082" s="136" t="n">
        <f aca="false">+MAX($D$3,DATOS_[[#This Row],[Fecha Inicio Sit. Contract.]])</f>
        <v>0</v>
      </c>
      <c r="BO1082" s="136" t="n">
        <f aca="false">+MIN($D$4,DATOS_[[#This Row],[Fecha Fin Sit. Contract.]])</f>
        <v>0</v>
      </c>
      <c r="BP1082" s="137" t="n">
        <f aca="false">+DATOS_[[#This Row],[% de jornada]]*IF(DATOS_[[#This Row],[% jornada reducida]]="",1,DATOS_[[#This Row],[% jornada reducida]])</f>
        <v>0</v>
      </c>
      <c r="BQ1082" s="137" t="n">
        <f aca="false">+(DATOS_[[#This Row],[F.fin.cal]]-DATOS_[[#This Row],[F.ini.cal]]+1)/($D$4-$D$3+1)</f>
        <v>1</v>
      </c>
      <c r="BR1082" s="137" t="str">
        <f aca="false">IF(OR(AND(DATOS_[[#This Row],[Fecha Fin Contrato]]&lt;$D$3,DATOS_[[#This Row],[Fecha Fin Contrato]]&lt;&gt;""),DATOS_[[#This Row],[Fecha de Contratación]]&gt;$D$4),"Fuera","Dentro")</f>
        <v>Dentro</v>
      </c>
      <c r="BS1082" s="137" t="str">
        <f aca="false" t="array" ref="BS1082:BS1082">IF(MAX(IF(DATOS_[id]=DATOS_[[#This Row],[id]],DATOS_[F.fin.cal]))=DATOS_[[#This Row],[F.fin.cal]],"Sí","NO")</f>
        <v>Sí</v>
      </c>
      <c r="BT1082" s="137" t="str">
        <f aca="false">IF(AND(DATOS_[[#This Row],[% normaliz]]&lt;&gt;1,DATOS_[[#This Row],[% anualiz]]=1),"Sí","NO")</f>
        <v>Sí</v>
      </c>
      <c r="BU1082" s="137" t="str">
        <f aca="false">IF(AND(DATOS_[[#This Row],[% normaliz]]=1,DATOS_[[#This Row],[% anualiz]]&lt;&gt;1),"Sí","NO")</f>
        <v>NO</v>
      </c>
      <c r="BV1082" s="137" t="str">
        <f aca="false">IF(AND(DATOS_[[#This Row],[% normaliz]]&lt;&gt;1,DATOS_[[#This Row],[% anualiz]]&lt;&gt;1),"Sí","NO")</f>
        <v>NO</v>
      </c>
      <c r="BW1082" s="137" t="str">
        <f aca="false">+IF(DATOS_[[#This Row],[% normaliz]]*DATOS_[[#This Row],[% anualiz]]=1,"NO","Sí")</f>
        <v>Sí</v>
      </c>
      <c r="BX1082" s="138" t="e">
        <f aca="false">(DATOS_[[#This Row],[S.BASE]]*(1/DATOS_[[#This Row],[% normaliz]])*(1/DATOS_[[#This Row],[% anualiz]]))*IF(DATOS_[[#This Row],[Check Equiparado]]="Sí",1,0)</f>
        <v>#DIV/0!</v>
      </c>
      <c r="BY10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2" s="138" t="e">
        <f aca="false">+DATOS_[[#This Row],[SALARIO BASE Eq]]+DATOS_[[#This Row],[Tot COMPL.SAL Eq]]</f>
        <v>#DIV/0!</v>
      </c>
      <c r="CA1082" s="138" t="e">
        <f aca="false" t="array" ref="CA1082:CA10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2" s="138" t="e">
        <f aca="false">+DATOS_[[#This Row],[TOTAL SALARIO Eq]]+DATOS_[[#This Row],[Tot Extrasalarial Eq]]</f>
        <v>#DIV/0!</v>
      </c>
      <c r="CC1082" s="139" t="n">
        <f aca="false">DATOS_[[#This Row],[S.BASE]]</f>
        <v>0</v>
      </c>
      <c r="CD1082" s="139" t="n">
        <f aca="false">+SUM(DATOS_[[#This Row],[Conc.Sal.01]:[Conc.Sal.30]])</f>
        <v>0</v>
      </c>
      <c r="CE1082" s="139" t="n">
        <f aca="false">+DATOS_[[#This Row],[SALARIO BASE Ef]]+DATOS_[[#This Row],[Tot COMPL.SAL Ef]]</f>
        <v>0</v>
      </c>
      <c r="CF1082" s="139" t="n">
        <f aca="false">+SUM(DATOS_[[#This Row],[C.Extra.01]:[C.Extra.05]])</f>
        <v>0</v>
      </c>
      <c r="CG1082" s="139" t="n">
        <f aca="false">+DATOS_[[#This Row],[TOTAL SALARIO Ef]]+DATOS_[[#This Row],[Tot Extrasalarial Ef]]</f>
        <v>0</v>
      </c>
      <c r="CH1082" s="140" t="n">
        <f aca="false">MIN(IF(DATOS_[[#This Row],[Fecha Fin Contrato]]="",$D$4,DATOS_[[#This Row],[Fecha Fin Contrato]]),$D$4)-MAX(DATOS_[[#This Row],[Fecha de Contratación]],$D$3)+1</f>
        <v>1</v>
      </c>
      <c r="CI1082" s="141" t="str">
        <f aca="false">IF(COUNTIFS(DATOS_[id],DATOS_[[#This Row],[id]])&gt;1,DATOS_[[#This Row],[id]],"")</f>
        <v/>
      </c>
      <c r="CJ1082" s="141" t="n">
        <f aca="false">(Inicio!$G$10-DATOS_[[#This Row],[Fecha Nacimiento]])/365.25</f>
        <v>0</v>
      </c>
      <c r="CK1082" s="141" t="n">
        <f aca="false">(Inicio!$G$10-DATOS_[[#This Row],[Fecha de Antigüedad]])/365.25</f>
        <v>0</v>
      </c>
      <c r="CL1082" s="141" t="e">
        <f aca="false">+VLOOKUP(DATOS_[[#This Row],[Clave de Contrato]],TblTiposContrato13[],3,0)</f>
        <v>#N/A</v>
      </c>
      <c r="CM1082" s="141" t="e">
        <f aca="false">+VLOOKUP(DATOS_[[#This Row],[Clave de Contrato]],TblTiposContrato13[],4,0)</f>
        <v>#N/A</v>
      </c>
      <c r="CN1082" s="141" t="str">
        <f aca="false">VLOOKUP(DATOS_[[#This Row],[Edad]],CONTRATOS!TblRngEdad,2,1)</f>
        <v>20  o menos</v>
      </c>
      <c r="CO1082" s="141" t="str">
        <f aca="false">VLOOKUP(DATOS_[[#This Row],[Antigüedad]],TblRngAntg14[],2,1)</f>
        <v>0 a 1 años</v>
      </c>
    </row>
    <row r="1083" customFormat="false" ht="13.8" hidden="false" customHeight="false" outlineLevel="0" collapsed="false">
      <c r="D1083" s="128"/>
      <c r="E1083" s="129"/>
      <c r="F1083" s="129"/>
      <c r="G1083" s="129"/>
      <c r="H1083" s="130"/>
      <c r="I1083" s="131"/>
      <c r="J1083" s="128"/>
      <c r="K1083" s="132"/>
      <c r="L1083" s="132"/>
      <c r="M1083" s="133"/>
      <c r="N1083" s="133"/>
      <c r="O1083" s="133"/>
      <c r="P1083" s="129"/>
      <c r="Z1083" s="74"/>
      <c r="AA1083" s="75"/>
      <c r="AB1083" s="75"/>
      <c r="AC1083" s="129"/>
      <c r="AD1083" s="134"/>
      <c r="AE1083" s="134"/>
      <c r="AF1083" s="134"/>
      <c r="AG1083" s="134"/>
      <c r="AH1083" s="134"/>
      <c r="AI1083" s="134"/>
      <c r="AJ1083" s="134"/>
      <c r="AK1083" s="134"/>
      <c r="AL1083" s="134"/>
      <c r="AM1083" s="134"/>
      <c r="AN1083" s="134"/>
      <c r="AO1083" s="134"/>
      <c r="AP1083" s="134"/>
      <c r="AQ1083" s="134"/>
      <c r="AR1083" s="134"/>
      <c r="AS1083" s="134"/>
      <c r="AT1083" s="134"/>
      <c r="AU1083" s="134"/>
      <c r="AV1083" s="134"/>
      <c r="AW1083" s="134"/>
      <c r="AX1083" s="134"/>
      <c r="AY1083" s="134"/>
      <c r="AZ1083" s="134"/>
      <c r="BA1083" s="134"/>
      <c r="BB1083" s="134"/>
      <c r="BC1083" s="134"/>
      <c r="BD1083" s="134"/>
      <c r="BE1083" s="134"/>
      <c r="BF1083" s="134"/>
      <c r="BG1083" s="134"/>
      <c r="BH1083" s="134"/>
      <c r="BI1083" s="134"/>
      <c r="BJ1083" s="134"/>
      <c r="BK1083" s="134"/>
      <c r="BL1083" s="134"/>
      <c r="BM1083" s="135"/>
      <c r="BN1083" s="136" t="n">
        <f aca="false">+MAX($D$3,DATOS_[[#This Row],[Fecha Inicio Sit. Contract.]])</f>
        <v>0</v>
      </c>
      <c r="BO1083" s="136" t="n">
        <f aca="false">+MIN($D$4,DATOS_[[#This Row],[Fecha Fin Sit. Contract.]])</f>
        <v>0</v>
      </c>
      <c r="BP1083" s="137" t="n">
        <f aca="false">+DATOS_[[#This Row],[% de jornada]]*IF(DATOS_[[#This Row],[% jornada reducida]]="",1,DATOS_[[#This Row],[% jornada reducida]])</f>
        <v>0</v>
      </c>
      <c r="BQ1083" s="137" t="n">
        <f aca="false">+(DATOS_[[#This Row],[F.fin.cal]]-DATOS_[[#This Row],[F.ini.cal]]+1)/($D$4-$D$3+1)</f>
        <v>1</v>
      </c>
      <c r="BR1083" s="137" t="str">
        <f aca="false">IF(OR(AND(DATOS_[[#This Row],[Fecha Fin Contrato]]&lt;$D$3,DATOS_[[#This Row],[Fecha Fin Contrato]]&lt;&gt;""),DATOS_[[#This Row],[Fecha de Contratación]]&gt;$D$4),"Fuera","Dentro")</f>
        <v>Dentro</v>
      </c>
      <c r="BS1083" s="137" t="str">
        <f aca="false" t="array" ref="BS1083:BS1083">IF(MAX(IF(DATOS_[id]=DATOS_[[#This Row],[id]],DATOS_[F.fin.cal]))=DATOS_[[#This Row],[F.fin.cal]],"Sí","NO")</f>
        <v>Sí</v>
      </c>
      <c r="BT1083" s="137" t="str">
        <f aca="false">IF(AND(DATOS_[[#This Row],[% normaliz]]&lt;&gt;1,DATOS_[[#This Row],[% anualiz]]=1),"Sí","NO")</f>
        <v>Sí</v>
      </c>
      <c r="BU1083" s="137" t="str">
        <f aca="false">IF(AND(DATOS_[[#This Row],[% normaliz]]=1,DATOS_[[#This Row],[% anualiz]]&lt;&gt;1),"Sí","NO")</f>
        <v>NO</v>
      </c>
      <c r="BV1083" s="137" t="str">
        <f aca="false">IF(AND(DATOS_[[#This Row],[% normaliz]]&lt;&gt;1,DATOS_[[#This Row],[% anualiz]]&lt;&gt;1),"Sí","NO")</f>
        <v>NO</v>
      </c>
      <c r="BW1083" s="137" t="str">
        <f aca="false">+IF(DATOS_[[#This Row],[% normaliz]]*DATOS_[[#This Row],[% anualiz]]=1,"NO","Sí")</f>
        <v>Sí</v>
      </c>
      <c r="BX1083" s="138" t="e">
        <f aca="false">(DATOS_[[#This Row],[S.BASE]]*(1/DATOS_[[#This Row],[% normaliz]])*(1/DATOS_[[#This Row],[% anualiz]]))*IF(DATOS_[[#This Row],[Check Equiparado]]="Sí",1,0)</f>
        <v>#DIV/0!</v>
      </c>
      <c r="BY10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3" s="138" t="e">
        <f aca="false">+DATOS_[[#This Row],[SALARIO BASE Eq]]+DATOS_[[#This Row],[Tot COMPL.SAL Eq]]</f>
        <v>#DIV/0!</v>
      </c>
      <c r="CA1083" s="138" t="e">
        <f aca="false" t="array" ref="CA1083:CA10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3" s="138" t="e">
        <f aca="false">+DATOS_[[#This Row],[TOTAL SALARIO Eq]]+DATOS_[[#This Row],[Tot Extrasalarial Eq]]</f>
        <v>#DIV/0!</v>
      </c>
      <c r="CC1083" s="139" t="n">
        <f aca="false">DATOS_[[#This Row],[S.BASE]]</f>
        <v>0</v>
      </c>
      <c r="CD1083" s="139" t="n">
        <f aca="false">+SUM(DATOS_[[#This Row],[Conc.Sal.01]:[Conc.Sal.30]])</f>
        <v>0</v>
      </c>
      <c r="CE1083" s="139" t="n">
        <f aca="false">+DATOS_[[#This Row],[SALARIO BASE Ef]]+DATOS_[[#This Row],[Tot COMPL.SAL Ef]]</f>
        <v>0</v>
      </c>
      <c r="CF1083" s="139" t="n">
        <f aca="false">+SUM(DATOS_[[#This Row],[C.Extra.01]:[C.Extra.05]])</f>
        <v>0</v>
      </c>
      <c r="CG1083" s="139" t="n">
        <f aca="false">+DATOS_[[#This Row],[TOTAL SALARIO Ef]]+DATOS_[[#This Row],[Tot Extrasalarial Ef]]</f>
        <v>0</v>
      </c>
      <c r="CH1083" s="140" t="n">
        <f aca="false">MIN(IF(DATOS_[[#This Row],[Fecha Fin Contrato]]="",$D$4,DATOS_[[#This Row],[Fecha Fin Contrato]]),$D$4)-MAX(DATOS_[[#This Row],[Fecha de Contratación]],$D$3)+1</f>
        <v>1</v>
      </c>
      <c r="CI1083" s="141" t="str">
        <f aca="false">IF(COUNTIFS(DATOS_[id],DATOS_[[#This Row],[id]])&gt;1,DATOS_[[#This Row],[id]],"")</f>
        <v/>
      </c>
      <c r="CJ1083" s="141" t="n">
        <f aca="false">(Inicio!$G$10-DATOS_[[#This Row],[Fecha Nacimiento]])/365.25</f>
        <v>0</v>
      </c>
      <c r="CK1083" s="141" t="n">
        <f aca="false">(Inicio!$G$10-DATOS_[[#This Row],[Fecha de Antigüedad]])/365.25</f>
        <v>0</v>
      </c>
      <c r="CL1083" s="141" t="e">
        <f aca="false">+VLOOKUP(DATOS_[[#This Row],[Clave de Contrato]],TblTiposContrato13[],3,0)</f>
        <v>#N/A</v>
      </c>
      <c r="CM1083" s="141" t="e">
        <f aca="false">+VLOOKUP(DATOS_[[#This Row],[Clave de Contrato]],TblTiposContrato13[],4,0)</f>
        <v>#N/A</v>
      </c>
      <c r="CN1083" s="141" t="str">
        <f aca="false">VLOOKUP(DATOS_[[#This Row],[Edad]],CONTRATOS!TblRngEdad,2,1)</f>
        <v>20  o menos</v>
      </c>
      <c r="CO1083" s="141" t="str">
        <f aca="false">VLOOKUP(DATOS_[[#This Row],[Antigüedad]],TblRngAntg14[],2,1)</f>
        <v>0 a 1 años</v>
      </c>
    </row>
    <row r="1084" customFormat="false" ht="13.8" hidden="false" customHeight="false" outlineLevel="0" collapsed="false">
      <c r="D1084" s="128"/>
      <c r="E1084" s="129"/>
      <c r="F1084" s="129"/>
      <c r="G1084" s="129"/>
      <c r="H1084" s="130"/>
      <c r="I1084" s="131"/>
      <c r="J1084" s="128"/>
      <c r="K1084" s="132"/>
      <c r="L1084" s="132"/>
      <c r="M1084" s="133"/>
      <c r="N1084" s="133"/>
      <c r="O1084" s="133"/>
      <c r="P1084" s="129"/>
      <c r="Z1084" s="74"/>
      <c r="AA1084" s="75"/>
      <c r="AB1084" s="75"/>
      <c r="AC1084" s="129"/>
      <c r="AD1084" s="134"/>
      <c r="AE1084" s="134"/>
      <c r="AF1084" s="134"/>
      <c r="AG1084" s="134"/>
      <c r="AH1084" s="134"/>
      <c r="AI1084" s="134"/>
      <c r="AJ1084" s="134"/>
      <c r="AK1084" s="134"/>
      <c r="AL1084" s="134"/>
      <c r="AM1084" s="134"/>
      <c r="AN1084" s="134"/>
      <c r="AO1084" s="134"/>
      <c r="AP1084" s="134"/>
      <c r="AQ1084" s="134"/>
      <c r="AR1084" s="134"/>
      <c r="AS1084" s="134"/>
      <c r="AT1084" s="134"/>
      <c r="AU1084" s="134"/>
      <c r="AV1084" s="134"/>
      <c r="AW1084" s="134"/>
      <c r="AX1084" s="134"/>
      <c r="AY1084" s="134"/>
      <c r="AZ1084" s="134"/>
      <c r="BA1084" s="134"/>
      <c r="BB1084" s="134"/>
      <c r="BC1084" s="134"/>
      <c r="BD1084" s="134"/>
      <c r="BE1084" s="134"/>
      <c r="BF1084" s="134"/>
      <c r="BG1084" s="134"/>
      <c r="BH1084" s="134"/>
      <c r="BI1084" s="134"/>
      <c r="BJ1084" s="134"/>
      <c r="BK1084" s="134"/>
      <c r="BL1084" s="134"/>
      <c r="BM1084" s="135"/>
      <c r="BN1084" s="136" t="n">
        <f aca="false">+MAX($D$3,DATOS_[[#This Row],[Fecha Inicio Sit. Contract.]])</f>
        <v>0</v>
      </c>
      <c r="BO1084" s="136" t="n">
        <f aca="false">+MIN($D$4,DATOS_[[#This Row],[Fecha Fin Sit. Contract.]])</f>
        <v>0</v>
      </c>
      <c r="BP1084" s="137" t="n">
        <f aca="false">+DATOS_[[#This Row],[% de jornada]]*IF(DATOS_[[#This Row],[% jornada reducida]]="",1,DATOS_[[#This Row],[% jornada reducida]])</f>
        <v>0</v>
      </c>
      <c r="BQ1084" s="137" t="n">
        <f aca="false">+(DATOS_[[#This Row],[F.fin.cal]]-DATOS_[[#This Row],[F.ini.cal]]+1)/($D$4-$D$3+1)</f>
        <v>1</v>
      </c>
      <c r="BR1084" s="137" t="str">
        <f aca="false">IF(OR(AND(DATOS_[[#This Row],[Fecha Fin Contrato]]&lt;$D$3,DATOS_[[#This Row],[Fecha Fin Contrato]]&lt;&gt;""),DATOS_[[#This Row],[Fecha de Contratación]]&gt;$D$4),"Fuera","Dentro")</f>
        <v>Dentro</v>
      </c>
      <c r="BS1084" s="137" t="str">
        <f aca="false" t="array" ref="BS1084:BS1084">IF(MAX(IF(DATOS_[id]=DATOS_[[#This Row],[id]],DATOS_[F.fin.cal]))=DATOS_[[#This Row],[F.fin.cal]],"Sí","NO")</f>
        <v>Sí</v>
      </c>
      <c r="BT1084" s="137" t="str">
        <f aca="false">IF(AND(DATOS_[[#This Row],[% normaliz]]&lt;&gt;1,DATOS_[[#This Row],[% anualiz]]=1),"Sí","NO")</f>
        <v>Sí</v>
      </c>
      <c r="BU1084" s="137" t="str">
        <f aca="false">IF(AND(DATOS_[[#This Row],[% normaliz]]=1,DATOS_[[#This Row],[% anualiz]]&lt;&gt;1),"Sí","NO")</f>
        <v>NO</v>
      </c>
      <c r="BV1084" s="137" t="str">
        <f aca="false">IF(AND(DATOS_[[#This Row],[% normaliz]]&lt;&gt;1,DATOS_[[#This Row],[% anualiz]]&lt;&gt;1),"Sí","NO")</f>
        <v>NO</v>
      </c>
      <c r="BW1084" s="137" t="str">
        <f aca="false">+IF(DATOS_[[#This Row],[% normaliz]]*DATOS_[[#This Row],[% anualiz]]=1,"NO","Sí")</f>
        <v>Sí</v>
      </c>
      <c r="BX1084" s="138" t="e">
        <f aca="false">(DATOS_[[#This Row],[S.BASE]]*(1/DATOS_[[#This Row],[% normaliz]])*(1/DATOS_[[#This Row],[% anualiz]]))*IF(DATOS_[[#This Row],[Check Equiparado]]="Sí",1,0)</f>
        <v>#DIV/0!</v>
      </c>
      <c r="BY10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4" s="138" t="e">
        <f aca="false">+DATOS_[[#This Row],[SALARIO BASE Eq]]+DATOS_[[#This Row],[Tot COMPL.SAL Eq]]</f>
        <v>#DIV/0!</v>
      </c>
      <c r="CA1084" s="138" t="e">
        <f aca="false" t="array" ref="CA1084:CA10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4" s="138" t="e">
        <f aca="false">+DATOS_[[#This Row],[TOTAL SALARIO Eq]]+DATOS_[[#This Row],[Tot Extrasalarial Eq]]</f>
        <v>#DIV/0!</v>
      </c>
      <c r="CC1084" s="139" t="n">
        <f aca="false">DATOS_[[#This Row],[S.BASE]]</f>
        <v>0</v>
      </c>
      <c r="CD1084" s="139" t="n">
        <f aca="false">+SUM(DATOS_[[#This Row],[Conc.Sal.01]:[Conc.Sal.30]])</f>
        <v>0</v>
      </c>
      <c r="CE1084" s="139" t="n">
        <f aca="false">+DATOS_[[#This Row],[SALARIO BASE Ef]]+DATOS_[[#This Row],[Tot COMPL.SAL Ef]]</f>
        <v>0</v>
      </c>
      <c r="CF1084" s="139" t="n">
        <f aca="false">+SUM(DATOS_[[#This Row],[C.Extra.01]:[C.Extra.05]])</f>
        <v>0</v>
      </c>
      <c r="CG1084" s="139" t="n">
        <f aca="false">+DATOS_[[#This Row],[TOTAL SALARIO Ef]]+DATOS_[[#This Row],[Tot Extrasalarial Ef]]</f>
        <v>0</v>
      </c>
      <c r="CH1084" s="140" t="n">
        <f aca="false">MIN(IF(DATOS_[[#This Row],[Fecha Fin Contrato]]="",$D$4,DATOS_[[#This Row],[Fecha Fin Contrato]]),$D$4)-MAX(DATOS_[[#This Row],[Fecha de Contratación]],$D$3)+1</f>
        <v>1</v>
      </c>
      <c r="CI1084" s="141" t="str">
        <f aca="false">IF(COUNTIFS(DATOS_[id],DATOS_[[#This Row],[id]])&gt;1,DATOS_[[#This Row],[id]],"")</f>
        <v/>
      </c>
      <c r="CJ1084" s="141" t="n">
        <f aca="false">(Inicio!$G$10-DATOS_[[#This Row],[Fecha Nacimiento]])/365.25</f>
        <v>0</v>
      </c>
      <c r="CK1084" s="141" t="n">
        <f aca="false">(Inicio!$G$10-DATOS_[[#This Row],[Fecha de Antigüedad]])/365.25</f>
        <v>0</v>
      </c>
      <c r="CL1084" s="141" t="e">
        <f aca="false">+VLOOKUP(DATOS_[[#This Row],[Clave de Contrato]],TblTiposContrato13[],3,0)</f>
        <v>#N/A</v>
      </c>
      <c r="CM1084" s="141" t="e">
        <f aca="false">+VLOOKUP(DATOS_[[#This Row],[Clave de Contrato]],TblTiposContrato13[],4,0)</f>
        <v>#N/A</v>
      </c>
      <c r="CN1084" s="141" t="str">
        <f aca="false">VLOOKUP(DATOS_[[#This Row],[Edad]],CONTRATOS!TblRngEdad,2,1)</f>
        <v>20  o menos</v>
      </c>
      <c r="CO1084" s="141" t="str">
        <f aca="false">VLOOKUP(DATOS_[[#This Row],[Antigüedad]],TblRngAntg14[],2,1)</f>
        <v>0 a 1 años</v>
      </c>
    </row>
    <row r="1085" customFormat="false" ht="13.8" hidden="false" customHeight="false" outlineLevel="0" collapsed="false">
      <c r="D1085" s="128"/>
      <c r="E1085" s="129"/>
      <c r="F1085" s="129"/>
      <c r="G1085" s="129"/>
      <c r="H1085" s="130"/>
      <c r="I1085" s="131"/>
      <c r="J1085" s="128"/>
      <c r="K1085" s="132"/>
      <c r="L1085" s="132"/>
      <c r="M1085" s="133"/>
      <c r="N1085" s="133"/>
      <c r="O1085" s="133"/>
      <c r="P1085" s="129"/>
      <c r="Z1085" s="74"/>
      <c r="AA1085" s="75"/>
      <c r="AB1085" s="75"/>
      <c r="AC1085" s="129"/>
      <c r="AD1085" s="134"/>
      <c r="AE1085" s="134"/>
      <c r="AF1085" s="134"/>
      <c r="AG1085" s="134"/>
      <c r="AH1085" s="134"/>
      <c r="AI1085" s="134"/>
      <c r="AJ1085" s="134"/>
      <c r="AK1085" s="134"/>
      <c r="AL1085" s="134"/>
      <c r="AM1085" s="134"/>
      <c r="AN1085" s="134"/>
      <c r="AO1085" s="134"/>
      <c r="AP1085" s="134"/>
      <c r="AQ1085" s="134"/>
      <c r="AR1085" s="134"/>
      <c r="AS1085" s="134"/>
      <c r="AT1085" s="134"/>
      <c r="AU1085" s="134"/>
      <c r="AV1085" s="134"/>
      <c r="AW1085" s="134"/>
      <c r="AX1085" s="134"/>
      <c r="AY1085" s="134"/>
      <c r="AZ1085" s="134"/>
      <c r="BA1085" s="134"/>
      <c r="BB1085" s="134"/>
      <c r="BC1085" s="134"/>
      <c r="BD1085" s="134"/>
      <c r="BE1085" s="134"/>
      <c r="BF1085" s="134"/>
      <c r="BG1085" s="134"/>
      <c r="BH1085" s="134"/>
      <c r="BI1085" s="134"/>
      <c r="BJ1085" s="134"/>
      <c r="BK1085" s="134"/>
      <c r="BL1085" s="134"/>
      <c r="BM1085" s="135"/>
      <c r="BN1085" s="136" t="n">
        <f aca="false">+MAX($D$3,DATOS_[[#This Row],[Fecha Inicio Sit. Contract.]])</f>
        <v>0</v>
      </c>
      <c r="BO1085" s="136" t="n">
        <f aca="false">+MIN($D$4,DATOS_[[#This Row],[Fecha Fin Sit. Contract.]])</f>
        <v>0</v>
      </c>
      <c r="BP1085" s="137" t="n">
        <f aca="false">+DATOS_[[#This Row],[% de jornada]]*IF(DATOS_[[#This Row],[% jornada reducida]]="",1,DATOS_[[#This Row],[% jornada reducida]])</f>
        <v>0</v>
      </c>
      <c r="BQ1085" s="137" t="n">
        <f aca="false">+(DATOS_[[#This Row],[F.fin.cal]]-DATOS_[[#This Row],[F.ini.cal]]+1)/($D$4-$D$3+1)</f>
        <v>1</v>
      </c>
      <c r="BR1085" s="137" t="str">
        <f aca="false">IF(OR(AND(DATOS_[[#This Row],[Fecha Fin Contrato]]&lt;$D$3,DATOS_[[#This Row],[Fecha Fin Contrato]]&lt;&gt;""),DATOS_[[#This Row],[Fecha de Contratación]]&gt;$D$4),"Fuera","Dentro")</f>
        <v>Dentro</v>
      </c>
      <c r="BS1085" s="137" t="str">
        <f aca="false" t="array" ref="BS1085:BS1085">IF(MAX(IF(DATOS_[id]=DATOS_[[#This Row],[id]],DATOS_[F.fin.cal]))=DATOS_[[#This Row],[F.fin.cal]],"Sí","NO")</f>
        <v>Sí</v>
      </c>
      <c r="BT1085" s="137" t="str">
        <f aca="false">IF(AND(DATOS_[[#This Row],[% normaliz]]&lt;&gt;1,DATOS_[[#This Row],[% anualiz]]=1),"Sí","NO")</f>
        <v>Sí</v>
      </c>
      <c r="BU1085" s="137" t="str">
        <f aca="false">IF(AND(DATOS_[[#This Row],[% normaliz]]=1,DATOS_[[#This Row],[% anualiz]]&lt;&gt;1),"Sí","NO")</f>
        <v>NO</v>
      </c>
      <c r="BV1085" s="137" t="str">
        <f aca="false">IF(AND(DATOS_[[#This Row],[% normaliz]]&lt;&gt;1,DATOS_[[#This Row],[% anualiz]]&lt;&gt;1),"Sí","NO")</f>
        <v>NO</v>
      </c>
      <c r="BW1085" s="137" t="str">
        <f aca="false">+IF(DATOS_[[#This Row],[% normaliz]]*DATOS_[[#This Row],[% anualiz]]=1,"NO","Sí")</f>
        <v>Sí</v>
      </c>
      <c r="BX1085" s="138" t="e">
        <f aca="false">(DATOS_[[#This Row],[S.BASE]]*(1/DATOS_[[#This Row],[% normaliz]])*(1/DATOS_[[#This Row],[% anualiz]]))*IF(DATOS_[[#This Row],[Check Equiparado]]="Sí",1,0)</f>
        <v>#DIV/0!</v>
      </c>
      <c r="BY10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5" s="138" t="e">
        <f aca="false">+DATOS_[[#This Row],[SALARIO BASE Eq]]+DATOS_[[#This Row],[Tot COMPL.SAL Eq]]</f>
        <v>#DIV/0!</v>
      </c>
      <c r="CA1085" s="138" t="e">
        <f aca="false" t="array" ref="CA1085:CA10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5" s="138" t="e">
        <f aca="false">+DATOS_[[#This Row],[TOTAL SALARIO Eq]]+DATOS_[[#This Row],[Tot Extrasalarial Eq]]</f>
        <v>#DIV/0!</v>
      </c>
      <c r="CC1085" s="139" t="n">
        <f aca="false">DATOS_[[#This Row],[S.BASE]]</f>
        <v>0</v>
      </c>
      <c r="CD1085" s="139" t="n">
        <f aca="false">+SUM(DATOS_[[#This Row],[Conc.Sal.01]:[Conc.Sal.30]])</f>
        <v>0</v>
      </c>
      <c r="CE1085" s="139" t="n">
        <f aca="false">+DATOS_[[#This Row],[SALARIO BASE Ef]]+DATOS_[[#This Row],[Tot COMPL.SAL Ef]]</f>
        <v>0</v>
      </c>
      <c r="CF1085" s="139" t="n">
        <f aca="false">+SUM(DATOS_[[#This Row],[C.Extra.01]:[C.Extra.05]])</f>
        <v>0</v>
      </c>
      <c r="CG1085" s="139" t="n">
        <f aca="false">+DATOS_[[#This Row],[TOTAL SALARIO Ef]]+DATOS_[[#This Row],[Tot Extrasalarial Ef]]</f>
        <v>0</v>
      </c>
      <c r="CH1085" s="140" t="n">
        <f aca="false">MIN(IF(DATOS_[[#This Row],[Fecha Fin Contrato]]="",$D$4,DATOS_[[#This Row],[Fecha Fin Contrato]]),$D$4)-MAX(DATOS_[[#This Row],[Fecha de Contratación]],$D$3)+1</f>
        <v>1</v>
      </c>
      <c r="CI1085" s="141" t="str">
        <f aca="false">IF(COUNTIFS(DATOS_[id],DATOS_[[#This Row],[id]])&gt;1,DATOS_[[#This Row],[id]],"")</f>
        <v/>
      </c>
      <c r="CJ1085" s="141" t="n">
        <f aca="false">(Inicio!$G$10-DATOS_[[#This Row],[Fecha Nacimiento]])/365.25</f>
        <v>0</v>
      </c>
      <c r="CK1085" s="141" t="n">
        <f aca="false">(Inicio!$G$10-DATOS_[[#This Row],[Fecha de Antigüedad]])/365.25</f>
        <v>0</v>
      </c>
      <c r="CL1085" s="141" t="e">
        <f aca="false">+VLOOKUP(DATOS_[[#This Row],[Clave de Contrato]],TblTiposContrato13[],3,0)</f>
        <v>#N/A</v>
      </c>
      <c r="CM1085" s="141" t="e">
        <f aca="false">+VLOOKUP(DATOS_[[#This Row],[Clave de Contrato]],TblTiposContrato13[],4,0)</f>
        <v>#N/A</v>
      </c>
      <c r="CN1085" s="141" t="str">
        <f aca="false">VLOOKUP(DATOS_[[#This Row],[Edad]],CONTRATOS!TblRngEdad,2,1)</f>
        <v>20  o menos</v>
      </c>
      <c r="CO1085" s="141" t="str">
        <f aca="false">VLOOKUP(DATOS_[[#This Row],[Antigüedad]],TblRngAntg14[],2,1)</f>
        <v>0 a 1 años</v>
      </c>
    </row>
    <row r="1086" customFormat="false" ht="13.8" hidden="false" customHeight="false" outlineLevel="0" collapsed="false">
      <c r="D1086" s="128"/>
      <c r="E1086" s="129"/>
      <c r="F1086" s="129"/>
      <c r="G1086" s="129"/>
      <c r="H1086" s="130"/>
      <c r="I1086" s="131"/>
      <c r="J1086" s="128"/>
      <c r="K1086" s="132"/>
      <c r="L1086" s="132"/>
      <c r="M1086" s="133"/>
      <c r="N1086" s="133"/>
      <c r="O1086" s="133"/>
      <c r="P1086" s="129"/>
      <c r="Z1086" s="74"/>
      <c r="AA1086" s="75"/>
      <c r="AB1086" s="75"/>
      <c r="AC1086" s="129"/>
      <c r="AD1086" s="134"/>
      <c r="AE1086" s="134"/>
      <c r="AF1086" s="134"/>
      <c r="AG1086" s="134"/>
      <c r="AH1086" s="134"/>
      <c r="AI1086" s="134"/>
      <c r="AJ1086" s="134"/>
      <c r="AK1086" s="134"/>
      <c r="AL1086" s="134"/>
      <c r="AM1086" s="134"/>
      <c r="AN1086" s="134"/>
      <c r="AO1086" s="134"/>
      <c r="AP1086" s="134"/>
      <c r="AQ1086" s="134"/>
      <c r="AR1086" s="134"/>
      <c r="AS1086" s="134"/>
      <c r="AT1086" s="134"/>
      <c r="AU1086" s="134"/>
      <c r="AV1086" s="134"/>
      <c r="AW1086" s="134"/>
      <c r="AX1086" s="134"/>
      <c r="AY1086" s="134"/>
      <c r="AZ1086" s="134"/>
      <c r="BA1086" s="134"/>
      <c r="BB1086" s="134"/>
      <c r="BC1086" s="134"/>
      <c r="BD1086" s="134"/>
      <c r="BE1086" s="134"/>
      <c r="BF1086" s="134"/>
      <c r="BG1086" s="134"/>
      <c r="BH1086" s="134"/>
      <c r="BI1086" s="134"/>
      <c r="BJ1086" s="134"/>
      <c r="BK1086" s="134"/>
      <c r="BL1086" s="134"/>
      <c r="BM1086" s="135"/>
      <c r="BN1086" s="136" t="n">
        <f aca="false">+MAX($D$3,DATOS_[[#This Row],[Fecha Inicio Sit. Contract.]])</f>
        <v>0</v>
      </c>
      <c r="BO1086" s="136" t="n">
        <f aca="false">+MIN($D$4,DATOS_[[#This Row],[Fecha Fin Sit. Contract.]])</f>
        <v>0</v>
      </c>
      <c r="BP1086" s="137" t="n">
        <f aca="false">+DATOS_[[#This Row],[% de jornada]]*IF(DATOS_[[#This Row],[% jornada reducida]]="",1,DATOS_[[#This Row],[% jornada reducida]])</f>
        <v>0</v>
      </c>
      <c r="BQ1086" s="137" t="n">
        <f aca="false">+(DATOS_[[#This Row],[F.fin.cal]]-DATOS_[[#This Row],[F.ini.cal]]+1)/($D$4-$D$3+1)</f>
        <v>1</v>
      </c>
      <c r="BR1086" s="137" t="str">
        <f aca="false">IF(OR(AND(DATOS_[[#This Row],[Fecha Fin Contrato]]&lt;$D$3,DATOS_[[#This Row],[Fecha Fin Contrato]]&lt;&gt;""),DATOS_[[#This Row],[Fecha de Contratación]]&gt;$D$4),"Fuera","Dentro")</f>
        <v>Dentro</v>
      </c>
      <c r="BS1086" s="137" t="str">
        <f aca="false" t="array" ref="BS1086:BS1086">IF(MAX(IF(DATOS_[id]=DATOS_[[#This Row],[id]],DATOS_[F.fin.cal]))=DATOS_[[#This Row],[F.fin.cal]],"Sí","NO")</f>
        <v>Sí</v>
      </c>
      <c r="BT1086" s="137" t="str">
        <f aca="false">IF(AND(DATOS_[[#This Row],[% normaliz]]&lt;&gt;1,DATOS_[[#This Row],[% anualiz]]=1),"Sí","NO")</f>
        <v>Sí</v>
      </c>
      <c r="BU1086" s="137" t="str">
        <f aca="false">IF(AND(DATOS_[[#This Row],[% normaliz]]=1,DATOS_[[#This Row],[% anualiz]]&lt;&gt;1),"Sí","NO")</f>
        <v>NO</v>
      </c>
      <c r="BV1086" s="137" t="str">
        <f aca="false">IF(AND(DATOS_[[#This Row],[% normaliz]]&lt;&gt;1,DATOS_[[#This Row],[% anualiz]]&lt;&gt;1),"Sí","NO")</f>
        <v>NO</v>
      </c>
      <c r="BW1086" s="137" t="str">
        <f aca="false">+IF(DATOS_[[#This Row],[% normaliz]]*DATOS_[[#This Row],[% anualiz]]=1,"NO","Sí")</f>
        <v>Sí</v>
      </c>
      <c r="BX1086" s="138" t="e">
        <f aca="false">(DATOS_[[#This Row],[S.BASE]]*(1/DATOS_[[#This Row],[% normaliz]])*(1/DATOS_[[#This Row],[% anualiz]]))*IF(DATOS_[[#This Row],[Check Equiparado]]="Sí",1,0)</f>
        <v>#DIV/0!</v>
      </c>
      <c r="BY10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6" s="138" t="e">
        <f aca="false">+DATOS_[[#This Row],[SALARIO BASE Eq]]+DATOS_[[#This Row],[Tot COMPL.SAL Eq]]</f>
        <v>#DIV/0!</v>
      </c>
      <c r="CA1086" s="138" t="e">
        <f aca="false" t="array" ref="CA1086:CA10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6" s="138" t="e">
        <f aca="false">+DATOS_[[#This Row],[TOTAL SALARIO Eq]]+DATOS_[[#This Row],[Tot Extrasalarial Eq]]</f>
        <v>#DIV/0!</v>
      </c>
      <c r="CC1086" s="139" t="n">
        <f aca="false">DATOS_[[#This Row],[S.BASE]]</f>
        <v>0</v>
      </c>
      <c r="CD1086" s="139" t="n">
        <f aca="false">+SUM(DATOS_[[#This Row],[Conc.Sal.01]:[Conc.Sal.30]])</f>
        <v>0</v>
      </c>
      <c r="CE1086" s="139" t="n">
        <f aca="false">+DATOS_[[#This Row],[SALARIO BASE Ef]]+DATOS_[[#This Row],[Tot COMPL.SAL Ef]]</f>
        <v>0</v>
      </c>
      <c r="CF1086" s="139" t="n">
        <f aca="false">+SUM(DATOS_[[#This Row],[C.Extra.01]:[C.Extra.05]])</f>
        <v>0</v>
      </c>
      <c r="CG1086" s="139" t="n">
        <f aca="false">+DATOS_[[#This Row],[TOTAL SALARIO Ef]]+DATOS_[[#This Row],[Tot Extrasalarial Ef]]</f>
        <v>0</v>
      </c>
      <c r="CH1086" s="140" t="n">
        <f aca="false">MIN(IF(DATOS_[[#This Row],[Fecha Fin Contrato]]="",$D$4,DATOS_[[#This Row],[Fecha Fin Contrato]]),$D$4)-MAX(DATOS_[[#This Row],[Fecha de Contratación]],$D$3)+1</f>
        <v>1</v>
      </c>
      <c r="CI1086" s="141" t="str">
        <f aca="false">IF(COUNTIFS(DATOS_[id],DATOS_[[#This Row],[id]])&gt;1,DATOS_[[#This Row],[id]],"")</f>
        <v/>
      </c>
      <c r="CJ1086" s="141" t="n">
        <f aca="false">(Inicio!$G$10-DATOS_[[#This Row],[Fecha Nacimiento]])/365.25</f>
        <v>0</v>
      </c>
      <c r="CK1086" s="141" t="n">
        <f aca="false">(Inicio!$G$10-DATOS_[[#This Row],[Fecha de Antigüedad]])/365.25</f>
        <v>0</v>
      </c>
      <c r="CL1086" s="141" t="e">
        <f aca="false">+VLOOKUP(DATOS_[[#This Row],[Clave de Contrato]],TblTiposContrato13[],3,0)</f>
        <v>#N/A</v>
      </c>
      <c r="CM1086" s="141" t="e">
        <f aca="false">+VLOOKUP(DATOS_[[#This Row],[Clave de Contrato]],TblTiposContrato13[],4,0)</f>
        <v>#N/A</v>
      </c>
      <c r="CN1086" s="141" t="str">
        <f aca="false">VLOOKUP(DATOS_[[#This Row],[Edad]],CONTRATOS!TblRngEdad,2,1)</f>
        <v>20  o menos</v>
      </c>
      <c r="CO1086" s="141" t="str">
        <f aca="false">VLOOKUP(DATOS_[[#This Row],[Antigüedad]],TblRngAntg14[],2,1)</f>
        <v>0 a 1 años</v>
      </c>
    </row>
    <row r="1087" customFormat="false" ht="13.8" hidden="false" customHeight="false" outlineLevel="0" collapsed="false">
      <c r="D1087" s="128"/>
      <c r="E1087" s="129"/>
      <c r="F1087" s="129"/>
      <c r="G1087" s="129"/>
      <c r="H1087" s="130"/>
      <c r="I1087" s="131"/>
      <c r="J1087" s="128"/>
      <c r="K1087" s="132"/>
      <c r="L1087" s="132"/>
      <c r="M1087" s="133"/>
      <c r="N1087" s="133"/>
      <c r="O1087" s="133"/>
      <c r="P1087" s="129"/>
      <c r="Z1087" s="74"/>
      <c r="AA1087" s="75"/>
      <c r="AB1087" s="75"/>
      <c r="AC1087" s="129"/>
      <c r="AD1087" s="134"/>
      <c r="AE1087" s="134"/>
      <c r="AF1087" s="134"/>
      <c r="AG1087" s="134"/>
      <c r="AH1087" s="134"/>
      <c r="AI1087" s="134"/>
      <c r="AJ1087" s="134"/>
      <c r="AK1087" s="134"/>
      <c r="AL1087" s="134"/>
      <c r="AM1087" s="134"/>
      <c r="AN1087" s="134"/>
      <c r="AO1087" s="134"/>
      <c r="AP1087" s="134"/>
      <c r="AQ1087" s="134"/>
      <c r="AR1087" s="134"/>
      <c r="AS1087" s="134"/>
      <c r="AT1087" s="134"/>
      <c r="AU1087" s="134"/>
      <c r="AV1087" s="134"/>
      <c r="AW1087" s="134"/>
      <c r="AX1087" s="134"/>
      <c r="AY1087" s="134"/>
      <c r="AZ1087" s="134"/>
      <c r="BA1087" s="134"/>
      <c r="BB1087" s="134"/>
      <c r="BC1087" s="134"/>
      <c r="BD1087" s="134"/>
      <c r="BE1087" s="134"/>
      <c r="BF1087" s="134"/>
      <c r="BG1087" s="134"/>
      <c r="BH1087" s="134"/>
      <c r="BI1087" s="134"/>
      <c r="BJ1087" s="134"/>
      <c r="BK1087" s="134"/>
      <c r="BL1087" s="134"/>
      <c r="BM1087" s="135"/>
      <c r="BN1087" s="136" t="n">
        <f aca="false">+MAX($D$3,DATOS_[[#This Row],[Fecha Inicio Sit. Contract.]])</f>
        <v>0</v>
      </c>
      <c r="BO1087" s="136" t="n">
        <f aca="false">+MIN($D$4,DATOS_[[#This Row],[Fecha Fin Sit. Contract.]])</f>
        <v>0</v>
      </c>
      <c r="BP1087" s="137" t="n">
        <f aca="false">+DATOS_[[#This Row],[% de jornada]]*IF(DATOS_[[#This Row],[% jornada reducida]]="",1,DATOS_[[#This Row],[% jornada reducida]])</f>
        <v>0</v>
      </c>
      <c r="BQ1087" s="137" t="n">
        <f aca="false">+(DATOS_[[#This Row],[F.fin.cal]]-DATOS_[[#This Row],[F.ini.cal]]+1)/($D$4-$D$3+1)</f>
        <v>1</v>
      </c>
      <c r="BR1087" s="137" t="str">
        <f aca="false">IF(OR(AND(DATOS_[[#This Row],[Fecha Fin Contrato]]&lt;$D$3,DATOS_[[#This Row],[Fecha Fin Contrato]]&lt;&gt;""),DATOS_[[#This Row],[Fecha de Contratación]]&gt;$D$4),"Fuera","Dentro")</f>
        <v>Dentro</v>
      </c>
      <c r="BS1087" s="137" t="str">
        <f aca="false" t="array" ref="BS1087:BS1087">IF(MAX(IF(DATOS_[id]=DATOS_[[#This Row],[id]],DATOS_[F.fin.cal]))=DATOS_[[#This Row],[F.fin.cal]],"Sí","NO")</f>
        <v>Sí</v>
      </c>
      <c r="BT1087" s="137" t="str">
        <f aca="false">IF(AND(DATOS_[[#This Row],[% normaliz]]&lt;&gt;1,DATOS_[[#This Row],[% anualiz]]=1),"Sí","NO")</f>
        <v>Sí</v>
      </c>
      <c r="BU1087" s="137" t="str">
        <f aca="false">IF(AND(DATOS_[[#This Row],[% normaliz]]=1,DATOS_[[#This Row],[% anualiz]]&lt;&gt;1),"Sí","NO")</f>
        <v>NO</v>
      </c>
      <c r="BV1087" s="137" t="str">
        <f aca="false">IF(AND(DATOS_[[#This Row],[% normaliz]]&lt;&gt;1,DATOS_[[#This Row],[% anualiz]]&lt;&gt;1),"Sí","NO")</f>
        <v>NO</v>
      </c>
      <c r="BW1087" s="137" t="str">
        <f aca="false">+IF(DATOS_[[#This Row],[% normaliz]]*DATOS_[[#This Row],[% anualiz]]=1,"NO","Sí")</f>
        <v>Sí</v>
      </c>
      <c r="BX1087" s="138" t="e">
        <f aca="false">(DATOS_[[#This Row],[S.BASE]]*(1/DATOS_[[#This Row],[% normaliz]])*(1/DATOS_[[#This Row],[% anualiz]]))*IF(DATOS_[[#This Row],[Check Equiparado]]="Sí",1,0)</f>
        <v>#DIV/0!</v>
      </c>
      <c r="BY10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7" s="138" t="e">
        <f aca="false">+DATOS_[[#This Row],[SALARIO BASE Eq]]+DATOS_[[#This Row],[Tot COMPL.SAL Eq]]</f>
        <v>#DIV/0!</v>
      </c>
      <c r="CA1087" s="138" t="e">
        <f aca="false" t="array" ref="CA1087:CA10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7" s="138" t="e">
        <f aca="false">+DATOS_[[#This Row],[TOTAL SALARIO Eq]]+DATOS_[[#This Row],[Tot Extrasalarial Eq]]</f>
        <v>#DIV/0!</v>
      </c>
      <c r="CC1087" s="139" t="n">
        <f aca="false">DATOS_[[#This Row],[S.BASE]]</f>
        <v>0</v>
      </c>
      <c r="CD1087" s="139" t="n">
        <f aca="false">+SUM(DATOS_[[#This Row],[Conc.Sal.01]:[Conc.Sal.30]])</f>
        <v>0</v>
      </c>
      <c r="CE1087" s="139" t="n">
        <f aca="false">+DATOS_[[#This Row],[SALARIO BASE Ef]]+DATOS_[[#This Row],[Tot COMPL.SAL Ef]]</f>
        <v>0</v>
      </c>
      <c r="CF1087" s="139" t="n">
        <f aca="false">+SUM(DATOS_[[#This Row],[C.Extra.01]:[C.Extra.05]])</f>
        <v>0</v>
      </c>
      <c r="CG1087" s="139" t="n">
        <f aca="false">+DATOS_[[#This Row],[TOTAL SALARIO Ef]]+DATOS_[[#This Row],[Tot Extrasalarial Ef]]</f>
        <v>0</v>
      </c>
      <c r="CH1087" s="140" t="n">
        <f aca="false">MIN(IF(DATOS_[[#This Row],[Fecha Fin Contrato]]="",$D$4,DATOS_[[#This Row],[Fecha Fin Contrato]]),$D$4)-MAX(DATOS_[[#This Row],[Fecha de Contratación]],$D$3)+1</f>
        <v>1</v>
      </c>
      <c r="CI1087" s="141" t="str">
        <f aca="false">IF(COUNTIFS(DATOS_[id],DATOS_[[#This Row],[id]])&gt;1,DATOS_[[#This Row],[id]],"")</f>
        <v/>
      </c>
      <c r="CJ1087" s="141" t="n">
        <f aca="false">(Inicio!$G$10-DATOS_[[#This Row],[Fecha Nacimiento]])/365.25</f>
        <v>0</v>
      </c>
      <c r="CK1087" s="141" t="n">
        <f aca="false">(Inicio!$G$10-DATOS_[[#This Row],[Fecha de Antigüedad]])/365.25</f>
        <v>0</v>
      </c>
      <c r="CL1087" s="141" t="e">
        <f aca="false">+VLOOKUP(DATOS_[[#This Row],[Clave de Contrato]],TblTiposContrato13[],3,0)</f>
        <v>#N/A</v>
      </c>
      <c r="CM1087" s="141" t="e">
        <f aca="false">+VLOOKUP(DATOS_[[#This Row],[Clave de Contrato]],TblTiposContrato13[],4,0)</f>
        <v>#N/A</v>
      </c>
      <c r="CN1087" s="141" t="str">
        <f aca="false">VLOOKUP(DATOS_[[#This Row],[Edad]],CONTRATOS!TblRngEdad,2,1)</f>
        <v>20  o menos</v>
      </c>
      <c r="CO1087" s="141" t="str">
        <f aca="false">VLOOKUP(DATOS_[[#This Row],[Antigüedad]],TblRngAntg14[],2,1)</f>
        <v>0 a 1 años</v>
      </c>
    </row>
    <row r="1088" customFormat="false" ht="13.8" hidden="false" customHeight="false" outlineLevel="0" collapsed="false">
      <c r="D1088" s="128"/>
      <c r="E1088" s="129"/>
      <c r="F1088" s="129"/>
      <c r="G1088" s="129"/>
      <c r="H1088" s="130"/>
      <c r="I1088" s="131"/>
      <c r="J1088" s="128"/>
      <c r="K1088" s="132"/>
      <c r="L1088" s="132"/>
      <c r="M1088" s="133"/>
      <c r="N1088" s="133"/>
      <c r="O1088" s="133"/>
      <c r="P1088" s="129"/>
      <c r="Z1088" s="74"/>
      <c r="AA1088" s="75"/>
      <c r="AB1088" s="75"/>
      <c r="AC1088" s="129"/>
      <c r="AD1088" s="134"/>
      <c r="AE1088" s="134"/>
      <c r="AF1088" s="134"/>
      <c r="AG1088" s="134"/>
      <c r="AH1088" s="134"/>
      <c r="AI1088" s="134"/>
      <c r="AJ1088" s="134"/>
      <c r="AK1088" s="134"/>
      <c r="AL1088" s="134"/>
      <c r="AM1088" s="134"/>
      <c r="AN1088" s="134"/>
      <c r="AO1088" s="134"/>
      <c r="AP1088" s="134"/>
      <c r="AQ1088" s="134"/>
      <c r="AR1088" s="134"/>
      <c r="AS1088" s="134"/>
      <c r="AT1088" s="134"/>
      <c r="AU1088" s="134"/>
      <c r="AV1088" s="134"/>
      <c r="AW1088" s="134"/>
      <c r="AX1088" s="134"/>
      <c r="AY1088" s="134"/>
      <c r="AZ1088" s="134"/>
      <c r="BA1088" s="134"/>
      <c r="BB1088" s="134"/>
      <c r="BC1088" s="134"/>
      <c r="BD1088" s="134"/>
      <c r="BE1088" s="134"/>
      <c r="BF1088" s="134"/>
      <c r="BG1088" s="134"/>
      <c r="BH1088" s="134"/>
      <c r="BI1088" s="134"/>
      <c r="BJ1088" s="134"/>
      <c r="BK1088" s="134"/>
      <c r="BL1088" s="134"/>
      <c r="BM1088" s="135"/>
      <c r="BN1088" s="136" t="n">
        <f aca="false">+MAX($D$3,DATOS_[[#This Row],[Fecha Inicio Sit. Contract.]])</f>
        <v>0</v>
      </c>
      <c r="BO1088" s="136" t="n">
        <f aca="false">+MIN($D$4,DATOS_[[#This Row],[Fecha Fin Sit. Contract.]])</f>
        <v>0</v>
      </c>
      <c r="BP1088" s="137" t="n">
        <f aca="false">+DATOS_[[#This Row],[% de jornada]]*IF(DATOS_[[#This Row],[% jornada reducida]]="",1,DATOS_[[#This Row],[% jornada reducida]])</f>
        <v>0</v>
      </c>
      <c r="BQ1088" s="137" t="n">
        <f aca="false">+(DATOS_[[#This Row],[F.fin.cal]]-DATOS_[[#This Row],[F.ini.cal]]+1)/($D$4-$D$3+1)</f>
        <v>1</v>
      </c>
      <c r="BR1088" s="137" t="str">
        <f aca="false">IF(OR(AND(DATOS_[[#This Row],[Fecha Fin Contrato]]&lt;$D$3,DATOS_[[#This Row],[Fecha Fin Contrato]]&lt;&gt;""),DATOS_[[#This Row],[Fecha de Contratación]]&gt;$D$4),"Fuera","Dentro")</f>
        <v>Dentro</v>
      </c>
      <c r="BS1088" s="137" t="str">
        <f aca="false" t="array" ref="BS1088:BS1088">IF(MAX(IF(DATOS_[id]=DATOS_[[#This Row],[id]],DATOS_[F.fin.cal]))=DATOS_[[#This Row],[F.fin.cal]],"Sí","NO")</f>
        <v>Sí</v>
      </c>
      <c r="BT1088" s="137" t="str">
        <f aca="false">IF(AND(DATOS_[[#This Row],[% normaliz]]&lt;&gt;1,DATOS_[[#This Row],[% anualiz]]=1),"Sí","NO")</f>
        <v>Sí</v>
      </c>
      <c r="BU1088" s="137" t="str">
        <f aca="false">IF(AND(DATOS_[[#This Row],[% normaliz]]=1,DATOS_[[#This Row],[% anualiz]]&lt;&gt;1),"Sí","NO")</f>
        <v>NO</v>
      </c>
      <c r="BV1088" s="137" t="str">
        <f aca="false">IF(AND(DATOS_[[#This Row],[% normaliz]]&lt;&gt;1,DATOS_[[#This Row],[% anualiz]]&lt;&gt;1),"Sí","NO")</f>
        <v>NO</v>
      </c>
      <c r="BW1088" s="137" t="str">
        <f aca="false">+IF(DATOS_[[#This Row],[% normaliz]]*DATOS_[[#This Row],[% anualiz]]=1,"NO","Sí")</f>
        <v>Sí</v>
      </c>
      <c r="BX1088" s="138" t="e">
        <f aca="false">(DATOS_[[#This Row],[S.BASE]]*(1/DATOS_[[#This Row],[% normaliz]])*(1/DATOS_[[#This Row],[% anualiz]]))*IF(DATOS_[[#This Row],[Check Equiparado]]="Sí",1,0)</f>
        <v>#DIV/0!</v>
      </c>
      <c r="BY10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8" s="138" t="e">
        <f aca="false">+DATOS_[[#This Row],[SALARIO BASE Eq]]+DATOS_[[#This Row],[Tot COMPL.SAL Eq]]</f>
        <v>#DIV/0!</v>
      </c>
      <c r="CA1088" s="138" t="e">
        <f aca="false" t="array" ref="CA1088:CA10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8" s="138" t="e">
        <f aca="false">+DATOS_[[#This Row],[TOTAL SALARIO Eq]]+DATOS_[[#This Row],[Tot Extrasalarial Eq]]</f>
        <v>#DIV/0!</v>
      </c>
      <c r="CC1088" s="139" t="n">
        <f aca="false">DATOS_[[#This Row],[S.BASE]]</f>
        <v>0</v>
      </c>
      <c r="CD1088" s="139" t="n">
        <f aca="false">+SUM(DATOS_[[#This Row],[Conc.Sal.01]:[Conc.Sal.30]])</f>
        <v>0</v>
      </c>
      <c r="CE1088" s="139" t="n">
        <f aca="false">+DATOS_[[#This Row],[SALARIO BASE Ef]]+DATOS_[[#This Row],[Tot COMPL.SAL Ef]]</f>
        <v>0</v>
      </c>
      <c r="CF1088" s="139" t="n">
        <f aca="false">+SUM(DATOS_[[#This Row],[C.Extra.01]:[C.Extra.05]])</f>
        <v>0</v>
      </c>
      <c r="CG1088" s="139" t="n">
        <f aca="false">+DATOS_[[#This Row],[TOTAL SALARIO Ef]]+DATOS_[[#This Row],[Tot Extrasalarial Ef]]</f>
        <v>0</v>
      </c>
      <c r="CH1088" s="140" t="n">
        <f aca="false">MIN(IF(DATOS_[[#This Row],[Fecha Fin Contrato]]="",$D$4,DATOS_[[#This Row],[Fecha Fin Contrato]]),$D$4)-MAX(DATOS_[[#This Row],[Fecha de Contratación]],$D$3)+1</f>
        <v>1</v>
      </c>
      <c r="CI1088" s="141" t="str">
        <f aca="false">IF(COUNTIFS(DATOS_[id],DATOS_[[#This Row],[id]])&gt;1,DATOS_[[#This Row],[id]],"")</f>
        <v/>
      </c>
      <c r="CJ1088" s="141" t="n">
        <f aca="false">(Inicio!$G$10-DATOS_[[#This Row],[Fecha Nacimiento]])/365.25</f>
        <v>0</v>
      </c>
      <c r="CK1088" s="141" t="n">
        <f aca="false">(Inicio!$G$10-DATOS_[[#This Row],[Fecha de Antigüedad]])/365.25</f>
        <v>0</v>
      </c>
      <c r="CL1088" s="141" t="e">
        <f aca="false">+VLOOKUP(DATOS_[[#This Row],[Clave de Contrato]],TblTiposContrato13[],3,0)</f>
        <v>#N/A</v>
      </c>
      <c r="CM1088" s="141" t="e">
        <f aca="false">+VLOOKUP(DATOS_[[#This Row],[Clave de Contrato]],TblTiposContrato13[],4,0)</f>
        <v>#N/A</v>
      </c>
      <c r="CN1088" s="141" t="str">
        <f aca="false">VLOOKUP(DATOS_[[#This Row],[Edad]],CONTRATOS!TblRngEdad,2,1)</f>
        <v>20  o menos</v>
      </c>
      <c r="CO1088" s="141" t="str">
        <f aca="false">VLOOKUP(DATOS_[[#This Row],[Antigüedad]],TblRngAntg14[],2,1)</f>
        <v>0 a 1 años</v>
      </c>
    </row>
    <row r="1089" customFormat="false" ht="13.8" hidden="false" customHeight="false" outlineLevel="0" collapsed="false">
      <c r="D1089" s="128"/>
      <c r="E1089" s="129"/>
      <c r="F1089" s="129"/>
      <c r="G1089" s="129"/>
      <c r="H1089" s="130"/>
      <c r="I1089" s="131"/>
      <c r="J1089" s="128"/>
      <c r="K1089" s="132"/>
      <c r="L1089" s="132"/>
      <c r="M1089" s="133"/>
      <c r="N1089" s="133"/>
      <c r="O1089" s="133"/>
      <c r="P1089" s="129"/>
      <c r="Z1089" s="74"/>
      <c r="AA1089" s="75"/>
      <c r="AB1089" s="75"/>
      <c r="AC1089" s="129"/>
      <c r="AD1089" s="134"/>
      <c r="AE1089" s="134"/>
      <c r="AF1089" s="134"/>
      <c r="AG1089" s="134"/>
      <c r="AH1089" s="134"/>
      <c r="AI1089" s="134"/>
      <c r="AJ1089" s="134"/>
      <c r="AK1089" s="134"/>
      <c r="AL1089" s="134"/>
      <c r="AM1089" s="134"/>
      <c r="AN1089" s="134"/>
      <c r="AO1089" s="134"/>
      <c r="AP1089" s="134"/>
      <c r="AQ1089" s="134"/>
      <c r="AR1089" s="134"/>
      <c r="AS1089" s="134"/>
      <c r="AT1089" s="134"/>
      <c r="AU1089" s="134"/>
      <c r="AV1089" s="134"/>
      <c r="AW1089" s="134"/>
      <c r="AX1089" s="134"/>
      <c r="AY1089" s="134"/>
      <c r="AZ1089" s="134"/>
      <c r="BA1089" s="134"/>
      <c r="BB1089" s="134"/>
      <c r="BC1089" s="134"/>
      <c r="BD1089" s="134"/>
      <c r="BE1089" s="134"/>
      <c r="BF1089" s="134"/>
      <c r="BG1089" s="134"/>
      <c r="BH1089" s="134"/>
      <c r="BI1089" s="134"/>
      <c r="BJ1089" s="134"/>
      <c r="BK1089" s="134"/>
      <c r="BL1089" s="134"/>
      <c r="BM1089" s="135"/>
      <c r="BN1089" s="136" t="n">
        <f aca="false">+MAX($D$3,DATOS_[[#This Row],[Fecha Inicio Sit. Contract.]])</f>
        <v>0</v>
      </c>
      <c r="BO1089" s="136" t="n">
        <f aca="false">+MIN($D$4,DATOS_[[#This Row],[Fecha Fin Sit. Contract.]])</f>
        <v>0</v>
      </c>
      <c r="BP1089" s="137" t="n">
        <f aca="false">+DATOS_[[#This Row],[% de jornada]]*IF(DATOS_[[#This Row],[% jornada reducida]]="",1,DATOS_[[#This Row],[% jornada reducida]])</f>
        <v>0</v>
      </c>
      <c r="BQ1089" s="137" t="n">
        <f aca="false">+(DATOS_[[#This Row],[F.fin.cal]]-DATOS_[[#This Row],[F.ini.cal]]+1)/($D$4-$D$3+1)</f>
        <v>1</v>
      </c>
      <c r="BR1089" s="137" t="str">
        <f aca="false">IF(OR(AND(DATOS_[[#This Row],[Fecha Fin Contrato]]&lt;$D$3,DATOS_[[#This Row],[Fecha Fin Contrato]]&lt;&gt;""),DATOS_[[#This Row],[Fecha de Contratación]]&gt;$D$4),"Fuera","Dentro")</f>
        <v>Dentro</v>
      </c>
      <c r="BS1089" s="137" t="str">
        <f aca="false" t="array" ref="BS1089:BS1089">IF(MAX(IF(DATOS_[id]=DATOS_[[#This Row],[id]],DATOS_[F.fin.cal]))=DATOS_[[#This Row],[F.fin.cal]],"Sí","NO")</f>
        <v>Sí</v>
      </c>
      <c r="BT1089" s="137" t="str">
        <f aca="false">IF(AND(DATOS_[[#This Row],[% normaliz]]&lt;&gt;1,DATOS_[[#This Row],[% anualiz]]=1),"Sí","NO")</f>
        <v>Sí</v>
      </c>
      <c r="BU1089" s="137" t="str">
        <f aca="false">IF(AND(DATOS_[[#This Row],[% normaliz]]=1,DATOS_[[#This Row],[% anualiz]]&lt;&gt;1),"Sí","NO")</f>
        <v>NO</v>
      </c>
      <c r="BV1089" s="137" t="str">
        <f aca="false">IF(AND(DATOS_[[#This Row],[% normaliz]]&lt;&gt;1,DATOS_[[#This Row],[% anualiz]]&lt;&gt;1),"Sí","NO")</f>
        <v>NO</v>
      </c>
      <c r="BW1089" s="137" t="str">
        <f aca="false">+IF(DATOS_[[#This Row],[% normaliz]]*DATOS_[[#This Row],[% anualiz]]=1,"NO","Sí")</f>
        <v>Sí</v>
      </c>
      <c r="BX1089" s="138" t="e">
        <f aca="false">(DATOS_[[#This Row],[S.BASE]]*(1/DATOS_[[#This Row],[% normaliz]])*(1/DATOS_[[#This Row],[% anualiz]]))*IF(DATOS_[[#This Row],[Check Equiparado]]="Sí",1,0)</f>
        <v>#DIV/0!</v>
      </c>
      <c r="BY10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9" s="138" t="e">
        <f aca="false">+DATOS_[[#This Row],[SALARIO BASE Eq]]+DATOS_[[#This Row],[Tot COMPL.SAL Eq]]</f>
        <v>#DIV/0!</v>
      </c>
      <c r="CA1089" s="138" t="e">
        <f aca="false" t="array" ref="CA1089:CA10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9" s="138" t="e">
        <f aca="false">+DATOS_[[#This Row],[TOTAL SALARIO Eq]]+DATOS_[[#This Row],[Tot Extrasalarial Eq]]</f>
        <v>#DIV/0!</v>
      </c>
      <c r="CC1089" s="139" t="n">
        <f aca="false">DATOS_[[#This Row],[S.BASE]]</f>
        <v>0</v>
      </c>
      <c r="CD1089" s="139" t="n">
        <f aca="false">+SUM(DATOS_[[#This Row],[Conc.Sal.01]:[Conc.Sal.30]])</f>
        <v>0</v>
      </c>
      <c r="CE1089" s="139" t="n">
        <f aca="false">+DATOS_[[#This Row],[SALARIO BASE Ef]]+DATOS_[[#This Row],[Tot COMPL.SAL Ef]]</f>
        <v>0</v>
      </c>
      <c r="CF1089" s="139" t="n">
        <f aca="false">+SUM(DATOS_[[#This Row],[C.Extra.01]:[C.Extra.05]])</f>
        <v>0</v>
      </c>
      <c r="CG1089" s="139" t="n">
        <f aca="false">+DATOS_[[#This Row],[TOTAL SALARIO Ef]]+DATOS_[[#This Row],[Tot Extrasalarial Ef]]</f>
        <v>0</v>
      </c>
      <c r="CH1089" s="140" t="n">
        <f aca="false">MIN(IF(DATOS_[[#This Row],[Fecha Fin Contrato]]="",$D$4,DATOS_[[#This Row],[Fecha Fin Contrato]]),$D$4)-MAX(DATOS_[[#This Row],[Fecha de Contratación]],$D$3)+1</f>
        <v>1</v>
      </c>
      <c r="CI1089" s="141" t="str">
        <f aca="false">IF(COUNTIFS(DATOS_[id],DATOS_[[#This Row],[id]])&gt;1,DATOS_[[#This Row],[id]],"")</f>
        <v/>
      </c>
      <c r="CJ1089" s="141" t="n">
        <f aca="false">(Inicio!$G$10-DATOS_[[#This Row],[Fecha Nacimiento]])/365.25</f>
        <v>0</v>
      </c>
      <c r="CK1089" s="141" t="n">
        <f aca="false">(Inicio!$G$10-DATOS_[[#This Row],[Fecha de Antigüedad]])/365.25</f>
        <v>0</v>
      </c>
      <c r="CL1089" s="141" t="e">
        <f aca="false">+VLOOKUP(DATOS_[[#This Row],[Clave de Contrato]],TblTiposContrato13[],3,0)</f>
        <v>#N/A</v>
      </c>
      <c r="CM1089" s="141" t="e">
        <f aca="false">+VLOOKUP(DATOS_[[#This Row],[Clave de Contrato]],TblTiposContrato13[],4,0)</f>
        <v>#N/A</v>
      </c>
      <c r="CN1089" s="141" t="str">
        <f aca="false">VLOOKUP(DATOS_[[#This Row],[Edad]],CONTRATOS!TblRngEdad,2,1)</f>
        <v>20  o menos</v>
      </c>
      <c r="CO1089" s="141" t="str">
        <f aca="false">VLOOKUP(DATOS_[[#This Row],[Antigüedad]],TblRngAntg14[],2,1)</f>
        <v>0 a 1 años</v>
      </c>
    </row>
    <row r="1090" customFormat="false" ht="13.8" hidden="false" customHeight="false" outlineLevel="0" collapsed="false">
      <c r="D1090" s="128"/>
      <c r="E1090" s="129"/>
      <c r="F1090" s="129"/>
      <c r="G1090" s="129"/>
      <c r="H1090" s="130"/>
      <c r="I1090" s="131"/>
      <c r="J1090" s="128"/>
      <c r="K1090" s="132"/>
      <c r="L1090" s="132"/>
      <c r="M1090" s="133"/>
      <c r="N1090" s="133"/>
      <c r="O1090" s="133"/>
      <c r="P1090" s="129"/>
      <c r="Z1090" s="74"/>
      <c r="AA1090" s="75"/>
      <c r="AB1090" s="75"/>
      <c r="AC1090" s="129"/>
      <c r="AD1090" s="134"/>
      <c r="AE1090" s="134"/>
      <c r="AF1090" s="134"/>
      <c r="AG1090" s="134"/>
      <c r="AH1090" s="134"/>
      <c r="AI1090" s="134"/>
      <c r="AJ1090" s="134"/>
      <c r="AK1090" s="134"/>
      <c r="AL1090" s="134"/>
      <c r="AM1090" s="134"/>
      <c r="AN1090" s="134"/>
      <c r="AO1090" s="134"/>
      <c r="AP1090" s="134"/>
      <c r="AQ1090" s="134"/>
      <c r="AR1090" s="134"/>
      <c r="AS1090" s="134"/>
      <c r="AT1090" s="134"/>
      <c r="AU1090" s="134"/>
      <c r="AV1090" s="134"/>
      <c r="AW1090" s="134"/>
      <c r="AX1090" s="134"/>
      <c r="AY1090" s="134"/>
      <c r="AZ1090" s="134"/>
      <c r="BA1090" s="134"/>
      <c r="BB1090" s="134"/>
      <c r="BC1090" s="134"/>
      <c r="BD1090" s="134"/>
      <c r="BE1090" s="134"/>
      <c r="BF1090" s="134"/>
      <c r="BG1090" s="134"/>
      <c r="BH1090" s="134"/>
      <c r="BI1090" s="134"/>
      <c r="BJ1090" s="134"/>
      <c r="BK1090" s="134"/>
      <c r="BL1090" s="134"/>
      <c r="BM1090" s="135"/>
      <c r="BN1090" s="136" t="n">
        <f aca="false">+MAX($D$3,DATOS_[[#This Row],[Fecha Inicio Sit. Contract.]])</f>
        <v>0</v>
      </c>
      <c r="BO1090" s="136" t="n">
        <f aca="false">+MIN($D$4,DATOS_[[#This Row],[Fecha Fin Sit. Contract.]])</f>
        <v>0</v>
      </c>
      <c r="BP1090" s="137" t="n">
        <f aca="false">+DATOS_[[#This Row],[% de jornada]]*IF(DATOS_[[#This Row],[% jornada reducida]]="",1,DATOS_[[#This Row],[% jornada reducida]])</f>
        <v>0</v>
      </c>
      <c r="BQ1090" s="137" t="n">
        <f aca="false">+(DATOS_[[#This Row],[F.fin.cal]]-DATOS_[[#This Row],[F.ini.cal]]+1)/($D$4-$D$3+1)</f>
        <v>1</v>
      </c>
      <c r="BR1090" s="137" t="str">
        <f aca="false">IF(OR(AND(DATOS_[[#This Row],[Fecha Fin Contrato]]&lt;$D$3,DATOS_[[#This Row],[Fecha Fin Contrato]]&lt;&gt;""),DATOS_[[#This Row],[Fecha de Contratación]]&gt;$D$4),"Fuera","Dentro")</f>
        <v>Dentro</v>
      </c>
      <c r="BS1090" s="137" t="str">
        <f aca="false" t="array" ref="BS1090:BS1090">IF(MAX(IF(DATOS_[id]=DATOS_[[#This Row],[id]],DATOS_[F.fin.cal]))=DATOS_[[#This Row],[F.fin.cal]],"Sí","NO")</f>
        <v>Sí</v>
      </c>
      <c r="BT1090" s="137" t="str">
        <f aca="false">IF(AND(DATOS_[[#This Row],[% normaliz]]&lt;&gt;1,DATOS_[[#This Row],[% anualiz]]=1),"Sí","NO")</f>
        <v>Sí</v>
      </c>
      <c r="BU1090" s="137" t="str">
        <f aca="false">IF(AND(DATOS_[[#This Row],[% normaliz]]=1,DATOS_[[#This Row],[% anualiz]]&lt;&gt;1),"Sí","NO")</f>
        <v>NO</v>
      </c>
      <c r="BV1090" s="137" t="str">
        <f aca="false">IF(AND(DATOS_[[#This Row],[% normaliz]]&lt;&gt;1,DATOS_[[#This Row],[% anualiz]]&lt;&gt;1),"Sí","NO")</f>
        <v>NO</v>
      </c>
      <c r="BW1090" s="137" t="str">
        <f aca="false">+IF(DATOS_[[#This Row],[% normaliz]]*DATOS_[[#This Row],[% anualiz]]=1,"NO","Sí")</f>
        <v>Sí</v>
      </c>
      <c r="BX1090" s="138" t="e">
        <f aca="false">(DATOS_[[#This Row],[S.BASE]]*(1/DATOS_[[#This Row],[% normaliz]])*(1/DATOS_[[#This Row],[% anualiz]]))*IF(DATOS_[[#This Row],[Check Equiparado]]="Sí",1,0)</f>
        <v>#DIV/0!</v>
      </c>
      <c r="BY10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0" s="138" t="e">
        <f aca="false">+DATOS_[[#This Row],[SALARIO BASE Eq]]+DATOS_[[#This Row],[Tot COMPL.SAL Eq]]</f>
        <v>#DIV/0!</v>
      </c>
      <c r="CA1090" s="138" t="e">
        <f aca="false" t="array" ref="CA1090:CA10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0" s="138" t="e">
        <f aca="false">+DATOS_[[#This Row],[TOTAL SALARIO Eq]]+DATOS_[[#This Row],[Tot Extrasalarial Eq]]</f>
        <v>#DIV/0!</v>
      </c>
      <c r="CC1090" s="139" t="n">
        <f aca="false">DATOS_[[#This Row],[S.BASE]]</f>
        <v>0</v>
      </c>
      <c r="CD1090" s="139" t="n">
        <f aca="false">+SUM(DATOS_[[#This Row],[Conc.Sal.01]:[Conc.Sal.30]])</f>
        <v>0</v>
      </c>
      <c r="CE1090" s="139" t="n">
        <f aca="false">+DATOS_[[#This Row],[SALARIO BASE Ef]]+DATOS_[[#This Row],[Tot COMPL.SAL Ef]]</f>
        <v>0</v>
      </c>
      <c r="CF1090" s="139" t="n">
        <f aca="false">+SUM(DATOS_[[#This Row],[C.Extra.01]:[C.Extra.05]])</f>
        <v>0</v>
      </c>
      <c r="CG1090" s="139" t="n">
        <f aca="false">+DATOS_[[#This Row],[TOTAL SALARIO Ef]]+DATOS_[[#This Row],[Tot Extrasalarial Ef]]</f>
        <v>0</v>
      </c>
      <c r="CH1090" s="140" t="n">
        <f aca="false">MIN(IF(DATOS_[[#This Row],[Fecha Fin Contrato]]="",$D$4,DATOS_[[#This Row],[Fecha Fin Contrato]]),$D$4)-MAX(DATOS_[[#This Row],[Fecha de Contratación]],$D$3)+1</f>
        <v>1</v>
      </c>
      <c r="CI1090" s="141" t="str">
        <f aca="false">IF(COUNTIFS(DATOS_[id],DATOS_[[#This Row],[id]])&gt;1,DATOS_[[#This Row],[id]],"")</f>
        <v/>
      </c>
      <c r="CJ1090" s="141" t="n">
        <f aca="false">(Inicio!$G$10-DATOS_[[#This Row],[Fecha Nacimiento]])/365.25</f>
        <v>0</v>
      </c>
      <c r="CK1090" s="141" t="n">
        <f aca="false">(Inicio!$G$10-DATOS_[[#This Row],[Fecha de Antigüedad]])/365.25</f>
        <v>0</v>
      </c>
      <c r="CL1090" s="141" t="e">
        <f aca="false">+VLOOKUP(DATOS_[[#This Row],[Clave de Contrato]],TblTiposContrato13[],3,0)</f>
        <v>#N/A</v>
      </c>
      <c r="CM1090" s="141" t="e">
        <f aca="false">+VLOOKUP(DATOS_[[#This Row],[Clave de Contrato]],TblTiposContrato13[],4,0)</f>
        <v>#N/A</v>
      </c>
      <c r="CN1090" s="141" t="str">
        <f aca="false">VLOOKUP(DATOS_[[#This Row],[Edad]],CONTRATOS!TblRngEdad,2,1)</f>
        <v>20  o menos</v>
      </c>
      <c r="CO1090" s="141" t="str">
        <f aca="false">VLOOKUP(DATOS_[[#This Row],[Antigüedad]],TblRngAntg14[],2,1)</f>
        <v>0 a 1 años</v>
      </c>
    </row>
    <row r="1091" customFormat="false" ht="13.8" hidden="false" customHeight="false" outlineLevel="0" collapsed="false">
      <c r="D1091" s="128"/>
      <c r="E1091" s="129"/>
      <c r="F1091" s="129"/>
      <c r="G1091" s="129"/>
      <c r="H1091" s="130"/>
      <c r="I1091" s="131"/>
      <c r="J1091" s="128"/>
      <c r="K1091" s="132"/>
      <c r="L1091" s="132"/>
      <c r="M1091" s="133"/>
      <c r="N1091" s="133"/>
      <c r="O1091" s="133"/>
      <c r="P1091" s="129"/>
      <c r="Z1091" s="74"/>
      <c r="AA1091" s="75"/>
      <c r="AB1091" s="75"/>
      <c r="AC1091" s="129"/>
      <c r="AD1091" s="134"/>
      <c r="AE1091" s="134"/>
      <c r="AF1091" s="134"/>
      <c r="AG1091" s="134"/>
      <c r="AH1091" s="134"/>
      <c r="AI1091" s="134"/>
      <c r="AJ1091" s="134"/>
      <c r="AK1091" s="134"/>
      <c r="AL1091" s="134"/>
      <c r="AM1091" s="134"/>
      <c r="AN1091" s="134"/>
      <c r="AO1091" s="134"/>
      <c r="AP1091" s="134"/>
      <c r="AQ1091" s="134"/>
      <c r="AR1091" s="134"/>
      <c r="AS1091" s="134"/>
      <c r="AT1091" s="134"/>
      <c r="AU1091" s="134"/>
      <c r="AV1091" s="134"/>
      <c r="AW1091" s="134"/>
      <c r="AX1091" s="134"/>
      <c r="AY1091" s="134"/>
      <c r="AZ1091" s="134"/>
      <c r="BA1091" s="134"/>
      <c r="BB1091" s="134"/>
      <c r="BC1091" s="134"/>
      <c r="BD1091" s="134"/>
      <c r="BE1091" s="134"/>
      <c r="BF1091" s="134"/>
      <c r="BG1091" s="134"/>
      <c r="BH1091" s="134"/>
      <c r="BI1091" s="134"/>
      <c r="BJ1091" s="134"/>
      <c r="BK1091" s="134"/>
      <c r="BL1091" s="134"/>
      <c r="BM1091" s="135"/>
      <c r="BN1091" s="136" t="n">
        <f aca="false">+MAX($D$3,DATOS_[[#This Row],[Fecha Inicio Sit. Contract.]])</f>
        <v>0</v>
      </c>
      <c r="BO1091" s="136" t="n">
        <f aca="false">+MIN($D$4,DATOS_[[#This Row],[Fecha Fin Sit. Contract.]])</f>
        <v>0</v>
      </c>
      <c r="BP1091" s="137" t="n">
        <f aca="false">+DATOS_[[#This Row],[% de jornada]]*IF(DATOS_[[#This Row],[% jornada reducida]]="",1,DATOS_[[#This Row],[% jornada reducida]])</f>
        <v>0</v>
      </c>
      <c r="BQ1091" s="137" t="n">
        <f aca="false">+(DATOS_[[#This Row],[F.fin.cal]]-DATOS_[[#This Row],[F.ini.cal]]+1)/($D$4-$D$3+1)</f>
        <v>1</v>
      </c>
      <c r="BR1091" s="137" t="str">
        <f aca="false">IF(OR(AND(DATOS_[[#This Row],[Fecha Fin Contrato]]&lt;$D$3,DATOS_[[#This Row],[Fecha Fin Contrato]]&lt;&gt;""),DATOS_[[#This Row],[Fecha de Contratación]]&gt;$D$4),"Fuera","Dentro")</f>
        <v>Dentro</v>
      </c>
      <c r="BS1091" s="137" t="str">
        <f aca="false" t="array" ref="BS1091:BS1091">IF(MAX(IF(DATOS_[id]=DATOS_[[#This Row],[id]],DATOS_[F.fin.cal]))=DATOS_[[#This Row],[F.fin.cal]],"Sí","NO")</f>
        <v>Sí</v>
      </c>
      <c r="BT1091" s="137" t="str">
        <f aca="false">IF(AND(DATOS_[[#This Row],[% normaliz]]&lt;&gt;1,DATOS_[[#This Row],[% anualiz]]=1),"Sí","NO")</f>
        <v>Sí</v>
      </c>
      <c r="BU1091" s="137" t="str">
        <f aca="false">IF(AND(DATOS_[[#This Row],[% normaliz]]=1,DATOS_[[#This Row],[% anualiz]]&lt;&gt;1),"Sí","NO")</f>
        <v>NO</v>
      </c>
      <c r="BV1091" s="137" t="str">
        <f aca="false">IF(AND(DATOS_[[#This Row],[% normaliz]]&lt;&gt;1,DATOS_[[#This Row],[% anualiz]]&lt;&gt;1),"Sí","NO")</f>
        <v>NO</v>
      </c>
      <c r="BW1091" s="137" t="str">
        <f aca="false">+IF(DATOS_[[#This Row],[% normaliz]]*DATOS_[[#This Row],[% anualiz]]=1,"NO","Sí")</f>
        <v>Sí</v>
      </c>
      <c r="BX1091" s="138" t="e">
        <f aca="false">(DATOS_[[#This Row],[S.BASE]]*(1/DATOS_[[#This Row],[% normaliz]])*(1/DATOS_[[#This Row],[% anualiz]]))*IF(DATOS_[[#This Row],[Check Equiparado]]="Sí",1,0)</f>
        <v>#DIV/0!</v>
      </c>
      <c r="BY10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1" s="138" t="e">
        <f aca="false">+DATOS_[[#This Row],[SALARIO BASE Eq]]+DATOS_[[#This Row],[Tot COMPL.SAL Eq]]</f>
        <v>#DIV/0!</v>
      </c>
      <c r="CA1091" s="138" t="e">
        <f aca="false" t="array" ref="CA1091:CA10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1" s="138" t="e">
        <f aca="false">+DATOS_[[#This Row],[TOTAL SALARIO Eq]]+DATOS_[[#This Row],[Tot Extrasalarial Eq]]</f>
        <v>#DIV/0!</v>
      </c>
      <c r="CC1091" s="139" t="n">
        <f aca="false">DATOS_[[#This Row],[S.BASE]]</f>
        <v>0</v>
      </c>
      <c r="CD1091" s="139" t="n">
        <f aca="false">+SUM(DATOS_[[#This Row],[Conc.Sal.01]:[Conc.Sal.30]])</f>
        <v>0</v>
      </c>
      <c r="CE1091" s="139" t="n">
        <f aca="false">+DATOS_[[#This Row],[SALARIO BASE Ef]]+DATOS_[[#This Row],[Tot COMPL.SAL Ef]]</f>
        <v>0</v>
      </c>
      <c r="CF1091" s="139" t="n">
        <f aca="false">+SUM(DATOS_[[#This Row],[C.Extra.01]:[C.Extra.05]])</f>
        <v>0</v>
      </c>
      <c r="CG1091" s="139" t="n">
        <f aca="false">+DATOS_[[#This Row],[TOTAL SALARIO Ef]]+DATOS_[[#This Row],[Tot Extrasalarial Ef]]</f>
        <v>0</v>
      </c>
      <c r="CH1091" s="140" t="n">
        <f aca="false">MIN(IF(DATOS_[[#This Row],[Fecha Fin Contrato]]="",$D$4,DATOS_[[#This Row],[Fecha Fin Contrato]]),$D$4)-MAX(DATOS_[[#This Row],[Fecha de Contratación]],$D$3)+1</f>
        <v>1</v>
      </c>
      <c r="CI1091" s="141" t="str">
        <f aca="false">IF(COUNTIFS(DATOS_[id],DATOS_[[#This Row],[id]])&gt;1,DATOS_[[#This Row],[id]],"")</f>
        <v/>
      </c>
      <c r="CJ1091" s="141" t="n">
        <f aca="false">(Inicio!$G$10-DATOS_[[#This Row],[Fecha Nacimiento]])/365.25</f>
        <v>0</v>
      </c>
      <c r="CK1091" s="141" t="n">
        <f aca="false">(Inicio!$G$10-DATOS_[[#This Row],[Fecha de Antigüedad]])/365.25</f>
        <v>0</v>
      </c>
      <c r="CL1091" s="141" t="e">
        <f aca="false">+VLOOKUP(DATOS_[[#This Row],[Clave de Contrato]],TblTiposContrato13[],3,0)</f>
        <v>#N/A</v>
      </c>
      <c r="CM1091" s="141" t="e">
        <f aca="false">+VLOOKUP(DATOS_[[#This Row],[Clave de Contrato]],TblTiposContrato13[],4,0)</f>
        <v>#N/A</v>
      </c>
      <c r="CN1091" s="141" t="str">
        <f aca="false">VLOOKUP(DATOS_[[#This Row],[Edad]],CONTRATOS!TblRngEdad,2,1)</f>
        <v>20  o menos</v>
      </c>
      <c r="CO1091" s="141" t="str">
        <f aca="false">VLOOKUP(DATOS_[[#This Row],[Antigüedad]],TblRngAntg14[],2,1)</f>
        <v>0 a 1 años</v>
      </c>
    </row>
    <row r="1092" customFormat="false" ht="13.8" hidden="false" customHeight="false" outlineLevel="0" collapsed="false">
      <c r="D1092" s="128"/>
      <c r="E1092" s="129"/>
      <c r="F1092" s="129"/>
      <c r="G1092" s="129"/>
      <c r="H1092" s="130"/>
      <c r="I1092" s="131"/>
      <c r="J1092" s="128"/>
      <c r="K1092" s="132"/>
      <c r="L1092" s="132"/>
      <c r="M1092" s="133"/>
      <c r="N1092" s="133"/>
      <c r="O1092" s="133"/>
      <c r="P1092" s="129"/>
      <c r="Z1092" s="74"/>
      <c r="AA1092" s="75"/>
      <c r="AB1092" s="75"/>
      <c r="AC1092" s="129"/>
      <c r="AD1092" s="134"/>
      <c r="AE1092" s="134"/>
      <c r="AF1092" s="134"/>
      <c r="AG1092" s="134"/>
      <c r="AH1092" s="134"/>
      <c r="AI1092" s="134"/>
      <c r="AJ1092" s="134"/>
      <c r="AK1092" s="134"/>
      <c r="AL1092" s="134"/>
      <c r="AM1092" s="134"/>
      <c r="AN1092" s="134"/>
      <c r="AO1092" s="134"/>
      <c r="AP1092" s="134"/>
      <c r="AQ1092" s="134"/>
      <c r="AR1092" s="134"/>
      <c r="AS1092" s="134"/>
      <c r="AT1092" s="134"/>
      <c r="AU1092" s="134"/>
      <c r="AV1092" s="134"/>
      <c r="AW1092" s="134"/>
      <c r="AX1092" s="134"/>
      <c r="AY1092" s="134"/>
      <c r="AZ1092" s="134"/>
      <c r="BA1092" s="134"/>
      <c r="BB1092" s="134"/>
      <c r="BC1092" s="134"/>
      <c r="BD1092" s="134"/>
      <c r="BE1092" s="134"/>
      <c r="BF1092" s="134"/>
      <c r="BG1092" s="134"/>
      <c r="BH1092" s="134"/>
      <c r="BI1092" s="134"/>
      <c r="BJ1092" s="134"/>
      <c r="BK1092" s="134"/>
      <c r="BL1092" s="134"/>
      <c r="BM1092" s="135"/>
      <c r="BN1092" s="136" t="n">
        <f aca="false">+MAX($D$3,DATOS_[[#This Row],[Fecha Inicio Sit. Contract.]])</f>
        <v>0</v>
      </c>
      <c r="BO1092" s="136" t="n">
        <f aca="false">+MIN($D$4,DATOS_[[#This Row],[Fecha Fin Sit. Contract.]])</f>
        <v>0</v>
      </c>
      <c r="BP1092" s="137" t="n">
        <f aca="false">+DATOS_[[#This Row],[% de jornada]]*IF(DATOS_[[#This Row],[% jornada reducida]]="",1,DATOS_[[#This Row],[% jornada reducida]])</f>
        <v>0</v>
      </c>
      <c r="BQ1092" s="137" t="n">
        <f aca="false">+(DATOS_[[#This Row],[F.fin.cal]]-DATOS_[[#This Row],[F.ini.cal]]+1)/($D$4-$D$3+1)</f>
        <v>1</v>
      </c>
      <c r="BR1092" s="137" t="str">
        <f aca="false">IF(OR(AND(DATOS_[[#This Row],[Fecha Fin Contrato]]&lt;$D$3,DATOS_[[#This Row],[Fecha Fin Contrato]]&lt;&gt;""),DATOS_[[#This Row],[Fecha de Contratación]]&gt;$D$4),"Fuera","Dentro")</f>
        <v>Dentro</v>
      </c>
      <c r="BS1092" s="137" t="str">
        <f aca="false" t="array" ref="BS1092:BS1092">IF(MAX(IF(DATOS_[id]=DATOS_[[#This Row],[id]],DATOS_[F.fin.cal]))=DATOS_[[#This Row],[F.fin.cal]],"Sí","NO")</f>
        <v>Sí</v>
      </c>
      <c r="BT1092" s="137" t="str">
        <f aca="false">IF(AND(DATOS_[[#This Row],[% normaliz]]&lt;&gt;1,DATOS_[[#This Row],[% anualiz]]=1),"Sí","NO")</f>
        <v>Sí</v>
      </c>
      <c r="BU1092" s="137" t="str">
        <f aca="false">IF(AND(DATOS_[[#This Row],[% normaliz]]=1,DATOS_[[#This Row],[% anualiz]]&lt;&gt;1),"Sí","NO")</f>
        <v>NO</v>
      </c>
      <c r="BV1092" s="137" t="str">
        <f aca="false">IF(AND(DATOS_[[#This Row],[% normaliz]]&lt;&gt;1,DATOS_[[#This Row],[% anualiz]]&lt;&gt;1),"Sí","NO")</f>
        <v>NO</v>
      </c>
      <c r="BW1092" s="137" t="str">
        <f aca="false">+IF(DATOS_[[#This Row],[% normaliz]]*DATOS_[[#This Row],[% anualiz]]=1,"NO","Sí")</f>
        <v>Sí</v>
      </c>
      <c r="BX1092" s="138" t="e">
        <f aca="false">(DATOS_[[#This Row],[S.BASE]]*(1/DATOS_[[#This Row],[% normaliz]])*(1/DATOS_[[#This Row],[% anualiz]]))*IF(DATOS_[[#This Row],[Check Equiparado]]="Sí",1,0)</f>
        <v>#DIV/0!</v>
      </c>
      <c r="BY10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2" s="138" t="e">
        <f aca="false">+DATOS_[[#This Row],[SALARIO BASE Eq]]+DATOS_[[#This Row],[Tot COMPL.SAL Eq]]</f>
        <v>#DIV/0!</v>
      </c>
      <c r="CA1092" s="138" t="e">
        <f aca="false" t="array" ref="CA1092:CA10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2" s="138" t="e">
        <f aca="false">+DATOS_[[#This Row],[TOTAL SALARIO Eq]]+DATOS_[[#This Row],[Tot Extrasalarial Eq]]</f>
        <v>#DIV/0!</v>
      </c>
      <c r="CC1092" s="139" t="n">
        <f aca="false">DATOS_[[#This Row],[S.BASE]]</f>
        <v>0</v>
      </c>
      <c r="CD1092" s="139" t="n">
        <f aca="false">+SUM(DATOS_[[#This Row],[Conc.Sal.01]:[Conc.Sal.30]])</f>
        <v>0</v>
      </c>
      <c r="CE1092" s="139" t="n">
        <f aca="false">+DATOS_[[#This Row],[SALARIO BASE Ef]]+DATOS_[[#This Row],[Tot COMPL.SAL Ef]]</f>
        <v>0</v>
      </c>
      <c r="CF1092" s="139" t="n">
        <f aca="false">+SUM(DATOS_[[#This Row],[C.Extra.01]:[C.Extra.05]])</f>
        <v>0</v>
      </c>
      <c r="CG1092" s="139" t="n">
        <f aca="false">+DATOS_[[#This Row],[TOTAL SALARIO Ef]]+DATOS_[[#This Row],[Tot Extrasalarial Ef]]</f>
        <v>0</v>
      </c>
      <c r="CH1092" s="140" t="n">
        <f aca="false">MIN(IF(DATOS_[[#This Row],[Fecha Fin Contrato]]="",$D$4,DATOS_[[#This Row],[Fecha Fin Contrato]]),$D$4)-MAX(DATOS_[[#This Row],[Fecha de Contratación]],$D$3)+1</f>
        <v>1</v>
      </c>
      <c r="CI1092" s="141" t="str">
        <f aca="false">IF(COUNTIFS(DATOS_[id],DATOS_[[#This Row],[id]])&gt;1,DATOS_[[#This Row],[id]],"")</f>
        <v/>
      </c>
      <c r="CJ1092" s="141" t="n">
        <f aca="false">(Inicio!$G$10-DATOS_[[#This Row],[Fecha Nacimiento]])/365.25</f>
        <v>0</v>
      </c>
      <c r="CK1092" s="141" t="n">
        <f aca="false">(Inicio!$G$10-DATOS_[[#This Row],[Fecha de Antigüedad]])/365.25</f>
        <v>0</v>
      </c>
      <c r="CL1092" s="141" t="e">
        <f aca="false">+VLOOKUP(DATOS_[[#This Row],[Clave de Contrato]],TblTiposContrato13[],3,0)</f>
        <v>#N/A</v>
      </c>
      <c r="CM1092" s="141" t="e">
        <f aca="false">+VLOOKUP(DATOS_[[#This Row],[Clave de Contrato]],TblTiposContrato13[],4,0)</f>
        <v>#N/A</v>
      </c>
      <c r="CN1092" s="141" t="str">
        <f aca="false">VLOOKUP(DATOS_[[#This Row],[Edad]],CONTRATOS!TblRngEdad,2,1)</f>
        <v>20  o menos</v>
      </c>
      <c r="CO1092" s="141" t="str">
        <f aca="false">VLOOKUP(DATOS_[[#This Row],[Antigüedad]],TblRngAntg14[],2,1)</f>
        <v>0 a 1 años</v>
      </c>
    </row>
    <row r="1093" customFormat="false" ht="13.8" hidden="false" customHeight="false" outlineLevel="0" collapsed="false">
      <c r="D1093" s="128"/>
      <c r="E1093" s="129"/>
      <c r="F1093" s="129"/>
      <c r="G1093" s="129"/>
      <c r="H1093" s="130"/>
      <c r="I1093" s="131"/>
      <c r="J1093" s="128"/>
      <c r="K1093" s="132"/>
      <c r="L1093" s="132"/>
      <c r="M1093" s="133"/>
      <c r="N1093" s="133"/>
      <c r="O1093" s="133"/>
      <c r="P1093" s="129"/>
      <c r="Z1093" s="74"/>
      <c r="AA1093" s="75"/>
      <c r="AB1093" s="75"/>
      <c r="AC1093" s="129"/>
      <c r="AD1093" s="134"/>
      <c r="AE1093" s="134"/>
      <c r="AF1093" s="134"/>
      <c r="AG1093" s="134"/>
      <c r="AH1093" s="134"/>
      <c r="AI1093" s="134"/>
      <c r="AJ1093" s="134"/>
      <c r="AK1093" s="134"/>
      <c r="AL1093" s="134"/>
      <c r="AM1093" s="134"/>
      <c r="AN1093" s="134"/>
      <c r="AO1093" s="134"/>
      <c r="AP1093" s="134"/>
      <c r="AQ1093" s="134"/>
      <c r="AR1093" s="134"/>
      <c r="AS1093" s="134"/>
      <c r="AT1093" s="134"/>
      <c r="AU1093" s="134"/>
      <c r="AV1093" s="134"/>
      <c r="AW1093" s="134"/>
      <c r="AX1093" s="134"/>
      <c r="AY1093" s="134"/>
      <c r="AZ1093" s="134"/>
      <c r="BA1093" s="134"/>
      <c r="BB1093" s="134"/>
      <c r="BC1093" s="134"/>
      <c r="BD1093" s="134"/>
      <c r="BE1093" s="134"/>
      <c r="BF1093" s="134"/>
      <c r="BG1093" s="134"/>
      <c r="BH1093" s="134"/>
      <c r="BI1093" s="134"/>
      <c r="BJ1093" s="134"/>
      <c r="BK1093" s="134"/>
      <c r="BL1093" s="134"/>
      <c r="BM1093" s="135"/>
      <c r="BN1093" s="136" t="n">
        <f aca="false">+MAX($D$3,DATOS_[[#This Row],[Fecha Inicio Sit. Contract.]])</f>
        <v>0</v>
      </c>
      <c r="BO1093" s="136" t="n">
        <f aca="false">+MIN($D$4,DATOS_[[#This Row],[Fecha Fin Sit. Contract.]])</f>
        <v>0</v>
      </c>
      <c r="BP1093" s="137" t="n">
        <f aca="false">+DATOS_[[#This Row],[% de jornada]]*IF(DATOS_[[#This Row],[% jornada reducida]]="",1,DATOS_[[#This Row],[% jornada reducida]])</f>
        <v>0</v>
      </c>
      <c r="BQ1093" s="137" t="n">
        <f aca="false">+(DATOS_[[#This Row],[F.fin.cal]]-DATOS_[[#This Row],[F.ini.cal]]+1)/($D$4-$D$3+1)</f>
        <v>1</v>
      </c>
      <c r="BR1093" s="137" t="str">
        <f aca="false">IF(OR(AND(DATOS_[[#This Row],[Fecha Fin Contrato]]&lt;$D$3,DATOS_[[#This Row],[Fecha Fin Contrato]]&lt;&gt;""),DATOS_[[#This Row],[Fecha de Contratación]]&gt;$D$4),"Fuera","Dentro")</f>
        <v>Dentro</v>
      </c>
      <c r="BS1093" s="137" t="str">
        <f aca="false" t="array" ref="BS1093:BS1093">IF(MAX(IF(DATOS_[id]=DATOS_[[#This Row],[id]],DATOS_[F.fin.cal]))=DATOS_[[#This Row],[F.fin.cal]],"Sí","NO")</f>
        <v>Sí</v>
      </c>
      <c r="BT1093" s="137" t="str">
        <f aca="false">IF(AND(DATOS_[[#This Row],[% normaliz]]&lt;&gt;1,DATOS_[[#This Row],[% anualiz]]=1),"Sí","NO")</f>
        <v>Sí</v>
      </c>
      <c r="BU1093" s="137" t="str">
        <f aca="false">IF(AND(DATOS_[[#This Row],[% normaliz]]=1,DATOS_[[#This Row],[% anualiz]]&lt;&gt;1),"Sí","NO")</f>
        <v>NO</v>
      </c>
      <c r="BV1093" s="137" t="str">
        <f aca="false">IF(AND(DATOS_[[#This Row],[% normaliz]]&lt;&gt;1,DATOS_[[#This Row],[% anualiz]]&lt;&gt;1),"Sí","NO")</f>
        <v>NO</v>
      </c>
      <c r="BW1093" s="137" t="str">
        <f aca="false">+IF(DATOS_[[#This Row],[% normaliz]]*DATOS_[[#This Row],[% anualiz]]=1,"NO","Sí")</f>
        <v>Sí</v>
      </c>
      <c r="BX1093" s="138" t="e">
        <f aca="false">(DATOS_[[#This Row],[S.BASE]]*(1/DATOS_[[#This Row],[% normaliz]])*(1/DATOS_[[#This Row],[% anualiz]]))*IF(DATOS_[[#This Row],[Check Equiparado]]="Sí",1,0)</f>
        <v>#DIV/0!</v>
      </c>
      <c r="BY10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3" s="138" t="e">
        <f aca="false">+DATOS_[[#This Row],[SALARIO BASE Eq]]+DATOS_[[#This Row],[Tot COMPL.SAL Eq]]</f>
        <v>#DIV/0!</v>
      </c>
      <c r="CA1093" s="138" t="e">
        <f aca="false" t="array" ref="CA1093:CA10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3" s="138" t="e">
        <f aca="false">+DATOS_[[#This Row],[TOTAL SALARIO Eq]]+DATOS_[[#This Row],[Tot Extrasalarial Eq]]</f>
        <v>#DIV/0!</v>
      </c>
      <c r="CC1093" s="139" t="n">
        <f aca="false">DATOS_[[#This Row],[S.BASE]]</f>
        <v>0</v>
      </c>
      <c r="CD1093" s="139" t="n">
        <f aca="false">+SUM(DATOS_[[#This Row],[Conc.Sal.01]:[Conc.Sal.30]])</f>
        <v>0</v>
      </c>
      <c r="CE1093" s="139" t="n">
        <f aca="false">+DATOS_[[#This Row],[SALARIO BASE Ef]]+DATOS_[[#This Row],[Tot COMPL.SAL Ef]]</f>
        <v>0</v>
      </c>
      <c r="CF1093" s="139" t="n">
        <f aca="false">+SUM(DATOS_[[#This Row],[C.Extra.01]:[C.Extra.05]])</f>
        <v>0</v>
      </c>
      <c r="CG1093" s="139" t="n">
        <f aca="false">+DATOS_[[#This Row],[TOTAL SALARIO Ef]]+DATOS_[[#This Row],[Tot Extrasalarial Ef]]</f>
        <v>0</v>
      </c>
      <c r="CH1093" s="140" t="n">
        <f aca="false">MIN(IF(DATOS_[[#This Row],[Fecha Fin Contrato]]="",$D$4,DATOS_[[#This Row],[Fecha Fin Contrato]]),$D$4)-MAX(DATOS_[[#This Row],[Fecha de Contratación]],$D$3)+1</f>
        <v>1</v>
      </c>
      <c r="CI1093" s="141" t="str">
        <f aca="false">IF(COUNTIFS(DATOS_[id],DATOS_[[#This Row],[id]])&gt;1,DATOS_[[#This Row],[id]],"")</f>
        <v/>
      </c>
      <c r="CJ1093" s="141" t="n">
        <f aca="false">(Inicio!$G$10-DATOS_[[#This Row],[Fecha Nacimiento]])/365.25</f>
        <v>0</v>
      </c>
      <c r="CK1093" s="141" t="n">
        <f aca="false">(Inicio!$G$10-DATOS_[[#This Row],[Fecha de Antigüedad]])/365.25</f>
        <v>0</v>
      </c>
      <c r="CL1093" s="141" t="e">
        <f aca="false">+VLOOKUP(DATOS_[[#This Row],[Clave de Contrato]],TblTiposContrato13[],3,0)</f>
        <v>#N/A</v>
      </c>
      <c r="CM1093" s="141" t="e">
        <f aca="false">+VLOOKUP(DATOS_[[#This Row],[Clave de Contrato]],TblTiposContrato13[],4,0)</f>
        <v>#N/A</v>
      </c>
      <c r="CN1093" s="141" t="str">
        <f aca="false">VLOOKUP(DATOS_[[#This Row],[Edad]],CONTRATOS!TblRngEdad,2,1)</f>
        <v>20  o menos</v>
      </c>
      <c r="CO1093" s="141" t="str">
        <f aca="false">VLOOKUP(DATOS_[[#This Row],[Antigüedad]],TblRngAntg14[],2,1)</f>
        <v>0 a 1 años</v>
      </c>
    </row>
    <row r="1094" customFormat="false" ht="13.8" hidden="false" customHeight="false" outlineLevel="0" collapsed="false">
      <c r="D1094" s="128"/>
      <c r="E1094" s="129"/>
      <c r="F1094" s="129"/>
      <c r="G1094" s="129"/>
      <c r="H1094" s="130"/>
      <c r="I1094" s="131"/>
      <c r="J1094" s="128"/>
      <c r="K1094" s="132"/>
      <c r="L1094" s="132"/>
      <c r="M1094" s="133"/>
      <c r="N1094" s="133"/>
      <c r="O1094" s="133"/>
      <c r="P1094" s="129"/>
      <c r="Z1094" s="74"/>
      <c r="AA1094" s="75"/>
      <c r="AB1094" s="75"/>
      <c r="AC1094" s="129"/>
      <c r="AD1094" s="134"/>
      <c r="AE1094" s="134"/>
      <c r="AF1094" s="134"/>
      <c r="AG1094" s="134"/>
      <c r="AH1094" s="134"/>
      <c r="AI1094" s="134"/>
      <c r="AJ1094" s="134"/>
      <c r="AK1094" s="134"/>
      <c r="AL1094" s="134"/>
      <c r="AM1094" s="134"/>
      <c r="AN1094" s="134"/>
      <c r="AO1094" s="134"/>
      <c r="AP1094" s="134"/>
      <c r="AQ1094" s="134"/>
      <c r="AR1094" s="134"/>
      <c r="AS1094" s="134"/>
      <c r="AT1094" s="134"/>
      <c r="AU1094" s="134"/>
      <c r="AV1094" s="134"/>
      <c r="AW1094" s="134"/>
      <c r="AX1094" s="134"/>
      <c r="AY1094" s="134"/>
      <c r="AZ1094" s="134"/>
      <c r="BA1094" s="134"/>
      <c r="BB1094" s="134"/>
      <c r="BC1094" s="134"/>
      <c r="BD1094" s="134"/>
      <c r="BE1094" s="134"/>
      <c r="BF1094" s="134"/>
      <c r="BG1094" s="134"/>
      <c r="BH1094" s="134"/>
      <c r="BI1094" s="134"/>
      <c r="BJ1094" s="134"/>
      <c r="BK1094" s="134"/>
      <c r="BL1094" s="134"/>
      <c r="BM1094" s="135"/>
      <c r="BN1094" s="136" t="n">
        <f aca="false">+MAX($D$3,DATOS_[[#This Row],[Fecha Inicio Sit. Contract.]])</f>
        <v>0</v>
      </c>
      <c r="BO1094" s="136" t="n">
        <f aca="false">+MIN($D$4,DATOS_[[#This Row],[Fecha Fin Sit. Contract.]])</f>
        <v>0</v>
      </c>
      <c r="BP1094" s="137" t="n">
        <f aca="false">+DATOS_[[#This Row],[% de jornada]]*IF(DATOS_[[#This Row],[% jornada reducida]]="",1,DATOS_[[#This Row],[% jornada reducida]])</f>
        <v>0</v>
      </c>
      <c r="BQ1094" s="137" t="n">
        <f aca="false">+(DATOS_[[#This Row],[F.fin.cal]]-DATOS_[[#This Row],[F.ini.cal]]+1)/($D$4-$D$3+1)</f>
        <v>1</v>
      </c>
      <c r="BR1094" s="137" t="str">
        <f aca="false">IF(OR(AND(DATOS_[[#This Row],[Fecha Fin Contrato]]&lt;$D$3,DATOS_[[#This Row],[Fecha Fin Contrato]]&lt;&gt;""),DATOS_[[#This Row],[Fecha de Contratación]]&gt;$D$4),"Fuera","Dentro")</f>
        <v>Dentro</v>
      </c>
      <c r="BS1094" s="137" t="str">
        <f aca="false" t="array" ref="BS1094:BS1094">IF(MAX(IF(DATOS_[id]=DATOS_[[#This Row],[id]],DATOS_[F.fin.cal]))=DATOS_[[#This Row],[F.fin.cal]],"Sí","NO")</f>
        <v>Sí</v>
      </c>
      <c r="BT1094" s="137" t="str">
        <f aca="false">IF(AND(DATOS_[[#This Row],[% normaliz]]&lt;&gt;1,DATOS_[[#This Row],[% anualiz]]=1),"Sí","NO")</f>
        <v>Sí</v>
      </c>
      <c r="BU1094" s="137" t="str">
        <f aca="false">IF(AND(DATOS_[[#This Row],[% normaliz]]=1,DATOS_[[#This Row],[% anualiz]]&lt;&gt;1),"Sí","NO")</f>
        <v>NO</v>
      </c>
      <c r="BV1094" s="137" t="str">
        <f aca="false">IF(AND(DATOS_[[#This Row],[% normaliz]]&lt;&gt;1,DATOS_[[#This Row],[% anualiz]]&lt;&gt;1),"Sí","NO")</f>
        <v>NO</v>
      </c>
      <c r="BW1094" s="137" t="str">
        <f aca="false">+IF(DATOS_[[#This Row],[% normaliz]]*DATOS_[[#This Row],[% anualiz]]=1,"NO","Sí")</f>
        <v>Sí</v>
      </c>
      <c r="BX1094" s="138" t="e">
        <f aca="false">(DATOS_[[#This Row],[S.BASE]]*(1/DATOS_[[#This Row],[% normaliz]])*(1/DATOS_[[#This Row],[% anualiz]]))*IF(DATOS_[[#This Row],[Check Equiparado]]="Sí",1,0)</f>
        <v>#DIV/0!</v>
      </c>
      <c r="BY10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4" s="138" t="e">
        <f aca="false">+DATOS_[[#This Row],[SALARIO BASE Eq]]+DATOS_[[#This Row],[Tot COMPL.SAL Eq]]</f>
        <v>#DIV/0!</v>
      </c>
      <c r="CA1094" s="138" t="e">
        <f aca="false" t="array" ref="CA1094:CA10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4" s="138" t="e">
        <f aca="false">+DATOS_[[#This Row],[TOTAL SALARIO Eq]]+DATOS_[[#This Row],[Tot Extrasalarial Eq]]</f>
        <v>#DIV/0!</v>
      </c>
      <c r="CC1094" s="139" t="n">
        <f aca="false">DATOS_[[#This Row],[S.BASE]]</f>
        <v>0</v>
      </c>
      <c r="CD1094" s="139" t="n">
        <f aca="false">+SUM(DATOS_[[#This Row],[Conc.Sal.01]:[Conc.Sal.30]])</f>
        <v>0</v>
      </c>
      <c r="CE1094" s="139" t="n">
        <f aca="false">+DATOS_[[#This Row],[SALARIO BASE Ef]]+DATOS_[[#This Row],[Tot COMPL.SAL Ef]]</f>
        <v>0</v>
      </c>
      <c r="CF1094" s="139" t="n">
        <f aca="false">+SUM(DATOS_[[#This Row],[C.Extra.01]:[C.Extra.05]])</f>
        <v>0</v>
      </c>
      <c r="CG1094" s="139" t="n">
        <f aca="false">+DATOS_[[#This Row],[TOTAL SALARIO Ef]]+DATOS_[[#This Row],[Tot Extrasalarial Ef]]</f>
        <v>0</v>
      </c>
      <c r="CH1094" s="140" t="n">
        <f aca="false">MIN(IF(DATOS_[[#This Row],[Fecha Fin Contrato]]="",$D$4,DATOS_[[#This Row],[Fecha Fin Contrato]]),$D$4)-MAX(DATOS_[[#This Row],[Fecha de Contratación]],$D$3)+1</f>
        <v>1</v>
      </c>
      <c r="CI1094" s="141" t="str">
        <f aca="false">IF(COUNTIFS(DATOS_[id],DATOS_[[#This Row],[id]])&gt;1,DATOS_[[#This Row],[id]],"")</f>
        <v/>
      </c>
      <c r="CJ1094" s="141" t="n">
        <f aca="false">(Inicio!$G$10-DATOS_[[#This Row],[Fecha Nacimiento]])/365.25</f>
        <v>0</v>
      </c>
      <c r="CK1094" s="141" t="n">
        <f aca="false">(Inicio!$G$10-DATOS_[[#This Row],[Fecha de Antigüedad]])/365.25</f>
        <v>0</v>
      </c>
      <c r="CL1094" s="141" t="e">
        <f aca="false">+VLOOKUP(DATOS_[[#This Row],[Clave de Contrato]],TblTiposContrato13[],3,0)</f>
        <v>#N/A</v>
      </c>
      <c r="CM1094" s="141" t="e">
        <f aca="false">+VLOOKUP(DATOS_[[#This Row],[Clave de Contrato]],TblTiposContrato13[],4,0)</f>
        <v>#N/A</v>
      </c>
      <c r="CN1094" s="141" t="str">
        <f aca="false">VLOOKUP(DATOS_[[#This Row],[Edad]],CONTRATOS!TblRngEdad,2,1)</f>
        <v>20  o menos</v>
      </c>
      <c r="CO1094" s="141" t="str">
        <f aca="false">VLOOKUP(DATOS_[[#This Row],[Antigüedad]],TblRngAntg14[],2,1)</f>
        <v>0 a 1 años</v>
      </c>
    </row>
    <row r="1095" customFormat="false" ht="13.8" hidden="false" customHeight="false" outlineLevel="0" collapsed="false">
      <c r="D1095" s="128"/>
      <c r="E1095" s="129"/>
      <c r="F1095" s="129"/>
      <c r="G1095" s="129"/>
      <c r="H1095" s="130"/>
      <c r="I1095" s="131"/>
      <c r="J1095" s="128"/>
      <c r="K1095" s="132"/>
      <c r="L1095" s="132"/>
      <c r="M1095" s="133"/>
      <c r="N1095" s="133"/>
      <c r="O1095" s="133"/>
      <c r="P1095" s="129"/>
      <c r="Z1095" s="74"/>
      <c r="AA1095" s="75"/>
      <c r="AB1095" s="75"/>
      <c r="AC1095" s="129"/>
      <c r="AD1095" s="134"/>
      <c r="AE1095" s="134"/>
      <c r="AF1095" s="134"/>
      <c r="AG1095" s="134"/>
      <c r="AH1095" s="134"/>
      <c r="AI1095" s="134"/>
      <c r="AJ1095" s="134"/>
      <c r="AK1095" s="134"/>
      <c r="AL1095" s="134"/>
      <c r="AM1095" s="134"/>
      <c r="AN1095" s="134"/>
      <c r="AO1095" s="134"/>
      <c r="AP1095" s="134"/>
      <c r="AQ1095" s="134"/>
      <c r="AR1095" s="134"/>
      <c r="AS1095" s="134"/>
      <c r="AT1095" s="134"/>
      <c r="AU1095" s="134"/>
      <c r="AV1095" s="134"/>
      <c r="AW1095" s="134"/>
      <c r="AX1095" s="134"/>
      <c r="AY1095" s="134"/>
      <c r="AZ1095" s="134"/>
      <c r="BA1095" s="134"/>
      <c r="BB1095" s="134"/>
      <c r="BC1095" s="134"/>
      <c r="BD1095" s="134"/>
      <c r="BE1095" s="134"/>
      <c r="BF1095" s="134"/>
      <c r="BG1095" s="134"/>
      <c r="BH1095" s="134"/>
      <c r="BI1095" s="134"/>
      <c r="BJ1095" s="134"/>
      <c r="BK1095" s="134"/>
      <c r="BL1095" s="134"/>
      <c r="BM1095" s="135"/>
      <c r="BN1095" s="136" t="n">
        <f aca="false">+MAX($D$3,DATOS_[[#This Row],[Fecha Inicio Sit. Contract.]])</f>
        <v>0</v>
      </c>
      <c r="BO1095" s="136" t="n">
        <f aca="false">+MIN($D$4,DATOS_[[#This Row],[Fecha Fin Sit. Contract.]])</f>
        <v>0</v>
      </c>
      <c r="BP1095" s="137" t="n">
        <f aca="false">+DATOS_[[#This Row],[% de jornada]]*IF(DATOS_[[#This Row],[% jornada reducida]]="",1,DATOS_[[#This Row],[% jornada reducida]])</f>
        <v>0</v>
      </c>
      <c r="BQ1095" s="137" t="n">
        <f aca="false">+(DATOS_[[#This Row],[F.fin.cal]]-DATOS_[[#This Row],[F.ini.cal]]+1)/($D$4-$D$3+1)</f>
        <v>1</v>
      </c>
      <c r="BR1095" s="137" t="str">
        <f aca="false">IF(OR(AND(DATOS_[[#This Row],[Fecha Fin Contrato]]&lt;$D$3,DATOS_[[#This Row],[Fecha Fin Contrato]]&lt;&gt;""),DATOS_[[#This Row],[Fecha de Contratación]]&gt;$D$4),"Fuera","Dentro")</f>
        <v>Dentro</v>
      </c>
      <c r="BS1095" s="137" t="str">
        <f aca="false" t="array" ref="BS1095:BS1095">IF(MAX(IF(DATOS_[id]=DATOS_[[#This Row],[id]],DATOS_[F.fin.cal]))=DATOS_[[#This Row],[F.fin.cal]],"Sí","NO")</f>
        <v>Sí</v>
      </c>
      <c r="BT1095" s="137" t="str">
        <f aca="false">IF(AND(DATOS_[[#This Row],[% normaliz]]&lt;&gt;1,DATOS_[[#This Row],[% anualiz]]=1),"Sí","NO")</f>
        <v>Sí</v>
      </c>
      <c r="BU1095" s="137" t="str">
        <f aca="false">IF(AND(DATOS_[[#This Row],[% normaliz]]=1,DATOS_[[#This Row],[% anualiz]]&lt;&gt;1),"Sí","NO")</f>
        <v>NO</v>
      </c>
      <c r="BV1095" s="137" t="str">
        <f aca="false">IF(AND(DATOS_[[#This Row],[% normaliz]]&lt;&gt;1,DATOS_[[#This Row],[% anualiz]]&lt;&gt;1),"Sí","NO")</f>
        <v>NO</v>
      </c>
      <c r="BW1095" s="137" t="str">
        <f aca="false">+IF(DATOS_[[#This Row],[% normaliz]]*DATOS_[[#This Row],[% anualiz]]=1,"NO","Sí")</f>
        <v>Sí</v>
      </c>
      <c r="BX1095" s="138" t="e">
        <f aca="false">(DATOS_[[#This Row],[S.BASE]]*(1/DATOS_[[#This Row],[% normaliz]])*(1/DATOS_[[#This Row],[% anualiz]]))*IF(DATOS_[[#This Row],[Check Equiparado]]="Sí",1,0)</f>
        <v>#DIV/0!</v>
      </c>
      <c r="BY10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5" s="138" t="e">
        <f aca="false">+DATOS_[[#This Row],[SALARIO BASE Eq]]+DATOS_[[#This Row],[Tot COMPL.SAL Eq]]</f>
        <v>#DIV/0!</v>
      </c>
      <c r="CA1095" s="138" t="e">
        <f aca="false" t="array" ref="CA1095:CA10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5" s="138" t="e">
        <f aca="false">+DATOS_[[#This Row],[TOTAL SALARIO Eq]]+DATOS_[[#This Row],[Tot Extrasalarial Eq]]</f>
        <v>#DIV/0!</v>
      </c>
      <c r="CC1095" s="139" t="n">
        <f aca="false">DATOS_[[#This Row],[S.BASE]]</f>
        <v>0</v>
      </c>
      <c r="CD1095" s="139" t="n">
        <f aca="false">+SUM(DATOS_[[#This Row],[Conc.Sal.01]:[Conc.Sal.30]])</f>
        <v>0</v>
      </c>
      <c r="CE1095" s="139" t="n">
        <f aca="false">+DATOS_[[#This Row],[SALARIO BASE Ef]]+DATOS_[[#This Row],[Tot COMPL.SAL Ef]]</f>
        <v>0</v>
      </c>
      <c r="CF1095" s="139" t="n">
        <f aca="false">+SUM(DATOS_[[#This Row],[C.Extra.01]:[C.Extra.05]])</f>
        <v>0</v>
      </c>
      <c r="CG1095" s="139" t="n">
        <f aca="false">+DATOS_[[#This Row],[TOTAL SALARIO Ef]]+DATOS_[[#This Row],[Tot Extrasalarial Ef]]</f>
        <v>0</v>
      </c>
      <c r="CH1095" s="140" t="n">
        <f aca="false">MIN(IF(DATOS_[[#This Row],[Fecha Fin Contrato]]="",$D$4,DATOS_[[#This Row],[Fecha Fin Contrato]]),$D$4)-MAX(DATOS_[[#This Row],[Fecha de Contratación]],$D$3)+1</f>
        <v>1</v>
      </c>
      <c r="CI1095" s="141" t="str">
        <f aca="false">IF(COUNTIFS(DATOS_[id],DATOS_[[#This Row],[id]])&gt;1,DATOS_[[#This Row],[id]],"")</f>
        <v/>
      </c>
      <c r="CJ1095" s="141" t="n">
        <f aca="false">(Inicio!$G$10-DATOS_[[#This Row],[Fecha Nacimiento]])/365.25</f>
        <v>0</v>
      </c>
      <c r="CK1095" s="141" t="n">
        <f aca="false">(Inicio!$G$10-DATOS_[[#This Row],[Fecha de Antigüedad]])/365.25</f>
        <v>0</v>
      </c>
      <c r="CL1095" s="141" t="e">
        <f aca="false">+VLOOKUP(DATOS_[[#This Row],[Clave de Contrato]],TblTiposContrato13[],3,0)</f>
        <v>#N/A</v>
      </c>
      <c r="CM1095" s="141" t="e">
        <f aca="false">+VLOOKUP(DATOS_[[#This Row],[Clave de Contrato]],TblTiposContrato13[],4,0)</f>
        <v>#N/A</v>
      </c>
      <c r="CN1095" s="141" t="str">
        <f aca="false">VLOOKUP(DATOS_[[#This Row],[Edad]],CONTRATOS!TblRngEdad,2,1)</f>
        <v>20  o menos</v>
      </c>
      <c r="CO1095" s="141" t="str">
        <f aca="false">VLOOKUP(DATOS_[[#This Row],[Antigüedad]],TblRngAntg14[],2,1)</f>
        <v>0 a 1 años</v>
      </c>
    </row>
    <row r="1096" customFormat="false" ht="13.8" hidden="false" customHeight="false" outlineLevel="0" collapsed="false">
      <c r="D1096" s="128"/>
      <c r="E1096" s="129"/>
      <c r="F1096" s="129"/>
      <c r="G1096" s="129"/>
      <c r="H1096" s="130"/>
      <c r="I1096" s="131"/>
      <c r="J1096" s="128"/>
      <c r="K1096" s="132"/>
      <c r="L1096" s="132"/>
      <c r="M1096" s="133"/>
      <c r="N1096" s="133"/>
      <c r="O1096" s="133"/>
      <c r="P1096" s="129"/>
      <c r="Z1096" s="74"/>
      <c r="AA1096" s="75"/>
      <c r="AB1096" s="75"/>
      <c r="AC1096" s="129"/>
      <c r="AD1096" s="134"/>
      <c r="AE1096" s="134"/>
      <c r="AF1096" s="134"/>
      <c r="AG1096" s="134"/>
      <c r="AH1096" s="134"/>
      <c r="AI1096" s="134"/>
      <c r="AJ1096" s="134"/>
      <c r="AK1096" s="134"/>
      <c r="AL1096" s="134"/>
      <c r="AM1096" s="134"/>
      <c r="AN1096" s="134"/>
      <c r="AO1096" s="134"/>
      <c r="AP1096" s="134"/>
      <c r="AQ1096" s="134"/>
      <c r="AR1096" s="134"/>
      <c r="AS1096" s="134"/>
      <c r="AT1096" s="134"/>
      <c r="AU1096" s="134"/>
      <c r="AV1096" s="134"/>
      <c r="AW1096" s="134"/>
      <c r="AX1096" s="134"/>
      <c r="AY1096" s="134"/>
      <c r="AZ1096" s="134"/>
      <c r="BA1096" s="134"/>
      <c r="BB1096" s="134"/>
      <c r="BC1096" s="134"/>
      <c r="BD1096" s="134"/>
      <c r="BE1096" s="134"/>
      <c r="BF1096" s="134"/>
      <c r="BG1096" s="134"/>
      <c r="BH1096" s="134"/>
      <c r="BI1096" s="134"/>
      <c r="BJ1096" s="134"/>
      <c r="BK1096" s="134"/>
      <c r="BL1096" s="134"/>
      <c r="BM1096" s="135"/>
      <c r="BN1096" s="136" t="n">
        <f aca="false">+MAX($D$3,DATOS_[[#This Row],[Fecha Inicio Sit. Contract.]])</f>
        <v>0</v>
      </c>
      <c r="BO1096" s="136" t="n">
        <f aca="false">+MIN($D$4,DATOS_[[#This Row],[Fecha Fin Sit. Contract.]])</f>
        <v>0</v>
      </c>
      <c r="BP1096" s="137" t="n">
        <f aca="false">+DATOS_[[#This Row],[% de jornada]]*IF(DATOS_[[#This Row],[% jornada reducida]]="",1,DATOS_[[#This Row],[% jornada reducida]])</f>
        <v>0</v>
      </c>
      <c r="BQ1096" s="137" t="n">
        <f aca="false">+(DATOS_[[#This Row],[F.fin.cal]]-DATOS_[[#This Row],[F.ini.cal]]+1)/($D$4-$D$3+1)</f>
        <v>1</v>
      </c>
      <c r="BR1096" s="137" t="str">
        <f aca="false">IF(OR(AND(DATOS_[[#This Row],[Fecha Fin Contrato]]&lt;$D$3,DATOS_[[#This Row],[Fecha Fin Contrato]]&lt;&gt;""),DATOS_[[#This Row],[Fecha de Contratación]]&gt;$D$4),"Fuera","Dentro")</f>
        <v>Dentro</v>
      </c>
      <c r="BS1096" s="137" t="str">
        <f aca="false" t="array" ref="BS1096:BS1096">IF(MAX(IF(DATOS_[id]=DATOS_[[#This Row],[id]],DATOS_[F.fin.cal]))=DATOS_[[#This Row],[F.fin.cal]],"Sí","NO")</f>
        <v>Sí</v>
      </c>
      <c r="BT1096" s="137" t="str">
        <f aca="false">IF(AND(DATOS_[[#This Row],[% normaliz]]&lt;&gt;1,DATOS_[[#This Row],[% anualiz]]=1),"Sí","NO")</f>
        <v>Sí</v>
      </c>
      <c r="BU1096" s="137" t="str">
        <f aca="false">IF(AND(DATOS_[[#This Row],[% normaliz]]=1,DATOS_[[#This Row],[% anualiz]]&lt;&gt;1),"Sí","NO")</f>
        <v>NO</v>
      </c>
      <c r="BV1096" s="137" t="str">
        <f aca="false">IF(AND(DATOS_[[#This Row],[% normaliz]]&lt;&gt;1,DATOS_[[#This Row],[% anualiz]]&lt;&gt;1),"Sí","NO")</f>
        <v>NO</v>
      </c>
      <c r="BW1096" s="137" t="str">
        <f aca="false">+IF(DATOS_[[#This Row],[% normaliz]]*DATOS_[[#This Row],[% anualiz]]=1,"NO","Sí")</f>
        <v>Sí</v>
      </c>
      <c r="BX1096" s="138" t="e">
        <f aca="false">(DATOS_[[#This Row],[S.BASE]]*(1/DATOS_[[#This Row],[% normaliz]])*(1/DATOS_[[#This Row],[% anualiz]]))*IF(DATOS_[[#This Row],[Check Equiparado]]="Sí",1,0)</f>
        <v>#DIV/0!</v>
      </c>
      <c r="BY10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6" s="138" t="e">
        <f aca="false">+DATOS_[[#This Row],[SALARIO BASE Eq]]+DATOS_[[#This Row],[Tot COMPL.SAL Eq]]</f>
        <v>#DIV/0!</v>
      </c>
      <c r="CA1096" s="138" t="e">
        <f aca="false" t="array" ref="CA1096:CA10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6" s="138" t="e">
        <f aca="false">+DATOS_[[#This Row],[TOTAL SALARIO Eq]]+DATOS_[[#This Row],[Tot Extrasalarial Eq]]</f>
        <v>#DIV/0!</v>
      </c>
      <c r="CC1096" s="139" t="n">
        <f aca="false">DATOS_[[#This Row],[S.BASE]]</f>
        <v>0</v>
      </c>
      <c r="CD1096" s="139" t="n">
        <f aca="false">+SUM(DATOS_[[#This Row],[Conc.Sal.01]:[Conc.Sal.30]])</f>
        <v>0</v>
      </c>
      <c r="CE1096" s="139" t="n">
        <f aca="false">+DATOS_[[#This Row],[SALARIO BASE Ef]]+DATOS_[[#This Row],[Tot COMPL.SAL Ef]]</f>
        <v>0</v>
      </c>
      <c r="CF1096" s="139" t="n">
        <f aca="false">+SUM(DATOS_[[#This Row],[C.Extra.01]:[C.Extra.05]])</f>
        <v>0</v>
      </c>
      <c r="CG1096" s="139" t="n">
        <f aca="false">+DATOS_[[#This Row],[TOTAL SALARIO Ef]]+DATOS_[[#This Row],[Tot Extrasalarial Ef]]</f>
        <v>0</v>
      </c>
      <c r="CH1096" s="140" t="n">
        <f aca="false">MIN(IF(DATOS_[[#This Row],[Fecha Fin Contrato]]="",$D$4,DATOS_[[#This Row],[Fecha Fin Contrato]]),$D$4)-MAX(DATOS_[[#This Row],[Fecha de Contratación]],$D$3)+1</f>
        <v>1</v>
      </c>
      <c r="CI1096" s="141" t="str">
        <f aca="false">IF(COUNTIFS(DATOS_[id],DATOS_[[#This Row],[id]])&gt;1,DATOS_[[#This Row],[id]],"")</f>
        <v/>
      </c>
      <c r="CJ1096" s="141" t="n">
        <f aca="false">(Inicio!$G$10-DATOS_[[#This Row],[Fecha Nacimiento]])/365.25</f>
        <v>0</v>
      </c>
      <c r="CK1096" s="141" t="n">
        <f aca="false">(Inicio!$G$10-DATOS_[[#This Row],[Fecha de Antigüedad]])/365.25</f>
        <v>0</v>
      </c>
      <c r="CL1096" s="141" t="e">
        <f aca="false">+VLOOKUP(DATOS_[[#This Row],[Clave de Contrato]],TblTiposContrato13[],3,0)</f>
        <v>#N/A</v>
      </c>
      <c r="CM1096" s="141" t="e">
        <f aca="false">+VLOOKUP(DATOS_[[#This Row],[Clave de Contrato]],TblTiposContrato13[],4,0)</f>
        <v>#N/A</v>
      </c>
      <c r="CN1096" s="141" t="str">
        <f aca="false">VLOOKUP(DATOS_[[#This Row],[Edad]],CONTRATOS!TblRngEdad,2,1)</f>
        <v>20  o menos</v>
      </c>
      <c r="CO1096" s="141" t="str">
        <f aca="false">VLOOKUP(DATOS_[[#This Row],[Antigüedad]],TblRngAntg14[],2,1)</f>
        <v>0 a 1 años</v>
      </c>
    </row>
    <row r="1097" customFormat="false" ht="13.8" hidden="false" customHeight="false" outlineLevel="0" collapsed="false">
      <c r="D1097" s="128"/>
      <c r="E1097" s="129"/>
      <c r="F1097" s="129"/>
      <c r="G1097" s="129"/>
      <c r="H1097" s="130"/>
      <c r="I1097" s="131"/>
      <c r="J1097" s="128"/>
      <c r="K1097" s="132"/>
      <c r="L1097" s="132"/>
      <c r="M1097" s="133"/>
      <c r="N1097" s="133"/>
      <c r="O1097" s="133"/>
      <c r="P1097" s="129"/>
      <c r="Z1097" s="74"/>
      <c r="AA1097" s="75"/>
      <c r="AB1097" s="75"/>
      <c r="AC1097" s="129"/>
      <c r="AD1097" s="134"/>
      <c r="AE1097" s="134"/>
      <c r="AF1097" s="134"/>
      <c r="AG1097" s="134"/>
      <c r="AH1097" s="134"/>
      <c r="AI1097" s="134"/>
      <c r="AJ1097" s="134"/>
      <c r="AK1097" s="134"/>
      <c r="AL1097" s="134"/>
      <c r="AM1097" s="134"/>
      <c r="AN1097" s="134"/>
      <c r="AO1097" s="134"/>
      <c r="AP1097" s="134"/>
      <c r="AQ1097" s="134"/>
      <c r="AR1097" s="134"/>
      <c r="AS1097" s="134"/>
      <c r="AT1097" s="134"/>
      <c r="AU1097" s="134"/>
      <c r="AV1097" s="134"/>
      <c r="AW1097" s="134"/>
      <c r="AX1097" s="134"/>
      <c r="AY1097" s="134"/>
      <c r="AZ1097" s="134"/>
      <c r="BA1097" s="134"/>
      <c r="BB1097" s="134"/>
      <c r="BC1097" s="134"/>
      <c r="BD1097" s="134"/>
      <c r="BE1097" s="134"/>
      <c r="BF1097" s="134"/>
      <c r="BG1097" s="134"/>
      <c r="BH1097" s="134"/>
      <c r="BI1097" s="134"/>
      <c r="BJ1097" s="134"/>
      <c r="BK1097" s="134"/>
      <c r="BL1097" s="134"/>
      <c r="BM1097" s="135"/>
      <c r="BN1097" s="136" t="n">
        <f aca="false">+MAX($D$3,DATOS_[[#This Row],[Fecha Inicio Sit. Contract.]])</f>
        <v>0</v>
      </c>
      <c r="BO1097" s="136" t="n">
        <f aca="false">+MIN($D$4,DATOS_[[#This Row],[Fecha Fin Sit. Contract.]])</f>
        <v>0</v>
      </c>
      <c r="BP1097" s="137" t="n">
        <f aca="false">+DATOS_[[#This Row],[% de jornada]]*IF(DATOS_[[#This Row],[% jornada reducida]]="",1,DATOS_[[#This Row],[% jornada reducida]])</f>
        <v>0</v>
      </c>
      <c r="BQ1097" s="137" t="n">
        <f aca="false">+(DATOS_[[#This Row],[F.fin.cal]]-DATOS_[[#This Row],[F.ini.cal]]+1)/($D$4-$D$3+1)</f>
        <v>1</v>
      </c>
      <c r="BR1097" s="137" t="str">
        <f aca="false">IF(OR(AND(DATOS_[[#This Row],[Fecha Fin Contrato]]&lt;$D$3,DATOS_[[#This Row],[Fecha Fin Contrato]]&lt;&gt;""),DATOS_[[#This Row],[Fecha de Contratación]]&gt;$D$4),"Fuera","Dentro")</f>
        <v>Dentro</v>
      </c>
      <c r="BS1097" s="137" t="str">
        <f aca="false" t="array" ref="BS1097:BS1097">IF(MAX(IF(DATOS_[id]=DATOS_[[#This Row],[id]],DATOS_[F.fin.cal]))=DATOS_[[#This Row],[F.fin.cal]],"Sí","NO")</f>
        <v>Sí</v>
      </c>
      <c r="BT1097" s="137" t="str">
        <f aca="false">IF(AND(DATOS_[[#This Row],[% normaliz]]&lt;&gt;1,DATOS_[[#This Row],[% anualiz]]=1),"Sí","NO")</f>
        <v>Sí</v>
      </c>
      <c r="BU1097" s="137" t="str">
        <f aca="false">IF(AND(DATOS_[[#This Row],[% normaliz]]=1,DATOS_[[#This Row],[% anualiz]]&lt;&gt;1),"Sí","NO")</f>
        <v>NO</v>
      </c>
      <c r="BV1097" s="137" t="str">
        <f aca="false">IF(AND(DATOS_[[#This Row],[% normaliz]]&lt;&gt;1,DATOS_[[#This Row],[% anualiz]]&lt;&gt;1),"Sí","NO")</f>
        <v>NO</v>
      </c>
      <c r="BW1097" s="137" t="str">
        <f aca="false">+IF(DATOS_[[#This Row],[% normaliz]]*DATOS_[[#This Row],[% anualiz]]=1,"NO","Sí")</f>
        <v>Sí</v>
      </c>
      <c r="BX1097" s="138" t="e">
        <f aca="false">(DATOS_[[#This Row],[S.BASE]]*(1/DATOS_[[#This Row],[% normaliz]])*(1/DATOS_[[#This Row],[% anualiz]]))*IF(DATOS_[[#This Row],[Check Equiparado]]="Sí",1,0)</f>
        <v>#DIV/0!</v>
      </c>
      <c r="BY10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7" s="138" t="e">
        <f aca="false">+DATOS_[[#This Row],[SALARIO BASE Eq]]+DATOS_[[#This Row],[Tot COMPL.SAL Eq]]</f>
        <v>#DIV/0!</v>
      </c>
      <c r="CA1097" s="138" t="e">
        <f aca="false" t="array" ref="CA1097:CA10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7" s="138" t="e">
        <f aca="false">+DATOS_[[#This Row],[TOTAL SALARIO Eq]]+DATOS_[[#This Row],[Tot Extrasalarial Eq]]</f>
        <v>#DIV/0!</v>
      </c>
      <c r="CC1097" s="139" t="n">
        <f aca="false">DATOS_[[#This Row],[S.BASE]]</f>
        <v>0</v>
      </c>
      <c r="CD1097" s="139" t="n">
        <f aca="false">+SUM(DATOS_[[#This Row],[Conc.Sal.01]:[Conc.Sal.30]])</f>
        <v>0</v>
      </c>
      <c r="CE1097" s="139" t="n">
        <f aca="false">+DATOS_[[#This Row],[SALARIO BASE Ef]]+DATOS_[[#This Row],[Tot COMPL.SAL Ef]]</f>
        <v>0</v>
      </c>
      <c r="CF1097" s="139" t="n">
        <f aca="false">+SUM(DATOS_[[#This Row],[C.Extra.01]:[C.Extra.05]])</f>
        <v>0</v>
      </c>
      <c r="CG1097" s="139" t="n">
        <f aca="false">+DATOS_[[#This Row],[TOTAL SALARIO Ef]]+DATOS_[[#This Row],[Tot Extrasalarial Ef]]</f>
        <v>0</v>
      </c>
      <c r="CH1097" s="140" t="n">
        <f aca="false">MIN(IF(DATOS_[[#This Row],[Fecha Fin Contrato]]="",$D$4,DATOS_[[#This Row],[Fecha Fin Contrato]]),$D$4)-MAX(DATOS_[[#This Row],[Fecha de Contratación]],$D$3)+1</f>
        <v>1</v>
      </c>
      <c r="CI1097" s="141" t="str">
        <f aca="false">IF(COUNTIFS(DATOS_[id],DATOS_[[#This Row],[id]])&gt;1,DATOS_[[#This Row],[id]],"")</f>
        <v/>
      </c>
      <c r="CJ1097" s="141" t="n">
        <f aca="false">(Inicio!$G$10-DATOS_[[#This Row],[Fecha Nacimiento]])/365.25</f>
        <v>0</v>
      </c>
      <c r="CK1097" s="141" t="n">
        <f aca="false">(Inicio!$G$10-DATOS_[[#This Row],[Fecha de Antigüedad]])/365.25</f>
        <v>0</v>
      </c>
      <c r="CL1097" s="141" t="e">
        <f aca="false">+VLOOKUP(DATOS_[[#This Row],[Clave de Contrato]],TblTiposContrato13[],3,0)</f>
        <v>#N/A</v>
      </c>
      <c r="CM1097" s="141" t="e">
        <f aca="false">+VLOOKUP(DATOS_[[#This Row],[Clave de Contrato]],TblTiposContrato13[],4,0)</f>
        <v>#N/A</v>
      </c>
      <c r="CN1097" s="141" t="str">
        <f aca="false">VLOOKUP(DATOS_[[#This Row],[Edad]],CONTRATOS!TblRngEdad,2,1)</f>
        <v>20  o menos</v>
      </c>
      <c r="CO1097" s="141" t="str">
        <f aca="false">VLOOKUP(DATOS_[[#This Row],[Antigüedad]],TblRngAntg14[],2,1)</f>
        <v>0 a 1 años</v>
      </c>
    </row>
    <row r="1098" customFormat="false" ht="13.8" hidden="false" customHeight="false" outlineLevel="0" collapsed="false">
      <c r="D1098" s="128"/>
      <c r="E1098" s="129"/>
      <c r="F1098" s="129"/>
      <c r="G1098" s="129"/>
      <c r="H1098" s="130"/>
      <c r="I1098" s="131"/>
      <c r="J1098" s="128"/>
      <c r="K1098" s="132"/>
      <c r="L1098" s="132"/>
      <c r="M1098" s="133"/>
      <c r="N1098" s="133"/>
      <c r="O1098" s="133"/>
      <c r="P1098" s="129"/>
      <c r="Z1098" s="74"/>
      <c r="AA1098" s="75"/>
      <c r="AB1098" s="75"/>
      <c r="AC1098" s="129"/>
      <c r="AD1098" s="134"/>
      <c r="AE1098" s="134"/>
      <c r="AF1098" s="134"/>
      <c r="AG1098" s="134"/>
      <c r="AH1098" s="134"/>
      <c r="AI1098" s="134"/>
      <c r="AJ1098" s="134"/>
      <c r="AK1098" s="134"/>
      <c r="AL1098" s="134"/>
      <c r="AM1098" s="134"/>
      <c r="AN1098" s="134"/>
      <c r="AO1098" s="134"/>
      <c r="AP1098" s="134"/>
      <c r="AQ1098" s="134"/>
      <c r="AR1098" s="134"/>
      <c r="AS1098" s="134"/>
      <c r="AT1098" s="134"/>
      <c r="AU1098" s="134"/>
      <c r="AV1098" s="134"/>
      <c r="AW1098" s="134"/>
      <c r="AX1098" s="134"/>
      <c r="AY1098" s="134"/>
      <c r="AZ1098" s="134"/>
      <c r="BA1098" s="134"/>
      <c r="BB1098" s="134"/>
      <c r="BC1098" s="134"/>
      <c r="BD1098" s="134"/>
      <c r="BE1098" s="134"/>
      <c r="BF1098" s="134"/>
      <c r="BG1098" s="134"/>
      <c r="BH1098" s="134"/>
      <c r="BI1098" s="134"/>
      <c r="BJ1098" s="134"/>
      <c r="BK1098" s="134"/>
      <c r="BL1098" s="134"/>
      <c r="BM1098" s="135"/>
      <c r="BN1098" s="136" t="n">
        <f aca="false">+MAX($D$3,DATOS_[[#This Row],[Fecha Inicio Sit. Contract.]])</f>
        <v>0</v>
      </c>
      <c r="BO1098" s="136" t="n">
        <f aca="false">+MIN($D$4,DATOS_[[#This Row],[Fecha Fin Sit. Contract.]])</f>
        <v>0</v>
      </c>
      <c r="BP1098" s="137" t="n">
        <f aca="false">+DATOS_[[#This Row],[% de jornada]]*IF(DATOS_[[#This Row],[% jornada reducida]]="",1,DATOS_[[#This Row],[% jornada reducida]])</f>
        <v>0</v>
      </c>
      <c r="BQ1098" s="137" t="n">
        <f aca="false">+(DATOS_[[#This Row],[F.fin.cal]]-DATOS_[[#This Row],[F.ini.cal]]+1)/($D$4-$D$3+1)</f>
        <v>1</v>
      </c>
      <c r="BR1098" s="137" t="str">
        <f aca="false">IF(OR(AND(DATOS_[[#This Row],[Fecha Fin Contrato]]&lt;$D$3,DATOS_[[#This Row],[Fecha Fin Contrato]]&lt;&gt;""),DATOS_[[#This Row],[Fecha de Contratación]]&gt;$D$4),"Fuera","Dentro")</f>
        <v>Dentro</v>
      </c>
      <c r="BS1098" s="137" t="str">
        <f aca="false" t="array" ref="BS1098:BS1098">IF(MAX(IF(DATOS_[id]=DATOS_[[#This Row],[id]],DATOS_[F.fin.cal]))=DATOS_[[#This Row],[F.fin.cal]],"Sí","NO")</f>
        <v>Sí</v>
      </c>
      <c r="BT1098" s="137" t="str">
        <f aca="false">IF(AND(DATOS_[[#This Row],[% normaliz]]&lt;&gt;1,DATOS_[[#This Row],[% anualiz]]=1),"Sí","NO")</f>
        <v>Sí</v>
      </c>
      <c r="BU1098" s="137" t="str">
        <f aca="false">IF(AND(DATOS_[[#This Row],[% normaliz]]=1,DATOS_[[#This Row],[% anualiz]]&lt;&gt;1),"Sí","NO")</f>
        <v>NO</v>
      </c>
      <c r="BV1098" s="137" t="str">
        <f aca="false">IF(AND(DATOS_[[#This Row],[% normaliz]]&lt;&gt;1,DATOS_[[#This Row],[% anualiz]]&lt;&gt;1),"Sí","NO")</f>
        <v>NO</v>
      </c>
      <c r="BW1098" s="137" t="str">
        <f aca="false">+IF(DATOS_[[#This Row],[% normaliz]]*DATOS_[[#This Row],[% anualiz]]=1,"NO","Sí")</f>
        <v>Sí</v>
      </c>
      <c r="BX1098" s="138" t="e">
        <f aca="false">(DATOS_[[#This Row],[S.BASE]]*(1/DATOS_[[#This Row],[% normaliz]])*(1/DATOS_[[#This Row],[% anualiz]]))*IF(DATOS_[[#This Row],[Check Equiparado]]="Sí",1,0)</f>
        <v>#DIV/0!</v>
      </c>
      <c r="BY10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8" s="138" t="e">
        <f aca="false">+DATOS_[[#This Row],[SALARIO BASE Eq]]+DATOS_[[#This Row],[Tot COMPL.SAL Eq]]</f>
        <v>#DIV/0!</v>
      </c>
      <c r="CA1098" s="138" t="e">
        <f aca="false" t="array" ref="CA1098:CA10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8" s="138" t="e">
        <f aca="false">+DATOS_[[#This Row],[TOTAL SALARIO Eq]]+DATOS_[[#This Row],[Tot Extrasalarial Eq]]</f>
        <v>#DIV/0!</v>
      </c>
      <c r="CC1098" s="139" t="n">
        <f aca="false">DATOS_[[#This Row],[S.BASE]]</f>
        <v>0</v>
      </c>
      <c r="CD1098" s="139" t="n">
        <f aca="false">+SUM(DATOS_[[#This Row],[Conc.Sal.01]:[Conc.Sal.30]])</f>
        <v>0</v>
      </c>
      <c r="CE1098" s="139" t="n">
        <f aca="false">+DATOS_[[#This Row],[SALARIO BASE Ef]]+DATOS_[[#This Row],[Tot COMPL.SAL Ef]]</f>
        <v>0</v>
      </c>
      <c r="CF1098" s="139" t="n">
        <f aca="false">+SUM(DATOS_[[#This Row],[C.Extra.01]:[C.Extra.05]])</f>
        <v>0</v>
      </c>
      <c r="CG1098" s="139" t="n">
        <f aca="false">+DATOS_[[#This Row],[TOTAL SALARIO Ef]]+DATOS_[[#This Row],[Tot Extrasalarial Ef]]</f>
        <v>0</v>
      </c>
      <c r="CH1098" s="140" t="n">
        <f aca="false">MIN(IF(DATOS_[[#This Row],[Fecha Fin Contrato]]="",$D$4,DATOS_[[#This Row],[Fecha Fin Contrato]]),$D$4)-MAX(DATOS_[[#This Row],[Fecha de Contratación]],$D$3)+1</f>
        <v>1</v>
      </c>
      <c r="CI1098" s="141" t="str">
        <f aca="false">IF(COUNTIFS(DATOS_[id],DATOS_[[#This Row],[id]])&gt;1,DATOS_[[#This Row],[id]],"")</f>
        <v/>
      </c>
      <c r="CJ1098" s="141" t="n">
        <f aca="false">(Inicio!$G$10-DATOS_[[#This Row],[Fecha Nacimiento]])/365.25</f>
        <v>0</v>
      </c>
      <c r="CK1098" s="141" t="n">
        <f aca="false">(Inicio!$G$10-DATOS_[[#This Row],[Fecha de Antigüedad]])/365.25</f>
        <v>0</v>
      </c>
      <c r="CL1098" s="141" t="e">
        <f aca="false">+VLOOKUP(DATOS_[[#This Row],[Clave de Contrato]],TblTiposContrato13[],3,0)</f>
        <v>#N/A</v>
      </c>
      <c r="CM1098" s="141" t="e">
        <f aca="false">+VLOOKUP(DATOS_[[#This Row],[Clave de Contrato]],TblTiposContrato13[],4,0)</f>
        <v>#N/A</v>
      </c>
      <c r="CN1098" s="141" t="str">
        <f aca="false">VLOOKUP(DATOS_[[#This Row],[Edad]],CONTRATOS!TblRngEdad,2,1)</f>
        <v>20  o menos</v>
      </c>
      <c r="CO1098" s="141" t="str">
        <f aca="false">VLOOKUP(DATOS_[[#This Row],[Antigüedad]],TblRngAntg14[],2,1)</f>
        <v>0 a 1 años</v>
      </c>
    </row>
    <row r="1099" customFormat="false" ht="13.8" hidden="false" customHeight="false" outlineLevel="0" collapsed="false">
      <c r="D1099" s="128"/>
      <c r="E1099" s="129"/>
      <c r="F1099" s="129"/>
      <c r="G1099" s="129"/>
      <c r="H1099" s="130"/>
      <c r="I1099" s="131"/>
      <c r="J1099" s="128"/>
      <c r="K1099" s="132"/>
      <c r="L1099" s="132"/>
      <c r="M1099" s="133"/>
      <c r="N1099" s="133"/>
      <c r="O1099" s="133"/>
      <c r="P1099" s="129"/>
      <c r="Z1099" s="74"/>
      <c r="AA1099" s="75"/>
      <c r="AB1099" s="75"/>
      <c r="AC1099" s="129"/>
      <c r="AD1099" s="134"/>
      <c r="AE1099" s="134"/>
      <c r="AF1099" s="134"/>
      <c r="AG1099" s="134"/>
      <c r="AH1099" s="134"/>
      <c r="AI1099" s="134"/>
      <c r="AJ1099" s="134"/>
      <c r="AK1099" s="134"/>
      <c r="AL1099" s="134"/>
      <c r="AM1099" s="134"/>
      <c r="AN1099" s="134"/>
      <c r="AO1099" s="134"/>
      <c r="AP1099" s="134"/>
      <c r="AQ1099" s="134"/>
      <c r="AR1099" s="134"/>
      <c r="AS1099" s="134"/>
      <c r="AT1099" s="134"/>
      <c r="AU1099" s="134"/>
      <c r="AV1099" s="134"/>
      <c r="AW1099" s="134"/>
      <c r="AX1099" s="134"/>
      <c r="AY1099" s="134"/>
      <c r="AZ1099" s="134"/>
      <c r="BA1099" s="134"/>
      <c r="BB1099" s="134"/>
      <c r="BC1099" s="134"/>
      <c r="BD1099" s="134"/>
      <c r="BE1099" s="134"/>
      <c r="BF1099" s="134"/>
      <c r="BG1099" s="134"/>
      <c r="BH1099" s="134"/>
      <c r="BI1099" s="134"/>
      <c r="BJ1099" s="134"/>
      <c r="BK1099" s="134"/>
      <c r="BL1099" s="134"/>
      <c r="BM1099" s="135"/>
      <c r="BN1099" s="136" t="n">
        <f aca="false">+MAX($D$3,DATOS_[[#This Row],[Fecha Inicio Sit. Contract.]])</f>
        <v>0</v>
      </c>
      <c r="BO1099" s="136" t="n">
        <f aca="false">+MIN($D$4,DATOS_[[#This Row],[Fecha Fin Sit. Contract.]])</f>
        <v>0</v>
      </c>
      <c r="BP1099" s="137" t="n">
        <f aca="false">+DATOS_[[#This Row],[% de jornada]]*IF(DATOS_[[#This Row],[% jornada reducida]]="",1,DATOS_[[#This Row],[% jornada reducida]])</f>
        <v>0</v>
      </c>
      <c r="BQ1099" s="137" t="n">
        <f aca="false">+(DATOS_[[#This Row],[F.fin.cal]]-DATOS_[[#This Row],[F.ini.cal]]+1)/($D$4-$D$3+1)</f>
        <v>1</v>
      </c>
      <c r="BR1099" s="137" t="str">
        <f aca="false">IF(OR(AND(DATOS_[[#This Row],[Fecha Fin Contrato]]&lt;$D$3,DATOS_[[#This Row],[Fecha Fin Contrato]]&lt;&gt;""),DATOS_[[#This Row],[Fecha de Contratación]]&gt;$D$4),"Fuera","Dentro")</f>
        <v>Dentro</v>
      </c>
      <c r="BS1099" s="137" t="str">
        <f aca="false" t="array" ref="BS1099:BS1099">IF(MAX(IF(DATOS_[id]=DATOS_[[#This Row],[id]],DATOS_[F.fin.cal]))=DATOS_[[#This Row],[F.fin.cal]],"Sí","NO")</f>
        <v>Sí</v>
      </c>
      <c r="BT1099" s="137" t="str">
        <f aca="false">IF(AND(DATOS_[[#This Row],[% normaliz]]&lt;&gt;1,DATOS_[[#This Row],[% anualiz]]=1),"Sí","NO")</f>
        <v>Sí</v>
      </c>
      <c r="BU1099" s="137" t="str">
        <f aca="false">IF(AND(DATOS_[[#This Row],[% normaliz]]=1,DATOS_[[#This Row],[% anualiz]]&lt;&gt;1),"Sí","NO")</f>
        <v>NO</v>
      </c>
      <c r="BV1099" s="137" t="str">
        <f aca="false">IF(AND(DATOS_[[#This Row],[% normaliz]]&lt;&gt;1,DATOS_[[#This Row],[% anualiz]]&lt;&gt;1),"Sí","NO")</f>
        <v>NO</v>
      </c>
      <c r="BW1099" s="137" t="str">
        <f aca="false">+IF(DATOS_[[#This Row],[% normaliz]]*DATOS_[[#This Row],[% anualiz]]=1,"NO","Sí")</f>
        <v>Sí</v>
      </c>
      <c r="BX1099" s="138" t="e">
        <f aca="false">(DATOS_[[#This Row],[S.BASE]]*(1/DATOS_[[#This Row],[% normaliz]])*(1/DATOS_[[#This Row],[% anualiz]]))*IF(DATOS_[[#This Row],[Check Equiparado]]="Sí",1,0)</f>
        <v>#DIV/0!</v>
      </c>
      <c r="BY10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9" s="138" t="e">
        <f aca="false">+DATOS_[[#This Row],[SALARIO BASE Eq]]+DATOS_[[#This Row],[Tot COMPL.SAL Eq]]</f>
        <v>#DIV/0!</v>
      </c>
      <c r="CA1099" s="138" t="e">
        <f aca="false" t="array" ref="CA1099:CA10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9" s="138" t="e">
        <f aca="false">+DATOS_[[#This Row],[TOTAL SALARIO Eq]]+DATOS_[[#This Row],[Tot Extrasalarial Eq]]</f>
        <v>#DIV/0!</v>
      </c>
      <c r="CC1099" s="139" t="n">
        <f aca="false">DATOS_[[#This Row],[S.BASE]]</f>
        <v>0</v>
      </c>
      <c r="CD1099" s="139" t="n">
        <f aca="false">+SUM(DATOS_[[#This Row],[Conc.Sal.01]:[Conc.Sal.30]])</f>
        <v>0</v>
      </c>
      <c r="CE1099" s="139" t="n">
        <f aca="false">+DATOS_[[#This Row],[SALARIO BASE Ef]]+DATOS_[[#This Row],[Tot COMPL.SAL Ef]]</f>
        <v>0</v>
      </c>
      <c r="CF1099" s="139" t="n">
        <f aca="false">+SUM(DATOS_[[#This Row],[C.Extra.01]:[C.Extra.05]])</f>
        <v>0</v>
      </c>
      <c r="CG1099" s="139" t="n">
        <f aca="false">+DATOS_[[#This Row],[TOTAL SALARIO Ef]]+DATOS_[[#This Row],[Tot Extrasalarial Ef]]</f>
        <v>0</v>
      </c>
      <c r="CH1099" s="140" t="n">
        <f aca="false">MIN(IF(DATOS_[[#This Row],[Fecha Fin Contrato]]="",$D$4,DATOS_[[#This Row],[Fecha Fin Contrato]]),$D$4)-MAX(DATOS_[[#This Row],[Fecha de Contratación]],$D$3)+1</f>
        <v>1</v>
      </c>
      <c r="CI1099" s="141" t="str">
        <f aca="false">IF(COUNTIFS(DATOS_[id],DATOS_[[#This Row],[id]])&gt;1,DATOS_[[#This Row],[id]],"")</f>
        <v/>
      </c>
      <c r="CJ1099" s="141" t="n">
        <f aca="false">(Inicio!$G$10-DATOS_[[#This Row],[Fecha Nacimiento]])/365.25</f>
        <v>0</v>
      </c>
      <c r="CK1099" s="141" t="n">
        <f aca="false">(Inicio!$G$10-DATOS_[[#This Row],[Fecha de Antigüedad]])/365.25</f>
        <v>0</v>
      </c>
      <c r="CL1099" s="141" t="e">
        <f aca="false">+VLOOKUP(DATOS_[[#This Row],[Clave de Contrato]],TblTiposContrato13[],3,0)</f>
        <v>#N/A</v>
      </c>
      <c r="CM1099" s="141" t="e">
        <f aca="false">+VLOOKUP(DATOS_[[#This Row],[Clave de Contrato]],TblTiposContrato13[],4,0)</f>
        <v>#N/A</v>
      </c>
      <c r="CN1099" s="141" t="str">
        <f aca="false">VLOOKUP(DATOS_[[#This Row],[Edad]],CONTRATOS!TblRngEdad,2,1)</f>
        <v>20  o menos</v>
      </c>
      <c r="CO1099" s="141" t="str">
        <f aca="false">VLOOKUP(DATOS_[[#This Row],[Antigüedad]],TblRngAntg14[],2,1)</f>
        <v>0 a 1 años</v>
      </c>
    </row>
    <row r="1100" customFormat="false" ht="13.8" hidden="false" customHeight="false" outlineLevel="0" collapsed="false">
      <c r="D1100" s="128"/>
      <c r="E1100" s="129"/>
      <c r="F1100" s="129"/>
      <c r="G1100" s="129"/>
      <c r="H1100" s="130"/>
      <c r="I1100" s="131"/>
      <c r="J1100" s="128"/>
      <c r="K1100" s="132"/>
      <c r="L1100" s="132"/>
      <c r="M1100" s="133"/>
      <c r="N1100" s="133"/>
      <c r="O1100" s="133"/>
      <c r="P1100" s="129"/>
      <c r="Z1100" s="74"/>
      <c r="AA1100" s="75"/>
      <c r="AB1100" s="75"/>
      <c r="AC1100" s="129"/>
      <c r="AD1100" s="134"/>
      <c r="AE1100" s="134"/>
      <c r="AF1100" s="134"/>
      <c r="AG1100" s="134"/>
      <c r="AH1100" s="134"/>
      <c r="AI1100" s="134"/>
      <c r="AJ1100" s="134"/>
      <c r="AK1100" s="134"/>
      <c r="AL1100" s="134"/>
      <c r="AM1100" s="134"/>
      <c r="AN1100" s="134"/>
      <c r="AO1100" s="134"/>
      <c r="AP1100" s="134"/>
      <c r="AQ1100" s="134"/>
      <c r="AR1100" s="134"/>
      <c r="AS1100" s="134"/>
      <c r="AT1100" s="134"/>
      <c r="AU1100" s="134"/>
      <c r="AV1100" s="134"/>
      <c r="AW1100" s="134"/>
      <c r="AX1100" s="134"/>
      <c r="AY1100" s="134"/>
      <c r="AZ1100" s="134"/>
      <c r="BA1100" s="134"/>
      <c r="BB1100" s="134"/>
      <c r="BC1100" s="134"/>
      <c r="BD1100" s="134"/>
      <c r="BE1100" s="134"/>
      <c r="BF1100" s="134"/>
      <c r="BG1100" s="134"/>
      <c r="BH1100" s="134"/>
      <c r="BI1100" s="134"/>
      <c r="BJ1100" s="134"/>
      <c r="BK1100" s="134"/>
      <c r="BL1100" s="134"/>
      <c r="BM1100" s="135"/>
      <c r="BN1100" s="136" t="n">
        <f aca="false">+MAX($D$3,DATOS_[[#This Row],[Fecha Inicio Sit. Contract.]])</f>
        <v>0</v>
      </c>
      <c r="BO1100" s="136" t="n">
        <f aca="false">+MIN($D$4,DATOS_[[#This Row],[Fecha Fin Sit. Contract.]])</f>
        <v>0</v>
      </c>
      <c r="BP1100" s="137" t="n">
        <f aca="false">+DATOS_[[#This Row],[% de jornada]]*IF(DATOS_[[#This Row],[% jornada reducida]]="",1,DATOS_[[#This Row],[% jornada reducida]])</f>
        <v>0</v>
      </c>
      <c r="BQ1100" s="137" t="n">
        <f aca="false">+(DATOS_[[#This Row],[F.fin.cal]]-DATOS_[[#This Row],[F.ini.cal]]+1)/($D$4-$D$3+1)</f>
        <v>1</v>
      </c>
      <c r="BR1100" s="137" t="str">
        <f aca="false">IF(OR(AND(DATOS_[[#This Row],[Fecha Fin Contrato]]&lt;$D$3,DATOS_[[#This Row],[Fecha Fin Contrato]]&lt;&gt;""),DATOS_[[#This Row],[Fecha de Contratación]]&gt;$D$4),"Fuera","Dentro")</f>
        <v>Dentro</v>
      </c>
      <c r="BS1100" s="137" t="str">
        <f aca="false" t="array" ref="BS1100:BS1100">IF(MAX(IF(DATOS_[id]=DATOS_[[#This Row],[id]],DATOS_[F.fin.cal]))=DATOS_[[#This Row],[F.fin.cal]],"Sí","NO")</f>
        <v>Sí</v>
      </c>
      <c r="BT1100" s="137" t="str">
        <f aca="false">IF(AND(DATOS_[[#This Row],[% normaliz]]&lt;&gt;1,DATOS_[[#This Row],[% anualiz]]=1),"Sí","NO")</f>
        <v>Sí</v>
      </c>
      <c r="BU1100" s="137" t="str">
        <f aca="false">IF(AND(DATOS_[[#This Row],[% normaliz]]=1,DATOS_[[#This Row],[% anualiz]]&lt;&gt;1),"Sí","NO")</f>
        <v>NO</v>
      </c>
      <c r="BV1100" s="137" t="str">
        <f aca="false">IF(AND(DATOS_[[#This Row],[% normaliz]]&lt;&gt;1,DATOS_[[#This Row],[% anualiz]]&lt;&gt;1),"Sí","NO")</f>
        <v>NO</v>
      </c>
      <c r="BW1100" s="137" t="str">
        <f aca="false">+IF(DATOS_[[#This Row],[% normaliz]]*DATOS_[[#This Row],[% anualiz]]=1,"NO","Sí")</f>
        <v>Sí</v>
      </c>
      <c r="BX1100" s="138" t="e">
        <f aca="false">(DATOS_[[#This Row],[S.BASE]]*(1/DATOS_[[#This Row],[% normaliz]])*(1/DATOS_[[#This Row],[% anualiz]]))*IF(DATOS_[[#This Row],[Check Equiparado]]="Sí",1,0)</f>
        <v>#DIV/0!</v>
      </c>
      <c r="BY1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0" s="138" t="e">
        <f aca="false">+DATOS_[[#This Row],[SALARIO BASE Eq]]+DATOS_[[#This Row],[Tot COMPL.SAL Eq]]</f>
        <v>#DIV/0!</v>
      </c>
      <c r="CA1100" s="138" t="e">
        <f aca="false" t="array" ref="CA1100:CA1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0" s="138" t="e">
        <f aca="false">+DATOS_[[#This Row],[TOTAL SALARIO Eq]]+DATOS_[[#This Row],[Tot Extrasalarial Eq]]</f>
        <v>#DIV/0!</v>
      </c>
      <c r="CC1100" s="139" t="n">
        <f aca="false">DATOS_[[#This Row],[S.BASE]]</f>
        <v>0</v>
      </c>
      <c r="CD1100" s="139" t="n">
        <f aca="false">+SUM(DATOS_[[#This Row],[Conc.Sal.01]:[Conc.Sal.30]])</f>
        <v>0</v>
      </c>
      <c r="CE1100" s="139" t="n">
        <f aca="false">+DATOS_[[#This Row],[SALARIO BASE Ef]]+DATOS_[[#This Row],[Tot COMPL.SAL Ef]]</f>
        <v>0</v>
      </c>
      <c r="CF1100" s="139" t="n">
        <f aca="false">+SUM(DATOS_[[#This Row],[C.Extra.01]:[C.Extra.05]])</f>
        <v>0</v>
      </c>
      <c r="CG1100" s="139" t="n">
        <f aca="false">+DATOS_[[#This Row],[TOTAL SALARIO Ef]]+DATOS_[[#This Row],[Tot Extrasalarial Ef]]</f>
        <v>0</v>
      </c>
      <c r="CH1100" s="140" t="n">
        <f aca="false">MIN(IF(DATOS_[[#This Row],[Fecha Fin Contrato]]="",$D$4,DATOS_[[#This Row],[Fecha Fin Contrato]]),$D$4)-MAX(DATOS_[[#This Row],[Fecha de Contratación]],$D$3)+1</f>
        <v>1</v>
      </c>
      <c r="CI1100" s="141" t="str">
        <f aca="false">IF(COUNTIFS(DATOS_[id],DATOS_[[#This Row],[id]])&gt;1,DATOS_[[#This Row],[id]],"")</f>
        <v/>
      </c>
      <c r="CJ1100" s="141" t="n">
        <f aca="false">(Inicio!$G$10-DATOS_[[#This Row],[Fecha Nacimiento]])/365.25</f>
        <v>0</v>
      </c>
      <c r="CK1100" s="141" t="n">
        <f aca="false">(Inicio!$G$10-DATOS_[[#This Row],[Fecha de Antigüedad]])/365.25</f>
        <v>0</v>
      </c>
      <c r="CL1100" s="141" t="e">
        <f aca="false">+VLOOKUP(DATOS_[[#This Row],[Clave de Contrato]],TblTiposContrato13[],3,0)</f>
        <v>#N/A</v>
      </c>
      <c r="CM1100" s="141" t="e">
        <f aca="false">+VLOOKUP(DATOS_[[#This Row],[Clave de Contrato]],TblTiposContrato13[],4,0)</f>
        <v>#N/A</v>
      </c>
      <c r="CN1100" s="141" t="str">
        <f aca="false">VLOOKUP(DATOS_[[#This Row],[Edad]],CONTRATOS!TblRngEdad,2,1)</f>
        <v>20  o menos</v>
      </c>
      <c r="CO1100" s="141" t="str">
        <f aca="false">VLOOKUP(DATOS_[[#This Row],[Antigüedad]],TblRngAntg14[],2,1)</f>
        <v>0 a 1 años</v>
      </c>
    </row>
    <row r="1101" customFormat="false" ht="13.8" hidden="false" customHeight="false" outlineLevel="0" collapsed="false">
      <c r="D1101" s="128"/>
      <c r="E1101" s="129"/>
      <c r="F1101" s="129"/>
      <c r="G1101" s="129"/>
      <c r="H1101" s="130"/>
      <c r="I1101" s="131"/>
      <c r="J1101" s="128"/>
      <c r="K1101" s="132"/>
      <c r="L1101" s="132"/>
      <c r="M1101" s="133"/>
      <c r="N1101" s="133"/>
      <c r="O1101" s="133"/>
      <c r="P1101" s="129"/>
      <c r="Z1101" s="74"/>
      <c r="AA1101" s="75"/>
      <c r="AB1101" s="75"/>
      <c r="AC1101" s="129"/>
      <c r="AD1101" s="134"/>
      <c r="AE1101" s="134"/>
      <c r="AF1101" s="134"/>
      <c r="AG1101" s="134"/>
      <c r="AH1101" s="134"/>
      <c r="AI1101" s="134"/>
      <c r="AJ1101" s="134"/>
      <c r="AK1101" s="134"/>
      <c r="AL1101" s="134"/>
      <c r="AM1101" s="134"/>
      <c r="AN1101" s="134"/>
      <c r="AO1101" s="134"/>
      <c r="AP1101" s="134"/>
      <c r="AQ1101" s="134"/>
      <c r="AR1101" s="134"/>
      <c r="AS1101" s="134"/>
      <c r="AT1101" s="134"/>
      <c r="AU1101" s="134"/>
      <c r="AV1101" s="134"/>
      <c r="AW1101" s="134"/>
      <c r="AX1101" s="134"/>
      <c r="AY1101" s="134"/>
      <c r="AZ1101" s="134"/>
      <c r="BA1101" s="134"/>
      <c r="BB1101" s="134"/>
      <c r="BC1101" s="134"/>
      <c r="BD1101" s="134"/>
      <c r="BE1101" s="134"/>
      <c r="BF1101" s="134"/>
      <c r="BG1101" s="134"/>
      <c r="BH1101" s="134"/>
      <c r="BI1101" s="134"/>
      <c r="BJ1101" s="134"/>
      <c r="BK1101" s="134"/>
      <c r="BL1101" s="134"/>
      <c r="BM1101" s="135"/>
      <c r="BN1101" s="136" t="n">
        <f aca="false">+MAX($D$3,DATOS_[[#This Row],[Fecha Inicio Sit. Contract.]])</f>
        <v>0</v>
      </c>
      <c r="BO1101" s="136" t="n">
        <f aca="false">+MIN($D$4,DATOS_[[#This Row],[Fecha Fin Sit. Contract.]])</f>
        <v>0</v>
      </c>
      <c r="BP1101" s="137" t="n">
        <f aca="false">+DATOS_[[#This Row],[% de jornada]]*IF(DATOS_[[#This Row],[% jornada reducida]]="",1,DATOS_[[#This Row],[% jornada reducida]])</f>
        <v>0</v>
      </c>
      <c r="BQ1101" s="137" t="n">
        <f aca="false">+(DATOS_[[#This Row],[F.fin.cal]]-DATOS_[[#This Row],[F.ini.cal]]+1)/($D$4-$D$3+1)</f>
        <v>1</v>
      </c>
      <c r="BR1101" s="137" t="str">
        <f aca="false">IF(OR(AND(DATOS_[[#This Row],[Fecha Fin Contrato]]&lt;$D$3,DATOS_[[#This Row],[Fecha Fin Contrato]]&lt;&gt;""),DATOS_[[#This Row],[Fecha de Contratación]]&gt;$D$4),"Fuera","Dentro")</f>
        <v>Dentro</v>
      </c>
      <c r="BS1101" s="137" t="str">
        <f aca="false" t="array" ref="BS1101:BS1101">IF(MAX(IF(DATOS_[id]=DATOS_[[#This Row],[id]],DATOS_[F.fin.cal]))=DATOS_[[#This Row],[F.fin.cal]],"Sí","NO")</f>
        <v>Sí</v>
      </c>
      <c r="BT1101" s="137" t="str">
        <f aca="false">IF(AND(DATOS_[[#This Row],[% normaliz]]&lt;&gt;1,DATOS_[[#This Row],[% anualiz]]=1),"Sí","NO")</f>
        <v>Sí</v>
      </c>
      <c r="BU1101" s="137" t="str">
        <f aca="false">IF(AND(DATOS_[[#This Row],[% normaliz]]=1,DATOS_[[#This Row],[% anualiz]]&lt;&gt;1),"Sí","NO")</f>
        <v>NO</v>
      </c>
      <c r="BV1101" s="137" t="str">
        <f aca="false">IF(AND(DATOS_[[#This Row],[% normaliz]]&lt;&gt;1,DATOS_[[#This Row],[% anualiz]]&lt;&gt;1),"Sí","NO")</f>
        <v>NO</v>
      </c>
      <c r="BW1101" s="137" t="str">
        <f aca="false">+IF(DATOS_[[#This Row],[% normaliz]]*DATOS_[[#This Row],[% anualiz]]=1,"NO","Sí")</f>
        <v>Sí</v>
      </c>
      <c r="BX1101" s="138" t="e">
        <f aca="false">(DATOS_[[#This Row],[S.BASE]]*(1/DATOS_[[#This Row],[% normaliz]])*(1/DATOS_[[#This Row],[% anualiz]]))*IF(DATOS_[[#This Row],[Check Equiparado]]="Sí",1,0)</f>
        <v>#DIV/0!</v>
      </c>
      <c r="BY1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1" s="138" t="e">
        <f aca="false">+DATOS_[[#This Row],[SALARIO BASE Eq]]+DATOS_[[#This Row],[Tot COMPL.SAL Eq]]</f>
        <v>#DIV/0!</v>
      </c>
      <c r="CA1101" s="138" t="e">
        <f aca="false" t="array" ref="CA1101:CA1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1" s="138" t="e">
        <f aca="false">+DATOS_[[#This Row],[TOTAL SALARIO Eq]]+DATOS_[[#This Row],[Tot Extrasalarial Eq]]</f>
        <v>#DIV/0!</v>
      </c>
      <c r="CC1101" s="139" t="n">
        <f aca="false">DATOS_[[#This Row],[S.BASE]]</f>
        <v>0</v>
      </c>
      <c r="CD1101" s="139" t="n">
        <f aca="false">+SUM(DATOS_[[#This Row],[Conc.Sal.01]:[Conc.Sal.30]])</f>
        <v>0</v>
      </c>
      <c r="CE1101" s="139" t="n">
        <f aca="false">+DATOS_[[#This Row],[SALARIO BASE Ef]]+DATOS_[[#This Row],[Tot COMPL.SAL Ef]]</f>
        <v>0</v>
      </c>
      <c r="CF1101" s="139" t="n">
        <f aca="false">+SUM(DATOS_[[#This Row],[C.Extra.01]:[C.Extra.05]])</f>
        <v>0</v>
      </c>
      <c r="CG1101" s="139" t="n">
        <f aca="false">+DATOS_[[#This Row],[TOTAL SALARIO Ef]]+DATOS_[[#This Row],[Tot Extrasalarial Ef]]</f>
        <v>0</v>
      </c>
      <c r="CH1101" s="140" t="n">
        <f aca="false">MIN(IF(DATOS_[[#This Row],[Fecha Fin Contrato]]="",$D$4,DATOS_[[#This Row],[Fecha Fin Contrato]]),$D$4)-MAX(DATOS_[[#This Row],[Fecha de Contratación]],$D$3)+1</f>
        <v>1</v>
      </c>
      <c r="CI1101" s="141" t="str">
        <f aca="false">IF(COUNTIFS(DATOS_[id],DATOS_[[#This Row],[id]])&gt;1,DATOS_[[#This Row],[id]],"")</f>
        <v/>
      </c>
      <c r="CJ1101" s="141" t="n">
        <f aca="false">(Inicio!$G$10-DATOS_[[#This Row],[Fecha Nacimiento]])/365.25</f>
        <v>0</v>
      </c>
      <c r="CK1101" s="141" t="n">
        <f aca="false">(Inicio!$G$10-DATOS_[[#This Row],[Fecha de Antigüedad]])/365.25</f>
        <v>0</v>
      </c>
      <c r="CL1101" s="141" t="e">
        <f aca="false">+VLOOKUP(DATOS_[[#This Row],[Clave de Contrato]],TblTiposContrato13[],3,0)</f>
        <v>#N/A</v>
      </c>
      <c r="CM1101" s="141" t="e">
        <f aca="false">+VLOOKUP(DATOS_[[#This Row],[Clave de Contrato]],TblTiposContrato13[],4,0)</f>
        <v>#N/A</v>
      </c>
      <c r="CN1101" s="141" t="str">
        <f aca="false">VLOOKUP(DATOS_[[#This Row],[Edad]],CONTRATOS!TblRngEdad,2,1)</f>
        <v>20  o menos</v>
      </c>
      <c r="CO1101" s="141" t="str">
        <f aca="false">VLOOKUP(DATOS_[[#This Row],[Antigüedad]],TblRngAntg14[],2,1)</f>
        <v>0 a 1 años</v>
      </c>
    </row>
    <row r="1102" customFormat="false" ht="13.8" hidden="false" customHeight="false" outlineLevel="0" collapsed="false">
      <c r="D1102" s="128"/>
      <c r="E1102" s="129"/>
      <c r="F1102" s="129"/>
      <c r="G1102" s="129"/>
      <c r="H1102" s="130"/>
      <c r="I1102" s="131"/>
      <c r="J1102" s="128"/>
      <c r="K1102" s="132"/>
      <c r="L1102" s="132"/>
      <c r="M1102" s="133"/>
      <c r="N1102" s="133"/>
      <c r="O1102" s="133"/>
      <c r="P1102" s="129"/>
      <c r="Z1102" s="74"/>
      <c r="AA1102" s="75"/>
      <c r="AB1102" s="75"/>
      <c r="AC1102" s="129"/>
      <c r="AD1102" s="134"/>
      <c r="AE1102" s="134"/>
      <c r="AF1102" s="134"/>
      <c r="AG1102" s="134"/>
      <c r="AH1102" s="134"/>
      <c r="AI1102" s="134"/>
      <c r="AJ1102" s="134"/>
      <c r="AK1102" s="134"/>
      <c r="AL1102" s="134"/>
      <c r="AM1102" s="134"/>
      <c r="AN1102" s="134"/>
      <c r="AO1102" s="134"/>
      <c r="AP1102" s="134"/>
      <c r="AQ1102" s="134"/>
      <c r="AR1102" s="134"/>
      <c r="AS1102" s="134"/>
      <c r="AT1102" s="134"/>
      <c r="AU1102" s="134"/>
      <c r="AV1102" s="134"/>
      <c r="AW1102" s="134"/>
      <c r="AX1102" s="134"/>
      <c r="AY1102" s="134"/>
      <c r="AZ1102" s="134"/>
      <c r="BA1102" s="134"/>
      <c r="BB1102" s="134"/>
      <c r="BC1102" s="134"/>
      <c r="BD1102" s="134"/>
      <c r="BE1102" s="134"/>
      <c r="BF1102" s="134"/>
      <c r="BG1102" s="134"/>
      <c r="BH1102" s="134"/>
      <c r="BI1102" s="134"/>
      <c r="BJ1102" s="134"/>
      <c r="BK1102" s="134"/>
      <c r="BL1102" s="134"/>
      <c r="BM1102" s="135"/>
      <c r="BN1102" s="136" t="n">
        <f aca="false">+MAX($D$3,DATOS_[[#This Row],[Fecha Inicio Sit. Contract.]])</f>
        <v>0</v>
      </c>
      <c r="BO1102" s="136" t="n">
        <f aca="false">+MIN($D$4,DATOS_[[#This Row],[Fecha Fin Sit. Contract.]])</f>
        <v>0</v>
      </c>
      <c r="BP1102" s="137" t="n">
        <f aca="false">+DATOS_[[#This Row],[% de jornada]]*IF(DATOS_[[#This Row],[% jornada reducida]]="",1,DATOS_[[#This Row],[% jornada reducida]])</f>
        <v>0</v>
      </c>
      <c r="BQ1102" s="137" t="n">
        <f aca="false">+(DATOS_[[#This Row],[F.fin.cal]]-DATOS_[[#This Row],[F.ini.cal]]+1)/($D$4-$D$3+1)</f>
        <v>1</v>
      </c>
      <c r="BR1102" s="137" t="str">
        <f aca="false">IF(OR(AND(DATOS_[[#This Row],[Fecha Fin Contrato]]&lt;$D$3,DATOS_[[#This Row],[Fecha Fin Contrato]]&lt;&gt;""),DATOS_[[#This Row],[Fecha de Contratación]]&gt;$D$4),"Fuera","Dentro")</f>
        <v>Dentro</v>
      </c>
      <c r="BS1102" s="137" t="str">
        <f aca="false" t="array" ref="BS1102:BS1102">IF(MAX(IF(DATOS_[id]=DATOS_[[#This Row],[id]],DATOS_[F.fin.cal]))=DATOS_[[#This Row],[F.fin.cal]],"Sí","NO")</f>
        <v>Sí</v>
      </c>
      <c r="BT1102" s="137" t="str">
        <f aca="false">IF(AND(DATOS_[[#This Row],[% normaliz]]&lt;&gt;1,DATOS_[[#This Row],[% anualiz]]=1),"Sí","NO")</f>
        <v>Sí</v>
      </c>
      <c r="BU1102" s="137" t="str">
        <f aca="false">IF(AND(DATOS_[[#This Row],[% normaliz]]=1,DATOS_[[#This Row],[% anualiz]]&lt;&gt;1),"Sí","NO")</f>
        <v>NO</v>
      </c>
      <c r="BV1102" s="137" t="str">
        <f aca="false">IF(AND(DATOS_[[#This Row],[% normaliz]]&lt;&gt;1,DATOS_[[#This Row],[% anualiz]]&lt;&gt;1),"Sí","NO")</f>
        <v>NO</v>
      </c>
      <c r="BW1102" s="137" t="str">
        <f aca="false">+IF(DATOS_[[#This Row],[% normaliz]]*DATOS_[[#This Row],[% anualiz]]=1,"NO","Sí")</f>
        <v>Sí</v>
      </c>
      <c r="BX1102" s="138" t="e">
        <f aca="false">(DATOS_[[#This Row],[S.BASE]]*(1/DATOS_[[#This Row],[% normaliz]])*(1/DATOS_[[#This Row],[% anualiz]]))*IF(DATOS_[[#This Row],[Check Equiparado]]="Sí",1,0)</f>
        <v>#DIV/0!</v>
      </c>
      <c r="BY1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2" s="138" t="e">
        <f aca="false">+DATOS_[[#This Row],[SALARIO BASE Eq]]+DATOS_[[#This Row],[Tot COMPL.SAL Eq]]</f>
        <v>#DIV/0!</v>
      </c>
      <c r="CA1102" s="138" t="e">
        <f aca="false" t="array" ref="CA1102:CA1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2" s="138" t="e">
        <f aca="false">+DATOS_[[#This Row],[TOTAL SALARIO Eq]]+DATOS_[[#This Row],[Tot Extrasalarial Eq]]</f>
        <v>#DIV/0!</v>
      </c>
      <c r="CC1102" s="139" t="n">
        <f aca="false">DATOS_[[#This Row],[S.BASE]]</f>
        <v>0</v>
      </c>
      <c r="CD1102" s="139" t="n">
        <f aca="false">+SUM(DATOS_[[#This Row],[Conc.Sal.01]:[Conc.Sal.30]])</f>
        <v>0</v>
      </c>
      <c r="CE1102" s="139" t="n">
        <f aca="false">+DATOS_[[#This Row],[SALARIO BASE Ef]]+DATOS_[[#This Row],[Tot COMPL.SAL Ef]]</f>
        <v>0</v>
      </c>
      <c r="CF1102" s="139" t="n">
        <f aca="false">+SUM(DATOS_[[#This Row],[C.Extra.01]:[C.Extra.05]])</f>
        <v>0</v>
      </c>
      <c r="CG1102" s="139" t="n">
        <f aca="false">+DATOS_[[#This Row],[TOTAL SALARIO Ef]]+DATOS_[[#This Row],[Tot Extrasalarial Ef]]</f>
        <v>0</v>
      </c>
      <c r="CH1102" s="140" t="n">
        <f aca="false">MIN(IF(DATOS_[[#This Row],[Fecha Fin Contrato]]="",$D$4,DATOS_[[#This Row],[Fecha Fin Contrato]]),$D$4)-MAX(DATOS_[[#This Row],[Fecha de Contratación]],$D$3)+1</f>
        <v>1</v>
      </c>
      <c r="CI1102" s="141" t="str">
        <f aca="false">IF(COUNTIFS(DATOS_[id],DATOS_[[#This Row],[id]])&gt;1,DATOS_[[#This Row],[id]],"")</f>
        <v/>
      </c>
      <c r="CJ1102" s="141" t="n">
        <f aca="false">(Inicio!$G$10-DATOS_[[#This Row],[Fecha Nacimiento]])/365.25</f>
        <v>0</v>
      </c>
      <c r="CK1102" s="141" t="n">
        <f aca="false">(Inicio!$G$10-DATOS_[[#This Row],[Fecha de Antigüedad]])/365.25</f>
        <v>0</v>
      </c>
      <c r="CL1102" s="141" t="e">
        <f aca="false">+VLOOKUP(DATOS_[[#This Row],[Clave de Contrato]],TblTiposContrato13[],3,0)</f>
        <v>#N/A</v>
      </c>
      <c r="CM1102" s="141" t="e">
        <f aca="false">+VLOOKUP(DATOS_[[#This Row],[Clave de Contrato]],TblTiposContrato13[],4,0)</f>
        <v>#N/A</v>
      </c>
      <c r="CN1102" s="141" t="str">
        <f aca="false">VLOOKUP(DATOS_[[#This Row],[Edad]],CONTRATOS!TblRngEdad,2,1)</f>
        <v>20  o menos</v>
      </c>
      <c r="CO1102" s="141" t="str">
        <f aca="false">VLOOKUP(DATOS_[[#This Row],[Antigüedad]],TblRngAntg14[],2,1)</f>
        <v>0 a 1 años</v>
      </c>
    </row>
    <row r="1103" customFormat="false" ht="13.8" hidden="false" customHeight="false" outlineLevel="0" collapsed="false">
      <c r="D1103" s="128"/>
      <c r="E1103" s="129"/>
      <c r="F1103" s="129"/>
      <c r="G1103" s="129"/>
      <c r="H1103" s="130"/>
      <c r="I1103" s="131"/>
      <c r="J1103" s="128"/>
      <c r="K1103" s="132"/>
      <c r="L1103" s="132"/>
      <c r="M1103" s="133"/>
      <c r="N1103" s="133"/>
      <c r="O1103" s="133"/>
      <c r="P1103" s="129"/>
      <c r="Z1103" s="74"/>
      <c r="AA1103" s="75"/>
      <c r="AB1103" s="75"/>
      <c r="AC1103" s="129"/>
      <c r="AD1103" s="134"/>
      <c r="AE1103" s="134"/>
      <c r="AF1103" s="134"/>
      <c r="AG1103" s="134"/>
      <c r="AH1103" s="134"/>
      <c r="AI1103" s="134"/>
      <c r="AJ1103" s="134"/>
      <c r="AK1103" s="134"/>
      <c r="AL1103" s="134"/>
      <c r="AM1103" s="134"/>
      <c r="AN1103" s="134"/>
      <c r="AO1103" s="134"/>
      <c r="AP1103" s="134"/>
      <c r="AQ1103" s="134"/>
      <c r="AR1103" s="134"/>
      <c r="AS1103" s="134"/>
      <c r="AT1103" s="134"/>
      <c r="AU1103" s="134"/>
      <c r="AV1103" s="134"/>
      <c r="AW1103" s="134"/>
      <c r="AX1103" s="134"/>
      <c r="AY1103" s="134"/>
      <c r="AZ1103" s="134"/>
      <c r="BA1103" s="134"/>
      <c r="BB1103" s="134"/>
      <c r="BC1103" s="134"/>
      <c r="BD1103" s="134"/>
      <c r="BE1103" s="134"/>
      <c r="BF1103" s="134"/>
      <c r="BG1103" s="134"/>
      <c r="BH1103" s="134"/>
      <c r="BI1103" s="134"/>
      <c r="BJ1103" s="134"/>
      <c r="BK1103" s="134"/>
      <c r="BL1103" s="134"/>
      <c r="BM1103" s="135"/>
      <c r="BN1103" s="136" t="n">
        <f aca="false">+MAX($D$3,DATOS_[[#This Row],[Fecha Inicio Sit. Contract.]])</f>
        <v>0</v>
      </c>
      <c r="BO1103" s="136" t="n">
        <f aca="false">+MIN($D$4,DATOS_[[#This Row],[Fecha Fin Sit. Contract.]])</f>
        <v>0</v>
      </c>
      <c r="BP1103" s="137" t="n">
        <f aca="false">+DATOS_[[#This Row],[% de jornada]]*IF(DATOS_[[#This Row],[% jornada reducida]]="",1,DATOS_[[#This Row],[% jornada reducida]])</f>
        <v>0</v>
      </c>
      <c r="BQ1103" s="137" t="n">
        <f aca="false">+(DATOS_[[#This Row],[F.fin.cal]]-DATOS_[[#This Row],[F.ini.cal]]+1)/($D$4-$D$3+1)</f>
        <v>1</v>
      </c>
      <c r="BR1103" s="137" t="str">
        <f aca="false">IF(OR(AND(DATOS_[[#This Row],[Fecha Fin Contrato]]&lt;$D$3,DATOS_[[#This Row],[Fecha Fin Contrato]]&lt;&gt;""),DATOS_[[#This Row],[Fecha de Contratación]]&gt;$D$4),"Fuera","Dentro")</f>
        <v>Dentro</v>
      </c>
      <c r="BS1103" s="137" t="str">
        <f aca="false" t="array" ref="BS1103:BS1103">IF(MAX(IF(DATOS_[id]=DATOS_[[#This Row],[id]],DATOS_[F.fin.cal]))=DATOS_[[#This Row],[F.fin.cal]],"Sí","NO")</f>
        <v>Sí</v>
      </c>
      <c r="BT1103" s="137" t="str">
        <f aca="false">IF(AND(DATOS_[[#This Row],[% normaliz]]&lt;&gt;1,DATOS_[[#This Row],[% anualiz]]=1),"Sí","NO")</f>
        <v>Sí</v>
      </c>
      <c r="BU1103" s="137" t="str">
        <f aca="false">IF(AND(DATOS_[[#This Row],[% normaliz]]=1,DATOS_[[#This Row],[% anualiz]]&lt;&gt;1),"Sí","NO")</f>
        <v>NO</v>
      </c>
      <c r="BV1103" s="137" t="str">
        <f aca="false">IF(AND(DATOS_[[#This Row],[% normaliz]]&lt;&gt;1,DATOS_[[#This Row],[% anualiz]]&lt;&gt;1),"Sí","NO")</f>
        <v>NO</v>
      </c>
      <c r="BW1103" s="137" t="str">
        <f aca="false">+IF(DATOS_[[#This Row],[% normaliz]]*DATOS_[[#This Row],[% anualiz]]=1,"NO","Sí")</f>
        <v>Sí</v>
      </c>
      <c r="BX1103" s="138" t="e">
        <f aca="false">(DATOS_[[#This Row],[S.BASE]]*(1/DATOS_[[#This Row],[% normaliz]])*(1/DATOS_[[#This Row],[% anualiz]]))*IF(DATOS_[[#This Row],[Check Equiparado]]="Sí",1,0)</f>
        <v>#DIV/0!</v>
      </c>
      <c r="BY1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3" s="138" t="e">
        <f aca="false">+DATOS_[[#This Row],[SALARIO BASE Eq]]+DATOS_[[#This Row],[Tot COMPL.SAL Eq]]</f>
        <v>#DIV/0!</v>
      </c>
      <c r="CA1103" s="138" t="e">
        <f aca="false" t="array" ref="CA1103:CA1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3" s="138" t="e">
        <f aca="false">+DATOS_[[#This Row],[TOTAL SALARIO Eq]]+DATOS_[[#This Row],[Tot Extrasalarial Eq]]</f>
        <v>#DIV/0!</v>
      </c>
      <c r="CC1103" s="139" t="n">
        <f aca="false">DATOS_[[#This Row],[S.BASE]]</f>
        <v>0</v>
      </c>
      <c r="CD1103" s="139" t="n">
        <f aca="false">+SUM(DATOS_[[#This Row],[Conc.Sal.01]:[Conc.Sal.30]])</f>
        <v>0</v>
      </c>
      <c r="CE1103" s="139" t="n">
        <f aca="false">+DATOS_[[#This Row],[SALARIO BASE Ef]]+DATOS_[[#This Row],[Tot COMPL.SAL Ef]]</f>
        <v>0</v>
      </c>
      <c r="CF1103" s="139" t="n">
        <f aca="false">+SUM(DATOS_[[#This Row],[C.Extra.01]:[C.Extra.05]])</f>
        <v>0</v>
      </c>
      <c r="CG1103" s="139" t="n">
        <f aca="false">+DATOS_[[#This Row],[TOTAL SALARIO Ef]]+DATOS_[[#This Row],[Tot Extrasalarial Ef]]</f>
        <v>0</v>
      </c>
      <c r="CH1103" s="140" t="n">
        <f aca="false">MIN(IF(DATOS_[[#This Row],[Fecha Fin Contrato]]="",$D$4,DATOS_[[#This Row],[Fecha Fin Contrato]]),$D$4)-MAX(DATOS_[[#This Row],[Fecha de Contratación]],$D$3)+1</f>
        <v>1</v>
      </c>
      <c r="CI1103" s="141" t="str">
        <f aca="false">IF(COUNTIFS(DATOS_[id],DATOS_[[#This Row],[id]])&gt;1,DATOS_[[#This Row],[id]],"")</f>
        <v/>
      </c>
      <c r="CJ1103" s="141" t="n">
        <f aca="false">(Inicio!$G$10-DATOS_[[#This Row],[Fecha Nacimiento]])/365.25</f>
        <v>0</v>
      </c>
      <c r="CK1103" s="141" t="n">
        <f aca="false">(Inicio!$G$10-DATOS_[[#This Row],[Fecha de Antigüedad]])/365.25</f>
        <v>0</v>
      </c>
      <c r="CL1103" s="141" t="e">
        <f aca="false">+VLOOKUP(DATOS_[[#This Row],[Clave de Contrato]],TblTiposContrato13[],3,0)</f>
        <v>#N/A</v>
      </c>
      <c r="CM1103" s="141" t="e">
        <f aca="false">+VLOOKUP(DATOS_[[#This Row],[Clave de Contrato]],TblTiposContrato13[],4,0)</f>
        <v>#N/A</v>
      </c>
      <c r="CN1103" s="141" t="str">
        <f aca="false">VLOOKUP(DATOS_[[#This Row],[Edad]],CONTRATOS!TblRngEdad,2,1)</f>
        <v>20  o menos</v>
      </c>
      <c r="CO1103" s="141" t="str">
        <f aca="false">VLOOKUP(DATOS_[[#This Row],[Antigüedad]],TblRngAntg14[],2,1)</f>
        <v>0 a 1 años</v>
      </c>
    </row>
    <row r="1104" customFormat="false" ht="13.8" hidden="false" customHeight="false" outlineLevel="0" collapsed="false">
      <c r="D1104" s="128"/>
      <c r="E1104" s="129"/>
      <c r="F1104" s="129"/>
      <c r="G1104" s="129"/>
      <c r="H1104" s="130"/>
      <c r="I1104" s="131"/>
      <c r="J1104" s="128"/>
      <c r="K1104" s="132"/>
      <c r="L1104" s="132"/>
      <c r="M1104" s="133"/>
      <c r="N1104" s="133"/>
      <c r="O1104" s="133"/>
      <c r="P1104" s="129"/>
      <c r="Z1104" s="74"/>
      <c r="AA1104" s="75"/>
      <c r="AB1104" s="75"/>
      <c r="AC1104" s="129"/>
      <c r="AD1104" s="134"/>
      <c r="AE1104" s="134"/>
      <c r="AF1104" s="134"/>
      <c r="AG1104" s="134"/>
      <c r="AH1104" s="134"/>
      <c r="AI1104" s="134"/>
      <c r="AJ1104" s="134"/>
      <c r="AK1104" s="134"/>
      <c r="AL1104" s="134"/>
      <c r="AM1104" s="134"/>
      <c r="AN1104" s="134"/>
      <c r="AO1104" s="134"/>
      <c r="AP1104" s="134"/>
      <c r="AQ1104" s="134"/>
      <c r="AR1104" s="134"/>
      <c r="AS1104" s="134"/>
      <c r="AT1104" s="134"/>
      <c r="AU1104" s="134"/>
      <c r="AV1104" s="134"/>
      <c r="AW1104" s="134"/>
      <c r="AX1104" s="134"/>
      <c r="AY1104" s="134"/>
      <c r="AZ1104" s="134"/>
      <c r="BA1104" s="134"/>
      <c r="BB1104" s="134"/>
      <c r="BC1104" s="134"/>
      <c r="BD1104" s="134"/>
      <c r="BE1104" s="134"/>
      <c r="BF1104" s="134"/>
      <c r="BG1104" s="134"/>
      <c r="BH1104" s="134"/>
      <c r="BI1104" s="134"/>
      <c r="BJ1104" s="134"/>
      <c r="BK1104" s="134"/>
      <c r="BL1104" s="134"/>
      <c r="BM1104" s="135"/>
      <c r="BN1104" s="136" t="n">
        <f aca="false">+MAX($D$3,DATOS_[[#This Row],[Fecha Inicio Sit. Contract.]])</f>
        <v>0</v>
      </c>
      <c r="BO1104" s="136" t="n">
        <f aca="false">+MIN($D$4,DATOS_[[#This Row],[Fecha Fin Sit. Contract.]])</f>
        <v>0</v>
      </c>
      <c r="BP1104" s="137" t="n">
        <f aca="false">+DATOS_[[#This Row],[% de jornada]]*IF(DATOS_[[#This Row],[% jornada reducida]]="",1,DATOS_[[#This Row],[% jornada reducida]])</f>
        <v>0</v>
      </c>
      <c r="BQ1104" s="137" t="n">
        <f aca="false">+(DATOS_[[#This Row],[F.fin.cal]]-DATOS_[[#This Row],[F.ini.cal]]+1)/($D$4-$D$3+1)</f>
        <v>1</v>
      </c>
      <c r="BR1104" s="137" t="str">
        <f aca="false">IF(OR(AND(DATOS_[[#This Row],[Fecha Fin Contrato]]&lt;$D$3,DATOS_[[#This Row],[Fecha Fin Contrato]]&lt;&gt;""),DATOS_[[#This Row],[Fecha de Contratación]]&gt;$D$4),"Fuera","Dentro")</f>
        <v>Dentro</v>
      </c>
      <c r="BS1104" s="137" t="str">
        <f aca="false" t="array" ref="BS1104:BS1104">IF(MAX(IF(DATOS_[id]=DATOS_[[#This Row],[id]],DATOS_[F.fin.cal]))=DATOS_[[#This Row],[F.fin.cal]],"Sí","NO")</f>
        <v>Sí</v>
      </c>
      <c r="BT1104" s="137" t="str">
        <f aca="false">IF(AND(DATOS_[[#This Row],[% normaliz]]&lt;&gt;1,DATOS_[[#This Row],[% anualiz]]=1),"Sí","NO")</f>
        <v>Sí</v>
      </c>
      <c r="BU1104" s="137" t="str">
        <f aca="false">IF(AND(DATOS_[[#This Row],[% normaliz]]=1,DATOS_[[#This Row],[% anualiz]]&lt;&gt;1),"Sí","NO")</f>
        <v>NO</v>
      </c>
      <c r="BV1104" s="137" t="str">
        <f aca="false">IF(AND(DATOS_[[#This Row],[% normaliz]]&lt;&gt;1,DATOS_[[#This Row],[% anualiz]]&lt;&gt;1),"Sí","NO")</f>
        <v>NO</v>
      </c>
      <c r="BW1104" s="137" t="str">
        <f aca="false">+IF(DATOS_[[#This Row],[% normaliz]]*DATOS_[[#This Row],[% anualiz]]=1,"NO","Sí")</f>
        <v>Sí</v>
      </c>
      <c r="BX1104" s="138" t="e">
        <f aca="false">(DATOS_[[#This Row],[S.BASE]]*(1/DATOS_[[#This Row],[% normaliz]])*(1/DATOS_[[#This Row],[% anualiz]]))*IF(DATOS_[[#This Row],[Check Equiparado]]="Sí",1,0)</f>
        <v>#DIV/0!</v>
      </c>
      <c r="BY1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4" s="138" t="e">
        <f aca="false">+DATOS_[[#This Row],[SALARIO BASE Eq]]+DATOS_[[#This Row],[Tot COMPL.SAL Eq]]</f>
        <v>#DIV/0!</v>
      </c>
      <c r="CA1104" s="138" t="e">
        <f aca="false" t="array" ref="CA1104:CA1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4" s="138" t="e">
        <f aca="false">+DATOS_[[#This Row],[TOTAL SALARIO Eq]]+DATOS_[[#This Row],[Tot Extrasalarial Eq]]</f>
        <v>#DIV/0!</v>
      </c>
      <c r="CC1104" s="139" t="n">
        <f aca="false">DATOS_[[#This Row],[S.BASE]]</f>
        <v>0</v>
      </c>
      <c r="CD1104" s="139" t="n">
        <f aca="false">+SUM(DATOS_[[#This Row],[Conc.Sal.01]:[Conc.Sal.30]])</f>
        <v>0</v>
      </c>
      <c r="CE1104" s="139" t="n">
        <f aca="false">+DATOS_[[#This Row],[SALARIO BASE Ef]]+DATOS_[[#This Row],[Tot COMPL.SAL Ef]]</f>
        <v>0</v>
      </c>
      <c r="CF1104" s="139" t="n">
        <f aca="false">+SUM(DATOS_[[#This Row],[C.Extra.01]:[C.Extra.05]])</f>
        <v>0</v>
      </c>
      <c r="CG1104" s="139" t="n">
        <f aca="false">+DATOS_[[#This Row],[TOTAL SALARIO Ef]]+DATOS_[[#This Row],[Tot Extrasalarial Ef]]</f>
        <v>0</v>
      </c>
      <c r="CH1104" s="140" t="n">
        <f aca="false">MIN(IF(DATOS_[[#This Row],[Fecha Fin Contrato]]="",$D$4,DATOS_[[#This Row],[Fecha Fin Contrato]]),$D$4)-MAX(DATOS_[[#This Row],[Fecha de Contratación]],$D$3)+1</f>
        <v>1</v>
      </c>
      <c r="CI1104" s="141" t="str">
        <f aca="false">IF(COUNTIFS(DATOS_[id],DATOS_[[#This Row],[id]])&gt;1,DATOS_[[#This Row],[id]],"")</f>
        <v/>
      </c>
      <c r="CJ1104" s="141" t="n">
        <f aca="false">(Inicio!$G$10-DATOS_[[#This Row],[Fecha Nacimiento]])/365.25</f>
        <v>0</v>
      </c>
      <c r="CK1104" s="141" t="n">
        <f aca="false">(Inicio!$G$10-DATOS_[[#This Row],[Fecha de Antigüedad]])/365.25</f>
        <v>0</v>
      </c>
      <c r="CL1104" s="141" t="e">
        <f aca="false">+VLOOKUP(DATOS_[[#This Row],[Clave de Contrato]],TblTiposContrato13[],3,0)</f>
        <v>#N/A</v>
      </c>
      <c r="CM1104" s="141" t="e">
        <f aca="false">+VLOOKUP(DATOS_[[#This Row],[Clave de Contrato]],TblTiposContrato13[],4,0)</f>
        <v>#N/A</v>
      </c>
      <c r="CN1104" s="141" t="str">
        <f aca="false">VLOOKUP(DATOS_[[#This Row],[Edad]],CONTRATOS!TblRngEdad,2,1)</f>
        <v>20  o menos</v>
      </c>
      <c r="CO1104" s="141" t="str">
        <f aca="false">VLOOKUP(DATOS_[[#This Row],[Antigüedad]],TblRngAntg14[],2,1)</f>
        <v>0 a 1 años</v>
      </c>
    </row>
    <row r="1105" customFormat="false" ht="13.8" hidden="false" customHeight="false" outlineLevel="0" collapsed="false">
      <c r="D1105" s="128"/>
      <c r="E1105" s="129"/>
      <c r="F1105" s="129"/>
      <c r="G1105" s="129"/>
      <c r="H1105" s="130"/>
      <c r="I1105" s="131"/>
      <c r="J1105" s="128"/>
      <c r="K1105" s="132"/>
      <c r="L1105" s="132"/>
      <c r="M1105" s="133"/>
      <c r="N1105" s="133"/>
      <c r="O1105" s="133"/>
      <c r="P1105" s="129"/>
      <c r="Z1105" s="74"/>
      <c r="AA1105" s="75"/>
      <c r="AB1105" s="75"/>
      <c r="AC1105" s="129"/>
      <c r="AD1105" s="134"/>
      <c r="AE1105" s="134"/>
      <c r="AF1105" s="134"/>
      <c r="AG1105" s="134"/>
      <c r="AH1105" s="134"/>
      <c r="AI1105" s="134"/>
      <c r="AJ1105" s="134"/>
      <c r="AK1105" s="134"/>
      <c r="AL1105" s="134"/>
      <c r="AM1105" s="134"/>
      <c r="AN1105" s="134"/>
      <c r="AO1105" s="134"/>
      <c r="AP1105" s="134"/>
      <c r="AQ1105" s="134"/>
      <c r="AR1105" s="134"/>
      <c r="AS1105" s="134"/>
      <c r="AT1105" s="134"/>
      <c r="AU1105" s="134"/>
      <c r="AV1105" s="134"/>
      <c r="AW1105" s="134"/>
      <c r="AX1105" s="134"/>
      <c r="AY1105" s="134"/>
      <c r="AZ1105" s="134"/>
      <c r="BA1105" s="134"/>
      <c r="BB1105" s="134"/>
      <c r="BC1105" s="134"/>
      <c r="BD1105" s="134"/>
      <c r="BE1105" s="134"/>
      <c r="BF1105" s="134"/>
      <c r="BG1105" s="134"/>
      <c r="BH1105" s="134"/>
      <c r="BI1105" s="134"/>
      <c r="BJ1105" s="134"/>
      <c r="BK1105" s="134"/>
      <c r="BL1105" s="134"/>
      <c r="BM1105" s="135"/>
      <c r="BN1105" s="136" t="n">
        <f aca="false">+MAX($D$3,DATOS_[[#This Row],[Fecha Inicio Sit. Contract.]])</f>
        <v>0</v>
      </c>
      <c r="BO1105" s="136" t="n">
        <f aca="false">+MIN($D$4,DATOS_[[#This Row],[Fecha Fin Sit. Contract.]])</f>
        <v>0</v>
      </c>
      <c r="BP1105" s="137" t="n">
        <f aca="false">+DATOS_[[#This Row],[% de jornada]]*IF(DATOS_[[#This Row],[% jornada reducida]]="",1,DATOS_[[#This Row],[% jornada reducida]])</f>
        <v>0</v>
      </c>
      <c r="BQ1105" s="137" t="n">
        <f aca="false">+(DATOS_[[#This Row],[F.fin.cal]]-DATOS_[[#This Row],[F.ini.cal]]+1)/($D$4-$D$3+1)</f>
        <v>1</v>
      </c>
      <c r="BR1105" s="137" t="str">
        <f aca="false">IF(OR(AND(DATOS_[[#This Row],[Fecha Fin Contrato]]&lt;$D$3,DATOS_[[#This Row],[Fecha Fin Contrato]]&lt;&gt;""),DATOS_[[#This Row],[Fecha de Contratación]]&gt;$D$4),"Fuera","Dentro")</f>
        <v>Dentro</v>
      </c>
      <c r="BS1105" s="137" t="str">
        <f aca="false" t="array" ref="BS1105:BS1105">IF(MAX(IF(DATOS_[id]=DATOS_[[#This Row],[id]],DATOS_[F.fin.cal]))=DATOS_[[#This Row],[F.fin.cal]],"Sí","NO")</f>
        <v>Sí</v>
      </c>
      <c r="BT1105" s="137" t="str">
        <f aca="false">IF(AND(DATOS_[[#This Row],[% normaliz]]&lt;&gt;1,DATOS_[[#This Row],[% anualiz]]=1),"Sí","NO")</f>
        <v>Sí</v>
      </c>
      <c r="BU1105" s="137" t="str">
        <f aca="false">IF(AND(DATOS_[[#This Row],[% normaliz]]=1,DATOS_[[#This Row],[% anualiz]]&lt;&gt;1),"Sí","NO")</f>
        <v>NO</v>
      </c>
      <c r="BV1105" s="137" t="str">
        <f aca="false">IF(AND(DATOS_[[#This Row],[% normaliz]]&lt;&gt;1,DATOS_[[#This Row],[% anualiz]]&lt;&gt;1),"Sí","NO")</f>
        <v>NO</v>
      </c>
      <c r="BW1105" s="137" t="str">
        <f aca="false">+IF(DATOS_[[#This Row],[% normaliz]]*DATOS_[[#This Row],[% anualiz]]=1,"NO","Sí")</f>
        <v>Sí</v>
      </c>
      <c r="BX1105" s="138" t="e">
        <f aca="false">(DATOS_[[#This Row],[S.BASE]]*(1/DATOS_[[#This Row],[% normaliz]])*(1/DATOS_[[#This Row],[% anualiz]]))*IF(DATOS_[[#This Row],[Check Equiparado]]="Sí",1,0)</f>
        <v>#DIV/0!</v>
      </c>
      <c r="BY1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5" s="138" t="e">
        <f aca="false">+DATOS_[[#This Row],[SALARIO BASE Eq]]+DATOS_[[#This Row],[Tot COMPL.SAL Eq]]</f>
        <v>#DIV/0!</v>
      </c>
      <c r="CA1105" s="138" t="e">
        <f aca="false" t="array" ref="CA1105:CA1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5" s="138" t="e">
        <f aca="false">+DATOS_[[#This Row],[TOTAL SALARIO Eq]]+DATOS_[[#This Row],[Tot Extrasalarial Eq]]</f>
        <v>#DIV/0!</v>
      </c>
      <c r="CC1105" s="139" t="n">
        <f aca="false">DATOS_[[#This Row],[S.BASE]]</f>
        <v>0</v>
      </c>
      <c r="CD1105" s="139" t="n">
        <f aca="false">+SUM(DATOS_[[#This Row],[Conc.Sal.01]:[Conc.Sal.30]])</f>
        <v>0</v>
      </c>
      <c r="CE1105" s="139" t="n">
        <f aca="false">+DATOS_[[#This Row],[SALARIO BASE Ef]]+DATOS_[[#This Row],[Tot COMPL.SAL Ef]]</f>
        <v>0</v>
      </c>
      <c r="CF1105" s="139" t="n">
        <f aca="false">+SUM(DATOS_[[#This Row],[C.Extra.01]:[C.Extra.05]])</f>
        <v>0</v>
      </c>
      <c r="CG1105" s="139" t="n">
        <f aca="false">+DATOS_[[#This Row],[TOTAL SALARIO Ef]]+DATOS_[[#This Row],[Tot Extrasalarial Ef]]</f>
        <v>0</v>
      </c>
      <c r="CH1105" s="140" t="n">
        <f aca="false">MIN(IF(DATOS_[[#This Row],[Fecha Fin Contrato]]="",$D$4,DATOS_[[#This Row],[Fecha Fin Contrato]]),$D$4)-MAX(DATOS_[[#This Row],[Fecha de Contratación]],$D$3)+1</f>
        <v>1</v>
      </c>
      <c r="CI1105" s="141" t="str">
        <f aca="false">IF(COUNTIFS(DATOS_[id],DATOS_[[#This Row],[id]])&gt;1,DATOS_[[#This Row],[id]],"")</f>
        <v/>
      </c>
      <c r="CJ1105" s="141" t="n">
        <f aca="false">(Inicio!$G$10-DATOS_[[#This Row],[Fecha Nacimiento]])/365.25</f>
        <v>0</v>
      </c>
      <c r="CK1105" s="141" t="n">
        <f aca="false">(Inicio!$G$10-DATOS_[[#This Row],[Fecha de Antigüedad]])/365.25</f>
        <v>0</v>
      </c>
      <c r="CL1105" s="141" t="e">
        <f aca="false">+VLOOKUP(DATOS_[[#This Row],[Clave de Contrato]],TblTiposContrato13[],3,0)</f>
        <v>#N/A</v>
      </c>
      <c r="CM1105" s="141" t="e">
        <f aca="false">+VLOOKUP(DATOS_[[#This Row],[Clave de Contrato]],TblTiposContrato13[],4,0)</f>
        <v>#N/A</v>
      </c>
      <c r="CN1105" s="141" t="str">
        <f aca="false">VLOOKUP(DATOS_[[#This Row],[Edad]],CONTRATOS!TblRngEdad,2,1)</f>
        <v>20  o menos</v>
      </c>
      <c r="CO1105" s="141" t="str">
        <f aca="false">VLOOKUP(DATOS_[[#This Row],[Antigüedad]],TblRngAntg14[],2,1)</f>
        <v>0 a 1 años</v>
      </c>
    </row>
    <row r="1106" customFormat="false" ht="13.8" hidden="false" customHeight="false" outlineLevel="0" collapsed="false">
      <c r="D1106" s="128"/>
      <c r="E1106" s="129"/>
      <c r="F1106" s="129"/>
      <c r="G1106" s="129"/>
      <c r="H1106" s="130"/>
      <c r="I1106" s="131"/>
      <c r="J1106" s="128"/>
      <c r="K1106" s="132"/>
      <c r="L1106" s="132"/>
      <c r="M1106" s="133"/>
      <c r="N1106" s="133"/>
      <c r="O1106" s="133"/>
      <c r="P1106" s="129"/>
      <c r="Z1106" s="74"/>
      <c r="AA1106" s="75"/>
      <c r="AB1106" s="75"/>
      <c r="AC1106" s="129"/>
      <c r="AD1106" s="134"/>
      <c r="AE1106" s="134"/>
      <c r="AF1106" s="134"/>
      <c r="AG1106" s="134"/>
      <c r="AH1106" s="134"/>
      <c r="AI1106" s="134"/>
      <c r="AJ1106" s="134"/>
      <c r="AK1106" s="134"/>
      <c r="AL1106" s="134"/>
      <c r="AM1106" s="134"/>
      <c r="AN1106" s="134"/>
      <c r="AO1106" s="134"/>
      <c r="AP1106" s="134"/>
      <c r="AQ1106" s="134"/>
      <c r="AR1106" s="134"/>
      <c r="AS1106" s="134"/>
      <c r="AT1106" s="134"/>
      <c r="AU1106" s="134"/>
      <c r="AV1106" s="134"/>
      <c r="AW1106" s="134"/>
      <c r="AX1106" s="134"/>
      <c r="AY1106" s="134"/>
      <c r="AZ1106" s="134"/>
      <c r="BA1106" s="134"/>
      <c r="BB1106" s="134"/>
      <c r="BC1106" s="134"/>
      <c r="BD1106" s="134"/>
      <c r="BE1106" s="134"/>
      <c r="BF1106" s="134"/>
      <c r="BG1106" s="134"/>
      <c r="BH1106" s="134"/>
      <c r="BI1106" s="134"/>
      <c r="BJ1106" s="134"/>
      <c r="BK1106" s="134"/>
      <c r="BL1106" s="134"/>
      <c r="BM1106" s="135"/>
      <c r="BN1106" s="136" t="n">
        <f aca="false">+MAX($D$3,DATOS_[[#This Row],[Fecha Inicio Sit. Contract.]])</f>
        <v>0</v>
      </c>
      <c r="BO1106" s="136" t="n">
        <f aca="false">+MIN($D$4,DATOS_[[#This Row],[Fecha Fin Sit. Contract.]])</f>
        <v>0</v>
      </c>
      <c r="BP1106" s="137" t="n">
        <f aca="false">+DATOS_[[#This Row],[% de jornada]]*IF(DATOS_[[#This Row],[% jornada reducida]]="",1,DATOS_[[#This Row],[% jornada reducida]])</f>
        <v>0</v>
      </c>
      <c r="BQ1106" s="137" t="n">
        <f aca="false">+(DATOS_[[#This Row],[F.fin.cal]]-DATOS_[[#This Row],[F.ini.cal]]+1)/($D$4-$D$3+1)</f>
        <v>1</v>
      </c>
      <c r="BR1106" s="137" t="str">
        <f aca="false">IF(OR(AND(DATOS_[[#This Row],[Fecha Fin Contrato]]&lt;$D$3,DATOS_[[#This Row],[Fecha Fin Contrato]]&lt;&gt;""),DATOS_[[#This Row],[Fecha de Contratación]]&gt;$D$4),"Fuera","Dentro")</f>
        <v>Dentro</v>
      </c>
      <c r="BS1106" s="137" t="str">
        <f aca="false" t="array" ref="BS1106:BS1106">IF(MAX(IF(DATOS_[id]=DATOS_[[#This Row],[id]],DATOS_[F.fin.cal]))=DATOS_[[#This Row],[F.fin.cal]],"Sí","NO")</f>
        <v>Sí</v>
      </c>
      <c r="BT1106" s="137" t="str">
        <f aca="false">IF(AND(DATOS_[[#This Row],[% normaliz]]&lt;&gt;1,DATOS_[[#This Row],[% anualiz]]=1),"Sí","NO")</f>
        <v>Sí</v>
      </c>
      <c r="BU1106" s="137" t="str">
        <f aca="false">IF(AND(DATOS_[[#This Row],[% normaliz]]=1,DATOS_[[#This Row],[% anualiz]]&lt;&gt;1),"Sí","NO")</f>
        <v>NO</v>
      </c>
      <c r="BV1106" s="137" t="str">
        <f aca="false">IF(AND(DATOS_[[#This Row],[% normaliz]]&lt;&gt;1,DATOS_[[#This Row],[% anualiz]]&lt;&gt;1),"Sí","NO")</f>
        <v>NO</v>
      </c>
      <c r="BW1106" s="137" t="str">
        <f aca="false">+IF(DATOS_[[#This Row],[% normaliz]]*DATOS_[[#This Row],[% anualiz]]=1,"NO","Sí")</f>
        <v>Sí</v>
      </c>
      <c r="BX1106" s="138" t="e">
        <f aca="false">(DATOS_[[#This Row],[S.BASE]]*(1/DATOS_[[#This Row],[% normaliz]])*(1/DATOS_[[#This Row],[% anualiz]]))*IF(DATOS_[[#This Row],[Check Equiparado]]="Sí",1,0)</f>
        <v>#DIV/0!</v>
      </c>
      <c r="BY1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6" s="138" t="e">
        <f aca="false">+DATOS_[[#This Row],[SALARIO BASE Eq]]+DATOS_[[#This Row],[Tot COMPL.SAL Eq]]</f>
        <v>#DIV/0!</v>
      </c>
      <c r="CA1106" s="138" t="e">
        <f aca="false" t="array" ref="CA1106:CA1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6" s="138" t="e">
        <f aca="false">+DATOS_[[#This Row],[TOTAL SALARIO Eq]]+DATOS_[[#This Row],[Tot Extrasalarial Eq]]</f>
        <v>#DIV/0!</v>
      </c>
      <c r="CC1106" s="139" t="n">
        <f aca="false">DATOS_[[#This Row],[S.BASE]]</f>
        <v>0</v>
      </c>
      <c r="CD1106" s="139" t="n">
        <f aca="false">+SUM(DATOS_[[#This Row],[Conc.Sal.01]:[Conc.Sal.30]])</f>
        <v>0</v>
      </c>
      <c r="CE1106" s="139" t="n">
        <f aca="false">+DATOS_[[#This Row],[SALARIO BASE Ef]]+DATOS_[[#This Row],[Tot COMPL.SAL Ef]]</f>
        <v>0</v>
      </c>
      <c r="CF1106" s="139" t="n">
        <f aca="false">+SUM(DATOS_[[#This Row],[C.Extra.01]:[C.Extra.05]])</f>
        <v>0</v>
      </c>
      <c r="CG1106" s="139" t="n">
        <f aca="false">+DATOS_[[#This Row],[TOTAL SALARIO Ef]]+DATOS_[[#This Row],[Tot Extrasalarial Ef]]</f>
        <v>0</v>
      </c>
      <c r="CH1106" s="140" t="n">
        <f aca="false">MIN(IF(DATOS_[[#This Row],[Fecha Fin Contrato]]="",$D$4,DATOS_[[#This Row],[Fecha Fin Contrato]]),$D$4)-MAX(DATOS_[[#This Row],[Fecha de Contratación]],$D$3)+1</f>
        <v>1</v>
      </c>
      <c r="CI1106" s="141" t="str">
        <f aca="false">IF(COUNTIFS(DATOS_[id],DATOS_[[#This Row],[id]])&gt;1,DATOS_[[#This Row],[id]],"")</f>
        <v/>
      </c>
      <c r="CJ1106" s="141" t="n">
        <f aca="false">(Inicio!$G$10-DATOS_[[#This Row],[Fecha Nacimiento]])/365.25</f>
        <v>0</v>
      </c>
      <c r="CK1106" s="141" t="n">
        <f aca="false">(Inicio!$G$10-DATOS_[[#This Row],[Fecha de Antigüedad]])/365.25</f>
        <v>0</v>
      </c>
      <c r="CL1106" s="141" t="e">
        <f aca="false">+VLOOKUP(DATOS_[[#This Row],[Clave de Contrato]],TblTiposContrato13[],3,0)</f>
        <v>#N/A</v>
      </c>
      <c r="CM1106" s="141" t="e">
        <f aca="false">+VLOOKUP(DATOS_[[#This Row],[Clave de Contrato]],TblTiposContrato13[],4,0)</f>
        <v>#N/A</v>
      </c>
      <c r="CN1106" s="141" t="str">
        <f aca="false">VLOOKUP(DATOS_[[#This Row],[Edad]],CONTRATOS!TblRngEdad,2,1)</f>
        <v>20  o menos</v>
      </c>
      <c r="CO1106" s="141" t="str">
        <f aca="false">VLOOKUP(DATOS_[[#This Row],[Antigüedad]],TblRngAntg14[],2,1)</f>
        <v>0 a 1 años</v>
      </c>
    </row>
    <row r="1107" customFormat="false" ht="13.8" hidden="false" customHeight="false" outlineLevel="0" collapsed="false">
      <c r="D1107" s="128"/>
      <c r="E1107" s="129"/>
      <c r="F1107" s="129"/>
      <c r="G1107" s="129"/>
      <c r="H1107" s="130"/>
      <c r="I1107" s="131"/>
      <c r="J1107" s="128"/>
      <c r="K1107" s="132"/>
      <c r="L1107" s="132"/>
      <c r="M1107" s="133"/>
      <c r="N1107" s="133"/>
      <c r="O1107" s="133"/>
      <c r="P1107" s="129"/>
      <c r="Z1107" s="74"/>
      <c r="AA1107" s="75"/>
      <c r="AB1107" s="75"/>
      <c r="AC1107" s="129"/>
      <c r="AD1107" s="134"/>
      <c r="AE1107" s="134"/>
      <c r="AF1107" s="134"/>
      <c r="AG1107" s="134"/>
      <c r="AH1107" s="134"/>
      <c r="AI1107" s="134"/>
      <c r="AJ1107" s="134"/>
      <c r="AK1107" s="134"/>
      <c r="AL1107" s="134"/>
      <c r="AM1107" s="134"/>
      <c r="AN1107" s="134"/>
      <c r="AO1107" s="134"/>
      <c r="AP1107" s="134"/>
      <c r="AQ1107" s="134"/>
      <c r="AR1107" s="134"/>
      <c r="AS1107" s="134"/>
      <c r="AT1107" s="134"/>
      <c r="AU1107" s="134"/>
      <c r="AV1107" s="134"/>
      <c r="AW1107" s="134"/>
      <c r="AX1107" s="134"/>
      <c r="AY1107" s="134"/>
      <c r="AZ1107" s="134"/>
      <c r="BA1107" s="134"/>
      <c r="BB1107" s="134"/>
      <c r="BC1107" s="134"/>
      <c r="BD1107" s="134"/>
      <c r="BE1107" s="134"/>
      <c r="BF1107" s="134"/>
      <c r="BG1107" s="134"/>
      <c r="BH1107" s="134"/>
      <c r="BI1107" s="134"/>
      <c r="BJ1107" s="134"/>
      <c r="BK1107" s="134"/>
      <c r="BL1107" s="134"/>
      <c r="BM1107" s="135"/>
      <c r="BN1107" s="136" t="n">
        <f aca="false">+MAX($D$3,DATOS_[[#This Row],[Fecha Inicio Sit. Contract.]])</f>
        <v>0</v>
      </c>
      <c r="BO1107" s="136" t="n">
        <f aca="false">+MIN($D$4,DATOS_[[#This Row],[Fecha Fin Sit. Contract.]])</f>
        <v>0</v>
      </c>
      <c r="BP1107" s="137" t="n">
        <f aca="false">+DATOS_[[#This Row],[% de jornada]]*IF(DATOS_[[#This Row],[% jornada reducida]]="",1,DATOS_[[#This Row],[% jornada reducida]])</f>
        <v>0</v>
      </c>
      <c r="BQ1107" s="137" t="n">
        <f aca="false">+(DATOS_[[#This Row],[F.fin.cal]]-DATOS_[[#This Row],[F.ini.cal]]+1)/($D$4-$D$3+1)</f>
        <v>1</v>
      </c>
      <c r="BR1107" s="137" t="str">
        <f aca="false">IF(OR(AND(DATOS_[[#This Row],[Fecha Fin Contrato]]&lt;$D$3,DATOS_[[#This Row],[Fecha Fin Contrato]]&lt;&gt;""),DATOS_[[#This Row],[Fecha de Contratación]]&gt;$D$4),"Fuera","Dentro")</f>
        <v>Dentro</v>
      </c>
      <c r="BS1107" s="137" t="str">
        <f aca="false" t="array" ref="BS1107:BS1107">IF(MAX(IF(DATOS_[id]=DATOS_[[#This Row],[id]],DATOS_[F.fin.cal]))=DATOS_[[#This Row],[F.fin.cal]],"Sí","NO")</f>
        <v>Sí</v>
      </c>
      <c r="BT1107" s="137" t="str">
        <f aca="false">IF(AND(DATOS_[[#This Row],[% normaliz]]&lt;&gt;1,DATOS_[[#This Row],[% anualiz]]=1),"Sí","NO")</f>
        <v>Sí</v>
      </c>
      <c r="BU1107" s="137" t="str">
        <f aca="false">IF(AND(DATOS_[[#This Row],[% normaliz]]=1,DATOS_[[#This Row],[% anualiz]]&lt;&gt;1),"Sí","NO")</f>
        <v>NO</v>
      </c>
      <c r="BV1107" s="137" t="str">
        <f aca="false">IF(AND(DATOS_[[#This Row],[% normaliz]]&lt;&gt;1,DATOS_[[#This Row],[% anualiz]]&lt;&gt;1),"Sí","NO")</f>
        <v>NO</v>
      </c>
      <c r="BW1107" s="137" t="str">
        <f aca="false">+IF(DATOS_[[#This Row],[% normaliz]]*DATOS_[[#This Row],[% anualiz]]=1,"NO","Sí")</f>
        <v>Sí</v>
      </c>
      <c r="BX1107" s="138" t="e">
        <f aca="false">(DATOS_[[#This Row],[S.BASE]]*(1/DATOS_[[#This Row],[% normaliz]])*(1/DATOS_[[#This Row],[% anualiz]]))*IF(DATOS_[[#This Row],[Check Equiparado]]="Sí",1,0)</f>
        <v>#DIV/0!</v>
      </c>
      <c r="BY1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7" s="138" t="e">
        <f aca="false">+DATOS_[[#This Row],[SALARIO BASE Eq]]+DATOS_[[#This Row],[Tot COMPL.SAL Eq]]</f>
        <v>#DIV/0!</v>
      </c>
      <c r="CA1107" s="138" t="e">
        <f aca="false" t="array" ref="CA1107:CA1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7" s="138" t="e">
        <f aca="false">+DATOS_[[#This Row],[TOTAL SALARIO Eq]]+DATOS_[[#This Row],[Tot Extrasalarial Eq]]</f>
        <v>#DIV/0!</v>
      </c>
      <c r="CC1107" s="139" t="n">
        <f aca="false">DATOS_[[#This Row],[S.BASE]]</f>
        <v>0</v>
      </c>
      <c r="CD1107" s="139" t="n">
        <f aca="false">+SUM(DATOS_[[#This Row],[Conc.Sal.01]:[Conc.Sal.30]])</f>
        <v>0</v>
      </c>
      <c r="CE1107" s="139" t="n">
        <f aca="false">+DATOS_[[#This Row],[SALARIO BASE Ef]]+DATOS_[[#This Row],[Tot COMPL.SAL Ef]]</f>
        <v>0</v>
      </c>
      <c r="CF1107" s="139" t="n">
        <f aca="false">+SUM(DATOS_[[#This Row],[C.Extra.01]:[C.Extra.05]])</f>
        <v>0</v>
      </c>
      <c r="CG1107" s="139" t="n">
        <f aca="false">+DATOS_[[#This Row],[TOTAL SALARIO Ef]]+DATOS_[[#This Row],[Tot Extrasalarial Ef]]</f>
        <v>0</v>
      </c>
      <c r="CH1107" s="140" t="n">
        <f aca="false">MIN(IF(DATOS_[[#This Row],[Fecha Fin Contrato]]="",$D$4,DATOS_[[#This Row],[Fecha Fin Contrato]]),$D$4)-MAX(DATOS_[[#This Row],[Fecha de Contratación]],$D$3)+1</f>
        <v>1</v>
      </c>
      <c r="CI1107" s="141" t="str">
        <f aca="false">IF(COUNTIFS(DATOS_[id],DATOS_[[#This Row],[id]])&gt;1,DATOS_[[#This Row],[id]],"")</f>
        <v/>
      </c>
      <c r="CJ1107" s="141" t="n">
        <f aca="false">(Inicio!$G$10-DATOS_[[#This Row],[Fecha Nacimiento]])/365.25</f>
        <v>0</v>
      </c>
      <c r="CK1107" s="141" t="n">
        <f aca="false">(Inicio!$G$10-DATOS_[[#This Row],[Fecha de Antigüedad]])/365.25</f>
        <v>0</v>
      </c>
      <c r="CL1107" s="141" t="e">
        <f aca="false">+VLOOKUP(DATOS_[[#This Row],[Clave de Contrato]],TblTiposContrato13[],3,0)</f>
        <v>#N/A</v>
      </c>
      <c r="CM1107" s="141" t="e">
        <f aca="false">+VLOOKUP(DATOS_[[#This Row],[Clave de Contrato]],TblTiposContrato13[],4,0)</f>
        <v>#N/A</v>
      </c>
      <c r="CN1107" s="141" t="str">
        <f aca="false">VLOOKUP(DATOS_[[#This Row],[Edad]],CONTRATOS!TblRngEdad,2,1)</f>
        <v>20  o menos</v>
      </c>
      <c r="CO1107" s="141" t="str">
        <f aca="false">VLOOKUP(DATOS_[[#This Row],[Antigüedad]],TblRngAntg14[],2,1)</f>
        <v>0 a 1 años</v>
      </c>
    </row>
    <row r="1108" customFormat="false" ht="13.8" hidden="false" customHeight="false" outlineLevel="0" collapsed="false">
      <c r="D1108" s="128"/>
      <c r="E1108" s="129"/>
      <c r="F1108" s="129"/>
      <c r="G1108" s="129"/>
      <c r="H1108" s="130"/>
      <c r="I1108" s="131"/>
      <c r="J1108" s="128"/>
      <c r="K1108" s="132"/>
      <c r="L1108" s="132"/>
      <c r="M1108" s="133"/>
      <c r="N1108" s="133"/>
      <c r="O1108" s="133"/>
      <c r="P1108" s="129"/>
      <c r="Z1108" s="74"/>
      <c r="AA1108" s="75"/>
      <c r="AB1108" s="75"/>
      <c r="AC1108" s="129"/>
      <c r="AD1108" s="134"/>
      <c r="AE1108" s="134"/>
      <c r="AF1108" s="134"/>
      <c r="AG1108" s="134"/>
      <c r="AH1108" s="134"/>
      <c r="AI1108" s="134"/>
      <c r="AJ1108" s="134"/>
      <c r="AK1108" s="134"/>
      <c r="AL1108" s="134"/>
      <c r="AM1108" s="134"/>
      <c r="AN1108" s="134"/>
      <c r="AO1108" s="134"/>
      <c r="AP1108" s="134"/>
      <c r="AQ1108" s="134"/>
      <c r="AR1108" s="134"/>
      <c r="AS1108" s="134"/>
      <c r="AT1108" s="134"/>
      <c r="AU1108" s="134"/>
      <c r="AV1108" s="134"/>
      <c r="AW1108" s="134"/>
      <c r="AX1108" s="134"/>
      <c r="AY1108" s="134"/>
      <c r="AZ1108" s="134"/>
      <c r="BA1108" s="134"/>
      <c r="BB1108" s="134"/>
      <c r="BC1108" s="134"/>
      <c r="BD1108" s="134"/>
      <c r="BE1108" s="134"/>
      <c r="BF1108" s="134"/>
      <c r="BG1108" s="134"/>
      <c r="BH1108" s="134"/>
      <c r="BI1108" s="134"/>
      <c r="BJ1108" s="134"/>
      <c r="BK1108" s="134"/>
      <c r="BL1108" s="134"/>
      <c r="BM1108" s="135"/>
      <c r="BN1108" s="136" t="n">
        <f aca="false">+MAX($D$3,DATOS_[[#This Row],[Fecha Inicio Sit. Contract.]])</f>
        <v>0</v>
      </c>
      <c r="BO1108" s="136" t="n">
        <f aca="false">+MIN($D$4,DATOS_[[#This Row],[Fecha Fin Sit. Contract.]])</f>
        <v>0</v>
      </c>
      <c r="BP1108" s="137" t="n">
        <f aca="false">+DATOS_[[#This Row],[% de jornada]]*IF(DATOS_[[#This Row],[% jornada reducida]]="",1,DATOS_[[#This Row],[% jornada reducida]])</f>
        <v>0</v>
      </c>
      <c r="BQ1108" s="137" t="n">
        <f aca="false">+(DATOS_[[#This Row],[F.fin.cal]]-DATOS_[[#This Row],[F.ini.cal]]+1)/($D$4-$D$3+1)</f>
        <v>1</v>
      </c>
      <c r="BR1108" s="137" t="str">
        <f aca="false">IF(OR(AND(DATOS_[[#This Row],[Fecha Fin Contrato]]&lt;$D$3,DATOS_[[#This Row],[Fecha Fin Contrato]]&lt;&gt;""),DATOS_[[#This Row],[Fecha de Contratación]]&gt;$D$4),"Fuera","Dentro")</f>
        <v>Dentro</v>
      </c>
      <c r="BS1108" s="137" t="str">
        <f aca="false" t="array" ref="BS1108:BS1108">IF(MAX(IF(DATOS_[id]=DATOS_[[#This Row],[id]],DATOS_[F.fin.cal]))=DATOS_[[#This Row],[F.fin.cal]],"Sí","NO")</f>
        <v>Sí</v>
      </c>
      <c r="BT1108" s="137" t="str">
        <f aca="false">IF(AND(DATOS_[[#This Row],[% normaliz]]&lt;&gt;1,DATOS_[[#This Row],[% anualiz]]=1),"Sí","NO")</f>
        <v>Sí</v>
      </c>
      <c r="BU1108" s="137" t="str">
        <f aca="false">IF(AND(DATOS_[[#This Row],[% normaliz]]=1,DATOS_[[#This Row],[% anualiz]]&lt;&gt;1),"Sí","NO")</f>
        <v>NO</v>
      </c>
      <c r="BV1108" s="137" t="str">
        <f aca="false">IF(AND(DATOS_[[#This Row],[% normaliz]]&lt;&gt;1,DATOS_[[#This Row],[% anualiz]]&lt;&gt;1),"Sí","NO")</f>
        <v>NO</v>
      </c>
      <c r="BW1108" s="137" t="str">
        <f aca="false">+IF(DATOS_[[#This Row],[% normaliz]]*DATOS_[[#This Row],[% anualiz]]=1,"NO","Sí")</f>
        <v>Sí</v>
      </c>
      <c r="BX1108" s="138" t="e">
        <f aca="false">(DATOS_[[#This Row],[S.BASE]]*(1/DATOS_[[#This Row],[% normaliz]])*(1/DATOS_[[#This Row],[% anualiz]]))*IF(DATOS_[[#This Row],[Check Equiparado]]="Sí",1,0)</f>
        <v>#DIV/0!</v>
      </c>
      <c r="BY1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8" s="138" t="e">
        <f aca="false">+DATOS_[[#This Row],[SALARIO BASE Eq]]+DATOS_[[#This Row],[Tot COMPL.SAL Eq]]</f>
        <v>#DIV/0!</v>
      </c>
      <c r="CA1108" s="138" t="e">
        <f aca="false" t="array" ref="CA1108:CA1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8" s="138" t="e">
        <f aca="false">+DATOS_[[#This Row],[TOTAL SALARIO Eq]]+DATOS_[[#This Row],[Tot Extrasalarial Eq]]</f>
        <v>#DIV/0!</v>
      </c>
      <c r="CC1108" s="139" t="n">
        <f aca="false">DATOS_[[#This Row],[S.BASE]]</f>
        <v>0</v>
      </c>
      <c r="CD1108" s="139" t="n">
        <f aca="false">+SUM(DATOS_[[#This Row],[Conc.Sal.01]:[Conc.Sal.30]])</f>
        <v>0</v>
      </c>
      <c r="CE1108" s="139" t="n">
        <f aca="false">+DATOS_[[#This Row],[SALARIO BASE Ef]]+DATOS_[[#This Row],[Tot COMPL.SAL Ef]]</f>
        <v>0</v>
      </c>
      <c r="CF1108" s="139" t="n">
        <f aca="false">+SUM(DATOS_[[#This Row],[C.Extra.01]:[C.Extra.05]])</f>
        <v>0</v>
      </c>
      <c r="CG1108" s="139" t="n">
        <f aca="false">+DATOS_[[#This Row],[TOTAL SALARIO Ef]]+DATOS_[[#This Row],[Tot Extrasalarial Ef]]</f>
        <v>0</v>
      </c>
      <c r="CH1108" s="140" t="n">
        <f aca="false">MIN(IF(DATOS_[[#This Row],[Fecha Fin Contrato]]="",$D$4,DATOS_[[#This Row],[Fecha Fin Contrato]]),$D$4)-MAX(DATOS_[[#This Row],[Fecha de Contratación]],$D$3)+1</f>
        <v>1</v>
      </c>
      <c r="CI1108" s="141" t="str">
        <f aca="false">IF(COUNTIFS(DATOS_[id],DATOS_[[#This Row],[id]])&gt;1,DATOS_[[#This Row],[id]],"")</f>
        <v/>
      </c>
      <c r="CJ1108" s="141" t="n">
        <f aca="false">(Inicio!$G$10-DATOS_[[#This Row],[Fecha Nacimiento]])/365.25</f>
        <v>0</v>
      </c>
      <c r="CK1108" s="141" t="n">
        <f aca="false">(Inicio!$G$10-DATOS_[[#This Row],[Fecha de Antigüedad]])/365.25</f>
        <v>0</v>
      </c>
      <c r="CL1108" s="141" t="e">
        <f aca="false">+VLOOKUP(DATOS_[[#This Row],[Clave de Contrato]],TblTiposContrato13[],3,0)</f>
        <v>#N/A</v>
      </c>
      <c r="CM1108" s="141" t="e">
        <f aca="false">+VLOOKUP(DATOS_[[#This Row],[Clave de Contrato]],TblTiposContrato13[],4,0)</f>
        <v>#N/A</v>
      </c>
      <c r="CN1108" s="141" t="str">
        <f aca="false">VLOOKUP(DATOS_[[#This Row],[Edad]],CONTRATOS!TblRngEdad,2,1)</f>
        <v>20  o menos</v>
      </c>
      <c r="CO1108" s="141" t="str">
        <f aca="false">VLOOKUP(DATOS_[[#This Row],[Antigüedad]],TblRngAntg14[],2,1)</f>
        <v>0 a 1 años</v>
      </c>
    </row>
    <row r="1109" customFormat="false" ht="13.8" hidden="false" customHeight="false" outlineLevel="0" collapsed="false">
      <c r="D1109" s="128"/>
      <c r="E1109" s="129"/>
      <c r="F1109" s="129"/>
      <c r="G1109" s="129"/>
      <c r="H1109" s="130"/>
      <c r="I1109" s="131"/>
      <c r="J1109" s="128"/>
      <c r="K1109" s="132"/>
      <c r="L1109" s="132"/>
      <c r="M1109" s="133"/>
      <c r="N1109" s="133"/>
      <c r="O1109" s="133"/>
      <c r="P1109" s="129"/>
      <c r="Z1109" s="74"/>
      <c r="AA1109" s="75"/>
      <c r="AB1109" s="75"/>
      <c r="AC1109" s="129"/>
      <c r="AD1109" s="134"/>
      <c r="AE1109" s="134"/>
      <c r="AF1109" s="134"/>
      <c r="AG1109" s="134"/>
      <c r="AH1109" s="134"/>
      <c r="AI1109" s="134"/>
      <c r="AJ1109" s="134"/>
      <c r="AK1109" s="134"/>
      <c r="AL1109" s="134"/>
      <c r="AM1109" s="134"/>
      <c r="AN1109" s="134"/>
      <c r="AO1109" s="134"/>
      <c r="AP1109" s="134"/>
      <c r="AQ1109" s="134"/>
      <c r="AR1109" s="134"/>
      <c r="AS1109" s="134"/>
      <c r="AT1109" s="134"/>
      <c r="AU1109" s="134"/>
      <c r="AV1109" s="134"/>
      <c r="AW1109" s="134"/>
      <c r="AX1109" s="134"/>
      <c r="AY1109" s="134"/>
      <c r="AZ1109" s="134"/>
      <c r="BA1109" s="134"/>
      <c r="BB1109" s="134"/>
      <c r="BC1109" s="134"/>
      <c r="BD1109" s="134"/>
      <c r="BE1109" s="134"/>
      <c r="BF1109" s="134"/>
      <c r="BG1109" s="134"/>
      <c r="BH1109" s="134"/>
      <c r="BI1109" s="134"/>
      <c r="BJ1109" s="134"/>
      <c r="BK1109" s="134"/>
      <c r="BL1109" s="134"/>
      <c r="BM1109" s="135"/>
      <c r="BN1109" s="136" t="n">
        <f aca="false">+MAX($D$3,DATOS_[[#This Row],[Fecha Inicio Sit. Contract.]])</f>
        <v>0</v>
      </c>
      <c r="BO1109" s="136" t="n">
        <f aca="false">+MIN($D$4,DATOS_[[#This Row],[Fecha Fin Sit. Contract.]])</f>
        <v>0</v>
      </c>
      <c r="BP1109" s="137" t="n">
        <f aca="false">+DATOS_[[#This Row],[% de jornada]]*IF(DATOS_[[#This Row],[% jornada reducida]]="",1,DATOS_[[#This Row],[% jornada reducida]])</f>
        <v>0</v>
      </c>
      <c r="BQ1109" s="137" t="n">
        <f aca="false">+(DATOS_[[#This Row],[F.fin.cal]]-DATOS_[[#This Row],[F.ini.cal]]+1)/($D$4-$D$3+1)</f>
        <v>1</v>
      </c>
      <c r="BR1109" s="137" t="str">
        <f aca="false">IF(OR(AND(DATOS_[[#This Row],[Fecha Fin Contrato]]&lt;$D$3,DATOS_[[#This Row],[Fecha Fin Contrato]]&lt;&gt;""),DATOS_[[#This Row],[Fecha de Contratación]]&gt;$D$4),"Fuera","Dentro")</f>
        <v>Dentro</v>
      </c>
      <c r="BS1109" s="137" t="str">
        <f aca="false" t="array" ref="BS1109:BS1109">IF(MAX(IF(DATOS_[id]=DATOS_[[#This Row],[id]],DATOS_[F.fin.cal]))=DATOS_[[#This Row],[F.fin.cal]],"Sí","NO")</f>
        <v>Sí</v>
      </c>
      <c r="BT1109" s="137" t="str">
        <f aca="false">IF(AND(DATOS_[[#This Row],[% normaliz]]&lt;&gt;1,DATOS_[[#This Row],[% anualiz]]=1),"Sí","NO")</f>
        <v>Sí</v>
      </c>
      <c r="BU1109" s="137" t="str">
        <f aca="false">IF(AND(DATOS_[[#This Row],[% normaliz]]=1,DATOS_[[#This Row],[% anualiz]]&lt;&gt;1),"Sí","NO")</f>
        <v>NO</v>
      </c>
      <c r="BV1109" s="137" t="str">
        <f aca="false">IF(AND(DATOS_[[#This Row],[% normaliz]]&lt;&gt;1,DATOS_[[#This Row],[% anualiz]]&lt;&gt;1),"Sí","NO")</f>
        <v>NO</v>
      </c>
      <c r="BW1109" s="137" t="str">
        <f aca="false">+IF(DATOS_[[#This Row],[% normaliz]]*DATOS_[[#This Row],[% anualiz]]=1,"NO","Sí")</f>
        <v>Sí</v>
      </c>
      <c r="BX1109" s="138" t="e">
        <f aca="false">(DATOS_[[#This Row],[S.BASE]]*(1/DATOS_[[#This Row],[% normaliz]])*(1/DATOS_[[#This Row],[% anualiz]]))*IF(DATOS_[[#This Row],[Check Equiparado]]="Sí",1,0)</f>
        <v>#DIV/0!</v>
      </c>
      <c r="BY1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9" s="138" t="e">
        <f aca="false">+DATOS_[[#This Row],[SALARIO BASE Eq]]+DATOS_[[#This Row],[Tot COMPL.SAL Eq]]</f>
        <v>#DIV/0!</v>
      </c>
      <c r="CA1109" s="138" t="e">
        <f aca="false" t="array" ref="CA1109:CA1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9" s="138" t="e">
        <f aca="false">+DATOS_[[#This Row],[TOTAL SALARIO Eq]]+DATOS_[[#This Row],[Tot Extrasalarial Eq]]</f>
        <v>#DIV/0!</v>
      </c>
      <c r="CC1109" s="139" t="n">
        <f aca="false">DATOS_[[#This Row],[S.BASE]]</f>
        <v>0</v>
      </c>
      <c r="CD1109" s="139" t="n">
        <f aca="false">+SUM(DATOS_[[#This Row],[Conc.Sal.01]:[Conc.Sal.30]])</f>
        <v>0</v>
      </c>
      <c r="CE1109" s="139" t="n">
        <f aca="false">+DATOS_[[#This Row],[SALARIO BASE Ef]]+DATOS_[[#This Row],[Tot COMPL.SAL Ef]]</f>
        <v>0</v>
      </c>
      <c r="CF1109" s="139" t="n">
        <f aca="false">+SUM(DATOS_[[#This Row],[C.Extra.01]:[C.Extra.05]])</f>
        <v>0</v>
      </c>
      <c r="CG1109" s="139" t="n">
        <f aca="false">+DATOS_[[#This Row],[TOTAL SALARIO Ef]]+DATOS_[[#This Row],[Tot Extrasalarial Ef]]</f>
        <v>0</v>
      </c>
      <c r="CH1109" s="140" t="n">
        <f aca="false">MIN(IF(DATOS_[[#This Row],[Fecha Fin Contrato]]="",$D$4,DATOS_[[#This Row],[Fecha Fin Contrato]]),$D$4)-MAX(DATOS_[[#This Row],[Fecha de Contratación]],$D$3)+1</f>
        <v>1</v>
      </c>
      <c r="CI1109" s="141" t="str">
        <f aca="false">IF(COUNTIFS(DATOS_[id],DATOS_[[#This Row],[id]])&gt;1,DATOS_[[#This Row],[id]],"")</f>
        <v/>
      </c>
      <c r="CJ1109" s="141" t="n">
        <f aca="false">(Inicio!$G$10-DATOS_[[#This Row],[Fecha Nacimiento]])/365.25</f>
        <v>0</v>
      </c>
      <c r="CK1109" s="141" t="n">
        <f aca="false">(Inicio!$G$10-DATOS_[[#This Row],[Fecha de Antigüedad]])/365.25</f>
        <v>0</v>
      </c>
      <c r="CL1109" s="141" t="e">
        <f aca="false">+VLOOKUP(DATOS_[[#This Row],[Clave de Contrato]],TblTiposContrato13[],3,0)</f>
        <v>#N/A</v>
      </c>
      <c r="CM1109" s="141" t="e">
        <f aca="false">+VLOOKUP(DATOS_[[#This Row],[Clave de Contrato]],TblTiposContrato13[],4,0)</f>
        <v>#N/A</v>
      </c>
      <c r="CN1109" s="141" t="str">
        <f aca="false">VLOOKUP(DATOS_[[#This Row],[Edad]],CONTRATOS!TblRngEdad,2,1)</f>
        <v>20  o menos</v>
      </c>
      <c r="CO1109" s="141" t="str">
        <f aca="false">VLOOKUP(DATOS_[[#This Row],[Antigüedad]],TblRngAntg14[],2,1)</f>
        <v>0 a 1 años</v>
      </c>
    </row>
    <row r="1110" customFormat="false" ht="13.8" hidden="false" customHeight="false" outlineLevel="0" collapsed="false">
      <c r="D1110" s="128"/>
      <c r="E1110" s="129"/>
      <c r="F1110" s="129"/>
      <c r="G1110" s="129"/>
      <c r="H1110" s="130"/>
      <c r="I1110" s="131"/>
      <c r="J1110" s="128"/>
      <c r="K1110" s="132"/>
      <c r="L1110" s="132"/>
      <c r="M1110" s="133"/>
      <c r="N1110" s="133"/>
      <c r="O1110" s="133"/>
      <c r="P1110" s="129"/>
      <c r="Z1110" s="74"/>
      <c r="AA1110" s="75"/>
      <c r="AB1110" s="75"/>
      <c r="AC1110" s="129"/>
      <c r="AD1110" s="134"/>
      <c r="AE1110" s="134"/>
      <c r="AF1110" s="134"/>
      <c r="AG1110" s="134"/>
      <c r="AH1110" s="134"/>
      <c r="AI1110" s="134"/>
      <c r="AJ1110" s="134"/>
      <c r="AK1110" s="134"/>
      <c r="AL1110" s="134"/>
      <c r="AM1110" s="134"/>
      <c r="AN1110" s="134"/>
      <c r="AO1110" s="134"/>
      <c r="AP1110" s="134"/>
      <c r="AQ1110" s="134"/>
      <c r="AR1110" s="134"/>
      <c r="AS1110" s="134"/>
      <c r="AT1110" s="134"/>
      <c r="AU1110" s="134"/>
      <c r="AV1110" s="134"/>
      <c r="AW1110" s="134"/>
      <c r="AX1110" s="134"/>
      <c r="AY1110" s="134"/>
      <c r="AZ1110" s="134"/>
      <c r="BA1110" s="134"/>
      <c r="BB1110" s="134"/>
      <c r="BC1110" s="134"/>
      <c r="BD1110" s="134"/>
      <c r="BE1110" s="134"/>
      <c r="BF1110" s="134"/>
      <c r="BG1110" s="134"/>
      <c r="BH1110" s="134"/>
      <c r="BI1110" s="134"/>
      <c r="BJ1110" s="134"/>
      <c r="BK1110" s="134"/>
      <c r="BL1110" s="134"/>
      <c r="BM1110" s="135"/>
      <c r="BN1110" s="136" t="n">
        <f aca="false">+MAX($D$3,DATOS_[[#This Row],[Fecha Inicio Sit. Contract.]])</f>
        <v>0</v>
      </c>
      <c r="BO1110" s="136" t="n">
        <f aca="false">+MIN($D$4,DATOS_[[#This Row],[Fecha Fin Sit. Contract.]])</f>
        <v>0</v>
      </c>
      <c r="BP1110" s="137" t="n">
        <f aca="false">+DATOS_[[#This Row],[% de jornada]]*IF(DATOS_[[#This Row],[% jornada reducida]]="",1,DATOS_[[#This Row],[% jornada reducida]])</f>
        <v>0</v>
      </c>
      <c r="BQ1110" s="137" t="n">
        <f aca="false">+(DATOS_[[#This Row],[F.fin.cal]]-DATOS_[[#This Row],[F.ini.cal]]+1)/($D$4-$D$3+1)</f>
        <v>1</v>
      </c>
      <c r="BR1110" s="137" t="str">
        <f aca="false">IF(OR(AND(DATOS_[[#This Row],[Fecha Fin Contrato]]&lt;$D$3,DATOS_[[#This Row],[Fecha Fin Contrato]]&lt;&gt;""),DATOS_[[#This Row],[Fecha de Contratación]]&gt;$D$4),"Fuera","Dentro")</f>
        <v>Dentro</v>
      </c>
      <c r="BS1110" s="137" t="str">
        <f aca="false" t="array" ref="BS1110:BS1110">IF(MAX(IF(DATOS_[id]=DATOS_[[#This Row],[id]],DATOS_[F.fin.cal]))=DATOS_[[#This Row],[F.fin.cal]],"Sí","NO")</f>
        <v>Sí</v>
      </c>
      <c r="BT1110" s="137" t="str">
        <f aca="false">IF(AND(DATOS_[[#This Row],[% normaliz]]&lt;&gt;1,DATOS_[[#This Row],[% anualiz]]=1),"Sí","NO")</f>
        <v>Sí</v>
      </c>
      <c r="BU1110" s="137" t="str">
        <f aca="false">IF(AND(DATOS_[[#This Row],[% normaliz]]=1,DATOS_[[#This Row],[% anualiz]]&lt;&gt;1),"Sí","NO")</f>
        <v>NO</v>
      </c>
      <c r="BV1110" s="137" t="str">
        <f aca="false">IF(AND(DATOS_[[#This Row],[% normaliz]]&lt;&gt;1,DATOS_[[#This Row],[% anualiz]]&lt;&gt;1),"Sí","NO")</f>
        <v>NO</v>
      </c>
      <c r="BW1110" s="137" t="str">
        <f aca="false">+IF(DATOS_[[#This Row],[% normaliz]]*DATOS_[[#This Row],[% anualiz]]=1,"NO","Sí")</f>
        <v>Sí</v>
      </c>
      <c r="BX1110" s="138" t="e">
        <f aca="false">(DATOS_[[#This Row],[S.BASE]]*(1/DATOS_[[#This Row],[% normaliz]])*(1/DATOS_[[#This Row],[% anualiz]]))*IF(DATOS_[[#This Row],[Check Equiparado]]="Sí",1,0)</f>
        <v>#DIV/0!</v>
      </c>
      <c r="BY1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0" s="138" t="e">
        <f aca="false">+DATOS_[[#This Row],[SALARIO BASE Eq]]+DATOS_[[#This Row],[Tot COMPL.SAL Eq]]</f>
        <v>#DIV/0!</v>
      </c>
      <c r="CA1110" s="138" t="e">
        <f aca="false" t="array" ref="CA1110:CA1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0" s="138" t="e">
        <f aca="false">+DATOS_[[#This Row],[TOTAL SALARIO Eq]]+DATOS_[[#This Row],[Tot Extrasalarial Eq]]</f>
        <v>#DIV/0!</v>
      </c>
      <c r="CC1110" s="139" t="n">
        <f aca="false">DATOS_[[#This Row],[S.BASE]]</f>
        <v>0</v>
      </c>
      <c r="CD1110" s="139" t="n">
        <f aca="false">+SUM(DATOS_[[#This Row],[Conc.Sal.01]:[Conc.Sal.30]])</f>
        <v>0</v>
      </c>
      <c r="CE1110" s="139" t="n">
        <f aca="false">+DATOS_[[#This Row],[SALARIO BASE Ef]]+DATOS_[[#This Row],[Tot COMPL.SAL Ef]]</f>
        <v>0</v>
      </c>
      <c r="CF1110" s="139" t="n">
        <f aca="false">+SUM(DATOS_[[#This Row],[C.Extra.01]:[C.Extra.05]])</f>
        <v>0</v>
      </c>
      <c r="CG1110" s="139" t="n">
        <f aca="false">+DATOS_[[#This Row],[TOTAL SALARIO Ef]]+DATOS_[[#This Row],[Tot Extrasalarial Ef]]</f>
        <v>0</v>
      </c>
      <c r="CH1110" s="140" t="n">
        <f aca="false">MIN(IF(DATOS_[[#This Row],[Fecha Fin Contrato]]="",$D$4,DATOS_[[#This Row],[Fecha Fin Contrato]]),$D$4)-MAX(DATOS_[[#This Row],[Fecha de Contratación]],$D$3)+1</f>
        <v>1</v>
      </c>
      <c r="CI1110" s="141" t="str">
        <f aca="false">IF(COUNTIFS(DATOS_[id],DATOS_[[#This Row],[id]])&gt;1,DATOS_[[#This Row],[id]],"")</f>
        <v/>
      </c>
      <c r="CJ1110" s="141" t="n">
        <f aca="false">(Inicio!$G$10-DATOS_[[#This Row],[Fecha Nacimiento]])/365.25</f>
        <v>0</v>
      </c>
      <c r="CK1110" s="141" t="n">
        <f aca="false">(Inicio!$G$10-DATOS_[[#This Row],[Fecha de Antigüedad]])/365.25</f>
        <v>0</v>
      </c>
      <c r="CL1110" s="141" t="e">
        <f aca="false">+VLOOKUP(DATOS_[[#This Row],[Clave de Contrato]],TblTiposContrato13[],3,0)</f>
        <v>#N/A</v>
      </c>
      <c r="CM1110" s="141" t="e">
        <f aca="false">+VLOOKUP(DATOS_[[#This Row],[Clave de Contrato]],TblTiposContrato13[],4,0)</f>
        <v>#N/A</v>
      </c>
      <c r="CN1110" s="141" t="str">
        <f aca="false">VLOOKUP(DATOS_[[#This Row],[Edad]],CONTRATOS!TblRngEdad,2,1)</f>
        <v>20  o menos</v>
      </c>
      <c r="CO1110" s="141" t="str">
        <f aca="false">VLOOKUP(DATOS_[[#This Row],[Antigüedad]],TblRngAntg14[],2,1)</f>
        <v>0 a 1 años</v>
      </c>
    </row>
    <row r="1111" customFormat="false" ht="13.8" hidden="false" customHeight="false" outlineLevel="0" collapsed="false">
      <c r="D1111" s="128"/>
      <c r="E1111" s="129"/>
      <c r="F1111" s="129"/>
      <c r="G1111" s="129"/>
      <c r="H1111" s="130"/>
      <c r="I1111" s="131"/>
      <c r="J1111" s="128"/>
      <c r="K1111" s="132"/>
      <c r="L1111" s="132"/>
      <c r="M1111" s="133"/>
      <c r="N1111" s="133"/>
      <c r="O1111" s="133"/>
      <c r="P1111" s="129"/>
      <c r="Z1111" s="74"/>
      <c r="AA1111" s="75"/>
      <c r="AB1111" s="75"/>
      <c r="AC1111" s="129"/>
      <c r="AD1111" s="134"/>
      <c r="AE1111" s="134"/>
      <c r="AF1111" s="134"/>
      <c r="AG1111" s="134"/>
      <c r="AH1111" s="134"/>
      <c r="AI1111" s="134"/>
      <c r="AJ1111" s="134"/>
      <c r="AK1111" s="134"/>
      <c r="AL1111" s="134"/>
      <c r="AM1111" s="134"/>
      <c r="AN1111" s="134"/>
      <c r="AO1111" s="134"/>
      <c r="AP1111" s="134"/>
      <c r="AQ1111" s="134"/>
      <c r="AR1111" s="134"/>
      <c r="AS1111" s="134"/>
      <c r="AT1111" s="134"/>
      <c r="AU1111" s="134"/>
      <c r="AV1111" s="134"/>
      <c r="AW1111" s="134"/>
      <c r="AX1111" s="134"/>
      <c r="AY1111" s="134"/>
      <c r="AZ1111" s="134"/>
      <c r="BA1111" s="134"/>
      <c r="BB1111" s="134"/>
      <c r="BC1111" s="134"/>
      <c r="BD1111" s="134"/>
      <c r="BE1111" s="134"/>
      <c r="BF1111" s="134"/>
      <c r="BG1111" s="134"/>
      <c r="BH1111" s="134"/>
      <c r="BI1111" s="134"/>
      <c r="BJ1111" s="134"/>
      <c r="BK1111" s="134"/>
      <c r="BL1111" s="134"/>
      <c r="BM1111" s="135"/>
      <c r="BN1111" s="136" t="n">
        <f aca="false">+MAX($D$3,DATOS_[[#This Row],[Fecha Inicio Sit. Contract.]])</f>
        <v>0</v>
      </c>
      <c r="BO1111" s="136" t="n">
        <f aca="false">+MIN($D$4,DATOS_[[#This Row],[Fecha Fin Sit. Contract.]])</f>
        <v>0</v>
      </c>
      <c r="BP1111" s="137" t="n">
        <f aca="false">+DATOS_[[#This Row],[% de jornada]]*IF(DATOS_[[#This Row],[% jornada reducida]]="",1,DATOS_[[#This Row],[% jornada reducida]])</f>
        <v>0</v>
      </c>
      <c r="BQ1111" s="137" t="n">
        <f aca="false">+(DATOS_[[#This Row],[F.fin.cal]]-DATOS_[[#This Row],[F.ini.cal]]+1)/($D$4-$D$3+1)</f>
        <v>1</v>
      </c>
      <c r="BR1111" s="137" t="str">
        <f aca="false">IF(OR(AND(DATOS_[[#This Row],[Fecha Fin Contrato]]&lt;$D$3,DATOS_[[#This Row],[Fecha Fin Contrato]]&lt;&gt;""),DATOS_[[#This Row],[Fecha de Contratación]]&gt;$D$4),"Fuera","Dentro")</f>
        <v>Dentro</v>
      </c>
      <c r="BS1111" s="137" t="str">
        <f aca="false" t="array" ref="BS1111:BS1111">IF(MAX(IF(DATOS_[id]=DATOS_[[#This Row],[id]],DATOS_[F.fin.cal]))=DATOS_[[#This Row],[F.fin.cal]],"Sí","NO")</f>
        <v>Sí</v>
      </c>
      <c r="BT1111" s="137" t="str">
        <f aca="false">IF(AND(DATOS_[[#This Row],[% normaliz]]&lt;&gt;1,DATOS_[[#This Row],[% anualiz]]=1),"Sí","NO")</f>
        <v>Sí</v>
      </c>
      <c r="BU1111" s="137" t="str">
        <f aca="false">IF(AND(DATOS_[[#This Row],[% normaliz]]=1,DATOS_[[#This Row],[% anualiz]]&lt;&gt;1),"Sí","NO")</f>
        <v>NO</v>
      </c>
      <c r="BV1111" s="137" t="str">
        <f aca="false">IF(AND(DATOS_[[#This Row],[% normaliz]]&lt;&gt;1,DATOS_[[#This Row],[% anualiz]]&lt;&gt;1),"Sí","NO")</f>
        <v>NO</v>
      </c>
      <c r="BW1111" s="137" t="str">
        <f aca="false">+IF(DATOS_[[#This Row],[% normaliz]]*DATOS_[[#This Row],[% anualiz]]=1,"NO","Sí")</f>
        <v>Sí</v>
      </c>
      <c r="BX1111" s="138" t="e">
        <f aca="false">(DATOS_[[#This Row],[S.BASE]]*(1/DATOS_[[#This Row],[% normaliz]])*(1/DATOS_[[#This Row],[% anualiz]]))*IF(DATOS_[[#This Row],[Check Equiparado]]="Sí",1,0)</f>
        <v>#DIV/0!</v>
      </c>
      <c r="BY1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1" s="138" t="e">
        <f aca="false">+DATOS_[[#This Row],[SALARIO BASE Eq]]+DATOS_[[#This Row],[Tot COMPL.SAL Eq]]</f>
        <v>#DIV/0!</v>
      </c>
      <c r="CA1111" s="138" t="e">
        <f aca="false" t="array" ref="CA1111:CA1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1" s="138" t="e">
        <f aca="false">+DATOS_[[#This Row],[TOTAL SALARIO Eq]]+DATOS_[[#This Row],[Tot Extrasalarial Eq]]</f>
        <v>#DIV/0!</v>
      </c>
      <c r="CC1111" s="139" t="n">
        <f aca="false">DATOS_[[#This Row],[S.BASE]]</f>
        <v>0</v>
      </c>
      <c r="CD1111" s="139" t="n">
        <f aca="false">+SUM(DATOS_[[#This Row],[Conc.Sal.01]:[Conc.Sal.30]])</f>
        <v>0</v>
      </c>
      <c r="CE1111" s="139" t="n">
        <f aca="false">+DATOS_[[#This Row],[SALARIO BASE Ef]]+DATOS_[[#This Row],[Tot COMPL.SAL Ef]]</f>
        <v>0</v>
      </c>
      <c r="CF1111" s="139" t="n">
        <f aca="false">+SUM(DATOS_[[#This Row],[C.Extra.01]:[C.Extra.05]])</f>
        <v>0</v>
      </c>
      <c r="CG1111" s="139" t="n">
        <f aca="false">+DATOS_[[#This Row],[TOTAL SALARIO Ef]]+DATOS_[[#This Row],[Tot Extrasalarial Ef]]</f>
        <v>0</v>
      </c>
      <c r="CH1111" s="140" t="n">
        <f aca="false">MIN(IF(DATOS_[[#This Row],[Fecha Fin Contrato]]="",$D$4,DATOS_[[#This Row],[Fecha Fin Contrato]]),$D$4)-MAX(DATOS_[[#This Row],[Fecha de Contratación]],$D$3)+1</f>
        <v>1</v>
      </c>
      <c r="CI1111" s="141" t="str">
        <f aca="false">IF(COUNTIFS(DATOS_[id],DATOS_[[#This Row],[id]])&gt;1,DATOS_[[#This Row],[id]],"")</f>
        <v/>
      </c>
      <c r="CJ1111" s="141" t="n">
        <f aca="false">(Inicio!$G$10-DATOS_[[#This Row],[Fecha Nacimiento]])/365.25</f>
        <v>0</v>
      </c>
      <c r="CK1111" s="141" t="n">
        <f aca="false">(Inicio!$G$10-DATOS_[[#This Row],[Fecha de Antigüedad]])/365.25</f>
        <v>0</v>
      </c>
      <c r="CL1111" s="141" t="e">
        <f aca="false">+VLOOKUP(DATOS_[[#This Row],[Clave de Contrato]],TblTiposContrato13[],3,0)</f>
        <v>#N/A</v>
      </c>
      <c r="CM1111" s="141" t="e">
        <f aca="false">+VLOOKUP(DATOS_[[#This Row],[Clave de Contrato]],TblTiposContrato13[],4,0)</f>
        <v>#N/A</v>
      </c>
      <c r="CN1111" s="141" t="str">
        <f aca="false">VLOOKUP(DATOS_[[#This Row],[Edad]],CONTRATOS!TblRngEdad,2,1)</f>
        <v>20  o menos</v>
      </c>
      <c r="CO1111" s="141" t="str">
        <f aca="false">VLOOKUP(DATOS_[[#This Row],[Antigüedad]],TblRngAntg14[],2,1)</f>
        <v>0 a 1 años</v>
      </c>
    </row>
    <row r="1112" customFormat="false" ht="13.8" hidden="false" customHeight="false" outlineLevel="0" collapsed="false">
      <c r="D1112" s="128"/>
      <c r="E1112" s="129"/>
      <c r="F1112" s="129"/>
      <c r="G1112" s="129"/>
      <c r="H1112" s="130"/>
      <c r="I1112" s="131"/>
      <c r="J1112" s="128"/>
      <c r="K1112" s="132"/>
      <c r="L1112" s="132"/>
      <c r="M1112" s="133"/>
      <c r="N1112" s="133"/>
      <c r="O1112" s="133"/>
      <c r="P1112" s="129"/>
      <c r="Z1112" s="74"/>
      <c r="AA1112" s="75"/>
      <c r="AB1112" s="75"/>
      <c r="AC1112" s="129"/>
      <c r="AD1112" s="134"/>
      <c r="AE1112" s="134"/>
      <c r="AF1112" s="134"/>
      <c r="AG1112" s="134"/>
      <c r="AH1112" s="134"/>
      <c r="AI1112" s="134"/>
      <c r="AJ1112" s="134"/>
      <c r="AK1112" s="134"/>
      <c r="AL1112" s="134"/>
      <c r="AM1112" s="134"/>
      <c r="AN1112" s="134"/>
      <c r="AO1112" s="134"/>
      <c r="AP1112" s="134"/>
      <c r="AQ1112" s="134"/>
      <c r="AR1112" s="134"/>
      <c r="AS1112" s="134"/>
      <c r="AT1112" s="134"/>
      <c r="AU1112" s="134"/>
      <c r="AV1112" s="134"/>
      <c r="AW1112" s="134"/>
      <c r="AX1112" s="134"/>
      <c r="AY1112" s="134"/>
      <c r="AZ1112" s="134"/>
      <c r="BA1112" s="134"/>
      <c r="BB1112" s="134"/>
      <c r="BC1112" s="134"/>
      <c r="BD1112" s="134"/>
      <c r="BE1112" s="134"/>
      <c r="BF1112" s="134"/>
      <c r="BG1112" s="134"/>
      <c r="BH1112" s="134"/>
      <c r="BI1112" s="134"/>
      <c r="BJ1112" s="134"/>
      <c r="BK1112" s="134"/>
      <c r="BL1112" s="134"/>
      <c r="BM1112" s="135"/>
      <c r="BN1112" s="136" t="n">
        <f aca="false">+MAX($D$3,DATOS_[[#This Row],[Fecha Inicio Sit. Contract.]])</f>
        <v>0</v>
      </c>
      <c r="BO1112" s="136" t="n">
        <f aca="false">+MIN($D$4,DATOS_[[#This Row],[Fecha Fin Sit. Contract.]])</f>
        <v>0</v>
      </c>
      <c r="BP1112" s="137" t="n">
        <f aca="false">+DATOS_[[#This Row],[% de jornada]]*IF(DATOS_[[#This Row],[% jornada reducida]]="",1,DATOS_[[#This Row],[% jornada reducida]])</f>
        <v>0</v>
      </c>
      <c r="BQ1112" s="137" t="n">
        <f aca="false">+(DATOS_[[#This Row],[F.fin.cal]]-DATOS_[[#This Row],[F.ini.cal]]+1)/($D$4-$D$3+1)</f>
        <v>1</v>
      </c>
      <c r="BR1112" s="137" t="str">
        <f aca="false">IF(OR(AND(DATOS_[[#This Row],[Fecha Fin Contrato]]&lt;$D$3,DATOS_[[#This Row],[Fecha Fin Contrato]]&lt;&gt;""),DATOS_[[#This Row],[Fecha de Contratación]]&gt;$D$4),"Fuera","Dentro")</f>
        <v>Dentro</v>
      </c>
      <c r="BS1112" s="137" t="str">
        <f aca="false" t="array" ref="BS1112:BS1112">IF(MAX(IF(DATOS_[id]=DATOS_[[#This Row],[id]],DATOS_[F.fin.cal]))=DATOS_[[#This Row],[F.fin.cal]],"Sí","NO")</f>
        <v>Sí</v>
      </c>
      <c r="BT1112" s="137" t="str">
        <f aca="false">IF(AND(DATOS_[[#This Row],[% normaliz]]&lt;&gt;1,DATOS_[[#This Row],[% anualiz]]=1),"Sí","NO")</f>
        <v>Sí</v>
      </c>
      <c r="BU1112" s="137" t="str">
        <f aca="false">IF(AND(DATOS_[[#This Row],[% normaliz]]=1,DATOS_[[#This Row],[% anualiz]]&lt;&gt;1),"Sí","NO")</f>
        <v>NO</v>
      </c>
      <c r="BV1112" s="137" t="str">
        <f aca="false">IF(AND(DATOS_[[#This Row],[% normaliz]]&lt;&gt;1,DATOS_[[#This Row],[% anualiz]]&lt;&gt;1),"Sí","NO")</f>
        <v>NO</v>
      </c>
      <c r="BW1112" s="137" t="str">
        <f aca="false">+IF(DATOS_[[#This Row],[% normaliz]]*DATOS_[[#This Row],[% anualiz]]=1,"NO","Sí")</f>
        <v>Sí</v>
      </c>
      <c r="BX1112" s="138" t="e">
        <f aca="false">(DATOS_[[#This Row],[S.BASE]]*(1/DATOS_[[#This Row],[% normaliz]])*(1/DATOS_[[#This Row],[% anualiz]]))*IF(DATOS_[[#This Row],[Check Equiparado]]="Sí",1,0)</f>
        <v>#DIV/0!</v>
      </c>
      <c r="BY1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2" s="138" t="e">
        <f aca="false">+DATOS_[[#This Row],[SALARIO BASE Eq]]+DATOS_[[#This Row],[Tot COMPL.SAL Eq]]</f>
        <v>#DIV/0!</v>
      </c>
      <c r="CA1112" s="138" t="e">
        <f aca="false" t="array" ref="CA1112:CA1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2" s="138" t="e">
        <f aca="false">+DATOS_[[#This Row],[TOTAL SALARIO Eq]]+DATOS_[[#This Row],[Tot Extrasalarial Eq]]</f>
        <v>#DIV/0!</v>
      </c>
      <c r="CC1112" s="139" t="n">
        <f aca="false">DATOS_[[#This Row],[S.BASE]]</f>
        <v>0</v>
      </c>
      <c r="CD1112" s="139" t="n">
        <f aca="false">+SUM(DATOS_[[#This Row],[Conc.Sal.01]:[Conc.Sal.30]])</f>
        <v>0</v>
      </c>
      <c r="CE1112" s="139" t="n">
        <f aca="false">+DATOS_[[#This Row],[SALARIO BASE Ef]]+DATOS_[[#This Row],[Tot COMPL.SAL Ef]]</f>
        <v>0</v>
      </c>
      <c r="CF1112" s="139" t="n">
        <f aca="false">+SUM(DATOS_[[#This Row],[C.Extra.01]:[C.Extra.05]])</f>
        <v>0</v>
      </c>
      <c r="CG1112" s="139" t="n">
        <f aca="false">+DATOS_[[#This Row],[TOTAL SALARIO Ef]]+DATOS_[[#This Row],[Tot Extrasalarial Ef]]</f>
        <v>0</v>
      </c>
      <c r="CH1112" s="140" t="n">
        <f aca="false">MIN(IF(DATOS_[[#This Row],[Fecha Fin Contrato]]="",$D$4,DATOS_[[#This Row],[Fecha Fin Contrato]]),$D$4)-MAX(DATOS_[[#This Row],[Fecha de Contratación]],$D$3)+1</f>
        <v>1</v>
      </c>
      <c r="CI1112" s="141" t="str">
        <f aca="false">IF(COUNTIFS(DATOS_[id],DATOS_[[#This Row],[id]])&gt;1,DATOS_[[#This Row],[id]],"")</f>
        <v/>
      </c>
      <c r="CJ1112" s="141" t="n">
        <f aca="false">(Inicio!$G$10-DATOS_[[#This Row],[Fecha Nacimiento]])/365.25</f>
        <v>0</v>
      </c>
      <c r="CK1112" s="141" t="n">
        <f aca="false">(Inicio!$G$10-DATOS_[[#This Row],[Fecha de Antigüedad]])/365.25</f>
        <v>0</v>
      </c>
      <c r="CL1112" s="141" t="e">
        <f aca="false">+VLOOKUP(DATOS_[[#This Row],[Clave de Contrato]],TblTiposContrato13[],3,0)</f>
        <v>#N/A</v>
      </c>
      <c r="CM1112" s="141" t="e">
        <f aca="false">+VLOOKUP(DATOS_[[#This Row],[Clave de Contrato]],TblTiposContrato13[],4,0)</f>
        <v>#N/A</v>
      </c>
      <c r="CN1112" s="141" t="str">
        <f aca="false">VLOOKUP(DATOS_[[#This Row],[Edad]],CONTRATOS!TblRngEdad,2,1)</f>
        <v>20  o menos</v>
      </c>
      <c r="CO1112" s="141" t="str">
        <f aca="false">VLOOKUP(DATOS_[[#This Row],[Antigüedad]],TblRngAntg14[],2,1)</f>
        <v>0 a 1 años</v>
      </c>
    </row>
    <row r="1113" customFormat="false" ht="13.8" hidden="false" customHeight="false" outlineLevel="0" collapsed="false">
      <c r="D1113" s="128"/>
      <c r="E1113" s="129"/>
      <c r="F1113" s="129"/>
      <c r="G1113" s="129"/>
      <c r="H1113" s="130"/>
      <c r="I1113" s="131"/>
      <c r="J1113" s="128"/>
      <c r="K1113" s="132"/>
      <c r="L1113" s="132"/>
      <c r="M1113" s="133"/>
      <c r="N1113" s="133"/>
      <c r="O1113" s="133"/>
      <c r="P1113" s="129"/>
      <c r="Z1113" s="74"/>
      <c r="AA1113" s="75"/>
      <c r="AB1113" s="75"/>
      <c r="AC1113" s="129"/>
      <c r="AD1113" s="134"/>
      <c r="AE1113" s="134"/>
      <c r="AF1113" s="134"/>
      <c r="AG1113" s="134"/>
      <c r="AH1113" s="134"/>
      <c r="AI1113" s="134"/>
      <c r="AJ1113" s="134"/>
      <c r="AK1113" s="134"/>
      <c r="AL1113" s="134"/>
      <c r="AM1113" s="134"/>
      <c r="AN1113" s="134"/>
      <c r="AO1113" s="134"/>
      <c r="AP1113" s="134"/>
      <c r="AQ1113" s="134"/>
      <c r="AR1113" s="134"/>
      <c r="AS1113" s="134"/>
      <c r="AT1113" s="134"/>
      <c r="AU1113" s="134"/>
      <c r="AV1113" s="134"/>
      <c r="AW1113" s="134"/>
      <c r="AX1113" s="134"/>
      <c r="AY1113" s="134"/>
      <c r="AZ1113" s="134"/>
      <c r="BA1113" s="134"/>
      <c r="BB1113" s="134"/>
      <c r="BC1113" s="134"/>
      <c r="BD1113" s="134"/>
      <c r="BE1113" s="134"/>
      <c r="BF1113" s="134"/>
      <c r="BG1113" s="134"/>
      <c r="BH1113" s="134"/>
      <c r="BI1113" s="134"/>
      <c r="BJ1113" s="134"/>
      <c r="BK1113" s="134"/>
      <c r="BL1113" s="134"/>
      <c r="BM1113" s="135"/>
      <c r="BN1113" s="136" t="n">
        <f aca="false">+MAX($D$3,DATOS_[[#This Row],[Fecha Inicio Sit. Contract.]])</f>
        <v>0</v>
      </c>
      <c r="BO1113" s="136" t="n">
        <f aca="false">+MIN($D$4,DATOS_[[#This Row],[Fecha Fin Sit. Contract.]])</f>
        <v>0</v>
      </c>
      <c r="BP1113" s="137" t="n">
        <f aca="false">+DATOS_[[#This Row],[% de jornada]]*IF(DATOS_[[#This Row],[% jornada reducida]]="",1,DATOS_[[#This Row],[% jornada reducida]])</f>
        <v>0</v>
      </c>
      <c r="BQ1113" s="137" t="n">
        <f aca="false">+(DATOS_[[#This Row],[F.fin.cal]]-DATOS_[[#This Row],[F.ini.cal]]+1)/($D$4-$D$3+1)</f>
        <v>1</v>
      </c>
      <c r="BR1113" s="137" t="str">
        <f aca="false">IF(OR(AND(DATOS_[[#This Row],[Fecha Fin Contrato]]&lt;$D$3,DATOS_[[#This Row],[Fecha Fin Contrato]]&lt;&gt;""),DATOS_[[#This Row],[Fecha de Contratación]]&gt;$D$4),"Fuera","Dentro")</f>
        <v>Dentro</v>
      </c>
      <c r="BS1113" s="137" t="str">
        <f aca="false" t="array" ref="BS1113:BS1113">IF(MAX(IF(DATOS_[id]=DATOS_[[#This Row],[id]],DATOS_[F.fin.cal]))=DATOS_[[#This Row],[F.fin.cal]],"Sí","NO")</f>
        <v>Sí</v>
      </c>
      <c r="BT1113" s="137" t="str">
        <f aca="false">IF(AND(DATOS_[[#This Row],[% normaliz]]&lt;&gt;1,DATOS_[[#This Row],[% anualiz]]=1),"Sí","NO")</f>
        <v>Sí</v>
      </c>
      <c r="BU1113" s="137" t="str">
        <f aca="false">IF(AND(DATOS_[[#This Row],[% normaliz]]=1,DATOS_[[#This Row],[% anualiz]]&lt;&gt;1),"Sí","NO")</f>
        <v>NO</v>
      </c>
      <c r="BV1113" s="137" t="str">
        <f aca="false">IF(AND(DATOS_[[#This Row],[% normaliz]]&lt;&gt;1,DATOS_[[#This Row],[% anualiz]]&lt;&gt;1),"Sí","NO")</f>
        <v>NO</v>
      </c>
      <c r="BW1113" s="137" t="str">
        <f aca="false">+IF(DATOS_[[#This Row],[% normaliz]]*DATOS_[[#This Row],[% anualiz]]=1,"NO","Sí")</f>
        <v>Sí</v>
      </c>
      <c r="BX1113" s="138" t="e">
        <f aca="false">(DATOS_[[#This Row],[S.BASE]]*(1/DATOS_[[#This Row],[% normaliz]])*(1/DATOS_[[#This Row],[% anualiz]]))*IF(DATOS_[[#This Row],[Check Equiparado]]="Sí",1,0)</f>
        <v>#DIV/0!</v>
      </c>
      <c r="BY1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3" s="138" t="e">
        <f aca="false">+DATOS_[[#This Row],[SALARIO BASE Eq]]+DATOS_[[#This Row],[Tot COMPL.SAL Eq]]</f>
        <v>#DIV/0!</v>
      </c>
      <c r="CA1113" s="138" t="e">
        <f aca="false" t="array" ref="CA1113:CA1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3" s="138" t="e">
        <f aca="false">+DATOS_[[#This Row],[TOTAL SALARIO Eq]]+DATOS_[[#This Row],[Tot Extrasalarial Eq]]</f>
        <v>#DIV/0!</v>
      </c>
      <c r="CC1113" s="139" t="n">
        <f aca="false">DATOS_[[#This Row],[S.BASE]]</f>
        <v>0</v>
      </c>
      <c r="CD1113" s="139" t="n">
        <f aca="false">+SUM(DATOS_[[#This Row],[Conc.Sal.01]:[Conc.Sal.30]])</f>
        <v>0</v>
      </c>
      <c r="CE1113" s="139" t="n">
        <f aca="false">+DATOS_[[#This Row],[SALARIO BASE Ef]]+DATOS_[[#This Row],[Tot COMPL.SAL Ef]]</f>
        <v>0</v>
      </c>
      <c r="CF1113" s="139" t="n">
        <f aca="false">+SUM(DATOS_[[#This Row],[C.Extra.01]:[C.Extra.05]])</f>
        <v>0</v>
      </c>
      <c r="CG1113" s="139" t="n">
        <f aca="false">+DATOS_[[#This Row],[TOTAL SALARIO Ef]]+DATOS_[[#This Row],[Tot Extrasalarial Ef]]</f>
        <v>0</v>
      </c>
      <c r="CH1113" s="140" t="n">
        <f aca="false">MIN(IF(DATOS_[[#This Row],[Fecha Fin Contrato]]="",$D$4,DATOS_[[#This Row],[Fecha Fin Contrato]]),$D$4)-MAX(DATOS_[[#This Row],[Fecha de Contratación]],$D$3)+1</f>
        <v>1</v>
      </c>
      <c r="CI1113" s="141" t="str">
        <f aca="false">IF(COUNTIFS(DATOS_[id],DATOS_[[#This Row],[id]])&gt;1,DATOS_[[#This Row],[id]],"")</f>
        <v/>
      </c>
      <c r="CJ1113" s="141" t="n">
        <f aca="false">(Inicio!$G$10-DATOS_[[#This Row],[Fecha Nacimiento]])/365.25</f>
        <v>0</v>
      </c>
      <c r="CK1113" s="141" t="n">
        <f aca="false">(Inicio!$G$10-DATOS_[[#This Row],[Fecha de Antigüedad]])/365.25</f>
        <v>0</v>
      </c>
      <c r="CL1113" s="141" t="e">
        <f aca="false">+VLOOKUP(DATOS_[[#This Row],[Clave de Contrato]],TblTiposContrato13[],3,0)</f>
        <v>#N/A</v>
      </c>
      <c r="CM1113" s="141" t="e">
        <f aca="false">+VLOOKUP(DATOS_[[#This Row],[Clave de Contrato]],TblTiposContrato13[],4,0)</f>
        <v>#N/A</v>
      </c>
      <c r="CN1113" s="141" t="str">
        <f aca="false">VLOOKUP(DATOS_[[#This Row],[Edad]],CONTRATOS!TblRngEdad,2,1)</f>
        <v>20  o menos</v>
      </c>
      <c r="CO1113" s="141" t="str">
        <f aca="false">VLOOKUP(DATOS_[[#This Row],[Antigüedad]],TblRngAntg14[],2,1)</f>
        <v>0 a 1 años</v>
      </c>
    </row>
    <row r="1114" customFormat="false" ht="13.8" hidden="false" customHeight="false" outlineLevel="0" collapsed="false">
      <c r="D1114" s="128"/>
      <c r="E1114" s="129"/>
      <c r="F1114" s="129"/>
      <c r="G1114" s="129"/>
      <c r="H1114" s="130"/>
      <c r="I1114" s="131"/>
      <c r="J1114" s="128"/>
      <c r="K1114" s="132"/>
      <c r="L1114" s="132"/>
      <c r="M1114" s="133"/>
      <c r="N1114" s="133"/>
      <c r="O1114" s="133"/>
      <c r="P1114" s="129"/>
      <c r="Z1114" s="74"/>
      <c r="AA1114" s="75"/>
      <c r="AB1114" s="75"/>
      <c r="AC1114" s="129"/>
      <c r="AD1114" s="134"/>
      <c r="AE1114" s="134"/>
      <c r="AF1114" s="134"/>
      <c r="AG1114" s="134"/>
      <c r="AH1114" s="134"/>
      <c r="AI1114" s="134"/>
      <c r="AJ1114" s="134"/>
      <c r="AK1114" s="134"/>
      <c r="AL1114" s="134"/>
      <c r="AM1114" s="134"/>
      <c r="AN1114" s="134"/>
      <c r="AO1114" s="134"/>
      <c r="AP1114" s="134"/>
      <c r="AQ1114" s="134"/>
      <c r="AR1114" s="134"/>
      <c r="AS1114" s="134"/>
      <c r="AT1114" s="134"/>
      <c r="AU1114" s="134"/>
      <c r="AV1114" s="134"/>
      <c r="AW1114" s="134"/>
      <c r="AX1114" s="134"/>
      <c r="AY1114" s="134"/>
      <c r="AZ1114" s="134"/>
      <c r="BA1114" s="134"/>
      <c r="BB1114" s="134"/>
      <c r="BC1114" s="134"/>
      <c r="BD1114" s="134"/>
      <c r="BE1114" s="134"/>
      <c r="BF1114" s="134"/>
      <c r="BG1114" s="134"/>
      <c r="BH1114" s="134"/>
      <c r="BI1114" s="134"/>
      <c r="BJ1114" s="134"/>
      <c r="BK1114" s="134"/>
      <c r="BL1114" s="134"/>
      <c r="BM1114" s="135"/>
      <c r="BN1114" s="136" t="n">
        <f aca="false">+MAX($D$3,DATOS_[[#This Row],[Fecha Inicio Sit. Contract.]])</f>
        <v>0</v>
      </c>
      <c r="BO1114" s="136" t="n">
        <f aca="false">+MIN($D$4,DATOS_[[#This Row],[Fecha Fin Sit. Contract.]])</f>
        <v>0</v>
      </c>
      <c r="BP1114" s="137" t="n">
        <f aca="false">+DATOS_[[#This Row],[% de jornada]]*IF(DATOS_[[#This Row],[% jornada reducida]]="",1,DATOS_[[#This Row],[% jornada reducida]])</f>
        <v>0</v>
      </c>
      <c r="BQ1114" s="137" t="n">
        <f aca="false">+(DATOS_[[#This Row],[F.fin.cal]]-DATOS_[[#This Row],[F.ini.cal]]+1)/($D$4-$D$3+1)</f>
        <v>1</v>
      </c>
      <c r="BR1114" s="137" t="str">
        <f aca="false">IF(OR(AND(DATOS_[[#This Row],[Fecha Fin Contrato]]&lt;$D$3,DATOS_[[#This Row],[Fecha Fin Contrato]]&lt;&gt;""),DATOS_[[#This Row],[Fecha de Contratación]]&gt;$D$4),"Fuera","Dentro")</f>
        <v>Dentro</v>
      </c>
      <c r="BS1114" s="137" t="str">
        <f aca="false" t="array" ref="BS1114:BS1114">IF(MAX(IF(DATOS_[id]=DATOS_[[#This Row],[id]],DATOS_[F.fin.cal]))=DATOS_[[#This Row],[F.fin.cal]],"Sí","NO")</f>
        <v>Sí</v>
      </c>
      <c r="BT1114" s="137" t="str">
        <f aca="false">IF(AND(DATOS_[[#This Row],[% normaliz]]&lt;&gt;1,DATOS_[[#This Row],[% anualiz]]=1),"Sí","NO")</f>
        <v>Sí</v>
      </c>
      <c r="BU1114" s="137" t="str">
        <f aca="false">IF(AND(DATOS_[[#This Row],[% normaliz]]=1,DATOS_[[#This Row],[% anualiz]]&lt;&gt;1),"Sí","NO")</f>
        <v>NO</v>
      </c>
      <c r="BV1114" s="137" t="str">
        <f aca="false">IF(AND(DATOS_[[#This Row],[% normaliz]]&lt;&gt;1,DATOS_[[#This Row],[% anualiz]]&lt;&gt;1),"Sí","NO")</f>
        <v>NO</v>
      </c>
      <c r="BW1114" s="137" t="str">
        <f aca="false">+IF(DATOS_[[#This Row],[% normaliz]]*DATOS_[[#This Row],[% anualiz]]=1,"NO","Sí")</f>
        <v>Sí</v>
      </c>
      <c r="BX1114" s="138" t="e">
        <f aca="false">(DATOS_[[#This Row],[S.BASE]]*(1/DATOS_[[#This Row],[% normaliz]])*(1/DATOS_[[#This Row],[% anualiz]]))*IF(DATOS_[[#This Row],[Check Equiparado]]="Sí",1,0)</f>
        <v>#DIV/0!</v>
      </c>
      <c r="BY1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4" s="138" t="e">
        <f aca="false">+DATOS_[[#This Row],[SALARIO BASE Eq]]+DATOS_[[#This Row],[Tot COMPL.SAL Eq]]</f>
        <v>#DIV/0!</v>
      </c>
      <c r="CA1114" s="138" t="e">
        <f aca="false" t="array" ref="CA1114:CA1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4" s="138" t="e">
        <f aca="false">+DATOS_[[#This Row],[TOTAL SALARIO Eq]]+DATOS_[[#This Row],[Tot Extrasalarial Eq]]</f>
        <v>#DIV/0!</v>
      </c>
      <c r="CC1114" s="139" t="n">
        <f aca="false">DATOS_[[#This Row],[S.BASE]]</f>
        <v>0</v>
      </c>
      <c r="CD1114" s="139" t="n">
        <f aca="false">+SUM(DATOS_[[#This Row],[Conc.Sal.01]:[Conc.Sal.30]])</f>
        <v>0</v>
      </c>
      <c r="CE1114" s="139" t="n">
        <f aca="false">+DATOS_[[#This Row],[SALARIO BASE Ef]]+DATOS_[[#This Row],[Tot COMPL.SAL Ef]]</f>
        <v>0</v>
      </c>
      <c r="CF1114" s="139" t="n">
        <f aca="false">+SUM(DATOS_[[#This Row],[C.Extra.01]:[C.Extra.05]])</f>
        <v>0</v>
      </c>
      <c r="CG1114" s="139" t="n">
        <f aca="false">+DATOS_[[#This Row],[TOTAL SALARIO Ef]]+DATOS_[[#This Row],[Tot Extrasalarial Ef]]</f>
        <v>0</v>
      </c>
      <c r="CH1114" s="140" t="n">
        <f aca="false">MIN(IF(DATOS_[[#This Row],[Fecha Fin Contrato]]="",$D$4,DATOS_[[#This Row],[Fecha Fin Contrato]]),$D$4)-MAX(DATOS_[[#This Row],[Fecha de Contratación]],$D$3)+1</f>
        <v>1</v>
      </c>
      <c r="CI1114" s="141" t="str">
        <f aca="false">IF(COUNTIFS(DATOS_[id],DATOS_[[#This Row],[id]])&gt;1,DATOS_[[#This Row],[id]],"")</f>
        <v/>
      </c>
      <c r="CJ1114" s="141" t="n">
        <f aca="false">(Inicio!$G$10-DATOS_[[#This Row],[Fecha Nacimiento]])/365.25</f>
        <v>0</v>
      </c>
      <c r="CK1114" s="141" t="n">
        <f aca="false">(Inicio!$G$10-DATOS_[[#This Row],[Fecha de Antigüedad]])/365.25</f>
        <v>0</v>
      </c>
      <c r="CL1114" s="141" t="e">
        <f aca="false">+VLOOKUP(DATOS_[[#This Row],[Clave de Contrato]],TblTiposContrato13[],3,0)</f>
        <v>#N/A</v>
      </c>
      <c r="CM1114" s="141" t="e">
        <f aca="false">+VLOOKUP(DATOS_[[#This Row],[Clave de Contrato]],TblTiposContrato13[],4,0)</f>
        <v>#N/A</v>
      </c>
      <c r="CN1114" s="141" t="str">
        <f aca="false">VLOOKUP(DATOS_[[#This Row],[Edad]],CONTRATOS!TblRngEdad,2,1)</f>
        <v>20  o menos</v>
      </c>
      <c r="CO1114" s="141" t="str">
        <f aca="false">VLOOKUP(DATOS_[[#This Row],[Antigüedad]],TblRngAntg14[],2,1)</f>
        <v>0 a 1 años</v>
      </c>
    </row>
    <row r="1115" customFormat="false" ht="13.8" hidden="false" customHeight="false" outlineLevel="0" collapsed="false">
      <c r="D1115" s="128"/>
      <c r="E1115" s="129"/>
      <c r="F1115" s="129"/>
      <c r="G1115" s="129"/>
      <c r="H1115" s="130"/>
      <c r="I1115" s="131"/>
      <c r="J1115" s="128"/>
      <c r="K1115" s="132"/>
      <c r="L1115" s="132"/>
      <c r="M1115" s="133"/>
      <c r="N1115" s="133"/>
      <c r="O1115" s="133"/>
      <c r="P1115" s="129"/>
      <c r="Z1115" s="74"/>
      <c r="AA1115" s="75"/>
      <c r="AB1115" s="75"/>
      <c r="AC1115" s="129"/>
      <c r="AD1115" s="134"/>
      <c r="AE1115" s="134"/>
      <c r="AF1115" s="134"/>
      <c r="AG1115" s="134"/>
      <c r="AH1115" s="134"/>
      <c r="AI1115" s="134"/>
      <c r="AJ1115" s="134"/>
      <c r="AK1115" s="134"/>
      <c r="AL1115" s="134"/>
      <c r="AM1115" s="134"/>
      <c r="AN1115" s="134"/>
      <c r="AO1115" s="134"/>
      <c r="AP1115" s="134"/>
      <c r="AQ1115" s="134"/>
      <c r="AR1115" s="134"/>
      <c r="AS1115" s="134"/>
      <c r="AT1115" s="134"/>
      <c r="AU1115" s="134"/>
      <c r="AV1115" s="134"/>
      <c r="AW1115" s="134"/>
      <c r="AX1115" s="134"/>
      <c r="AY1115" s="134"/>
      <c r="AZ1115" s="134"/>
      <c r="BA1115" s="134"/>
      <c r="BB1115" s="134"/>
      <c r="BC1115" s="134"/>
      <c r="BD1115" s="134"/>
      <c r="BE1115" s="134"/>
      <c r="BF1115" s="134"/>
      <c r="BG1115" s="134"/>
      <c r="BH1115" s="134"/>
      <c r="BI1115" s="134"/>
      <c r="BJ1115" s="134"/>
      <c r="BK1115" s="134"/>
      <c r="BL1115" s="134"/>
      <c r="BM1115" s="135"/>
      <c r="BN1115" s="136" t="n">
        <f aca="false">+MAX($D$3,DATOS_[[#This Row],[Fecha Inicio Sit. Contract.]])</f>
        <v>0</v>
      </c>
      <c r="BO1115" s="136" t="n">
        <f aca="false">+MIN($D$4,DATOS_[[#This Row],[Fecha Fin Sit. Contract.]])</f>
        <v>0</v>
      </c>
      <c r="BP1115" s="137" t="n">
        <f aca="false">+DATOS_[[#This Row],[% de jornada]]*IF(DATOS_[[#This Row],[% jornada reducida]]="",1,DATOS_[[#This Row],[% jornada reducida]])</f>
        <v>0</v>
      </c>
      <c r="BQ1115" s="137" t="n">
        <f aca="false">+(DATOS_[[#This Row],[F.fin.cal]]-DATOS_[[#This Row],[F.ini.cal]]+1)/($D$4-$D$3+1)</f>
        <v>1</v>
      </c>
      <c r="BR1115" s="137" t="str">
        <f aca="false">IF(OR(AND(DATOS_[[#This Row],[Fecha Fin Contrato]]&lt;$D$3,DATOS_[[#This Row],[Fecha Fin Contrato]]&lt;&gt;""),DATOS_[[#This Row],[Fecha de Contratación]]&gt;$D$4),"Fuera","Dentro")</f>
        <v>Dentro</v>
      </c>
      <c r="BS1115" s="137" t="str">
        <f aca="false" t="array" ref="BS1115:BS1115">IF(MAX(IF(DATOS_[id]=DATOS_[[#This Row],[id]],DATOS_[F.fin.cal]))=DATOS_[[#This Row],[F.fin.cal]],"Sí","NO")</f>
        <v>Sí</v>
      </c>
      <c r="BT1115" s="137" t="str">
        <f aca="false">IF(AND(DATOS_[[#This Row],[% normaliz]]&lt;&gt;1,DATOS_[[#This Row],[% anualiz]]=1),"Sí","NO")</f>
        <v>Sí</v>
      </c>
      <c r="BU1115" s="137" t="str">
        <f aca="false">IF(AND(DATOS_[[#This Row],[% normaliz]]=1,DATOS_[[#This Row],[% anualiz]]&lt;&gt;1),"Sí","NO")</f>
        <v>NO</v>
      </c>
      <c r="BV1115" s="137" t="str">
        <f aca="false">IF(AND(DATOS_[[#This Row],[% normaliz]]&lt;&gt;1,DATOS_[[#This Row],[% anualiz]]&lt;&gt;1),"Sí","NO")</f>
        <v>NO</v>
      </c>
      <c r="BW1115" s="137" t="str">
        <f aca="false">+IF(DATOS_[[#This Row],[% normaliz]]*DATOS_[[#This Row],[% anualiz]]=1,"NO","Sí")</f>
        <v>Sí</v>
      </c>
      <c r="BX1115" s="138" t="e">
        <f aca="false">(DATOS_[[#This Row],[S.BASE]]*(1/DATOS_[[#This Row],[% normaliz]])*(1/DATOS_[[#This Row],[% anualiz]]))*IF(DATOS_[[#This Row],[Check Equiparado]]="Sí",1,0)</f>
        <v>#DIV/0!</v>
      </c>
      <c r="BY1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5" s="138" t="e">
        <f aca="false">+DATOS_[[#This Row],[SALARIO BASE Eq]]+DATOS_[[#This Row],[Tot COMPL.SAL Eq]]</f>
        <v>#DIV/0!</v>
      </c>
      <c r="CA1115" s="138" t="e">
        <f aca="false" t="array" ref="CA1115:CA1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5" s="138" t="e">
        <f aca="false">+DATOS_[[#This Row],[TOTAL SALARIO Eq]]+DATOS_[[#This Row],[Tot Extrasalarial Eq]]</f>
        <v>#DIV/0!</v>
      </c>
      <c r="CC1115" s="139" t="n">
        <f aca="false">DATOS_[[#This Row],[S.BASE]]</f>
        <v>0</v>
      </c>
      <c r="CD1115" s="139" t="n">
        <f aca="false">+SUM(DATOS_[[#This Row],[Conc.Sal.01]:[Conc.Sal.30]])</f>
        <v>0</v>
      </c>
      <c r="CE1115" s="139" t="n">
        <f aca="false">+DATOS_[[#This Row],[SALARIO BASE Ef]]+DATOS_[[#This Row],[Tot COMPL.SAL Ef]]</f>
        <v>0</v>
      </c>
      <c r="CF1115" s="139" t="n">
        <f aca="false">+SUM(DATOS_[[#This Row],[C.Extra.01]:[C.Extra.05]])</f>
        <v>0</v>
      </c>
      <c r="CG1115" s="139" t="n">
        <f aca="false">+DATOS_[[#This Row],[TOTAL SALARIO Ef]]+DATOS_[[#This Row],[Tot Extrasalarial Ef]]</f>
        <v>0</v>
      </c>
      <c r="CH1115" s="140" t="n">
        <f aca="false">MIN(IF(DATOS_[[#This Row],[Fecha Fin Contrato]]="",$D$4,DATOS_[[#This Row],[Fecha Fin Contrato]]),$D$4)-MAX(DATOS_[[#This Row],[Fecha de Contratación]],$D$3)+1</f>
        <v>1</v>
      </c>
      <c r="CI1115" s="141" t="str">
        <f aca="false">IF(COUNTIFS(DATOS_[id],DATOS_[[#This Row],[id]])&gt;1,DATOS_[[#This Row],[id]],"")</f>
        <v/>
      </c>
      <c r="CJ1115" s="141" t="n">
        <f aca="false">(Inicio!$G$10-DATOS_[[#This Row],[Fecha Nacimiento]])/365.25</f>
        <v>0</v>
      </c>
      <c r="CK1115" s="141" t="n">
        <f aca="false">(Inicio!$G$10-DATOS_[[#This Row],[Fecha de Antigüedad]])/365.25</f>
        <v>0</v>
      </c>
      <c r="CL1115" s="141" t="e">
        <f aca="false">+VLOOKUP(DATOS_[[#This Row],[Clave de Contrato]],TblTiposContrato13[],3,0)</f>
        <v>#N/A</v>
      </c>
      <c r="CM1115" s="141" t="e">
        <f aca="false">+VLOOKUP(DATOS_[[#This Row],[Clave de Contrato]],TblTiposContrato13[],4,0)</f>
        <v>#N/A</v>
      </c>
      <c r="CN1115" s="141" t="str">
        <f aca="false">VLOOKUP(DATOS_[[#This Row],[Edad]],CONTRATOS!TblRngEdad,2,1)</f>
        <v>20  o menos</v>
      </c>
      <c r="CO1115" s="141" t="str">
        <f aca="false">VLOOKUP(DATOS_[[#This Row],[Antigüedad]],TblRngAntg14[],2,1)</f>
        <v>0 a 1 años</v>
      </c>
    </row>
    <row r="1116" customFormat="false" ht="13.8" hidden="false" customHeight="false" outlineLevel="0" collapsed="false">
      <c r="D1116" s="128"/>
      <c r="E1116" s="129"/>
      <c r="F1116" s="129"/>
      <c r="G1116" s="129"/>
      <c r="H1116" s="130"/>
      <c r="I1116" s="131"/>
      <c r="J1116" s="128"/>
      <c r="K1116" s="132"/>
      <c r="L1116" s="132"/>
      <c r="M1116" s="133"/>
      <c r="N1116" s="133"/>
      <c r="O1116" s="133"/>
      <c r="P1116" s="129"/>
      <c r="Z1116" s="74"/>
      <c r="AA1116" s="75"/>
      <c r="AB1116" s="75"/>
      <c r="AC1116" s="129"/>
      <c r="AD1116" s="134"/>
      <c r="AE1116" s="134"/>
      <c r="AF1116" s="134"/>
      <c r="AG1116" s="134"/>
      <c r="AH1116" s="134"/>
      <c r="AI1116" s="134"/>
      <c r="AJ1116" s="134"/>
      <c r="AK1116" s="134"/>
      <c r="AL1116" s="134"/>
      <c r="AM1116" s="134"/>
      <c r="AN1116" s="134"/>
      <c r="AO1116" s="134"/>
      <c r="AP1116" s="134"/>
      <c r="AQ1116" s="134"/>
      <c r="AR1116" s="134"/>
      <c r="AS1116" s="134"/>
      <c r="AT1116" s="134"/>
      <c r="AU1116" s="134"/>
      <c r="AV1116" s="134"/>
      <c r="AW1116" s="134"/>
      <c r="AX1116" s="134"/>
      <c r="AY1116" s="134"/>
      <c r="AZ1116" s="134"/>
      <c r="BA1116" s="134"/>
      <c r="BB1116" s="134"/>
      <c r="BC1116" s="134"/>
      <c r="BD1116" s="134"/>
      <c r="BE1116" s="134"/>
      <c r="BF1116" s="134"/>
      <c r="BG1116" s="134"/>
      <c r="BH1116" s="134"/>
      <c r="BI1116" s="134"/>
      <c r="BJ1116" s="134"/>
      <c r="BK1116" s="134"/>
      <c r="BL1116" s="134"/>
      <c r="BM1116" s="135"/>
      <c r="BN1116" s="136" t="n">
        <f aca="false">+MAX($D$3,DATOS_[[#This Row],[Fecha Inicio Sit. Contract.]])</f>
        <v>0</v>
      </c>
      <c r="BO1116" s="136" t="n">
        <f aca="false">+MIN($D$4,DATOS_[[#This Row],[Fecha Fin Sit. Contract.]])</f>
        <v>0</v>
      </c>
      <c r="BP1116" s="137" t="n">
        <f aca="false">+DATOS_[[#This Row],[% de jornada]]*IF(DATOS_[[#This Row],[% jornada reducida]]="",1,DATOS_[[#This Row],[% jornada reducida]])</f>
        <v>0</v>
      </c>
      <c r="BQ1116" s="137" t="n">
        <f aca="false">+(DATOS_[[#This Row],[F.fin.cal]]-DATOS_[[#This Row],[F.ini.cal]]+1)/($D$4-$D$3+1)</f>
        <v>1</v>
      </c>
      <c r="BR1116" s="137" t="str">
        <f aca="false">IF(OR(AND(DATOS_[[#This Row],[Fecha Fin Contrato]]&lt;$D$3,DATOS_[[#This Row],[Fecha Fin Contrato]]&lt;&gt;""),DATOS_[[#This Row],[Fecha de Contratación]]&gt;$D$4),"Fuera","Dentro")</f>
        <v>Dentro</v>
      </c>
      <c r="BS1116" s="137" t="str">
        <f aca="false" t="array" ref="BS1116:BS1116">IF(MAX(IF(DATOS_[id]=DATOS_[[#This Row],[id]],DATOS_[F.fin.cal]))=DATOS_[[#This Row],[F.fin.cal]],"Sí","NO")</f>
        <v>Sí</v>
      </c>
      <c r="BT1116" s="137" t="str">
        <f aca="false">IF(AND(DATOS_[[#This Row],[% normaliz]]&lt;&gt;1,DATOS_[[#This Row],[% anualiz]]=1),"Sí","NO")</f>
        <v>Sí</v>
      </c>
      <c r="BU1116" s="137" t="str">
        <f aca="false">IF(AND(DATOS_[[#This Row],[% normaliz]]=1,DATOS_[[#This Row],[% anualiz]]&lt;&gt;1),"Sí","NO")</f>
        <v>NO</v>
      </c>
      <c r="BV1116" s="137" t="str">
        <f aca="false">IF(AND(DATOS_[[#This Row],[% normaliz]]&lt;&gt;1,DATOS_[[#This Row],[% anualiz]]&lt;&gt;1),"Sí","NO")</f>
        <v>NO</v>
      </c>
      <c r="BW1116" s="137" t="str">
        <f aca="false">+IF(DATOS_[[#This Row],[% normaliz]]*DATOS_[[#This Row],[% anualiz]]=1,"NO","Sí")</f>
        <v>Sí</v>
      </c>
      <c r="BX1116" s="138" t="e">
        <f aca="false">(DATOS_[[#This Row],[S.BASE]]*(1/DATOS_[[#This Row],[% normaliz]])*(1/DATOS_[[#This Row],[% anualiz]]))*IF(DATOS_[[#This Row],[Check Equiparado]]="Sí",1,0)</f>
        <v>#DIV/0!</v>
      </c>
      <c r="BY1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6" s="138" t="e">
        <f aca="false">+DATOS_[[#This Row],[SALARIO BASE Eq]]+DATOS_[[#This Row],[Tot COMPL.SAL Eq]]</f>
        <v>#DIV/0!</v>
      </c>
      <c r="CA1116" s="138" t="e">
        <f aca="false" t="array" ref="CA1116:CA1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6" s="138" t="e">
        <f aca="false">+DATOS_[[#This Row],[TOTAL SALARIO Eq]]+DATOS_[[#This Row],[Tot Extrasalarial Eq]]</f>
        <v>#DIV/0!</v>
      </c>
      <c r="CC1116" s="139" t="n">
        <f aca="false">DATOS_[[#This Row],[S.BASE]]</f>
        <v>0</v>
      </c>
      <c r="CD1116" s="139" t="n">
        <f aca="false">+SUM(DATOS_[[#This Row],[Conc.Sal.01]:[Conc.Sal.30]])</f>
        <v>0</v>
      </c>
      <c r="CE1116" s="139" t="n">
        <f aca="false">+DATOS_[[#This Row],[SALARIO BASE Ef]]+DATOS_[[#This Row],[Tot COMPL.SAL Ef]]</f>
        <v>0</v>
      </c>
      <c r="CF1116" s="139" t="n">
        <f aca="false">+SUM(DATOS_[[#This Row],[C.Extra.01]:[C.Extra.05]])</f>
        <v>0</v>
      </c>
      <c r="CG1116" s="139" t="n">
        <f aca="false">+DATOS_[[#This Row],[TOTAL SALARIO Ef]]+DATOS_[[#This Row],[Tot Extrasalarial Ef]]</f>
        <v>0</v>
      </c>
      <c r="CH1116" s="140" t="n">
        <f aca="false">MIN(IF(DATOS_[[#This Row],[Fecha Fin Contrato]]="",$D$4,DATOS_[[#This Row],[Fecha Fin Contrato]]),$D$4)-MAX(DATOS_[[#This Row],[Fecha de Contratación]],$D$3)+1</f>
        <v>1</v>
      </c>
      <c r="CI1116" s="141" t="str">
        <f aca="false">IF(COUNTIFS(DATOS_[id],DATOS_[[#This Row],[id]])&gt;1,DATOS_[[#This Row],[id]],"")</f>
        <v/>
      </c>
      <c r="CJ1116" s="141" t="n">
        <f aca="false">(Inicio!$G$10-DATOS_[[#This Row],[Fecha Nacimiento]])/365.25</f>
        <v>0</v>
      </c>
      <c r="CK1116" s="141" t="n">
        <f aca="false">(Inicio!$G$10-DATOS_[[#This Row],[Fecha de Antigüedad]])/365.25</f>
        <v>0</v>
      </c>
      <c r="CL1116" s="141" t="e">
        <f aca="false">+VLOOKUP(DATOS_[[#This Row],[Clave de Contrato]],TblTiposContrato13[],3,0)</f>
        <v>#N/A</v>
      </c>
      <c r="CM1116" s="141" t="e">
        <f aca="false">+VLOOKUP(DATOS_[[#This Row],[Clave de Contrato]],TblTiposContrato13[],4,0)</f>
        <v>#N/A</v>
      </c>
      <c r="CN1116" s="141" t="str">
        <f aca="false">VLOOKUP(DATOS_[[#This Row],[Edad]],CONTRATOS!TblRngEdad,2,1)</f>
        <v>20  o menos</v>
      </c>
      <c r="CO1116" s="141" t="str">
        <f aca="false">VLOOKUP(DATOS_[[#This Row],[Antigüedad]],TblRngAntg14[],2,1)</f>
        <v>0 a 1 años</v>
      </c>
    </row>
    <row r="1117" customFormat="false" ht="13.8" hidden="false" customHeight="false" outlineLevel="0" collapsed="false">
      <c r="D1117" s="128"/>
      <c r="E1117" s="129"/>
      <c r="F1117" s="129"/>
      <c r="G1117" s="129"/>
      <c r="H1117" s="130"/>
      <c r="I1117" s="131"/>
      <c r="J1117" s="128"/>
      <c r="K1117" s="132"/>
      <c r="L1117" s="132"/>
      <c r="M1117" s="133"/>
      <c r="N1117" s="133"/>
      <c r="O1117" s="133"/>
      <c r="P1117" s="129"/>
      <c r="Z1117" s="74"/>
      <c r="AA1117" s="75"/>
      <c r="AB1117" s="75"/>
      <c r="AC1117" s="129"/>
      <c r="AD1117" s="134"/>
      <c r="AE1117" s="134"/>
      <c r="AF1117" s="134"/>
      <c r="AG1117" s="134"/>
      <c r="AH1117" s="134"/>
      <c r="AI1117" s="134"/>
      <c r="AJ1117" s="134"/>
      <c r="AK1117" s="134"/>
      <c r="AL1117" s="134"/>
      <c r="AM1117" s="134"/>
      <c r="AN1117" s="134"/>
      <c r="AO1117" s="134"/>
      <c r="AP1117" s="134"/>
      <c r="AQ1117" s="134"/>
      <c r="AR1117" s="134"/>
      <c r="AS1117" s="134"/>
      <c r="AT1117" s="134"/>
      <c r="AU1117" s="134"/>
      <c r="AV1117" s="134"/>
      <c r="AW1117" s="134"/>
      <c r="AX1117" s="134"/>
      <c r="AY1117" s="134"/>
      <c r="AZ1117" s="134"/>
      <c r="BA1117" s="134"/>
      <c r="BB1117" s="134"/>
      <c r="BC1117" s="134"/>
      <c r="BD1117" s="134"/>
      <c r="BE1117" s="134"/>
      <c r="BF1117" s="134"/>
      <c r="BG1117" s="134"/>
      <c r="BH1117" s="134"/>
      <c r="BI1117" s="134"/>
      <c r="BJ1117" s="134"/>
      <c r="BK1117" s="134"/>
      <c r="BL1117" s="134"/>
      <c r="BM1117" s="135"/>
      <c r="BN1117" s="136" t="n">
        <f aca="false">+MAX($D$3,DATOS_[[#This Row],[Fecha Inicio Sit. Contract.]])</f>
        <v>0</v>
      </c>
      <c r="BO1117" s="136" t="n">
        <f aca="false">+MIN($D$4,DATOS_[[#This Row],[Fecha Fin Sit. Contract.]])</f>
        <v>0</v>
      </c>
      <c r="BP1117" s="137" t="n">
        <f aca="false">+DATOS_[[#This Row],[% de jornada]]*IF(DATOS_[[#This Row],[% jornada reducida]]="",1,DATOS_[[#This Row],[% jornada reducida]])</f>
        <v>0</v>
      </c>
      <c r="BQ1117" s="137" t="n">
        <f aca="false">+(DATOS_[[#This Row],[F.fin.cal]]-DATOS_[[#This Row],[F.ini.cal]]+1)/($D$4-$D$3+1)</f>
        <v>1</v>
      </c>
      <c r="BR1117" s="137" t="str">
        <f aca="false">IF(OR(AND(DATOS_[[#This Row],[Fecha Fin Contrato]]&lt;$D$3,DATOS_[[#This Row],[Fecha Fin Contrato]]&lt;&gt;""),DATOS_[[#This Row],[Fecha de Contratación]]&gt;$D$4),"Fuera","Dentro")</f>
        <v>Dentro</v>
      </c>
      <c r="BS1117" s="137" t="str">
        <f aca="false" t="array" ref="BS1117:BS1117">IF(MAX(IF(DATOS_[id]=DATOS_[[#This Row],[id]],DATOS_[F.fin.cal]))=DATOS_[[#This Row],[F.fin.cal]],"Sí","NO")</f>
        <v>Sí</v>
      </c>
      <c r="BT1117" s="137" t="str">
        <f aca="false">IF(AND(DATOS_[[#This Row],[% normaliz]]&lt;&gt;1,DATOS_[[#This Row],[% anualiz]]=1),"Sí","NO")</f>
        <v>Sí</v>
      </c>
      <c r="BU1117" s="137" t="str">
        <f aca="false">IF(AND(DATOS_[[#This Row],[% normaliz]]=1,DATOS_[[#This Row],[% anualiz]]&lt;&gt;1),"Sí","NO")</f>
        <v>NO</v>
      </c>
      <c r="BV1117" s="137" t="str">
        <f aca="false">IF(AND(DATOS_[[#This Row],[% normaliz]]&lt;&gt;1,DATOS_[[#This Row],[% anualiz]]&lt;&gt;1),"Sí","NO")</f>
        <v>NO</v>
      </c>
      <c r="BW1117" s="137" t="str">
        <f aca="false">+IF(DATOS_[[#This Row],[% normaliz]]*DATOS_[[#This Row],[% anualiz]]=1,"NO","Sí")</f>
        <v>Sí</v>
      </c>
      <c r="BX1117" s="138" t="e">
        <f aca="false">(DATOS_[[#This Row],[S.BASE]]*(1/DATOS_[[#This Row],[% normaliz]])*(1/DATOS_[[#This Row],[% anualiz]]))*IF(DATOS_[[#This Row],[Check Equiparado]]="Sí",1,0)</f>
        <v>#DIV/0!</v>
      </c>
      <c r="BY1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7" s="138" t="e">
        <f aca="false">+DATOS_[[#This Row],[SALARIO BASE Eq]]+DATOS_[[#This Row],[Tot COMPL.SAL Eq]]</f>
        <v>#DIV/0!</v>
      </c>
      <c r="CA1117" s="138" t="e">
        <f aca="false" t="array" ref="CA1117:CA1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7" s="138" t="e">
        <f aca="false">+DATOS_[[#This Row],[TOTAL SALARIO Eq]]+DATOS_[[#This Row],[Tot Extrasalarial Eq]]</f>
        <v>#DIV/0!</v>
      </c>
      <c r="CC1117" s="139" t="n">
        <f aca="false">DATOS_[[#This Row],[S.BASE]]</f>
        <v>0</v>
      </c>
      <c r="CD1117" s="139" t="n">
        <f aca="false">+SUM(DATOS_[[#This Row],[Conc.Sal.01]:[Conc.Sal.30]])</f>
        <v>0</v>
      </c>
      <c r="CE1117" s="139" t="n">
        <f aca="false">+DATOS_[[#This Row],[SALARIO BASE Ef]]+DATOS_[[#This Row],[Tot COMPL.SAL Ef]]</f>
        <v>0</v>
      </c>
      <c r="CF1117" s="139" t="n">
        <f aca="false">+SUM(DATOS_[[#This Row],[C.Extra.01]:[C.Extra.05]])</f>
        <v>0</v>
      </c>
      <c r="CG1117" s="139" t="n">
        <f aca="false">+DATOS_[[#This Row],[TOTAL SALARIO Ef]]+DATOS_[[#This Row],[Tot Extrasalarial Ef]]</f>
        <v>0</v>
      </c>
      <c r="CH1117" s="140" t="n">
        <f aca="false">MIN(IF(DATOS_[[#This Row],[Fecha Fin Contrato]]="",$D$4,DATOS_[[#This Row],[Fecha Fin Contrato]]),$D$4)-MAX(DATOS_[[#This Row],[Fecha de Contratación]],$D$3)+1</f>
        <v>1</v>
      </c>
      <c r="CI1117" s="141" t="str">
        <f aca="false">IF(COUNTIFS(DATOS_[id],DATOS_[[#This Row],[id]])&gt;1,DATOS_[[#This Row],[id]],"")</f>
        <v/>
      </c>
      <c r="CJ1117" s="141" t="n">
        <f aca="false">(Inicio!$G$10-DATOS_[[#This Row],[Fecha Nacimiento]])/365.25</f>
        <v>0</v>
      </c>
      <c r="CK1117" s="141" t="n">
        <f aca="false">(Inicio!$G$10-DATOS_[[#This Row],[Fecha de Antigüedad]])/365.25</f>
        <v>0</v>
      </c>
      <c r="CL1117" s="141" t="e">
        <f aca="false">+VLOOKUP(DATOS_[[#This Row],[Clave de Contrato]],TblTiposContrato13[],3,0)</f>
        <v>#N/A</v>
      </c>
      <c r="CM1117" s="141" t="e">
        <f aca="false">+VLOOKUP(DATOS_[[#This Row],[Clave de Contrato]],TblTiposContrato13[],4,0)</f>
        <v>#N/A</v>
      </c>
      <c r="CN1117" s="141" t="str">
        <f aca="false">VLOOKUP(DATOS_[[#This Row],[Edad]],CONTRATOS!TblRngEdad,2,1)</f>
        <v>20  o menos</v>
      </c>
      <c r="CO1117" s="141" t="str">
        <f aca="false">VLOOKUP(DATOS_[[#This Row],[Antigüedad]],TblRngAntg14[],2,1)</f>
        <v>0 a 1 años</v>
      </c>
    </row>
    <row r="1118" customFormat="false" ht="13.8" hidden="false" customHeight="false" outlineLevel="0" collapsed="false">
      <c r="D1118" s="128"/>
      <c r="E1118" s="129"/>
      <c r="F1118" s="129"/>
      <c r="G1118" s="129"/>
      <c r="H1118" s="130"/>
      <c r="I1118" s="131"/>
      <c r="J1118" s="128"/>
      <c r="K1118" s="132"/>
      <c r="L1118" s="132"/>
      <c r="M1118" s="133"/>
      <c r="N1118" s="133"/>
      <c r="O1118" s="133"/>
      <c r="P1118" s="129"/>
      <c r="Z1118" s="74"/>
      <c r="AA1118" s="75"/>
      <c r="AB1118" s="75"/>
      <c r="AC1118" s="129"/>
      <c r="AD1118" s="134"/>
      <c r="AE1118" s="134"/>
      <c r="AF1118" s="134"/>
      <c r="AG1118" s="134"/>
      <c r="AH1118" s="134"/>
      <c r="AI1118" s="134"/>
      <c r="AJ1118" s="134"/>
      <c r="AK1118" s="134"/>
      <c r="AL1118" s="134"/>
      <c r="AM1118" s="134"/>
      <c r="AN1118" s="134"/>
      <c r="AO1118" s="134"/>
      <c r="AP1118" s="134"/>
      <c r="AQ1118" s="134"/>
      <c r="AR1118" s="134"/>
      <c r="AS1118" s="134"/>
      <c r="AT1118" s="134"/>
      <c r="AU1118" s="134"/>
      <c r="AV1118" s="134"/>
      <c r="AW1118" s="134"/>
      <c r="AX1118" s="134"/>
      <c r="AY1118" s="134"/>
      <c r="AZ1118" s="134"/>
      <c r="BA1118" s="134"/>
      <c r="BB1118" s="134"/>
      <c r="BC1118" s="134"/>
      <c r="BD1118" s="134"/>
      <c r="BE1118" s="134"/>
      <c r="BF1118" s="134"/>
      <c r="BG1118" s="134"/>
      <c r="BH1118" s="134"/>
      <c r="BI1118" s="134"/>
      <c r="BJ1118" s="134"/>
      <c r="BK1118" s="134"/>
      <c r="BL1118" s="134"/>
      <c r="BM1118" s="135"/>
      <c r="BN1118" s="136" t="n">
        <f aca="false">+MAX($D$3,DATOS_[[#This Row],[Fecha Inicio Sit. Contract.]])</f>
        <v>0</v>
      </c>
      <c r="BO1118" s="136" t="n">
        <f aca="false">+MIN($D$4,DATOS_[[#This Row],[Fecha Fin Sit. Contract.]])</f>
        <v>0</v>
      </c>
      <c r="BP1118" s="137" t="n">
        <f aca="false">+DATOS_[[#This Row],[% de jornada]]*IF(DATOS_[[#This Row],[% jornada reducida]]="",1,DATOS_[[#This Row],[% jornada reducida]])</f>
        <v>0</v>
      </c>
      <c r="BQ1118" s="137" t="n">
        <f aca="false">+(DATOS_[[#This Row],[F.fin.cal]]-DATOS_[[#This Row],[F.ini.cal]]+1)/($D$4-$D$3+1)</f>
        <v>1</v>
      </c>
      <c r="BR1118" s="137" t="str">
        <f aca="false">IF(OR(AND(DATOS_[[#This Row],[Fecha Fin Contrato]]&lt;$D$3,DATOS_[[#This Row],[Fecha Fin Contrato]]&lt;&gt;""),DATOS_[[#This Row],[Fecha de Contratación]]&gt;$D$4),"Fuera","Dentro")</f>
        <v>Dentro</v>
      </c>
      <c r="BS1118" s="137" t="str">
        <f aca="false" t="array" ref="BS1118:BS1118">IF(MAX(IF(DATOS_[id]=DATOS_[[#This Row],[id]],DATOS_[F.fin.cal]))=DATOS_[[#This Row],[F.fin.cal]],"Sí","NO")</f>
        <v>Sí</v>
      </c>
      <c r="BT1118" s="137" t="str">
        <f aca="false">IF(AND(DATOS_[[#This Row],[% normaliz]]&lt;&gt;1,DATOS_[[#This Row],[% anualiz]]=1),"Sí","NO")</f>
        <v>Sí</v>
      </c>
      <c r="BU1118" s="137" t="str">
        <f aca="false">IF(AND(DATOS_[[#This Row],[% normaliz]]=1,DATOS_[[#This Row],[% anualiz]]&lt;&gt;1),"Sí","NO")</f>
        <v>NO</v>
      </c>
      <c r="BV1118" s="137" t="str">
        <f aca="false">IF(AND(DATOS_[[#This Row],[% normaliz]]&lt;&gt;1,DATOS_[[#This Row],[% anualiz]]&lt;&gt;1),"Sí","NO")</f>
        <v>NO</v>
      </c>
      <c r="BW1118" s="137" t="str">
        <f aca="false">+IF(DATOS_[[#This Row],[% normaliz]]*DATOS_[[#This Row],[% anualiz]]=1,"NO","Sí")</f>
        <v>Sí</v>
      </c>
      <c r="BX1118" s="138" t="e">
        <f aca="false">(DATOS_[[#This Row],[S.BASE]]*(1/DATOS_[[#This Row],[% normaliz]])*(1/DATOS_[[#This Row],[% anualiz]]))*IF(DATOS_[[#This Row],[Check Equiparado]]="Sí",1,0)</f>
        <v>#DIV/0!</v>
      </c>
      <c r="BY1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8" s="138" t="e">
        <f aca="false">+DATOS_[[#This Row],[SALARIO BASE Eq]]+DATOS_[[#This Row],[Tot COMPL.SAL Eq]]</f>
        <v>#DIV/0!</v>
      </c>
      <c r="CA1118" s="138" t="e">
        <f aca="false" t="array" ref="CA1118:CA1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8" s="138" t="e">
        <f aca="false">+DATOS_[[#This Row],[TOTAL SALARIO Eq]]+DATOS_[[#This Row],[Tot Extrasalarial Eq]]</f>
        <v>#DIV/0!</v>
      </c>
      <c r="CC1118" s="139" t="n">
        <f aca="false">DATOS_[[#This Row],[S.BASE]]</f>
        <v>0</v>
      </c>
      <c r="CD1118" s="139" t="n">
        <f aca="false">+SUM(DATOS_[[#This Row],[Conc.Sal.01]:[Conc.Sal.30]])</f>
        <v>0</v>
      </c>
      <c r="CE1118" s="139" t="n">
        <f aca="false">+DATOS_[[#This Row],[SALARIO BASE Ef]]+DATOS_[[#This Row],[Tot COMPL.SAL Ef]]</f>
        <v>0</v>
      </c>
      <c r="CF1118" s="139" t="n">
        <f aca="false">+SUM(DATOS_[[#This Row],[C.Extra.01]:[C.Extra.05]])</f>
        <v>0</v>
      </c>
      <c r="CG1118" s="139" t="n">
        <f aca="false">+DATOS_[[#This Row],[TOTAL SALARIO Ef]]+DATOS_[[#This Row],[Tot Extrasalarial Ef]]</f>
        <v>0</v>
      </c>
      <c r="CH1118" s="140" t="n">
        <f aca="false">MIN(IF(DATOS_[[#This Row],[Fecha Fin Contrato]]="",$D$4,DATOS_[[#This Row],[Fecha Fin Contrato]]),$D$4)-MAX(DATOS_[[#This Row],[Fecha de Contratación]],$D$3)+1</f>
        <v>1</v>
      </c>
      <c r="CI1118" s="141" t="str">
        <f aca="false">IF(COUNTIFS(DATOS_[id],DATOS_[[#This Row],[id]])&gt;1,DATOS_[[#This Row],[id]],"")</f>
        <v/>
      </c>
      <c r="CJ1118" s="141" t="n">
        <f aca="false">(Inicio!$G$10-DATOS_[[#This Row],[Fecha Nacimiento]])/365.25</f>
        <v>0</v>
      </c>
      <c r="CK1118" s="141" t="n">
        <f aca="false">(Inicio!$G$10-DATOS_[[#This Row],[Fecha de Antigüedad]])/365.25</f>
        <v>0</v>
      </c>
      <c r="CL1118" s="141" t="e">
        <f aca="false">+VLOOKUP(DATOS_[[#This Row],[Clave de Contrato]],TblTiposContrato13[],3,0)</f>
        <v>#N/A</v>
      </c>
      <c r="CM1118" s="141" t="e">
        <f aca="false">+VLOOKUP(DATOS_[[#This Row],[Clave de Contrato]],TblTiposContrato13[],4,0)</f>
        <v>#N/A</v>
      </c>
      <c r="CN1118" s="141" t="str">
        <f aca="false">VLOOKUP(DATOS_[[#This Row],[Edad]],CONTRATOS!TblRngEdad,2,1)</f>
        <v>20  o menos</v>
      </c>
      <c r="CO1118" s="141" t="str">
        <f aca="false">VLOOKUP(DATOS_[[#This Row],[Antigüedad]],TblRngAntg14[],2,1)</f>
        <v>0 a 1 años</v>
      </c>
    </row>
    <row r="1119" customFormat="false" ht="13.8" hidden="false" customHeight="false" outlineLevel="0" collapsed="false">
      <c r="D1119" s="128"/>
      <c r="E1119" s="129"/>
      <c r="F1119" s="129"/>
      <c r="G1119" s="129"/>
      <c r="H1119" s="130"/>
      <c r="I1119" s="131"/>
      <c r="J1119" s="128"/>
      <c r="K1119" s="132"/>
      <c r="L1119" s="132"/>
      <c r="M1119" s="133"/>
      <c r="N1119" s="133"/>
      <c r="O1119" s="133"/>
      <c r="P1119" s="129"/>
      <c r="Z1119" s="74"/>
      <c r="AA1119" s="75"/>
      <c r="AB1119" s="75"/>
      <c r="AC1119" s="129"/>
      <c r="AD1119" s="134"/>
      <c r="AE1119" s="134"/>
      <c r="AF1119" s="134"/>
      <c r="AG1119" s="134"/>
      <c r="AH1119" s="134"/>
      <c r="AI1119" s="134"/>
      <c r="AJ1119" s="134"/>
      <c r="AK1119" s="134"/>
      <c r="AL1119" s="134"/>
      <c r="AM1119" s="134"/>
      <c r="AN1119" s="134"/>
      <c r="AO1119" s="134"/>
      <c r="AP1119" s="134"/>
      <c r="AQ1119" s="134"/>
      <c r="AR1119" s="134"/>
      <c r="AS1119" s="134"/>
      <c r="AT1119" s="134"/>
      <c r="AU1119" s="134"/>
      <c r="AV1119" s="134"/>
      <c r="AW1119" s="134"/>
      <c r="AX1119" s="134"/>
      <c r="AY1119" s="134"/>
      <c r="AZ1119" s="134"/>
      <c r="BA1119" s="134"/>
      <c r="BB1119" s="134"/>
      <c r="BC1119" s="134"/>
      <c r="BD1119" s="134"/>
      <c r="BE1119" s="134"/>
      <c r="BF1119" s="134"/>
      <c r="BG1119" s="134"/>
      <c r="BH1119" s="134"/>
      <c r="BI1119" s="134"/>
      <c r="BJ1119" s="134"/>
      <c r="BK1119" s="134"/>
      <c r="BL1119" s="134"/>
      <c r="BM1119" s="135"/>
      <c r="BN1119" s="136" t="n">
        <f aca="false">+MAX($D$3,DATOS_[[#This Row],[Fecha Inicio Sit. Contract.]])</f>
        <v>0</v>
      </c>
      <c r="BO1119" s="136" t="n">
        <f aca="false">+MIN($D$4,DATOS_[[#This Row],[Fecha Fin Sit. Contract.]])</f>
        <v>0</v>
      </c>
      <c r="BP1119" s="137" t="n">
        <f aca="false">+DATOS_[[#This Row],[% de jornada]]*IF(DATOS_[[#This Row],[% jornada reducida]]="",1,DATOS_[[#This Row],[% jornada reducida]])</f>
        <v>0</v>
      </c>
      <c r="BQ1119" s="137" t="n">
        <f aca="false">+(DATOS_[[#This Row],[F.fin.cal]]-DATOS_[[#This Row],[F.ini.cal]]+1)/($D$4-$D$3+1)</f>
        <v>1</v>
      </c>
      <c r="BR1119" s="137" t="str">
        <f aca="false">IF(OR(AND(DATOS_[[#This Row],[Fecha Fin Contrato]]&lt;$D$3,DATOS_[[#This Row],[Fecha Fin Contrato]]&lt;&gt;""),DATOS_[[#This Row],[Fecha de Contratación]]&gt;$D$4),"Fuera","Dentro")</f>
        <v>Dentro</v>
      </c>
      <c r="BS1119" s="137" t="str">
        <f aca="false" t="array" ref="BS1119:BS1119">IF(MAX(IF(DATOS_[id]=DATOS_[[#This Row],[id]],DATOS_[F.fin.cal]))=DATOS_[[#This Row],[F.fin.cal]],"Sí","NO")</f>
        <v>Sí</v>
      </c>
      <c r="BT1119" s="137" t="str">
        <f aca="false">IF(AND(DATOS_[[#This Row],[% normaliz]]&lt;&gt;1,DATOS_[[#This Row],[% anualiz]]=1),"Sí","NO")</f>
        <v>Sí</v>
      </c>
      <c r="BU1119" s="137" t="str">
        <f aca="false">IF(AND(DATOS_[[#This Row],[% normaliz]]=1,DATOS_[[#This Row],[% anualiz]]&lt;&gt;1),"Sí","NO")</f>
        <v>NO</v>
      </c>
      <c r="BV1119" s="137" t="str">
        <f aca="false">IF(AND(DATOS_[[#This Row],[% normaliz]]&lt;&gt;1,DATOS_[[#This Row],[% anualiz]]&lt;&gt;1),"Sí","NO")</f>
        <v>NO</v>
      </c>
      <c r="BW1119" s="137" t="str">
        <f aca="false">+IF(DATOS_[[#This Row],[% normaliz]]*DATOS_[[#This Row],[% anualiz]]=1,"NO","Sí")</f>
        <v>Sí</v>
      </c>
      <c r="BX1119" s="138" t="e">
        <f aca="false">(DATOS_[[#This Row],[S.BASE]]*(1/DATOS_[[#This Row],[% normaliz]])*(1/DATOS_[[#This Row],[% anualiz]]))*IF(DATOS_[[#This Row],[Check Equiparado]]="Sí",1,0)</f>
        <v>#DIV/0!</v>
      </c>
      <c r="BY1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9" s="138" t="e">
        <f aca="false">+DATOS_[[#This Row],[SALARIO BASE Eq]]+DATOS_[[#This Row],[Tot COMPL.SAL Eq]]</f>
        <v>#DIV/0!</v>
      </c>
      <c r="CA1119" s="138" t="e">
        <f aca="false" t="array" ref="CA1119:CA1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9" s="138" t="e">
        <f aca="false">+DATOS_[[#This Row],[TOTAL SALARIO Eq]]+DATOS_[[#This Row],[Tot Extrasalarial Eq]]</f>
        <v>#DIV/0!</v>
      </c>
      <c r="CC1119" s="139" t="n">
        <f aca="false">DATOS_[[#This Row],[S.BASE]]</f>
        <v>0</v>
      </c>
      <c r="CD1119" s="139" t="n">
        <f aca="false">+SUM(DATOS_[[#This Row],[Conc.Sal.01]:[Conc.Sal.30]])</f>
        <v>0</v>
      </c>
      <c r="CE1119" s="139" t="n">
        <f aca="false">+DATOS_[[#This Row],[SALARIO BASE Ef]]+DATOS_[[#This Row],[Tot COMPL.SAL Ef]]</f>
        <v>0</v>
      </c>
      <c r="CF1119" s="139" t="n">
        <f aca="false">+SUM(DATOS_[[#This Row],[C.Extra.01]:[C.Extra.05]])</f>
        <v>0</v>
      </c>
      <c r="CG1119" s="139" t="n">
        <f aca="false">+DATOS_[[#This Row],[TOTAL SALARIO Ef]]+DATOS_[[#This Row],[Tot Extrasalarial Ef]]</f>
        <v>0</v>
      </c>
      <c r="CH1119" s="140" t="n">
        <f aca="false">MIN(IF(DATOS_[[#This Row],[Fecha Fin Contrato]]="",$D$4,DATOS_[[#This Row],[Fecha Fin Contrato]]),$D$4)-MAX(DATOS_[[#This Row],[Fecha de Contratación]],$D$3)+1</f>
        <v>1</v>
      </c>
      <c r="CI1119" s="141" t="str">
        <f aca="false">IF(COUNTIFS(DATOS_[id],DATOS_[[#This Row],[id]])&gt;1,DATOS_[[#This Row],[id]],"")</f>
        <v/>
      </c>
      <c r="CJ1119" s="141" t="n">
        <f aca="false">(Inicio!$G$10-DATOS_[[#This Row],[Fecha Nacimiento]])/365.25</f>
        <v>0</v>
      </c>
      <c r="CK1119" s="141" t="n">
        <f aca="false">(Inicio!$G$10-DATOS_[[#This Row],[Fecha de Antigüedad]])/365.25</f>
        <v>0</v>
      </c>
      <c r="CL1119" s="141" t="e">
        <f aca="false">+VLOOKUP(DATOS_[[#This Row],[Clave de Contrato]],TblTiposContrato13[],3,0)</f>
        <v>#N/A</v>
      </c>
      <c r="CM1119" s="141" t="e">
        <f aca="false">+VLOOKUP(DATOS_[[#This Row],[Clave de Contrato]],TblTiposContrato13[],4,0)</f>
        <v>#N/A</v>
      </c>
      <c r="CN1119" s="141" t="str">
        <f aca="false">VLOOKUP(DATOS_[[#This Row],[Edad]],CONTRATOS!TblRngEdad,2,1)</f>
        <v>20  o menos</v>
      </c>
      <c r="CO1119" s="141" t="str">
        <f aca="false">VLOOKUP(DATOS_[[#This Row],[Antigüedad]],TblRngAntg14[],2,1)</f>
        <v>0 a 1 años</v>
      </c>
    </row>
    <row r="1120" customFormat="false" ht="13.8" hidden="false" customHeight="false" outlineLevel="0" collapsed="false">
      <c r="D1120" s="128"/>
      <c r="E1120" s="129"/>
      <c r="F1120" s="129"/>
      <c r="G1120" s="129"/>
      <c r="H1120" s="130"/>
      <c r="I1120" s="131"/>
      <c r="J1120" s="128"/>
      <c r="K1120" s="132"/>
      <c r="L1120" s="132"/>
      <c r="M1120" s="133"/>
      <c r="N1120" s="133"/>
      <c r="O1120" s="133"/>
      <c r="P1120" s="129"/>
      <c r="Z1120" s="74"/>
      <c r="AA1120" s="75"/>
      <c r="AB1120" s="75"/>
      <c r="AC1120" s="129"/>
      <c r="AD1120" s="134"/>
      <c r="AE1120" s="134"/>
      <c r="AF1120" s="134"/>
      <c r="AG1120" s="134"/>
      <c r="AH1120" s="134"/>
      <c r="AI1120" s="134"/>
      <c r="AJ1120" s="134"/>
      <c r="AK1120" s="134"/>
      <c r="AL1120" s="134"/>
      <c r="AM1120" s="134"/>
      <c r="AN1120" s="134"/>
      <c r="AO1120" s="134"/>
      <c r="AP1120" s="134"/>
      <c r="AQ1120" s="134"/>
      <c r="AR1120" s="134"/>
      <c r="AS1120" s="134"/>
      <c r="AT1120" s="134"/>
      <c r="AU1120" s="134"/>
      <c r="AV1120" s="134"/>
      <c r="AW1120" s="134"/>
      <c r="AX1120" s="134"/>
      <c r="AY1120" s="134"/>
      <c r="AZ1120" s="134"/>
      <c r="BA1120" s="134"/>
      <c r="BB1120" s="134"/>
      <c r="BC1120" s="134"/>
      <c r="BD1120" s="134"/>
      <c r="BE1120" s="134"/>
      <c r="BF1120" s="134"/>
      <c r="BG1120" s="134"/>
      <c r="BH1120" s="134"/>
      <c r="BI1120" s="134"/>
      <c r="BJ1120" s="134"/>
      <c r="BK1120" s="134"/>
      <c r="BL1120" s="134"/>
      <c r="BM1120" s="135"/>
      <c r="BN1120" s="136" t="n">
        <f aca="false">+MAX($D$3,DATOS_[[#This Row],[Fecha Inicio Sit. Contract.]])</f>
        <v>0</v>
      </c>
      <c r="BO1120" s="136" t="n">
        <f aca="false">+MIN($D$4,DATOS_[[#This Row],[Fecha Fin Sit. Contract.]])</f>
        <v>0</v>
      </c>
      <c r="BP1120" s="137" t="n">
        <f aca="false">+DATOS_[[#This Row],[% de jornada]]*IF(DATOS_[[#This Row],[% jornada reducida]]="",1,DATOS_[[#This Row],[% jornada reducida]])</f>
        <v>0</v>
      </c>
      <c r="BQ1120" s="137" t="n">
        <f aca="false">+(DATOS_[[#This Row],[F.fin.cal]]-DATOS_[[#This Row],[F.ini.cal]]+1)/($D$4-$D$3+1)</f>
        <v>1</v>
      </c>
      <c r="BR1120" s="137" t="str">
        <f aca="false">IF(OR(AND(DATOS_[[#This Row],[Fecha Fin Contrato]]&lt;$D$3,DATOS_[[#This Row],[Fecha Fin Contrato]]&lt;&gt;""),DATOS_[[#This Row],[Fecha de Contratación]]&gt;$D$4),"Fuera","Dentro")</f>
        <v>Dentro</v>
      </c>
      <c r="BS1120" s="137" t="str">
        <f aca="false" t="array" ref="BS1120:BS1120">IF(MAX(IF(DATOS_[id]=DATOS_[[#This Row],[id]],DATOS_[F.fin.cal]))=DATOS_[[#This Row],[F.fin.cal]],"Sí","NO")</f>
        <v>Sí</v>
      </c>
      <c r="BT1120" s="137" t="str">
        <f aca="false">IF(AND(DATOS_[[#This Row],[% normaliz]]&lt;&gt;1,DATOS_[[#This Row],[% anualiz]]=1),"Sí","NO")</f>
        <v>Sí</v>
      </c>
      <c r="BU1120" s="137" t="str">
        <f aca="false">IF(AND(DATOS_[[#This Row],[% normaliz]]=1,DATOS_[[#This Row],[% anualiz]]&lt;&gt;1),"Sí","NO")</f>
        <v>NO</v>
      </c>
      <c r="BV1120" s="137" t="str">
        <f aca="false">IF(AND(DATOS_[[#This Row],[% normaliz]]&lt;&gt;1,DATOS_[[#This Row],[% anualiz]]&lt;&gt;1),"Sí","NO")</f>
        <v>NO</v>
      </c>
      <c r="BW1120" s="137" t="str">
        <f aca="false">+IF(DATOS_[[#This Row],[% normaliz]]*DATOS_[[#This Row],[% anualiz]]=1,"NO","Sí")</f>
        <v>Sí</v>
      </c>
      <c r="BX1120" s="138" t="e">
        <f aca="false">(DATOS_[[#This Row],[S.BASE]]*(1/DATOS_[[#This Row],[% normaliz]])*(1/DATOS_[[#This Row],[% anualiz]]))*IF(DATOS_[[#This Row],[Check Equiparado]]="Sí",1,0)</f>
        <v>#DIV/0!</v>
      </c>
      <c r="BY1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0" s="138" t="e">
        <f aca="false">+DATOS_[[#This Row],[SALARIO BASE Eq]]+DATOS_[[#This Row],[Tot COMPL.SAL Eq]]</f>
        <v>#DIV/0!</v>
      </c>
      <c r="CA1120" s="138" t="e">
        <f aca="false" t="array" ref="CA1120:CA1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0" s="138" t="e">
        <f aca="false">+DATOS_[[#This Row],[TOTAL SALARIO Eq]]+DATOS_[[#This Row],[Tot Extrasalarial Eq]]</f>
        <v>#DIV/0!</v>
      </c>
      <c r="CC1120" s="139" t="n">
        <f aca="false">DATOS_[[#This Row],[S.BASE]]</f>
        <v>0</v>
      </c>
      <c r="CD1120" s="139" t="n">
        <f aca="false">+SUM(DATOS_[[#This Row],[Conc.Sal.01]:[Conc.Sal.30]])</f>
        <v>0</v>
      </c>
      <c r="CE1120" s="139" t="n">
        <f aca="false">+DATOS_[[#This Row],[SALARIO BASE Ef]]+DATOS_[[#This Row],[Tot COMPL.SAL Ef]]</f>
        <v>0</v>
      </c>
      <c r="CF1120" s="139" t="n">
        <f aca="false">+SUM(DATOS_[[#This Row],[C.Extra.01]:[C.Extra.05]])</f>
        <v>0</v>
      </c>
      <c r="CG1120" s="139" t="n">
        <f aca="false">+DATOS_[[#This Row],[TOTAL SALARIO Ef]]+DATOS_[[#This Row],[Tot Extrasalarial Ef]]</f>
        <v>0</v>
      </c>
      <c r="CH1120" s="140" t="n">
        <f aca="false">MIN(IF(DATOS_[[#This Row],[Fecha Fin Contrato]]="",$D$4,DATOS_[[#This Row],[Fecha Fin Contrato]]),$D$4)-MAX(DATOS_[[#This Row],[Fecha de Contratación]],$D$3)+1</f>
        <v>1</v>
      </c>
      <c r="CI1120" s="141" t="str">
        <f aca="false">IF(COUNTIFS(DATOS_[id],DATOS_[[#This Row],[id]])&gt;1,DATOS_[[#This Row],[id]],"")</f>
        <v/>
      </c>
      <c r="CJ1120" s="141" t="n">
        <f aca="false">(Inicio!$G$10-DATOS_[[#This Row],[Fecha Nacimiento]])/365.25</f>
        <v>0</v>
      </c>
      <c r="CK1120" s="141" t="n">
        <f aca="false">(Inicio!$G$10-DATOS_[[#This Row],[Fecha de Antigüedad]])/365.25</f>
        <v>0</v>
      </c>
      <c r="CL1120" s="141" t="e">
        <f aca="false">+VLOOKUP(DATOS_[[#This Row],[Clave de Contrato]],TblTiposContrato13[],3,0)</f>
        <v>#N/A</v>
      </c>
      <c r="CM1120" s="141" t="e">
        <f aca="false">+VLOOKUP(DATOS_[[#This Row],[Clave de Contrato]],TblTiposContrato13[],4,0)</f>
        <v>#N/A</v>
      </c>
      <c r="CN1120" s="141" t="str">
        <f aca="false">VLOOKUP(DATOS_[[#This Row],[Edad]],CONTRATOS!TblRngEdad,2,1)</f>
        <v>20  o menos</v>
      </c>
      <c r="CO1120" s="141" t="str">
        <f aca="false">VLOOKUP(DATOS_[[#This Row],[Antigüedad]],TblRngAntg14[],2,1)</f>
        <v>0 a 1 años</v>
      </c>
    </row>
    <row r="1121" customFormat="false" ht="13.8" hidden="false" customHeight="false" outlineLevel="0" collapsed="false">
      <c r="D1121" s="128"/>
      <c r="E1121" s="129"/>
      <c r="F1121" s="129"/>
      <c r="G1121" s="129"/>
      <c r="H1121" s="130"/>
      <c r="I1121" s="131"/>
      <c r="J1121" s="128"/>
      <c r="K1121" s="132"/>
      <c r="L1121" s="132"/>
      <c r="M1121" s="133"/>
      <c r="N1121" s="133"/>
      <c r="O1121" s="133"/>
      <c r="P1121" s="129"/>
      <c r="Z1121" s="74"/>
      <c r="AA1121" s="75"/>
      <c r="AB1121" s="75"/>
      <c r="AC1121" s="129"/>
      <c r="AD1121" s="134"/>
      <c r="AE1121" s="134"/>
      <c r="AF1121" s="134"/>
      <c r="AG1121" s="134"/>
      <c r="AH1121" s="134"/>
      <c r="AI1121" s="134"/>
      <c r="AJ1121" s="134"/>
      <c r="AK1121" s="134"/>
      <c r="AL1121" s="134"/>
      <c r="AM1121" s="134"/>
      <c r="AN1121" s="134"/>
      <c r="AO1121" s="134"/>
      <c r="AP1121" s="134"/>
      <c r="AQ1121" s="134"/>
      <c r="AR1121" s="134"/>
      <c r="AS1121" s="134"/>
      <c r="AT1121" s="134"/>
      <c r="AU1121" s="134"/>
      <c r="AV1121" s="134"/>
      <c r="AW1121" s="134"/>
      <c r="AX1121" s="134"/>
      <c r="AY1121" s="134"/>
      <c r="AZ1121" s="134"/>
      <c r="BA1121" s="134"/>
      <c r="BB1121" s="134"/>
      <c r="BC1121" s="134"/>
      <c r="BD1121" s="134"/>
      <c r="BE1121" s="134"/>
      <c r="BF1121" s="134"/>
      <c r="BG1121" s="134"/>
      <c r="BH1121" s="134"/>
      <c r="BI1121" s="134"/>
      <c r="BJ1121" s="134"/>
      <c r="BK1121" s="134"/>
      <c r="BL1121" s="134"/>
      <c r="BM1121" s="135"/>
      <c r="BN1121" s="136" t="n">
        <f aca="false">+MAX($D$3,DATOS_[[#This Row],[Fecha Inicio Sit. Contract.]])</f>
        <v>0</v>
      </c>
      <c r="BO1121" s="136" t="n">
        <f aca="false">+MIN($D$4,DATOS_[[#This Row],[Fecha Fin Sit. Contract.]])</f>
        <v>0</v>
      </c>
      <c r="BP1121" s="137" t="n">
        <f aca="false">+DATOS_[[#This Row],[% de jornada]]*IF(DATOS_[[#This Row],[% jornada reducida]]="",1,DATOS_[[#This Row],[% jornada reducida]])</f>
        <v>0</v>
      </c>
      <c r="BQ1121" s="137" t="n">
        <f aca="false">+(DATOS_[[#This Row],[F.fin.cal]]-DATOS_[[#This Row],[F.ini.cal]]+1)/($D$4-$D$3+1)</f>
        <v>1</v>
      </c>
      <c r="BR1121" s="137" t="str">
        <f aca="false">IF(OR(AND(DATOS_[[#This Row],[Fecha Fin Contrato]]&lt;$D$3,DATOS_[[#This Row],[Fecha Fin Contrato]]&lt;&gt;""),DATOS_[[#This Row],[Fecha de Contratación]]&gt;$D$4),"Fuera","Dentro")</f>
        <v>Dentro</v>
      </c>
      <c r="BS1121" s="137" t="str">
        <f aca="false" t="array" ref="BS1121:BS1121">IF(MAX(IF(DATOS_[id]=DATOS_[[#This Row],[id]],DATOS_[F.fin.cal]))=DATOS_[[#This Row],[F.fin.cal]],"Sí","NO")</f>
        <v>Sí</v>
      </c>
      <c r="BT1121" s="137" t="str">
        <f aca="false">IF(AND(DATOS_[[#This Row],[% normaliz]]&lt;&gt;1,DATOS_[[#This Row],[% anualiz]]=1),"Sí","NO")</f>
        <v>Sí</v>
      </c>
      <c r="BU1121" s="137" t="str">
        <f aca="false">IF(AND(DATOS_[[#This Row],[% normaliz]]=1,DATOS_[[#This Row],[% anualiz]]&lt;&gt;1),"Sí","NO")</f>
        <v>NO</v>
      </c>
      <c r="BV1121" s="137" t="str">
        <f aca="false">IF(AND(DATOS_[[#This Row],[% normaliz]]&lt;&gt;1,DATOS_[[#This Row],[% anualiz]]&lt;&gt;1),"Sí","NO")</f>
        <v>NO</v>
      </c>
      <c r="BW1121" s="137" t="str">
        <f aca="false">+IF(DATOS_[[#This Row],[% normaliz]]*DATOS_[[#This Row],[% anualiz]]=1,"NO","Sí")</f>
        <v>Sí</v>
      </c>
      <c r="BX1121" s="138" t="e">
        <f aca="false">(DATOS_[[#This Row],[S.BASE]]*(1/DATOS_[[#This Row],[% normaliz]])*(1/DATOS_[[#This Row],[% anualiz]]))*IF(DATOS_[[#This Row],[Check Equiparado]]="Sí",1,0)</f>
        <v>#DIV/0!</v>
      </c>
      <c r="BY1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1" s="138" t="e">
        <f aca="false">+DATOS_[[#This Row],[SALARIO BASE Eq]]+DATOS_[[#This Row],[Tot COMPL.SAL Eq]]</f>
        <v>#DIV/0!</v>
      </c>
      <c r="CA1121" s="138" t="e">
        <f aca="false" t="array" ref="CA1121:CA1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1" s="138" t="e">
        <f aca="false">+DATOS_[[#This Row],[TOTAL SALARIO Eq]]+DATOS_[[#This Row],[Tot Extrasalarial Eq]]</f>
        <v>#DIV/0!</v>
      </c>
      <c r="CC1121" s="139" t="n">
        <f aca="false">DATOS_[[#This Row],[S.BASE]]</f>
        <v>0</v>
      </c>
      <c r="CD1121" s="139" t="n">
        <f aca="false">+SUM(DATOS_[[#This Row],[Conc.Sal.01]:[Conc.Sal.30]])</f>
        <v>0</v>
      </c>
      <c r="CE1121" s="139" t="n">
        <f aca="false">+DATOS_[[#This Row],[SALARIO BASE Ef]]+DATOS_[[#This Row],[Tot COMPL.SAL Ef]]</f>
        <v>0</v>
      </c>
      <c r="CF1121" s="139" t="n">
        <f aca="false">+SUM(DATOS_[[#This Row],[C.Extra.01]:[C.Extra.05]])</f>
        <v>0</v>
      </c>
      <c r="CG1121" s="139" t="n">
        <f aca="false">+DATOS_[[#This Row],[TOTAL SALARIO Ef]]+DATOS_[[#This Row],[Tot Extrasalarial Ef]]</f>
        <v>0</v>
      </c>
      <c r="CH1121" s="140" t="n">
        <f aca="false">MIN(IF(DATOS_[[#This Row],[Fecha Fin Contrato]]="",$D$4,DATOS_[[#This Row],[Fecha Fin Contrato]]),$D$4)-MAX(DATOS_[[#This Row],[Fecha de Contratación]],$D$3)+1</f>
        <v>1</v>
      </c>
      <c r="CI1121" s="141" t="str">
        <f aca="false">IF(COUNTIFS(DATOS_[id],DATOS_[[#This Row],[id]])&gt;1,DATOS_[[#This Row],[id]],"")</f>
        <v/>
      </c>
      <c r="CJ1121" s="141" t="n">
        <f aca="false">(Inicio!$G$10-DATOS_[[#This Row],[Fecha Nacimiento]])/365.25</f>
        <v>0</v>
      </c>
      <c r="CK1121" s="141" t="n">
        <f aca="false">(Inicio!$G$10-DATOS_[[#This Row],[Fecha de Antigüedad]])/365.25</f>
        <v>0</v>
      </c>
      <c r="CL1121" s="141" t="e">
        <f aca="false">+VLOOKUP(DATOS_[[#This Row],[Clave de Contrato]],TblTiposContrato13[],3,0)</f>
        <v>#N/A</v>
      </c>
      <c r="CM1121" s="141" t="e">
        <f aca="false">+VLOOKUP(DATOS_[[#This Row],[Clave de Contrato]],TblTiposContrato13[],4,0)</f>
        <v>#N/A</v>
      </c>
      <c r="CN1121" s="141" t="str">
        <f aca="false">VLOOKUP(DATOS_[[#This Row],[Edad]],CONTRATOS!TblRngEdad,2,1)</f>
        <v>20  o menos</v>
      </c>
      <c r="CO1121" s="141" t="str">
        <f aca="false">VLOOKUP(DATOS_[[#This Row],[Antigüedad]],TblRngAntg14[],2,1)</f>
        <v>0 a 1 años</v>
      </c>
    </row>
    <row r="1122" customFormat="false" ht="13.8" hidden="false" customHeight="false" outlineLevel="0" collapsed="false">
      <c r="D1122" s="128"/>
      <c r="E1122" s="129"/>
      <c r="F1122" s="129"/>
      <c r="G1122" s="129"/>
      <c r="H1122" s="130"/>
      <c r="I1122" s="131"/>
      <c r="J1122" s="128"/>
      <c r="K1122" s="132"/>
      <c r="L1122" s="132"/>
      <c r="M1122" s="133"/>
      <c r="N1122" s="133"/>
      <c r="O1122" s="133"/>
      <c r="P1122" s="129"/>
      <c r="Z1122" s="74"/>
      <c r="AA1122" s="75"/>
      <c r="AB1122" s="75"/>
      <c r="AC1122" s="129"/>
      <c r="AD1122" s="134"/>
      <c r="AE1122" s="134"/>
      <c r="AF1122" s="134"/>
      <c r="AG1122" s="134"/>
      <c r="AH1122" s="134"/>
      <c r="AI1122" s="134"/>
      <c r="AJ1122" s="134"/>
      <c r="AK1122" s="134"/>
      <c r="AL1122" s="134"/>
      <c r="AM1122" s="134"/>
      <c r="AN1122" s="134"/>
      <c r="AO1122" s="134"/>
      <c r="AP1122" s="134"/>
      <c r="AQ1122" s="134"/>
      <c r="AR1122" s="134"/>
      <c r="AS1122" s="134"/>
      <c r="AT1122" s="134"/>
      <c r="AU1122" s="134"/>
      <c r="AV1122" s="134"/>
      <c r="AW1122" s="134"/>
      <c r="AX1122" s="134"/>
      <c r="AY1122" s="134"/>
      <c r="AZ1122" s="134"/>
      <c r="BA1122" s="134"/>
      <c r="BB1122" s="134"/>
      <c r="BC1122" s="134"/>
      <c r="BD1122" s="134"/>
      <c r="BE1122" s="134"/>
      <c r="BF1122" s="134"/>
      <c r="BG1122" s="134"/>
      <c r="BH1122" s="134"/>
      <c r="BI1122" s="134"/>
      <c r="BJ1122" s="134"/>
      <c r="BK1122" s="134"/>
      <c r="BL1122" s="134"/>
      <c r="BM1122" s="135"/>
      <c r="BN1122" s="136" t="n">
        <f aca="false">+MAX($D$3,DATOS_[[#This Row],[Fecha Inicio Sit. Contract.]])</f>
        <v>0</v>
      </c>
      <c r="BO1122" s="136" t="n">
        <f aca="false">+MIN($D$4,DATOS_[[#This Row],[Fecha Fin Sit. Contract.]])</f>
        <v>0</v>
      </c>
      <c r="BP1122" s="137" t="n">
        <f aca="false">+DATOS_[[#This Row],[% de jornada]]*IF(DATOS_[[#This Row],[% jornada reducida]]="",1,DATOS_[[#This Row],[% jornada reducida]])</f>
        <v>0</v>
      </c>
      <c r="BQ1122" s="137" t="n">
        <f aca="false">+(DATOS_[[#This Row],[F.fin.cal]]-DATOS_[[#This Row],[F.ini.cal]]+1)/($D$4-$D$3+1)</f>
        <v>1</v>
      </c>
      <c r="BR1122" s="137" t="str">
        <f aca="false">IF(OR(AND(DATOS_[[#This Row],[Fecha Fin Contrato]]&lt;$D$3,DATOS_[[#This Row],[Fecha Fin Contrato]]&lt;&gt;""),DATOS_[[#This Row],[Fecha de Contratación]]&gt;$D$4),"Fuera","Dentro")</f>
        <v>Dentro</v>
      </c>
      <c r="BS1122" s="137" t="str">
        <f aca="false" t="array" ref="BS1122:BS1122">IF(MAX(IF(DATOS_[id]=DATOS_[[#This Row],[id]],DATOS_[F.fin.cal]))=DATOS_[[#This Row],[F.fin.cal]],"Sí","NO")</f>
        <v>Sí</v>
      </c>
      <c r="BT1122" s="137" t="str">
        <f aca="false">IF(AND(DATOS_[[#This Row],[% normaliz]]&lt;&gt;1,DATOS_[[#This Row],[% anualiz]]=1),"Sí","NO")</f>
        <v>Sí</v>
      </c>
      <c r="BU1122" s="137" t="str">
        <f aca="false">IF(AND(DATOS_[[#This Row],[% normaliz]]=1,DATOS_[[#This Row],[% anualiz]]&lt;&gt;1),"Sí","NO")</f>
        <v>NO</v>
      </c>
      <c r="BV1122" s="137" t="str">
        <f aca="false">IF(AND(DATOS_[[#This Row],[% normaliz]]&lt;&gt;1,DATOS_[[#This Row],[% anualiz]]&lt;&gt;1),"Sí","NO")</f>
        <v>NO</v>
      </c>
      <c r="BW1122" s="137" t="str">
        <f aca="false">+IF(DATOS_[[#This Row],[% normaliz]]*DATOS_[[#This Row],[% anualiz]]=1,"NO","Sí")</f>
        <v>Sí</v>
      </c>
      <c r="BX1122" s="138" t="e">
        <f aca="false">(DATOS_[[#This Row],[S.BASE]]*(1/DATOS_[[#This Row],[% normaliz]])*(1/DATOS_[[#This Row],[% anualiz]]))*IF(DATOS_[[#This Row],[Check Equiparado]]="Sí",1,0)</f>
        <v>#DIV/0!</v>
      </c>
      <c r="BY1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2" s="138" t="e">
        <f aca="false">+DATOS_[[#This Row],[SALARIO BASE Eq]]+DATOS_[[#This Row],[Tot COMPL.SAL Eq]]</f>
        <v>#DIV/0!</v>
      </c>
      <c r="CA1122" s="138" t="e">
        <f aca="false" t="array" ref="CA1122:CA1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2" s="138" t="e">
        <f aca="false">+DATOS_[[#This Row],[TOTAL SALARIO Eq]]+DATOS_[[#This Row],[Tot Extrasalarial Eq]]</f>
        <v>#DIV/0!</v>
      </c>
      <c r="CC1122" s="139" t="n">
        <f aca="false">DATOS_[[#This Row],[S.BASE]]</f>
        <v>0</v>
      </c>
      <c r="CD1122" s="139" t="n">
        <f aca="false">+SUM(DATOS_[[#This Row],[Conc.Sal.01]:[Conc.Sal.30]])</f>
        <v>0</v>
      </c>
      <c r="CE1122" s="139" t="n">
        <f aca="false">+DATOS_[[#This Row],[SALARIO BASE Ef]]+DATOS_[[#This Row],[Tot COMPL.SAL Ef]]</f>
        <v>0</v>
      </c>
      <c r="CF1122" s="139" t="n">
        <f aca="false">+SUM(DATOS_[[#This Row],[C.Extra.01]:[C.Extra.05]])</f>
        <v>0</v>
      </c>
      <c r="CG1122" s="139" t="n">
        <f aca="false">+DATOS_[[#This Row],[TOTAL SALARIO Ef]]+DATOS_[[#This Row],[Tot Extrasalarial Ef]]</f>
        <v>0</v>
      </c>
      <c r="CH1122" s="140" t="n">
        <f aca="false">MIN(IF(DATOS_[[#This Row],[Fecha Fin Contrato]]="",$D$4,DATOS_[[#This Row],[Fecha Fin Contrato]]),$D$4)-MAX(DATOS_[[#This Row],[Fecha de Contratación]],$D$3)+1</f>
        <v>1</v>
      </c>
      <c r="CI1122" s="141" t="str">
        <f aca="false">IF(COUNTIFS(DATOS_[id],DATOS_[[#This Row],[id]])&gt;1,DATOS_[[#This Row],[id]],"")</f>
        <v/>
      </c>
      <c r="CJ1122" s="141" t="n">
        <f aca="false">(Inicio!$G$10-DATOS_[[#This Row],[Fecha Nacimiento]])/365.25</f>
        <v>0</v>
      </c>
      <c r="CK1122" s="141" t="n">
        <f aca="false">(Inicio!$G$10-DATOS_[[#This Row],[Fecha de Antigüedad]])/365.25</f>
        <v>0</v>
      </c>
      <c r="CL1122" s="141" t="e">
        <f aca="false">+VLOOKUP(DATOS_[[#This Row],[Clave de Contrato]],TblTiposContrato13[],3,0)</f>
        <v>#N/A</v>
      </c>
      <c r="CM1122" s="141" t="e">
        <f aca="false">+VLOOKUP(DATOS_[[#This Row],[Clave de Contrato]],TblTiposContrato13[],4,0)</f>
        <v>#N/A</v>
      </c>
      <c r="CN1122" s="141" t="str">
        <f aca="false">VLOOKUP(DATOS_[[#This Row],[Edad]],CONTRATOS!TblRngEdad,2,1)</f>
        <v>20  o menos</v>
      </c>
      <c r="CO1122" s="141" t="str">
        <f aca="false">VLOOKUP(DATOS_[[#This Row],[Antigüedad]],TblRngAntg14[],2,1)</f>
        <v>0 a 1 años</v>
      </c>
    </row>
    <row r="1123" customFormat="false" ht="13.8" hidden="false" customHeight="false" outlineLevel="0" collapsed="false">
      <c r="D1123" s="128"/>
      <c r="E1123" s="129"/>
      <c r="F1123" s="129"/>
      <c r="G1123" s="129"/>
      <c r="H1123" s="130"/>
      <c r="I1123" s="131"/>
      <c r="J1123" s="128"/>
      <c r="K1123" s="132"/>
      <c r="L1123" s="132"/>
      <c r="M1123" s="133"/>
      <c r="N1123" s="133"/>
      <c r="O1123" s="133"/>
      <c r="P1123" s="129"/>
      <c r="Z1123" s="74"/>
      <c r="AA1123" s="75"/>
      <c r="AB1123" s="75"/>
      <c r="AC1123" s="129"/>
      <c r="AD1123" s="134"/>
      <c r="AE1123" s="134"/>
      <c r="AF1123" s="134"/>
      <c r="AG1123" s="134"/>
      <c r="AH1123" s="134"/>
      <c r="AI1123" s="134"/>
      <c r="AJ1123" s="134"/>
      <c r="AK1123" s="134"/>
      <c r="AL1123" s="134"/>
      <c r="AM1123" s="134"/>
      <c r="AN1123" s="134"/>
      <c r="AO1123" s="134"/>
      <c r="AP1123" s="134"/>
      <c r="AQ1123" s="134"/>
      <c r="AR1123" s="134"/>
      <c r="AS1123" s="134"/>
      <c r="AT1123" s="134"/>
      <c r="AU1123" s="134"/>
      <c r="AV1123" s="134"/>
      <c r="AW1123" s="134"/>
      <c r="AX1123" s="134"/>
      <c r="AY1123" s="134"/>
      <c r="AZ1123" s="134"/>
      <c r="BA1123" s="134"/>
      <c r="BB1123" s="134"/>
      <c r="BC1123" s="134"/>
      <c r="BD1123" s="134"/>
      <c r="BE1123" s="134"/>
      <c r="BF1123" s="134"/>
      <c r="BG1123" s="134"/>
      <c r="BH1123" s="134"/>
      <c r="BI1123" s="134"/>
      <c r="BJ1123" s="134"/>
      <c r="BK1123" s="134"/>
      <c r="BL1123" s="134"/>
      <c r="BM1123" s="135"/>
      <c r="BN1123" s="136" t="n">
        <f aca="false">+MAX($D$3,DATOS_[[#This Row],[Fecha Inicio Sit. Contract.]])</f>
        <v>0</v>
      </c>
      <c r="BO1123" s="136" t="n">
        <f aca="false">+MIN($D$4,DATOS_[[#This Row],[Fecha Fin Sit. Contract.]])</f>
        <v>0</v>
      </c>
      <c r="BP1123" s="137" t="n">
        <f aca="false">+DATOS_[[#This Row],[% de jornada]]*IF(DATOS_[[#This Row],[% jornada reducida]]="",1,DATOS_[[#This Row],[% jornada reducida]])</f>
        <v>0</v>
      </c>
      <c r="BQ1123" s="137" t="n">
        <f aca="false">+(DATOS_[[#This Row],[F.fin.cal]]-DATOS_[[#This Row],[F.ini.cal]]+1)/($D$4-$D$3+1)</f>
        <v>1</v>
      </c>
      <c r="BR1123" s="137" t="str">
        <f aca="false">IF(OR(AND(DATOS_[[#This Row],[Fecha Fin Contrato]]&lt;$D$3,DATOS_[[#This Row],[Fecha Fin Contrato]]&lt;&gt;""),DATOS_[[#This Row],[Fecha de Contratación]]&gt;$D$4),"Fuera","Dentro")</f>
        <v>Dentro</v>
      </c>
      <c r="BS1123" s="137" t="str">
        <f aca="false" t="array" ref="BS1123:BS1123">IF(MAX(IF(DATOS_[id]=DATOS_[[#This Row],[id]],DATOS_[F.fin.cal]))=DATOS_[[#This Row],[F.fin.cal]],"Sí","NO")</f>
        <v>Sí</v>
      </c>
      <c r="BT1123" s="137" t="str">
        <f aca="false">IF(AND(DATOS_[[#This Row],[% normaliz]]&lt;&gt;1,DATOS_[[#This Row],[% anualiz]]=1),"Sí","NO")</f>
        <v>Sí</v>
      </c>
      <c r="BU1123" s="137" t="str">
        <f aca="false">IF(AND(DATOS_[[#This Row],[% normaliz]]=1,DATOS_[[#This Row],[% anualiz]]&lt;&gt;1),"Sí","NO")</f>
        <v>NO</v>
      </c>
      <c r="BV1123" s="137" t="str">
        <f aca="false">IF(AND(DATOS_[[#This Row],[% normaliz]]&lt;&gt;1,DATOS_[[#This Row],[% anualiz]]&lt;&gt;1),"Sí","NO")</f>
        <v>NO</v>
      </c>
      <c r="BW1123" s="137" t="str">
        <f aca="false">+IF(DATOS_[[#This Row],[% normaliz]]*DATOS_[[#This Row],[% anualiz]]=1,"NO","Sí")</f>
        <v>Sí</v>
      </c>
      <c r="BX1123" s="138" t="e">
        <f aca="false">(DATOS_[[#This Row],[S.BASE]]*(1/DATOS_[[#This Row],[% normaliz]])*(1/DATOS_[[#This Row],[% anualiz]]))*IF(DATOS_[[#This Row],[Check Equiparado]]="Sí",1,0)</f>
        <v>#DIV/0!</v>
      </c>
      <c r="BY1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3" s="138" t="e">
        <f aca="false">+DATOS_[[#This Row],[SALARIO BASE Eq]]+DATOS_[[#This Row],[Tot COMPL.SAL Eq]]</f>
        <v>#DIV/0!</v>
      </c>
      <c r="CA1123" s="138" t="e">
        <f aca="false" t="array" ref="CA1123:CA1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3" s="138" t="e">
        <f aca="false">+DATOS_[[#This Row],[TOTAL SALARIO Eq]]+DATOS_[[#This Row],[Tot Extrasalarial Eq]]</f>
        <v>#DIV/0!</v>
      </c>
      <c r="CC1123" s="139" t="n">
        <f aca="false">DATOS_[[#This Row],[S.BASE]]</f>
        <v>0</v>
      </c>
      <c r="CD1123" s="139" t="n">
        <f aca="false">+SUM(DATOS_[[#This Row],[Conc.Sal.01]:[Conc.Sal.30]])</f>
        <v>0</v>
      </c>
      <c r="CE1123" s="139" t="n">
        <f aca="false">+DATOS_[[#This Row],[SALARIO BASE Ef]]+DATOS_[[#This Row],[Tot COMPL.SAL Ef]]</f>
        <v>0</v>
      </c>
      <c r="CF1123" s="139" t="n">
        <f aca="false">+SUM(DATOS_[[#This Row],[C.Extra.01]:[C.Extra.05]])</f>
        <v>0</v>
      </c>
      <c r="CG1123" s="139" t="n">
        <f aca="false">+DATOS_[[#This Row],[TOTAL SALARIO Ef]]+DATOS_[[#This Row],[Tot Extrasalarial Ef]]</f>
        <v>0</v>
      </c>
      <c r="CH1123" s="140" t="n">
        <f aca="false">MIN(IF(DATOS_[[#This Row],[Fecha Fin Contrato]]="",$D$4,DATOS_[[#This Row],[Fecha Fin Contrato]]),$D$4)-MAX(DATOS_[[#This Row],[Fecha de Contratación]],$D$3)+1</f>
        <v>1</v>
      </c>
      <c r="CI1123" s="141" t="str">
        <f aca="false">IF(COUNTIFS(DATOS_[id],DATOS_[[#This Row],[id]])&gt;1,DATOS_[[#This Row],[id]],"")</f>
        <v/>
      </c>
      <c r="CJ1123" s="141" t="n">
        <f aca="false">(Inicio!$G$10-DATOS_[[#This Row],[Fecha Nacimiento]])/365.25</f>
        <v>0</v>
      </c>
      <c r="CK1123" s="141" t="n">
        <f aca="false">(Inicio!$G$10-DATOS_[[#This Row],[Fecha de Antigüedad]])/365.25</f>
        <v>0</v>
      </c>
      <c r="CL1123" s="141" t="e">
        <f aca="false">+VLOOKUP(DATOS_[[#This Row],[Clave de Contrato]],TblTiposContrato13[],3,0)</f>
        <v>#N/A</v>
      </c>
      <c r="CM1123" s="141" t="e">
        <f aca="false">+VLOOKUP(DATOS_[[#This Row],[Clave de Contrato]],TblTiposContrato13[],4,0)</f>
        <v>#N/A</v>
      </c>
      <c r="CN1123" s="141" t="str">
        <f aca="false">VLOOKUP(DATOS_[[#This Row],[Edad]],CONTRATOS!TblRngEdad,2,1)</f>
        <v>20  o menos</v>
      </c>
      <c r="CO1123" s="141" t="str">
        <f aca="false">VLOOKUP(DATOS_[[#This Row],[Antigüedad]],TblRngAntg14[],2,1)</f>
        <v>0 a 1 años</v>
      </c>
    </row>
    <row r="1124" customFormat="false" ht="13.8" hidden="false" customHeight="false" outlineLevel="0" collapsed="false">
      <c r="D1124" s="128"/>
      <c r="E1124" s="129"/>
      <c r="F1124" s="129"/>
      <c r="G1124" s="129"/>
      <c r="H1124" s="130"/>
      <c r="I1124" s="131"/>
      <c r="J1124" s="128"/>
      <c r="K1124" s="132"/>
      <c r="L1124" s="132"/>
      <c r="M1124" s="133"/>
      <c r="N1124" s="133"/>
      <c r="O1124" s="133"/>
      <c r="P1124" s="129"/>
      <c r="Z1124" s="74"/>
      <c r="AA1124" s="75"/>
      <c r="AB1124" s="75"/>
      <c r="AC1124" s="129"/>
      <c r="AD1124" s="134"/>
      <c r="AE1124" s="134"/>
      <c r="AF1124" s="134"/>
      <c r="AG1124" s="134"/>
      <c r="AH1124" s="134"/>
      <c r="AI1124" s="134"/>
      <c r="AJ1124" s="134"/>
      <c r="AK1124" s="134"/>
      <c r="AL1124" s="134"/>
      <c r="AM1124" s="134"/>
      <c r="AN1124" s="134"/>
      <c r="AO1124" s="134"/>
      <c r="AP1124" s="134"/>
      <c r="AQ1124" s="134"/>
      <c r="AR1124" s="134"/>
      <c r="AS1124" s="134"/>
      <c r="AT1124" s="134"/>
      <c r="AU1124" s="134"/>
      <c r="AV1124" s="134"/>
      <c r="AW1124" s="134"/>
      <c r="AX1124" s="134"/>
      <c r="AY1124" s="134"/>
      <c r="AZ1124" s="134"/>
      <c r="BA1124" s="134"/>
      <c r="BB1124" s="134"/>
      <c r="BC1124" s="134"/>
      <c r="BD1124" s="134"/>
      <c r="BE1124" s="134"/>
      <c r="BF1124" s="134"/>
      <c r="BG1124" s="134"/>
      <c r="BH1124" s="134"/>
      <c r="BI1124" s="134"/>
      <c r="BJ1124" s="134"/>
      <c r="BK1124" s="134"/>
      <c r="BL1124" s="134"/>
      <c r="BM1124" s="135"/>
      <c r="BN1124" s="136" t="n">
        <f aca="false">+MAX($D$3,DATOS_[[#This Row],[Fecha Inicio Sit. Contract.]])</f>
        <v>0</v>
      </c>
      <c r="BO1124" s="136" t="n">
        <f aca="false">+MIN($D$4,DATOS_[[#This Row],[Fecha Fin Sit. Contract.]])</f>
        <v>0</v>
      </c>
      <c r="BP1124" s="137" t="n">
        <f aca="false">+DATOS_[[#This Row],[% de jornada]]*IF(DATOS_[[#This Row],[% jornada reducida]]="",1,DATOS_[[#This Row],[% jornada reducida]])</f>
        <v>0</v>
      </c>
      <c r="BQ1124" s="137" t="n">
        <f aca="false">+(DATOS_[[#This Row],[F.fin.cal]]-DATOS_[[#This Row],[F.ini.cal]]+1)/($D$4-$D$3+1)</f>
        <v>1</v>
      </c>
      <c r="BR1124" s="137" t="str">
        <f aca="false">IF(OR(AND(DATOS_[[#This Row],[Fecha Fin Contrato]]&lt;$D$3,DATOS_[[#This Row],[Fecha Fin Contrato]]&lt;&gt;""),DATOS_[[#This Row],[Fecha de Contratación]]&gt;$D$4),"Fuera","Dentro")</f>
        <v>Dentro</v>
      </c>
      <c r="BS1124" s="137" t="str">
        <f aca="false" t="array" ref="BS1124:BS1124">IF(MAX(IF(DATOS_[id]=DATOS_[[#This Row],[id]],DATOS_[F.fin.cal]))=DATOS_[[#This Row],[F.fin.cal]],"Sí","NO")</f>
        <v>Sí</v>
      </c>
      <c r="BT1124" s="137" t="str">
        <f aca="false">IF(AND(DATOS_[[#This Row],[% normaliz]]&lt;&gt;1,DATOS_[[#This Row],[% anualiz]]=1),"Sí","NO")</f>
        <v>Sí</v>
      </c>
      <c r="BU1124" s="137" t="str">
        <f aca="false">IF(AND(DATOS_[[#This Row],[% normaliz]]=1,DATOS_[[#This Row],[% anualiz]]&lt;&gt;1),"Sí","NO")</f>
        <v>NO</v>
      </c>
      <c r="BV1124" s="137" t="str">
        <f aca="false">IF(AND(DATOS_[[#This Row],[% normaliz]]&lt;&gt;1,DATOS_[[#This Row],[% anualiz]]&lt;&gt;1),"Sí","NO")</f>
        <v>NO</v>
      </c>
      <c r="BW1124" s="137" t="str">
        <f aca="false">+IF(DATOS_[[#This Row],[% normaliz]]*DATOS_[[#This Row],[% anualiz]]=1,"NO","Sí")</f>
        <v>Sí</v>
      </c>
      <c r="BX1124" s="138" t="e">
        <f aca="false">(DATOS_[[#This Row],[S.BASE]]*(1/DATOS_[[#This Row],[% normaliz]])*(1/DATOS_[[#This Row],[% anualiz]]))*IF(DATOS_[[#This Row],[Check Equiparado]]="Sí",1,0)</f>
        <v>#DIV/0!</v>
      </c>
      <c r="BY1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4" s="138" t="e">
        <f aca="false">+DATOS_[[#This Row],[SALARIO BASE Eq]]+DATOS_[[#This Row],[Tot COMPL.SAL Eq]]</f>
        <v>#DIV/0!</v>
      </c>
      <c r="CA1124" s="138" t="e">
        <f aca="false" t="array" ref="CA1124:CA1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4" s="138" t="e">
        <f aca="false">+DATOS_[[#This Row],[TOTAL SALARIO Eq]]+DATOS_[[#This Row],[Tot Extrasalarial Eq]]</f>
        <v>#DIV/0!</v>
      </c>
      <c r="CC1124" s="139" t="n">
        <f aca="false">DATOS_[[#This Row],[S.BASE]]</f>
        <v>0</v>
      </c>
      <c r="CD1124" s="139" t="n">
        <f aca="false">+SUM(DATOS_[[#This Row],[Conc.Sal.01]:[Conc.Sal.30]])</f>
        <v>0</v>
      </c>
      <c r="CE1124" s="139" t="n">
        <f aca="false">+DATOS_[[#This Row],[SALARIO BASE Ef]]+DATOS_[[#This Row],[Tot COMPL.SAL Ef]]</f>
        <v>0</v>
      </c>
      <c r="CF1124" s="139" t="n">
        <f aca="false">+SUM(DATOS_[[#This Row],[C.Extra.01]:[C.Extra.05]])</f>
        <v>0</v>
      </c>
      <c r="CG1124" s="139" t="n">
        <f aca="false">+DATOS_[[#This Row],[TOTAL SALARIO Ef]]+DATOS_[[#This Row],[Tot Extrasalarial Ef]]</f>
        <v>0</v>
      </c>
      <c r="CH1124" s="140" t="n">
        <f aca="false">MIN(IF(DATOS_[[#This Row],[Fecha Fin Contrato]]="",$D$4,DATOS_[[#This Row],[Fecha Fin Contrato]]),$D$4)-MAX(DATOS_[[#This Row],[Fecha de Contratación]],$D$3)+1</f>
        <v>1</v>
      </c>
      <c r="CI1124" s="141" t="str">
        <f aca="false">IF(COUNTIFS(DATOS_[id],DATOS_[[#This Row],[id]])&gt;1,DATOS_[[#This Row],[id]],"")</f>
        <v/>
      </c>
      <c r="CJ1124" s="141" t="n">
        <f aca="false">(Inicio!$G$10-DATOS_[[#This Row],[Fecha Nacimiento]])/365.25</f>
        <v>0</v>
      </c>
      <c r="CK1124" s="141" t="n">
        <f aca="false">(Inicio!$G$10-DATOS_[[#This Row],[Fecha de Antigüedad]])/365.25</f>
        <v>0</v>
      </c>
      <c r="CL1124" s="141" t="e">
        <f aca="false">+VLOOKUP(DATOS_[[#This Row],[Clave de Contrato]],TblTiposContrato13[],3,0)</f>
        <v>#N/A</v>
      </c>
      <c r="CM1124" s="141" t="e">
        <f aca="false">+VLOOKUP(DATOS_[[#This Row],[Clave de Contrato]],TblTiposContrato13[],4,0)</f>
        <v>#N/A</v>
      </c>
      <c r="CN1124" s="141" t="str">
        <f aca="false">VLOOKUP(DATOS_[[#This Row],[Edad]],CONTRATOS!TblRngEdad,2,1)</f>
        <v>20  o menos</v>
      </c>
      <c r="CO1124" s="141" t="str">
        <f aca="false">VLOOKUP(DATOS_[[#This Row],[Antigüedad]],TblRngAntg14[],2,1)</f>
        <v>0 a 1 años</v>
      </c>
    </row>
    <row r="1125" customFormat="false" ht="13.8" hidden="false" customHeight="false" outlineLevel="0" collapsed="false">
      <c r="D1125" s="128"/>
      <c r="E1125" s="129"/>
      <c r="F1125" s="129"/>
      <c r="G1125" s="129"/>
      <c r="H1125" s="130"/>
      <c r="I1125" s="131"/>
      <c r="J1125" s="128"/>
      <c r="K1125" s="132"/>
      <c r="L1125" s="132"/>
      <c r="M1125" s="133"/>
      <c r="N1125" s="133"/>
      <c r="O1125" s="133"/>
      <c r="P1125" s="129"/>
      <c r="Z1125" s="74"/>
      <c r="AA1125" s="75"/>
      <c r="AB1125" s="75"/>
      <c r="AC1125" s="129"/>
      <c r="AD1125" s="134"/>
      <c r="AE1125" s="134"/>
      <c r="AF1125" s="134"/>
      <c r="AG1125" s="134"/>
      <c r="AH1125" s="134"/>
      <c r="AI1125" s="134"/>
      <c r="AJ1125" s="134"/>
      <c r="AK1125" s="134"/>
      <c r="AL1125" s="134"/>
      <c r="AM1125" s="134"/>
      <c r="AN1125" s="134"/>
      <c r="AO1125" s="134"/>
      <c r="AP1125" s="134"/>
      <c r="AQ1125" s="134"/>
      <c r="AR1125" s="134"/>
      <c r="AS1125" s="134"/>
      <c r="AT1125" s="134"/>
      <c r="AU1125" s="134"/>
      <c r="AV1125" s="134"/>
      <c r="AW1125" s="134"/>
      <c r="AX1125" s="134"/>
      <c r="AY1125" s="134"/>
      <c r="AZ1125" s="134"/>
      <c r="BA1125" s="134"/>
      <c r="BB1125" s="134"/>
      <c r="BC1125" s="134"/>
      <c r="BD1125" s="134"/>
      <c r="BE1125" s="134"/>
      <c r="BF1125" s="134"/>
      <c r="BG1125" s="134"/>
      <c r="BH1125" s="134"/>
      <c r="BI1125" s="134"/>
      <c r="BJ1125" s="134"/>
      <c r="BK1125" s="134"/>
      <c r="BL1125" s="134"/>
      <c r="BM1125" s="135"/>
      <c r="BN1125" s="136" t="n">
        <f aca="false">+MAX($D$3,DATOS_[[#This Row],[Fecha Inicio Sit. Contract.]])</f>
        <v>0</v>
      </c>
      <c r="BO1125" s="136" t="n">
        <f aca="false">+MIN($D$4,DATOS_[[#This Row],[Fecha Fin Sit. Contract.]])</f>
        <v>0</v>
      </c>
      <c r="BP1125" s="137" t="n">
        <f aca="false">+DATOS_[[#This Row],[% de jornada]]*IF(DATOS_[[#This Row],[% jornada reducida]]="",1,DATOS_[[#This Row],[% jornada reducida]])</f>
        <v>0</v>
      </c>
      <c r="BQ1125" s="137" t="n">
        <f aca="false">+(DATOS_[[#This Row],[F.fin.cal]]-DATOS_[[#This Row],[F.ini.cal]]+1)/($D$4-$D$3+1)</f>
        <v>1</v>
      </c>
      <c r="BR1125" s="137" t="str">
        <f aca="false">IF(OR(AND(DATOS_[[#This Row],[Fecha Fin Contrato]]&lt;$D$3,DATOS_[[#This Row],[Fecha Fin Contrato]]&lt;&gt;""),DATOS_[[#This Row],[Fecha de Contratación]]&gt;$D$4),"Fuera","Dentro")</f>
        <v>Dentro</v>
      </c>
      <c r="BS1125" s="137" t="str">
        <f aca="false" t="array" ref="BS1125:BS1125">IF(MAX(IF(DATOS_[id]=DATOS_[[#This Row],[id]],DATOS_[F.fin.cal]))=DATOS_[[#This Row],[F.fin.cal]],"Sí","NO")</f>
        <v>Sí</v>
      </c>
      <c r="BT1125" s="137" t="str">
        <f aca="false">IF(AND(DATOS_[[#This Row],[% normaliz]]&lt;&gt;1,DATOS_[[#This Row],[% anualiz]]=1),"Sí","NO")</f>
        <v>Sí</v>
      </c>
      <c r="BU1125" s="137" t="str">
        <f aca="false">IF(AND(DATOS_[[#This Row],[% normaliz]]=1,DATOS_[[#This Row],[% anualiz]]&lt;&gt;1),"Sí","NO")</f>
        <v>NO</v>
      </c>
      <c r="BV1125" s="137" t="str">
        <f aca="false">IF(AND(DATOS_[[#This Row],[% normaliz]]&lt;&gt;1,DATOS_[[#This Row],[% anualiz]]&lt;&gt;1),"Sí","NO")</f>
        <v>NO</v>
      </c>
      <c r="BW1125" s="137" t="str">
        <f aca="false">+IF(DATOS_[[#This Row],[% normaliz]]*DATOS_[[#This Row],[% anualiz]]=1,"NO","Sí")</f>
        <v>Sí</v>
      </c>
      <c r="BX1125" s="138" t="e">
        <f aca="false">(DATOS_[[#This Row],[S.BASE]]*(1/DATOS_[[#This Row],[% normaliz]])*(1/DATOS_[[#This Row],[% anualiz]]))*IF(DATOS_[[#This Row],[Check Equiparado]]="Sí",1,0)</f>
        <v>#DIV/0!</v>
      </c>
      <c r="BY1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5" s="138" t="e">
        <f aca="false">+DATOS_[[#This Row],[SALARIO BASE Eq]]+DATOS_[[#This Row],[Tot COMPL.SAL Eq]]</f>
        <v>#DIV/0!</v>
      </c>
      <c r="CA1125" s="138" t="e">
        <f aca="false" t="array" ref="CA1125:CA1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5" s="138" t="e">
        <f aca="false">+DATOS_[[#This Row],[TOTAL SALARIO Eq]]+DATOS_[[#This Row],[Tot Extrasalarial Eq]]</f>
        <v>#DIV/0!</v>
      </c>
      <c r="CC1125" s="139" t="n">
        <f aca="false">DATOS_[[#This Row],[S.BASE]]</f>
        <v>0</v>
      </c>
      <c r="CD1125" s="139" t="n">
        <f aca="false">+SUM(DATOS_[[#This Row],[Conc.Sal.01]:[Conc.Sal.30]])</f>
        <v>0</v>
      </c>
      <c r="CE1125" s="139" t="n">
        <f aca="false">+DATOS_[[#This Row],[SALARIO BASE Ef]]+DATOS_[[#This Row],[Tot COMPL.SAL Ef]]</f>
        <v>0</v>
      </c>
      <c r="CF1125" s="139" t="n">
        <f aca="false">+SUM(DATOS_[[#This Row],[C.Extra.01]:[C.Extra.05]])</f>
        <v>0</v>
      </c>
      <c r="CG1125" s="139" t="n">
        <f aca="false">+DATOS_[[#This Row],[TOTAL SALARIO Ef]]+DATOS_[[#This Row],[Tot Extrasalarial Ef]]</f>
        <v>0</v>
      </c>
      <c r="CH1125" s="140" t="n">
        <f aca="false">MIN(IF(DATOS_[[#This Row],[Fecha Fin Contrato]]="",$D$4,DATOS_[[#This Row],[Fecha Fin Contrato]]),$D$4)-MAX(DATOS_[[#This Row],[Fecha de Contratación]],$D$3)+1</f>
        <v>1</v>
      </c>
      <c r="CI1125" s="141" t="str">
        <f aca="false">IF(COUNTIFS(DATOS_[id],DATOS_[[#This Row],[id]])&gt;1,DATOS_[[#This Row],[id]],"")</f>
        <v/>
      </c>
      <c r="CJ1125" s="141" t="n">
        <f aca="false">(Inicio!$G$10-DATOS_[[#This Row],[Fecha Nacimiento]])/365.25</f>
        <v>0</v>
      </c>
      <c r="CK1125" s="141" t="n">
        <f aca="false">(Inicio!$G$10-DATOS_[[#This Row],[Fecha de Antigüedad]])/365.25</f>
        <v>0</v>
      </c>
      <c r="CL1125" s="141" t="e">
        <f aca="false">+VLOOKUP(DATOS_[[#This Row],[Clave de Contrato]],TblTiposContrato13[],3,0)</f>
        <v>#N/A</v>
      </c>
      <c r="CM1125" s="141" t="e">
        <f aca="false">+VLOOKUP(DATOS_[[#This Row],[Clave de Contrato]],TblTiposContrato13[],4,0)</f>
        <v>#N/A</v>
      </c>
      <c r="CN1125" s="141" t="str">
        <f aca="false">VLOOKUP(DATOS_[[#This Row],[Edad]],CONTRATOS!TblRngEdad,2,1)</f>
        <v>20  o menos</v>
      </c>
      <c r="CO1125" s="141" t="str">
        <f aca="false">VLOOKUP(DATOS_[[#This Row],[Antigüedad]],TblRngAntg14[],2,1)</f>
        <v>0 a 1 años</v>
      </c>
    </row>
    <row r="1126" customFormat="false" ht="13.8" hidden="false" customHeight="false" outlineLevel="0" collapsed="false">
      <c r="D1126" s="128"/>
      <c r="E1126" s="129"/>
      <c r="F1126" s="129"/>
      <c r="G1126" s="129"/>
      <c r="H1126" s="130"/>
      <c r="I1126" s="131"/>
      <c r="J1126" s="128"/>
      <c r="K1126" s="132"/>
      <c r="L1126" s="132"/>
      <c r="M1126" s="133"/>
      <c r="N1126" s="133"/>
      <c r="O1126" s="133"/>
      <c r="P1126" s="129"/>
      <c r="Z1126" s="74"/>
      <c r="AA1126" s="75"/>
      <c r="AB1126" s="75"/>
      <c r="AC1126" s="129"/>
      <c r="AD1126" s="134"/>
      <c r="AE1126" s="134"/>
      <c r="AF1126" s="134"/>
      <c r="AG1126" s="134"/>
      <c r="AH1126" s="134"/>
      <c r="AI1126" s="134"/>
      <c r="AJ1126" s="134"/>
      <c r="AK1126" s="134"/>
      <c r="AL1126" s="134"/>
      <c r="AM1126" s="134"/>
      <c r="AN1126" s="134"/>
      <c r="AO1126" s="134"/>
      <c r="AP1126" s="134"/>
      <c r="AQ1126" s="134"/>
      <c r="AR1126" s="134"/>
      <c r="AS1126" s="134"/>
      <c r="AT1126" s="134"/>
      <c r="AU1126" s="134"/>
      <c r="AV1126" s="134"/>
      <c r="AW1126" s="134"/>
      <c r="AX1126" s="134"/>
      <c r="AY1126" s="134"/>
      <c r="AZ1126" s="134"/>
      <c r="BA1126" s="134"/>
      <c r="BB1126" s="134"/>
      <c r="BC1126" s="134"/>
      <c r="BD1126" s="134"/>
      <c r="BE1126" s="134"/>
      <c r="BF1126" s="134"/>
      <c r="BG1126" s="134"/>
      <c r="BH1126" s="134"/>
      <c r="BI1126" s="134"/>
      <c r="BJ1126" s="134"/>
      <c r="BK1126" s="134"/>
      <c r="BL1126" s="134"/>
      <c r="BM1126" s="135"/>
      <c r="BN1126" s="136" t="n">
        <f aca="false">+MAX($D$3,DATOS_[[#This Row],[Fecha Inicio Sit. Contract.]])</f>
        <v>0</v>
      </c>
      <c r="BO1126" s="136" t="n">
        <f aca="false">+MIN($D$4,DATOS_[[#This Row],[Fecha Fin Sit. Contract.]])</f>
        <v>0</v>
      </c>
      <c r="BP1126" s="137" t="n">
        <f aca="false">+DATOS_[[#This Row],[% de jornada]]*IF(DATOS_[[#This Row],[% jornada reducida]]="",1,DATOS_[[#This Row],[% jornada reducida]])</f>
        <v>0</v>
      </c>
      <c r="BQ1126" s="137" t="n">
        <f aca="false">+(DATOS_[[#This Row],[F.fin.cal]]-DATOS_[[#This Row],[F.ini.cal]]+1)/($D$4-$D$3+1)</f>
        <v>1</v>
      </c>
      <c r="BR1126" s="137" t="str">
        <f aca="false">IF(OR(AND(DATOS_[[#This Row],[Fecha Fin Contrato]]&lt;$D$3,DATOS_[[#This Row],[Fecha Fin Contrato]]&lt;&gt;""),DATOS_[[#This Row],[Fecha de Contratación]]&gt;$D$4),"Fuera","Dentro")</f>
        <v>Dentro</v>
      </c>
      <c r="BS1126" s="137" t="str">
        <f aca="false" t="array" ref="BS1126:BS1126">IF(MAX(IF(DATOS_[id]=DATOS_[[#This Row],[id]],DATOS_[F.fin.cal]))=DATOS_[[#This Row],[F.fin.cal]],"Sí","NO")</f>
        <v>Sí</v>
      </c>
      <c r="BT1126" s="137" t="str">
        <f aca="false">IF(AND(DATOS_[[#This Row],[% normaliz]]&lt;&gt;1,DATOS_[[#This Row],[% anualiz]]=1),"Sí","NO")</f>
        <v>Sí</v>
      </c>
      <c r="BU1126" s="137" t="str">
        <f aca="false">IF(AND(DATOS_[[#This Row],[% normaliz]]=1,DATOS_[[#This Row],[% anualiz]]&lt;&gt;1),"Sí","NO")</f>
        <v>NO</v>
      </c>
      <c r="BV1126" s="137" t="str">
        <f aca="false">IF(AND(DATOS_[[#This Row],[% normaliz]]&lt;&gt;1,DATOS_[[#This Row],[% anualiz]]&lt;&gt;1),"Sí","NO")</f>
        <v>NO</v>
      </c>
      <c r="BW1126" s="137" t="str">
        <f aca="false">+IF(DATOS_[[#This Row],[% normaliz]]*DATOS_[[#This Row],[% anualiz]]=1,"NO","Sí")</f>
        <v>Sí</v>
      </c>
      <c r="BX1126" s="138" t="e">
        <f aca="false">(DATOS_[[#This Row],[S.BASE]]*(1/DATOS_[[#This Row],[% normaliz]])*(1/DATOS_[[#This Row],[% anualiz]]))*IF(DATOS_[[#This Row],[Check Equiparado]]="Sí",1,0)</f>
        <v>#DIV/0!</v>
      </c>
      <c r="BY1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6" s="138" t="e">
        <f aca="false">+DATOS_[[#This Row],[SALARIO BASE Eq]]+DATOS_[[#This Row],[Tot COMPL.SAL Eq]]</f>
        <v>#DIV/0!</v>
      </c>
      <c r="CA1126" s="138" t="e">
        <f aca="false" t="array" ref="CA1126:CA1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6" s="138" t="e">
        <f aca="false">+DATOS_[[#This Row],[TOTAL SALARIO Eq]]+DATOS_[[#This Row],[Tot Extrasalarial Eq]]</f>
        <v>#DIV/0!</v>
      </c>
      <c r="CC1126" s="139" t="n">
        <f aca="false">DATOS_[[#This Row],[S.BASE]]</f>
        <v>0</v>
      </c>
      <c r="CD1126" s="139" t="n">
        <f aca="false">+SUM(DATOS_[[#This Row],[Conc.Sal.01]:[Conc.Sal.30]])</f>
        <v>0</v>
      </c>
      <c r="CE1126" s="139" t="n">
        <f aca="false">+DATOS_[[#This Row],[SALARIO BASE Ef]]+DATOS_[[#This Row],[Tot COMPL.SAL Ef]]</f>
        <v>0</v>
      </c>
      <c r="CF1126" s="139" t="n">
        <f aca="false">+SUM(DATOS_[[#This Row],[C.Extra.01]:[C.Extra.05]])</f>
        <v>0</v>
      </c>
      <c r="CG1126" s="139" t="n">
        <f aca="false">+DATOS_[[#This Row],[TOTAL SALARIO Ef]]+DATOS_[[#This Row],[Tot Extrasalarial Ef]]</f>
        <v>0</v>
      </c>
      <c r="CH1126" s="140" t="n">
        <f aca="false">MIN(IF(DATOS_[[#This Row],[Fecha Fin Contrato]]="",$D$4,DATOS_[[#This Row],[Fecha Fin Contrato]]),$D$4)-MAX(DATOS_[[#This Row],[Fecha de Contratación]],$D$3)+1</f>
        <v>1</v>
      </c>
      <c r="CI1126" s="141" t="str">
        <f aca="false">IF(COUNTIFS(DATOS_[id],DATOS_[[#This Row],[id]])&gt;1,DATOS_[[#This Row],[id]],"")</f>
        <v/>
      </c>
      <c r="CJ1126" s="141" t="n">
        <f aca="false">(Inicio!$G$10-DATOS_[[#This Row],[Fecha Nacimiento]])/365.25</f>
        <v>0</v>
      </c>
      <c r="CK1126" s="141" t="n">
        <f aca="false">(Inicio!$G$10-DATOS_[[#This Row],[Fecha de Antigüedad]])/365.25</f>
        <v>0</v>
      </c>
      <c r="CL1126" s="141" t="e">
        <f aca="false">+VLOOKUP(DATOS_[[#This Row],[Clave de Contrato]],TblTiposContrato13[],3,0)</f>
        <v>#N/A</v>
      </c>
      <c r="CM1126" s="141" t="e">
        <f aca="false">+VLOOKUP(DATOS_[[#This Row],[Clave de Contrato]],TblTiposContrato13[],4,0)</f>
        <v>#N/A</v>
      </c>
      <c r="CN1126" s="141" t="str">
        <f aca="false">VLOOKUP(DATOS_[[#This Row],[Edad]],CONTRATOS!TblRngEdad,2,1)</f>
        <v>20  o menos</v>
      </c>
      <c r="CO1126" s="141" t="str">
        <f aca="false">VLOOKUP(DATOS_[[#This Row],[Antigüedad]],TblRngAntg14[],2,1)</f>
        <v>0 a 1 años</v>
      </c>
    </row>
    <row r="1127" customFormat="false" ht="13.8" hidden="false" customHeight="false" outlineLevel="0" collapsed="false">
      <c r="D1127" s="128"/>
      <c r="E1127" s="129"/>
      <c r="F1127" s="129"/>
      <c r="G1127" s="129"/>
      <c r="H1127" s="130"/>
      <c r="I1127" s="131"/>
      <c r="J1127" s="128"/>
      <c r="K1127" s="132"/>
      <c r="L1127" s="132"/>
      <c r="M1127" s="133"/>
      <c r="N1127" s="133"/>
      <c r="O1127" s="133"/>
      <c r="P1127" s="129"/>
      <c r="Z1127" s="74"/>
      <c r="AA1127" s="75"/>
      <c r="AB1127" s="75"/>
      <c r="AC1127" s="129"/>
      <c r="AD1127" s="134"/>
      <c r="AE1127" s="134"/>
      <c r="AF1127" s="134"/>
      <c r="AG1127" s="134"/>
      <c r="AH1127" s="134"/>
      <c r="AI1127" s="134"/>
      <c r="AJ1127" s="134"/>
      <c r="AK1127" s="134"/>
      <c r="AL1127" s="134"/>
      <c r="AM1127" s="134"/>
      <c r="AN1127" s="134"/>
      <c r="AO1127" s="134"/>
      <c r="AP1127" s="134"/>
      <c r="AQ1127" s="134"/>
      <c r="AR1127" s="134"/>
      <c r="AS1127" s="134"/>
      <c r="AT1127" s="134"/>
      <c r="AU1127" s="134"/>
      <c r="AV1127" s="134"/>
      <c r="AW1127" s="134"/>
      <c r="AX1127" s="134"/>
      <c r="AY1127" s="134"/>
      <c r="AZ1127" s="134"/>
      <c r="BA1127" s="134"/>
      <c r="BB1127" s="134"/>
      <c r="BC1127" s="134"/>
      <c r="BD1127" s="134"/>
      <c r="BE1127" s="134"/>
      <c r="BF1127" s="134"/>
      <c r="BG1127" s="134"/>
      <c r="BH1127" s="134"/>
      <c r="BI1127" s="134"/>
      <c r="BJ1127" s="134"/>
      <c r="BK1127" s="134"/>
      <c r="BL1127" s="134"/>
      <c r="BM1127" s="135"/>
      <c r="BN1127" s="136" t="n">
        <f aca="false">+MAX($D$3,DATOS_[[#This Row],[Fecha Inicio Sit. Contract.]])</f>
        <v>0</v>
      </c>
      <c r="BO1127" s="136" t="n">
        <f aca="false">+MIN($D$4,DATOS_[[#This Row],[Fecha Fin Sit. Contract.]])</f>
        <v>0</v>
      </c>
      <c r="BP1127" s="137" t="n">
        <f aca="false">+DATOS_[[#This Row],[% de jornada]]*IF(DATOS_[[#This Row],[% jornada reducida]]="",1,DATOS_[[#This Row],[% jornada reducida]])</f>
        <v>0</v>
      </c>
      <c r="BQ1127" s="137" t="n">
        <f aca="false">+(DATOS_[[#This Row],[F.fin.cal]]-DATOS_[[#This Row],[F.ini.cal]]+1)/($D$4-$D$3+1)</f>
        <v>1</v>
      </c>
      <c r="BR1127" s="137" t="str">
        <f aca="false">IF(OR(AND(DATOS_[[#This Row],[Fecha Fin Contrato]]&lt;$D$3,DATOS_[[#This Row],[Fecha Fin Contrato]]&lt;&gt;""),DATOS_[[#This Row],[Fecha de Contratación]]&gt;$D$4),"Fuera","Dentro")</f>
        <v>Dentro</v>
      </c>
      <c r="BS1127" s="137" t="str">
        <f aca="false" t="array" ref="BS1127:BS1127">IF(MAX(IF(DATOS_[id]=DATOS_[[#This Row],[id]],DATOS_[F.fin.cal]))=DATOS_[[#This Row],[F.fin.cal]],"Sí","NO")</f>
        <v>Sí</v>
      </c>
      <c r="BT1127" s="137" t="str">
        <f aca="false">IF(AND(DATOS_[[#This Row],[% normaliz]]&lt;&gt;1,DATOS_[[#This Row],[% anualiz]]=1),"Sí","NO")</f>
        <v>Sí</v>
      </c>
      <c r="BU1127" s="137" t="str">
        <f aca="false">IF(AND(DATOS_[[#This Row],[% normaliz]]=1,DATOS_[[#This Row],[% anualiz]]&lt;&gt;1),"Sí","NO")</f>
        <v>NO</v>
      </c>
      <c r="BV1127" s="137" t="str">
        <f aca="false">IF(AND(DATOS_[[#This Row],[% normaliz]]&lt;&gt;1,DATOS_[[#This Row],[% anualiz]]&lt;&gt;1),"Sí","NO")</f>
        <v>NO</v>
      </c>
      <c r="BW1127" s="137" t="str">
        <f aca="false">+IF(DATOS_[[#This Row],[% normaliz]]*DATOS_[[#This Row],[% anualiz]]=1,"NO","Sí")</f>
        <v>Sí</v>
      </c>
      <c r="BX1127" s="138" t="e">
        <f aca="false">(DATOS_[[#This Row],[S.BASE]]*(1/DATOS_[[#This Row],[% normaliz]])*(1/DATOS_[[#This Row],[% anualiz]]))*IF(DATOS_[[#This Row],[Check Equiparado]]="Sí",1,0)</f>
        <v>#DIV/0!</v>
      </c>
      <c r="BY1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7" s="138" t="e">
        <f aca="false">+DATOS_[[#This Row],[SALARIO BASE Eq]]+DATOS_[[#This Row],[Tot COMPL.SAL Eq]]</f>
        <v>#DIV/0!</v>
      </c>
      <c r="CA1127" s="138" t="e">
        <f aca="false" t="array" ref="CA1127:CA1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7" s="138" t="e">
        <f aca="false">+DATOS_[[#This Row],[TOTAL SALARIO Eq]]+DATOS_[[#This Row],[Tot Extrasalarial Eq]]</f>
        <v>#DIV/0!</v>
      </c>
      <c r="CC1127" s="139" t="n">
        <f aca="false">DATOS_[[#This Row],[S.BASE]]</f>
        <v>0</v>
      </c>
      <c r="CD1127" s="139" t="n">
        <f aca="false">+SUM(DATOS_[[#This Row],[Conc.Sal.01]:[Conc.Sal.30]])</f>
        <v>0</v>
      </c>
      <c r="CE1127" s="139" t="n">
        <f aca="false">+DATOS_[[#This Row],[SALARIO BASE Ef]]+DATOS_[[#This Row],[Tot COMPL.SAL Ef]]</f>
        <v>0</v>
      </c>
      <c r="CF1127" s="139" t="n">
        <f aca="false">+SUM(DATOS_[[#This Row],[C.Extra.01]:[C.Extra.05]])</f>
        <v>0</v>
      </c>
      <c r="CG1127" s="139" t="n">
        <f aca="false">+DATOS_[[#This Row],[TOTAL SALARIO Ef]]+DATOS_[[#This Row],[Tot Extrasalarial Ef]]</f>
        <v>0</v>
      </c>
      <c r="CH1127" s="140" t="n">
        <f aca="false">MIN(IF(DATOS_[[#This Row],[Fecha Fin Contrato]]="",$D$4,DATOS_[[#This Row],[Fecha Fin Contrato]]),$D$4)-MAX(DATOS_[[#This Row],[Fecha de Contratación]],$D$3)+1</f>
        <v>1</v>
      </c>
      <c r="CI1127" s="141" t="str">
        <f aca="false">IF(COUNTIFS(DATOS_[id],DATOS_[[#This Row],[id]])&gt;1,DATOS_[[#This Row],[id]],"")</f>
        <v/>
      </c>
      <c r="CJ1127" s="141" t="n">
        <f aca="false">(Inicio!$G$10-DATOS_[[#This Row],[Fecha Nacimiento]])/365.25</f>
        <v>0</v>
      </c>
      <c r="CK1127" s="141" t="n">
        <f aca="false">(Inicio!$G$10-DATOS_[[#This Row],[Fecha de Antigüedad]])/365.25</f>
        <v>0</v>
      </c>
      <c r="CL1127" s="141" t="e">
        <f aca="false">+VLOOKUP(DATOS_[[#This Row],[Clave de Contrato]],TblTiposContrato13[],3,0)</f>
        <v>#N/A</v>
      </c>
      <c r="CM1127" s="141" t="e">
        <f aca="false">+VLOOKUP(DATOS_[[#This Row],[Clave de Contrato]],TblTiposContrato13[],4,0)</f>
        <v>#N/A</v>
      </c>
      <c r="CN1127" s="141" t="str">
        <f aca="false">VLOOKUP(DATOS_[[#This Row],[Edad]],CONTRATOS!TblRngEdad,2,1)</f>
        <v>20  o menos</v>
      </c>
      <c r="CO1127" s="141" t="str">
        <f aca="false">VLOOKUP(DATOS_[[#This Row],[Antigüedad]],TblRngAntg14[],2,1)</f>
        <v>0 a 1 años</v>
      </c>
    </row>
    <row r="1128" customFormat="false" ht="13.8" hidden="false" customHeight="false" outlineLevel="0" collapsed="false">
      <c r="D1128" s="128"/>
      <c r="E1128" s="129"/>
      <c r="F1128" s="129"/>
      <c r="G1128" s="129"/>
      <c r="H1128" s="130"/>
      <c r="I1128" s="131"/>
      <c r="J1128" s="128"/>
      <c r="K1128" s="132"/>
      <c r="L1128" s="132"/>
      <c r="M1128" s="133"/>
      <c r="N1128" s="133"/>
      <c r="O1128" s="133"/>
      <c r="P1128" s="129"/>
      <c r="Z1128" s="74"/>
      <c r="AA1128" s="75"/>
      <c r="AB1128" s="75"/>
      <c r="AC1128" s="129"/>
      <c r="AD1128" s="134"/>
      <c r="AE1128" s="134"/>
      <c r="AF1128" s="134"/>
      <c r="AG1128" s="134"/>
      <c r="AH1128" s="134"/>
      <c r="AI1128" s="134"/>
      <c r="AJ1128" s="134"/>
      <c r="AK1128" s="134"/>
      <c r="AL1128" s="134"/>
      <c r="AM1128" s="134"/>
      <c r="AN1128" s="134"/>
      <c r="AO1128" s="134"/>
      <c r="AP1128" s="134"/>
      <c r="AQ1128" s="134"/>
      <c r="AR1128" s="134"/>
      <c r="AS1128" s="134"/>
      <c r="AT1128" s="134"/>
      <c r="AU1128" s="134"/>
      <c r="AV1128" s="134"/>
      <c r="AW1128" s="134"/>
      <c r="AX1128" s="134"/>
      <c r="AY1128" s="134"/>
      <c r="AZ1128" s="134"/>
      <c r="BA1128" s="134"/>
      <c r="BB1128" s="134"/>
      <c r="BC1128" s="134"/>
      <c r="BD1128" s="134"/>
      <c r="BE1128" s="134"/>
      <c r="BF1128" s="134"/>
      <c r="BG1128" s="134"/>
      <c r="BH1128" s="134"/>
      <c r="BI1128" s="134"/>
      <c r="BJ1128" s="134"/>
      <c r="BK1128" s="134"/>
      <c r="BL1128" s="134"/>
      <c r="BM1128" s="135"/>
      <c r="BN1128" s="136" t="n">
        <f aca="false">+MAX($D$3,DATOS_[[#This Row],[Fecha Inicio Sit. Contract.]])</f>
        <v>0</v>
      </c>
      <c r="BO1128" s="136" t="n">
        <f aca="false">+MIN($D$4,DATOS_[[#This Row],[Fecha Fin Sit. Contract.]])</f>
        <v>0</v>
      </c>
      <c r="BP1128" s="137" t="n">
        <f aca="false">+DATOS_[[#This Row],[% de jornada]]*IF(DATOS_[[#This Row],[% jornada reducida]]="",1,DATOS_[[#This Row],[% jornada reducida]])</f>
        <v>0</v>
      </c>
      <c r="BQ1128" s="137" t="n">
        <f aca="false">+(DATOS_[[#This Row],[F.fin.cal]]-DATOS_[[#This Row],[F.ini.cal]]+1)/($D$4-$D$3+1)</f>
        <v>1</v>
      </c>
      <c r="BR1128" s="137" t="str">
        <f aca="false">IF(OR(AND(DATOS_[[#This Row],[Fecha Fin Contrato]]&lt;$D$3,DATOS_[[#This Row],[Fecha Fin Contrato]]&lt;&gt;""),DATOS_[[#This Row],[Fecha de Contratación]]&gt;$D$4),"Fuera","Dentro")</f>
        <v>Dentro</v>
      </c>
      <c r="BS1128" s="137" t="str">
        <f aca="false" t="array" ref="BS1128:BS1128">IF(MAX(IF(DATOS_[id]=DATOS_[[#This Row],[id]],DATOS_[F.fin.cal]))=DATOS_[[#This Row],[F.fin.cal]],"Sí","NO")</f>
        <v>Sí</v>
      </c>
      <c r="BT1128" s="137" t="str">
        <f aca="false">IF(AND(DATOS_[[#This Row],[% normaliz]]&lt;&gt;1,DATOS_[[#This Row],[% anualiz]]=1),"Sí","NO")</f>
        <v>Sí</v>
      </c>
      <c r="BU1128" s="137" t="str">
        <f aca="false">IF(AND(DATOS_[[#This Row],[% normaliz]]=1,DATOS_[[#This Row],[% anualiz]]&lt;&gt;1),"Sí","NO")</f>
        <v>NO</v>
      </c>
      <c r="BV1128" s="137" t="str">
        <f aca="false">IF(AND(DATOS_[[#This Row],[% normaliz]]&lt;&gt;1,DATOS_[[#This Row],[% anualiz]]&lt;&gt;1),"Sí","NO")</f>
        <v>NO</v>
      </c>
      <c r="BW1128" s="137" t="str">
        <f aca="false">+IF(DATOS_[[#This Row],[% normaliz]]*DATOS_[[#This Row],[% anualiz]]=1,"NO","Sí")</f>
        <v>Sí</v>
      </c>
      <c r="BX1128" s="138" t="e">
        <f aca="false">(DATOS_[[#This Row],[S.BASE]]*(1/DATOS_[[#This Row],[% normaliz]])*(1/DATOS_[[#This Row],[% anualiz]]))*IF(DATOS_[[#This Row],[Check Equiparado]]="Sí",1,0)</f>
        <v>#DIV/0!</v>
      </c>
      <c r="BY1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8" s="138" t="e">
        <f aca="false">+DATOS_[[#This Row],[SALARIO BASE Eq]]+DATOS_[[#This Row],[Tot COMPL.SAL Eq]]</f>
        <v>#DIV/0!</v>
      </c>
      <c r="CA1128" s="138" t="e">
        <f aca="false" t="array" ref="CA1128:CA1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8" s="138" t="e">
        <f aca="false">+DATOS_[[#This Row],[TOTAL SALARIO Eq]]+DATOS_[[#This Row],[Tot Extrasalarial Eq]]</f>
        <v>#DIV/0!</v>
      </c>
      <c r="CC1128" s="139" t="n">
        <f aca="false">DATOS_[[#This Row],[S.BASE]]</f>
        <v>0</v>
      </c>
      <c r="CD1128" s="139" t="n">
        <f aca="false">+SUM(DATOS_[[#This Row],[Conc.Sal.01]:[Conc.Sal.30]])</f>
        <v>0</v>
      </c>
      <c r="CE1128" s="139" t="n">
        <f aca="false">+DATOS_[[#This Row],[SALARIO BASE Ef]]+DATOS_[[#This Row],[Tot COMPL.SAL Ef]]</f>
        <v>0</v>
      </c>
      <c r="CF1128" s="139" t="n">
        <f aca="false">+SUM(DATOS_[[#This Row],[C.Extra.01]:[C.Extra.05]])</f>
        <v>0</v>
      </c>
      <c r="CG1128" s="139" t="n">
        <f aca="false">+DATOS_[[#This Row],[TOTAL SALARIO Ef]]+DATOS_[[#This Row],[Tot Extrasalarial Ef]]</f>
        <v>0</v>
      </c>
      <c r="CH1128" s="140" t="n">
        <f aca="false">MIN(IF(DATOS_[[#This Row],[Fecha Fin Contrato]]="",$D$4,DATOS_[[#This Row],[Fecha Fin Contrato]]),$D$4)-MAX(DATOS_[[#This Row],[Fecha de Contratación]],$D$3)+1</f>
        <v>1</v>
      </c>
      <c r="CI1128" s="141" t="str">
        <f aca="false">IF(COUNTIFS(DATOS_[id],DATOS_[[#This Row],[id]])&gt;1,DATOS_[[#This Row],[id]],"")</f>
        <v/>
      </c>
      <c r="CJ1128" s="141" t="n">
        <f aca="false">(Inicio!$G$10-DATOS_[[#This Row],[Fecha Nacimiento]])/365.25</f>
        <v>0</v>
      </c>
      <c r="CK1128" s="141" t="n">
        <f aca="false">(Inicio!$G$10-DATOS_[[#This Row],[Fecha de Antigüedad]])/365.25</f>
        <v>0</v>
      </c>
      <c r="CL1128" s="141" t="e">
        <f aca="false">+VLOOKUP(DATOS_[[#This Row],[Clave de Contrato]],TblTiposContrato13[],3,0)</f>
        <v>#N/A</v>
      </c>
      <c r="CM1128" s="141" t="e">
        <f aca="false">+VLOOKUP(DATOS_[[#This Row],[Clave de Contrato]],TblTiposContrato13[],4,0)</f>
        <v>#N/A</v>
      </c>
      <c r="CN1128" s="141" t="str">
        <f aca="false">VLOOKUP(DATOS_[[#This Row],[Edad]],CONTRATOS!TblRngEdad,2,1)</f>
        <v>20  o menos</v>
      </c>
      <c r="CO1128" s="141" t="str">
        <f aca="false">VLOOKUP(DATOS_[[#This Row],[Antigüedad]],TblRngAntg14[],2,1)</f>
        <v>0 a 1 años</v>
      </c>
    </row>
    <row r="1129" customFormat="false" ht="13.8" hidden="false" customHeight="false" outlineLevel="0" collapsed="false">
      <c r="D1129" s="128"/>
      <c r="E1129" s="129"/>
      <c r="F1129" s="129"/>
      <c r="G1129" s="129"/>
      <c r="H1129" s="130"/>
      <c r="I1129" s="131"/>
      <c r="J1129" s="128"/>
      <c r="K1129" s="132"/>
      <c r="L1129" s="132"/>
      <c r="M1129" s="133"/>
      <c r="N1129" s="133"/>
      <c r="O1129" s="133"/>
      <c r="P1129" s="129"/>
      <c r="Z1129" s="74"/>
      <c r="AA1129" s="75"/>
      <c r="AB1129" s="75"/>
      <c r="AC1129" s="129"/>
      <c r="AD1129" s="134"/>
      <c r="AE1129" s="134"/>
      <c r="AF1129" s="134"/>
      <c r="AG1129" s="134"/>
      <c r="AH1129" s="134"/>
      <c r="AI1129" s="134"/>
      <c r="AJ1129" s="134"/>
      <c r="AK1129" s="134"/>
      <c r="AL1129" s="134"/>
      <c r="AM1129" s="134"/>
      <c r="AN1129" s="134"/>
      <c r="AO1129" s="134"/>
      <c r="AP1129" s="134"/>
      <c r="AQ1129" s="134"/>
      <c r="AR1129" s="134"/>
      <c r="AS1129" s="134"/>
      <c r="AT1129" s="134"/>
      <c r="AU1129" s="134"/>
      <c r="AV1129" s="134"/>
      <c r="AW1129" s="134"/>
      <c r="AX1129" s="134"/>
      <c r="AY1129" s="134"/>
      <c r="AZ1129" s="134"/>
      <c r="BA1129" s="134"/>
      <c r="BB1129" s="134"/>
      <c r="BC1129" s="134"/>
      <c r="BD1129" s="134"/>
      <c r="BE1129" s="134"/>
      <c r="BF1129" s="134"/>
      <c r="BG1129" s="134"/>
      <c r="BH1129" s="134"/>
      <c r="BI1129" s="134"/>
      <c r="BJ1129" s="134"/>
      <c r="BK1129" s="134"/>
      <c r="BL1129" s="134"/>
      <c r="BM1129" s="135"/>
      <c r="BN1129" s="136" t="n">
        <f aca="false">+MAX($D$3,DATOS_[[#This Row],[Fecha Inicio Sit. Contract.]])</f>
        <v>0</v>
      </c>
      <c r="BO1129" s="136" t="n">
        <f aca="false">+MIN($D$4,DATOS_[[#This Row],[Fecha Fin Sit. Contract.]])</f>
        <v>0</v>
      </c>
      <c r="BP1129" s="137" t="n">
        <f aca="false">+DATOS_[[#This Row],[% de jornada]]*IF(DATOS_[[#This Row],[% jornada reducida]]="",1,DATOS_[[#This Row],[% jornada reducida]])</f>
        <v>0</v>
      </c>
      <c r="BQ1129" s="137" t="n">
        <f aca="false">+(DATOS_[[#This Row],[F.fin.cal]]-DATOS_[[#This Row],[F.ini.cal]]+1)/($D$4-$D$3+1)</f>
        <v>1</v>
      </c>
      <c r="BR1129" s="137" t="str">
        <f aca="false">IF(OR(AND(DATOS_[[#This Row],[Fecha Fin Contrato]]&lt;$D$3,DATOS_[[#This Row],[Fecha Fin Contrato]]&lt;&gt;""),DATOS_[[#This Row],[Fecha de Contratación]]&gt;$D$4),"Fuera","Dentro")</f>
        <v>Dentro</v>
      </c>
      <c r="BS1129" s="137" t="str">
        <f aca="false" t="array" ref="BS1129:BS1129">IF(MAX(IF(DATOS_[id]=DATOS_[[#This Row],[id]],DATOS_[F.fin.cal]))=DATOS_[[#This Row],[F.fin.cal]],"Sí","NO")</f>
        <v>Sí</v>
      </c>
      <c r="BT1129" s="137" t="str">
        <f aca="false">IF(AND(DATOS_[[#This Row],[% normaliz]]&lt;&gt;1,DATOS_[[#This Row],[% anualiz]]=1),"Sí","NO")</f>
        <v>Sí</v>
      </c>
      <c r="BU1129" s="137" t="str">
        <f aca="false">IF(AND(DATOS_[[#This Row],[% normaliz]]=1,DATOS_[[#This Row],[% anualiz]]&lt;&gt;1),"Sí","NO")</f>
        <v>NO</v>
      </c>
      <c r="BV1129" s="137" t="str">
        <f aca="false">IF(AND(DATOS_[[#This Row],[% normaliz]]&lt;&gt;1,DATOS_[[#This Row],[% anualiz]]&lt;&gt;1),"Sí","NO")</f>
        <v>NO</v>
      </c>
      <c r="BW1129" s="137" t="str">
        <f aca="false">+IF(DATOS_[[#This Row],[% normaliz]]*DATOS_[[#This Row],[% anualiz]]=1,"NO","Sí")</f>
        <v>Sí</v>
      </c>
      <c r="BX1129" s="138" t="e">
        <f aca="false">(DATOS_[[#This Row],[S.BASE]]*(1/DATOS_[[#This Row],[% normaliz]])*(1/DATOS_[[#This Row],[% anualiz]]))*IF(DATOS_[[#This Row],[Check Equiparado]]="Sí",1,0)</f>
        <v>#DIV/0!</v>
      </c>
      <c r="BY1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9" s="138" t="e">
        <f aca="false">+DATOS_[[#This Row],[SALARIO BASE Eq]]+DATOS_[[#This Row],[Tot COMPL.SAL Eq]]</f>
        <v>#DIV/0!</v>
      </c>
      <c r="CA1129" s="138" t="e">
        <f aca="false" t="array" ref="CA1129:CA1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9" s="138" t="e">
        <f aca="false">+DATOS_[[#This Row],[TOTAL SALARIO Eq]]+DATOS_[[#This Row],[Tot Extrasalarial Eq]]</f>
        <v>#DIV/0!</v>
      </c>
      <c r="CC1129" s="139" t="n">
        <f aca="false">DATOS_[[#This Row],[S.BASE]]</f>
        <v>0</v>
      </c>
      <c r="CD1129" s="139" t="n">
        <f aca="false">+SUM(DATOS_[[#This Row],[Conc.Sal.01]:[Conc.Sal.30]])</f>
        <v>0</v>
      </c>
      <c r="CE1129" s="139" t="n">
        <f aca="false">+DATOS_[[#This Row],[SALARIO BASE Ef]]+DATOS_[[#This Row],[Tot COMPL.SAL Ef]]</f>
        <v>0</v>
      </c>
      <c r="CF1129" s="139" t="n">
        <f aca="false">+SUM(DATOS_[[#This Row],[C.Extra.01]:[C.Extra.05]])</f>
        <v>0</v>
      </c>
      <c r="CG1129" s="139" t="n">
        <f aca="false">+DATOS_[[#This Row],[TOTAL SALARIO Ef]]+DATOS_[[#This Row],[Tot Extrasalarial Ef]]</f>
        <v>0</v>
      </c>
      <c r="CH1129" s="140" t="n">
        <f aca="false">MIN(IF(DATOS_[[#This Row],[Fecha Fin Contrato]]="",$D$4,DATOS_[[#This Row],[Fecha Fin Contrato]]),$D$4)-MAX(DATOS_[[#This Row],[Fecha de Contratación]],$D$3)+1</f>
        <v>1</v>
      </c>
      <c r="CI1129" s="141" t="str">
        <f aca="false">IF(COUNTIFS(DATOS_[id],DATOS_[[#This Row],[id]])&gt;1,DATOS_[[#This Row],[id]],"")</f>
        <v/>
      </c>
      <c r="CJ1129" s="141" t="n">
        <f aca="false">(Inicio!$G$10-DATOS_[[#This Row],[Fecha Nacimiento]])/365.25</f>
        <v>0</v>
      </c>
      <c r="CK1129" s="141" t="n">
        <f aca="false">(Inicio!$G$10-DATOS_[[#This Row],[Fecha de Antigüedad]])/365.25</f>
        <v>0</v>
      </c>
      <c r="CL1129" s="141" t="e">
        <f aca="false">+VLOOKUP(DATOS_[[#This Row],[Clave de Contrato]],TblTiposContrato13[],3,0)</f>
        <v>#N/A</v>
      </c>
      <c r="CM1129" s="141" t="e">
        <f aca="false">+VLOOKUP(DATOS_[[#This Row],[Clave de Contrato]],TblTiposContrato13[],4,0)</f>
        <v>#N/A</v>
      </c>
      <c r="CN1129" s="141" t="str">
        <f aca="false">VLOOKUP(DATOS_[[#This Row],[Edad]],CONTRATOS!TblRngEdad,2,1)</f>
        <v>20  o menos</v>
      </c>
      <c r="CO1129" s="141" t="str">
        <f aca="false">VLOOKUP(DATOS_[[#This Row],[Antigüedad]],TblRngAntg14[],2,1)</f>
        <v>0 a 1 años</v>
      </c>
    </row>
    <row r="1130" customFormat="false" ht="13.8" hidden="false" customHeight="false" outlineLevel="0" collapsed="false">
      <c r="D1130" s="128"/>
      <c r="E1130" s="129"/>
      <c r="F1130" s="129"/>
      <c r="G1130" s="129"/>
      <c r="H1130" s="130"/>
      <c r="I1130" s="131"/>
      <c r="J1130" s="128"/>
      <c r="K1130" s="132"/>
      <c r="L1130" s="132"/>
      <c r="M1130" s="133"/>
      <c r="N1130" s="133"/>
      <c r="O1130" s="133"/>
      <c r="P1130" s="129"/>
      <c r="Z1130" s="74"/>
      <c r="AA1130" s="75"/>
      <c r="AB1130" s="75"/>
      <c r="AC1130" s="129"/>
      <c r="AD1130" s="134"/>
      <c r="AE1130" s="134"/>
      <c r="AF1130" s="134"/>
      <c r="AG1130" s="134"/>
      <c r="AH1130" s="134"/>
      <c r="AI1130" s="134"/>
      <c r="AJ1130" s="134"/>
      <c r="AK1130" s="134"/>
      <c r="AL1130" s="134"/>
      <c r="AM1130" s="134"/>
      <c r="AN1130" s="134"/>
      <c r="AO1130" s="134"/>
      <c r="AP1130" s="134"/>
      <c r="AQ1130" s="134"/>
      <c r="AR1130" s="134"/>
      <c r="AS1130" s="134"/>
      <c r="AT1130" s="134"/>
      <c r="AU1130" s="134"/>
      <c r="AV1130" s="134"/>
      <c r="AW1130" s="134"/>
      <c r="AX1130" s="134"/>
      <c r="AY1130" s="134"/>
      <c r="AZ1130" s="134"/>
      <c r="BA1130" s="134"/>
      <c r="BB1130" s="134"/>
      <c r="BC1130" s="134"/>
      <c r="BD1130" s="134"/>
      <c r="BE1130" s="134"/>
      <c r="BF1130" s="134"/>
      <c r="BG1130" s="134"/>
      <c r="BH1130" s="134"/>
      <c r="BI1130" s="134"/>
      <c r="BJ1130" s="134"/>
      <c r="BK1130" s="134"/>
      <c r="BL1130" s="134"/>
      <c r="BM1130" s="135"/>
      <c r="BN1130" s="136" t="n">
        <f aca="false">+MAX($D$3,DATOS_[[#This Row],[Fecha Inicio Sit. Contract.]])</f>
        <v>0</v>
      </c>
      <c r="BO1130" s="136" t="n">
        <f aca="false">+MIN($D$4,DATOS_[[#This Row],[Fecha Fin Sit. Contract.]])</f>
        <v>0</v>
      </c>
      <c r="BP1130" s="137" t="n">
        <f aca="false">+DATOS_[[#This Row],[% de jornada]]*IF(DATOS_[[#This Row],[% jornada reducida]]="",1,DATOS_[[#This Row],[% jornada reducida]])</f>
        <v>0</v>
      </c>
      <c r="BQ1130" s="137" t="n">
        <f aca="false">+(DATOS_[[#This Row],[F.fin.cal]]-DATOS_[[#This Row],[F.ini.cal]]+1)/($D$4-$D$3+1)</f>
        <v>1</v>
      </c>
      <c r="BR1130" s="137" t="str">
        <f aca="false">IF(OR(AND(DATOS_[[#This Row],[Fecha Fin Contrato]]&lt;$D$3,DATOS_[[#This Row],[Fecha Fin Contrato]]&lt;&gt;""),DATOS_[[#This Row],[Fecha de Contratación]]&gt;$D$4),"Fuera","Dentro")</f>
        <v>Dentro</v>
      </c>
      <c r="BS1130" s="137" t="str">
        <f aca="false" t="array" ref="BS1130:BS1130">IF(MAX(IF(DATOS_[id]=DATOS_[[#This Row],[id]],DATOS_[F.fin.cal]))=DATOS_[[#This Row],[F.fin.cal]],"Sí","NO")</f>
        <v>Sí</v>
      </c>
      <c r="BT1130" s="137" t="str">
        <f aca="false">IF(AND(DATOS_[[#This Row],[% normaliz]]&lt;&gt;1,DATOS_[[#This Row],[% anualiz]]=1),"Sí","NO")</f>
        <v>Sí</v>
      </c>
      <c r="BU1130" s="137" t="str">
        <f aca="false">IF(AND(DATOS_[[#This Row],[% normaliz]]=1,DATOS_[[#This Row],[% anualiz]]&lt;&gt;1),"Sí","NO")</f>
        <v>NO</v>
      </c>
      <c r="BV1130" s="137" t="str">
        <f aca="false">IF(AND(DATOS_[[#This Row],[% normaliz]]&lt;&gt;1,DATOS_[[#This Row],[% anualiz]]&lt;&gt;1),"Sí","NO")</f>
        <v>NO</v>
      </c>
      <c r="BW1130" s="137" t="str">
        <f aca="false">+IF(DATOS_[[#This Row],[% normaliz]]*DATOS_[[#This Row],[% anualiz]]=1,"NO","Sí")</f>
        <v>Sí</v>
      </c>
      <c r="BX1130" s="138" t="e">
        <f aca="false">(DATOS_[[#This Row],[S.BASE]]*(1/DATOS_[[#This Row],[% normaliz]])*(1/DATOS_[[#This Row],[% anualiz]]))*IF(DATOS_[[#This Row],[Check Equiparado]]="Sí",1,0)</f>
        <v>#DIV/0!</v>
      </c>
      <c r="BY1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0" s="138" t="e">
        <f aca="false">+DATOS_[[#This Row],[SALARIO BASE Eq]]+DATOS_[[#This Row],[Tot COMPL.SAL Eq]]</f>
        <v>#DIV/0!</v>
      </c>
      <c r="CA1130" s="138" t="e">
        <f aca="false" t="array" ref="CA1130:CA1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0" s="138" t="e">
        <f aca="false">+DATOS_[[#This Row],[TOTAL SALARIO Eq]]+DATOS_[[#This Row],[Tot Extrasalarial Eq]]</f>
        <v>#DIV/0!</v>
      </c>
      <c r="CC1130" s="139" t="n">
        <f aca="false">DATOS_[[#This Row],[S.BASE]]</f>
        <v>0</v>
      </c>
      <c r="CD1130" s="139" t="n">
        <f aca="false">+SUM(DATOS_[[#This Row],[Conc.Sal.01]:[Conc.Sal.30]])</f>
        <v>0</v>
      </c>
      <c r="CE1130" s="139" t="n">
        <f aca="false">+DATOS_[[#This Row],[SALARIO BASE Ef]]+DATOS_[[#This Row],[Tot COMPL.SAL Ef]]</f>
        <v>0</v>
      </c>
      <c r="CF1130" s="139" t="n">
        <f aca="false">+SUM(DATOS_[[#This Row],[C.Extra.01]:[C.Extra.05]])</f>
        <v>0</v>
      </c>
      <c r="CG1130" s="139" t="n">
        <f aca="false">+DATOS_[[#This Row],[TOTAL SALARIO Ef]]+DATOS_[[#This Row],[Tot Extrasalarial Ef]]</f>
        <v>0</v>
      </c>
      <c r="CH1130" s="140" t="n">
        <f aca="false">MIN(IF(DATOS_[[#This Row],[Fecha Fin Contrato]]="",$D$4,DATOS_[[#This Row],[Fecha Fin Contrato]]),$D$4)-MAX(DATOS_[[#This Row],[Fecha de Contratación]],$D$3)+1</f>
        <v>1</v>
      </c>
      <c r="CI1130" s="141" t="str">
        <f aca="false">IF(COUNTIFS(DATOS_[id],DATOS_[[#This Row],[id]])&gt;1,DATOS_[[#This Row],[id]],"")</f>
        <v/>
      </c>
      <c r="CJ1130" s="141" t="n">
        <f aca="false">(Inicio!$G$10-DATOS_[[#This Row],[Fecha Nacimiento]])/365.25</f>
        <v>0</v>
      </c>
      <c r="CK1130" s="141" t="n">
        <f aca="false">(Inicio!$G$10-DATOS_[[#This Row],[Fecha de Antigüedad]])/365.25</f>
        <v>0</v>
      </c>
      <c r="CL1130" s="141" t="e">
        <f aca="false">+VLOOKUP(DATOS_[[#This Row],[Clave de Contrato]],TblTiposContrato13[],3,0)</f>
        <v>#N/A</v>
      </c>
      <c r="CM1130" s="141" t="e">
        <f aca="false">+VLOOKUP(DATOS_[[#This Row],[Clave de Contrato]],TblTiposContrato13[],4,0)</f>
        <v>#N/A</v>
      </c>
      <c r="CN1130" s="141" t="str">
        <f aca="false">VLOOKUP(DATOS_[[#This Row],[Edad]],CONTRATOS!TblRngEdad,2,1)</f>
        <v>20  o menos</v>
      </c>
      <c r="CO1130" s="141" t="str">
        <f aca="false">VLOOKUP(DATOS_[[#This Row],[Antigüedad]],TblRngAntg14[],2,1)</f>
        <v>0 a 1 años</v>
      </c>
    </row>
    <row r="1131" customFormat="false" ht="13.8" hidden="false" customHeight="false" outlineLevel="0" collapsed="false">
      <c r="D1131" s="128"/>
      <c r="E1131" s="129"/>
      <c r="F1131" s="129"/>
      <c r="G1131" s="129"/>
      <c r="H1131" s="130"/>
      <c r="I1131" s="131"/>
      <c r="J1131" s="128"/>
      <c r="K1131" s="132"/>
      <c r="L1131" s="132"/>
      <c r="M1131" s="133"/>
      <c r="N1131" s="133"/>
      <c r="O1131" s="133"/>
      <c r="P1131" s="129"/>
      <c r="Z1131" s="74"/>
      <c r="AA1131" s="75"/>
      <c r="AB1131" s="75"/>
      <c r="AC1131" s="129"/>
      <c r="AD1131" s="134"/>
      <c r="AE1131" s="134"/>
      <c r="AF1131" s="134"/>
      <c r="AG1131" s="134"/>
      <c r="AH1131" s="134"/>
      <c r="AI1131" s="134"/>
      <c r="AJ1131" s="134"/>
      <c r="AK1131" s="134"/>
      <c r="AL1131" s="134"/>
      <c r="AM1131" s="134"/>
      <c r="AN1131" s="134"/>
      <c r="AO1131" s="134"/>
      <c r="AP1131" s="134"/>
      <c r="AQ1131" s="134"/>
      <c r="AR1131" s="134"/>
      <c r="AS1131" s="134"/>
      <c r="AT1131" s="134"/>
      <c r="AU1131" s="134"/>
      <c r="AV1131" s="134"/>
      <c r="AW1131" s="134"/>
      <c r="AX1131" s="134"/>
      <c r="AY1131" s="134"/>
      <c r="AZ1131" s="134"/>
      <c r="BA1131" s="134"/>
      <c r="BB1131" s="134"/>
      <c r="BC1131" s="134"/>
      <c r="BD1131" s="134"/>
      <c r="BE1131" s="134"/>
      <c r="BF1131" s="134"/>
      <c r="BG1131" s="134"/>
      <c r="BH1131" s="134"/>
      <c r="BI1131" s="134"/>
      <c r="BJ1131" s="134"/>
      <c r="BK1131" s="134"/>
      <c r="BL1131" s="134"/>
      <c r="BM1131" s="135"/>
      <c r="BN1131" s="136" t="n">
        <f aca="false">+MAX($D$3,DATOS_[[#This Row],[Fecha Inicio Sit. Contract.]])</f>
        <v>0</v>
      </c>
      <c r="BO1131" s="136" t="n">
        <f aca="false">+MIN($D$4,DATOS_[[#This Row],[Fecha Fin Sit. Contract.]])</f>
        <v>0</v>
      </c>
      <c r="BP1131" s="137" t="n">
        <f aca="false">+DATOS_[[#This Row],[% de jornada]]*IF(DATOS_[[#This Row],[% jornada reducida]]="",1,DATOS_[[#This Row],[% jornada reducida]])</f>
        <v>0</v>
      </c>
      <c r="BQ1131" s="137" t="n">
        <f aca="false">+(DATOS_[[#This Row],[F.fin.cal]]-DATOS_[[#This Row],[F.ini.cal]]+1)/($D$4-$D$3+1)</f>
        <v>1</v>
      </c>
      <c r="BR1131" s="137" t="str">
        <f aca="false">IF(OR(AND(DATOS_[[#This Row],[Fecha Fin Contrato]]&lt;$D$3,DATOS_[[#This Row],[Fecha Fin Contrato]]&lt;&gt;""),DATOS_[[#This Row],[Fecha de Contratación]]&gt;$D$4),"Fuera","Dentro")</f>
        <v>Dentro</v>
      </c>
      <c r="BS1131" s="137" t="str">
        <f aca="false" t="array" ref="BS1131:BS1131">IF(MAX(IF(DATOS_[id]=DATOS_[[#This Row],[id]],DATOS_[F.fin.cal]))=DATOS_[[#This Row],[F.fin.cal]],"Sí","NO")</f>
        <v>Sí</v>
      </c>
      <c r="BT1131" s="137" t="str">
        <f aca="false">IF(AND(DATOS_[[#This Row],[% normaliz]]&lt;&gt;1,DATOS_[[#This Row],[% anualiz]]=1),"Sí","NO")</f>
        <v>Sí</v>
      </c>
      <c r="BU1131" s="137" t="str">
        <f aca="false">IF(AND(DATOS_[[#This Row],[% normaliz]]=1,DATOS_[[#This Row],[% anualiz]]&lt;&gt;1),"Sí","NO")</f>
        <v>NO</v>
      </c>
      <c r="BV1131" s="137" t="str">
        <f aca="false">IF(AND(DATOS_[[#This Row],[% normaliz]]&lt;&gt;1,DATOS_[[#This Row],[% anualiz]]&lt;&gt;1),"Sí","NO")</f>
        <v>NO</v>
      </c>
      <c r="BW1131" s="137" t="str">
        <f aca="false">+IF(DATOS_[[#This Row],[% normaliz]]*DATOS_[[#This Row],[% anualiz]]=1,"NO","Sí")</f>
        <v>Sí</v>
      </c>
      <c r="BX1131" s="138" t="e">
        <f aca="false">(DATOS_[[#This Row],[S.BASE]]*(1/DATOS_[[#This Row],[% normaliz]])*(1/DATOS_[[#This Row],[% anualiz]]))*IF(DATOS_[[#This Row],[Check Equiparado]]="Sí",1,0)</f>
        <v>#DIV/0!</v>
      </c>
      <c r="BY1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1" s="138" t="e">
        <f aca="false">+DATOS_[[#This Row],[SALARIO BASE Eq]]+DATOS_[[#This Row],[Tot COMPL.SAL Eq]]</f>
        <v>#DIV/0!</v>
      </c>
      <c r="CA1131" s="138" t="e">
        <f aca="false" t="array" ref="CA1131:CA1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1" s="138" t="e">
        <f aca="false">+DATOS_[[#This Row],[TOTAL SALARIO Eq]]+DATOS_[[#This Row],[Tot Extrasalarial Eq]]</f>
        <v>#DIV/0!</v>
      </c>
      <c r="CC1131" s="139" t="n">
        <f aca="false">DATOS_[[#This Row],[S.BASE]]</f>
        <v>0</v>
      </c>
      <c r="CD1131" s="139" t="n">
        <f aca="false">+SUM(DATOS_[[#This Row],[Conc.Sal.01]:[Conc.Sal.30]])</f>
        <v>0</v>
      </c>
      <c r="CE1131" s="139" t="n">
        <f aca="false">+DATOS_[[#This Row],[SALARIO BASE Ef]]+DATOS_[[#This Row],[Tot COMPL.SAL Ef]]</f>
        <v>0</v>
      </c>
      <c r="CF1131" s="139" t="n">
        <f aca="false">+SUM(DATOS_[[#This Row],[C.Extra.01]:[C.Extra.05]])</f>
        <v>0</v>
      </c>
      <c r="CG1131" s="139" t="n">
        <f aca="false">+DATOS_[[#This Row],[TOTAL SALARIO Ef]]+DATOS_[[#This Row],[Tot Extrasalarial Ef]]</f>
        <v>0</v>
      </c>
      <c r="CH1131" s="140" t="n">
        <f aca="false">MIN(IF(DATOS_[[#This Row],[Fecha Fin Contrato]]="",$D$4,DATOS_[[#This Row],[Fecha Fin Contrato]]),$D$4)-MAX(DATOS_[[#This Row],[Fecha de Contratación]],$D$3)+1</f>
        <v>1</v>
      </c>
      <c r="CI1131" s="141" t="str">
        <f aca="false">IF(COUNTIFS(DATOS_[id],DATOS_[[#This Row],[id]])&gt;1,DATOS_[[#This Row],[id]],"")</f>
        <v/>
      </c>
      <c r="CJ1131" s="141" t="n">
        <f aca="false">(Inicio!$G$10-DATOS_[[#This Row],[Fecha Nacimiento]])/365.25</f>
        <v>0</v>
      </c>
      <c r="CK1131" s="141" t="n">
        <f aca="false">(Inicio!$G$10-DATOS_[[#This Row],[Fecha de Antigüedad]])/365.25</f>
        <v>0</v>
      </c>
      <c r="CL1131" s="141" t="e">
        <f aca="false">+VLOOKUP(DATOS_[[#This Row],[Clave de Contrato]],TblTiposContrato13[],3,0)</f>
        <v>#N/A</v>
      </c>
      <c r="CM1131" s="141" t="e">
        <f aca="false">+VLOOKUP(DATOS_[[#This Row],[Clave de Contrato]],TblTiposContrato13[],4,0)</f>
        <v>#N/A</v>
      </c>
      <c r="CN1131" s="141" t="str">
        <f aca="false">VLOOKUP(DATOS_[[#This Row],[Edad]],CONTRATOS!TblRngEdad,2,1)</f>
        <v>20  o menos</v>
      </c>
      <c r="CO1131" s="141" t="str">
        <f aca="false">VLOOKUP(DATOS_[[#This Row],[Antigüedad]],TblRngAntg14[],2,1)</f>
        <v>0 a 1 años</v>
      </c>
    </row>
    <row r="1132" customFormat="false" ht="13.8" hidden="false" customHeight="false" outlineLevel="0" collapsed="false">
      <c r="D1132" s="128"/>
      <c r="E1132" s="129"/>
      <c r="F1132" s="129"/>
      <c r="G1132" s="129"/>
      <c r="H1132" s="130"/>
      <c r="I1132" s="131"/>
      <c r="J1132" s="128"/>
      <c r="K1132" s="132"/>
      <c r="L1132" s="132"/>
      <c r="M1132" s="133"/>
      <c r="N1132" s="133"/>
      <c r="O1132" s="133"/>
      <c r="P1132" s="129"/>
      <c r="Z1132" s="74"/>
      <c r="AA1132" s="75"/>
      <c r="AB1132" s="75"/>
      <c r="AC1132" s="129"/>
      <c r="AD1132" s="134"/>
      <c r="AE1132" s="134"/>
      <c r="AF1132" s="134"/>
      <c r="AG1132" s="134"/>
      <c r="AH1132" s="134"/>
      <c r="AI1132" s="134"/>
      <c r="AJ1132" s="134"/>
      <c r="AK1132" s="134"/>
      <c r="AL1132" s="134"/>
      <c r="AM1132" s="134"/>
      <c r="AN1132" s="134"/>
      <c r="AO1132" s="134"/>
      <c r="AP1132" s="134"/>
      <c r="AQ1132" s="134"/>
      <c r="AR1132" s="134"/>
      <c r="AS1132" s="134"/>
      <c r="AT1132" s="134"/>
      <c r="AU1132" s="134"/>
      <c r="AV1132" s="134"/>
      <c r="AW1132" s="134"/>
      <c r="AX1132" s="134"/>
      <c r="AY1132" s="134"/>
      <c r="AZ1132" s="134"/>
      <c r="BA1132" s="134"/>
      <c r="BB1132" s="134"/>
      <c r="BC1132" s="134"/>
      <c r="BD1132" s="134"/>
      <c r="BE1132" s="134"/>
      <c r="BF1132" s="134"/>
      <c r="BG1132" s="134"/>
      <c r="BH1132" s="134"/>
      <c r="BI1132" s="134"/>
      <c r="BJ1132" s="134"/>
      <c r="BK1132" s="134"/>
      <c r="BL1132" s="134"/>
      <c r="BM1132" s="135"/>
      <c r="BN1132" s="136" t="n">
        <f aca="false">+MAX($D$3,DATOS_[[#This Row],[Fecha Inicio Sit. Contract.]])</f>
        <v>0</v>
      </c>
      <c r="BO1132" s="136" t="n">
        <f aca="false">+MIN($D$4,DATOS_[[#This Row],[Fecha Fin Sit. Contract.]])</f>
        <v>0</v>
      </c>
      <c r="BP1132" s="137" t="n">
        <f aca="false">+DATOS_[[#This Row],[% de jornada]]*IF(DATOS_[[#This Row],[% jornada reducida]]="",1,DATOS_[[#This Row],[% jornada reducida]])</f>
        <v>0</v>
      </c>
      <c r="BQ1132" s="137" t="n">
        <f aca="false">+(DATOS_[[#This Row],[F.fin.cal]]-DATOS_[[#This Row],[F.ini.cal]]+1)/($D$4-$D$3+1)</f>
        <v>1</v>
      </c>
      <c r="BR1132" s="137" t="str">
        <f aca="false">IF(OR(AND(DATOS_[[#This Row],[Fecha Fin Contrato]]&lt;$D$3,DATOS_[[#This Row],[Fecha Fin Contrato]]&lt;&gt;""),DATOS_[[#This Row],[Fecha de Contratación]]&gt;$D$4),"Fuera","Dentro")</f>
        <v>Dentro</v>
      </c>
      <c r="BS1132" s="137" t="str">
        <f aca="false" t="array" ref="BS1132:BS1132">IF(MAX(IF(DATOS_[id]=DATOS_[[#This Row],[id]],DATOS_[F.fin.cal]))=DATOS_[[#This Row],[F.fin.cal]],"Sí","NO")</f>
        <v>Sí</v>
      </c>
      <c r="BT1132" s="137" t="str">
        <f aca="false">IF(AND(DATOS_[[#This Row],[% normaliz]]&lt;&gt;1,DATOS_[[#This Row],[% anualiz]]=1),"Sí","NO")</f>
        <v>Sí</v>
      </c>
      <c r="BU1132" s="137" t="str">
        <f aca="false">IF(AND(DATOS_[[#This Row],[% normaliz]]=1,DATOS_[[#This Row],[% anualiz]]&lt;&gt;1),"Sí","NO")</f>
        <v>NO</v>
      </c>
      <c r="BV1132" s="137" t="str">
        <f aca="false">IF(AND(DATOS_[[#This Row],[% normaliz]]&lt;&gt;1,DATOS_[[#This Row],[% anualiz]]&lt;&gt;1),"Sí","NO")</f>
        <v>NO</v>
      </c>
      <c r="BW1132" s="137" t="str">
        <f aca="false">+IF(DATOS_[[#This Row],[% normaliz]]*DATOS_[[#This Row],[% anualiz]]=1,"NO","Sí")</f>
        <v>Sí</v>
      </c>
      <c r="BX1132" s="138" t="e">
        <f aca="false">(DATOS_[[#This Row],[S.BASE]]*(1/DATOS_[[#This Row],[% normaliz]])*(1/DATOS_[[#This Row],[% anualiz]]))*IF(DATOS_[[#This Row],[Check Equiparado]]="Sí",1,0)</f>
        <v>#DIV/0!</v>
      </c>
      <c r="BY1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2" s="138" t="e">
        <f aca="false">+DATOS_[[#This Row],[SALARIO BASE Eq]]+DATOS_[[#This Row],[Tot COMPL.SAL Eq]]</f>
        <v>#DIV/0!</v>
      </c>
      <c r="CA1132" s="138" t="e">
        <f aca="false" t="array" ref="CA1132:CA1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2" s="138" t="e">
        <f aca="false">+DATOS_[[#This Row],[TOTAL SALARIO Eq]]+DATOS_[[#This Row],[Tot Extrasalarial Eq]]</f>
        <v>#DIV/0!</v>
      </c>
      <c r="CC1132" s="139" t="n">
        <f aca="false">DATOS_[[#This Row],[S.BASE]]</f>
        <v>0</v>
      </c>
      <c r="CD1132" s="139" t="n">
        <f aca="false">+SUM(DATOS_[[#This Row],[Conc.Sal.01]:[Conc.Sal.30]])</f>
        <v>0</v>
      </c>
      <c r="CE1132" s="139" t="n">
        <f aca="false">+DATOS_[[#This Row],[SALARIO BASE Ef]]+DATOS_[[#This Row],[Tot COMPL.SAL Ef]]</f>
        <v>0</v>
      </c>
      <c r="CF1132" s="139" t="n">
        <f aca="false">+SUM(DATOS_[[#This Row],[C.Extra.01]:[C.Extra.05]])</f>
        <v>0</v>
      </c>
      <c r="CG1132" s="139" t="n">
        <f aca="false">+DATOS_[[#This Row],[TOTAL SALARIO Ef]]+DATOS_[[#This Row],[Tot Extrasalarial Ef]]</f>
        <v>0</v>
      </c>
      <c r="CH1132" s="140" t="n">
        <f aca="false">MIN(IF(DATOS_[[#This Row],[Fecha Fin Contrato]]="",$D$4,DATOS_[[#This Row],[Fecha Fin Contrato]]),$D$4)-MAX(DATOS_[[#This Row],[Fecha de Contratación]],$D$3)+1</f>
        <v>1</v>
      </c>
      <c r="CI1132" s="141" t="str">
        <f aca="false">IF(COUNTIFS(DATOS_[id],DATOS_[[#This Row],[id]])&gt;1,DATOS_[[#This Row],[id]],"")</f>
        <v/>
      </c>
      <c r="CJ1132" s="141" t="n">
        <f aca="false">(Inicio!$G$10-DATOS_[[#This Row],[Fecha Nacimiento]])/365.25</f>
        <v>0</v>
      </c>
      <c r="CK1132" s="141" t="n">
        <f aca="false">(Inicio!$G$10-DATOS_[[#This Row],[Fecha de Antigüedad]])/365.25</f>
        <v>0</v>
      </c>
      <c r="CL1132" s="141" t="e">
        <f aca="false">+VLOOKUP(DATOS_[[#This Row],[Clave de Contrato]],TblTiposContrato13[],3,0)</f>
        <v>#N/A</v>
      </c>
      <c r="CM1132" s="141" t="e">
        <f aca="false">+VLOOKUP(DATOS_[[#This Row],[Clave de Contrato]],TblTiposContrato13[],4,0)</f>
        <v>#N/A</v>
      </c>
      <c r="CN1132" s="141" t="str">
        <f aca="false">VLOOKUP(DATOS_[[#This Row],[Edad]],CONTRATOS!TblRngEdad,2,1)</f>
        <v>20  o menos</v>
      </c>
      <c r="CO1132" s="141" t="str">
        <f aca="false">VLOOKUP(DATOS_[[#This Row],[Antigüedad]],TblRngAntg14[],2,1)</f>
        <v>0 a 1 años</v>
      </c>
    </row>
    <row r="1133" customFormat="false" ht="13.8" hidden="false" customHeight="false" outlineLevel="0" collapsed="false">
      <c r="D1133" s="128"/>
      <c r="E1133" s="129"/>
      <c r="F1133" s="129"/>
      <c r="G1133" s="129"/>
      <c r="H1133" s="130"/>
      <c r="I1133" s="131"/>
      <c r="J1133" s="128"/>
      <c r="K1133" s="132"/>
      <c r="L1133" s="132"/>
      <c r="M1133" s="133"/>
      <c r="N1133" s="133"/>
      <c r="O1133" s="133"/>
      <c r="P1133" s="129"/>
      <c r="Z1133" s="74"/>
      <c r="AA1133" s="75"/>
      <c r="AB1133" s="75"/>
      <c r="AC1133" s="129"/>
      <c r="AD1133" s="134"/>
      <c r="AE1133" s="134"/>
      <c r="AF1133" s="134"/>
      <c r="AG1133" s="134"/>
      <c r="AH1133" s="134"/>
      <c r="AI1133" s="134"/>
      <c r="AJ1133" s="134"/>
      <c r="AK1133" s="134"/>
      <c r="AL1133" s="134"/>
      <c r="AM1133" s="134"/>
      <c r="AN1133" s="134"/>
      <c r="AO1133" s="134"/>
      <c r="AP1133" s="134"/>
      <c r="AQ1133" s="134"/>
      <c r="AR1133" s="134"/>
      <c r="AS1133" s="134"/>
      <c r="AT1133" s="134"/>
      <c r="AU1133" s="134"/>
      <c r="AV1133" s="134"/>
      <c r="AW1133" s="134"/>
      <c r="AX1133" s="134"/>
      <c r="AY1133" s="134"/>
      <c r="AZ1133" s="134"/>
      <c r="BA1133" s="134"/>
      <c r="BB1133" s="134"/>
      <c r="BC1133" s="134"/>
      <c r="BD1133" s="134"/>
      <c r="BE1133" s="134"/>
      <c r="BF1133" s="134"/>
      <c r="BG1133" s="134"/>
      <c r="BH1133" s="134"/>
      <c r="BI1133" s="134"/>
      <c r="BJ1133" s="134"/>
      <c r="BK1133" s="134"/>
      <c r="BL1133" s="134"/>
      <c r="BM1133" s="135"/>
      <c r="BN1133" s="136" t="n">
        <f aca="false">+MAX($D$3,DATOS_[[#This Row],[Fecha Inicio Sit. Contract.]])</f>
        <v>0</v>
      </c>
      <c r="BO1133" s="136" t="n">
        <f aca="false">+MIN($D$4,DATOS_[[#This Row],[Fecha Fin Sit. Contract.]])</f>
        <v>0</v>
      </c>
      <c r="BP1133" s="137" t="n">
        <f aca="false">+DATOS_[[#This Row],[% de jornada]]*IF(DATOS_[[#This Row],[% jornada reducida]]="",1,DATOS_[[#This Row],[% jornada reducida]])</f>
        <v>0</v>
      </c>
      <c r="BQ1133" s="137" t="n">
        <f aca="false">+(DATOS_[[#This Row],[F.fin.cal]]-DATOS_[[#This Row],[F.ini.cal]]+1)/($D$4-$D$3+1)</f>
        <v>1</v>
      </c>
      <c r="BR1133" s="137" t="str">
        <f aca="false">IF(OR(AND(DATOS_[[#This Row],[Fecha Fin Contrato]]&lt;$D$3,DATOS_[[#This Row],[Fecha Fin Contrato]]&lt;&gt;""),DATOS_[[#This Row],[Fecha de Contratación]]&gt;$D$4),"Fuera","Dentro")</f>
        <v>Dentro</v>
      </c>
      <c r="BS1133" s="137" t="str">
        <f aca="false" t="array" ref="BS1133:BS1133">IF(MAX(IF(DATOS_[id]=DATOS_[[#This Row],[id]],DATOS_[F.fin.cal]))=DATOS_[[#This Row],[F.fin.cal]],"Sí","NO")</f>
        <v>Sí</v>
      </c>
      <c r="BT1133" s="137" t="str">
        <f aca="false">IF(AND(DATOS_[[#This Row],[% normaliz]]&lt;&gt;1,DATOS_[[#This Row],[% anualiz]]=1),"Sí","NO")</f>
        <v>Sí</v>
      </c>
      <c r="BU1133" s="137" t="str">
        <f aca="false">IF(AND(DATOS_[[#This Row],[% normaliz]]=1,DATOS_[[#This Row],[% anualiz]]&lt;&gt;1),"Sí","NO")</f>
        <v>NO</v>
      </c>
      <c r="BV1133" s="137" t="str">
        <f aca="false">IF(AND(DATOS_[[#This Row],[% normaliz]]&lt;&gt;1,DATOS_[[#This Row],[% anualiz]]&lt;&gt;1),"Sí","NO")</f>
        <v>NO</v>
      </c>
      <c r="BW1133" s="137" t="str">
        <f aca="false">+IF(DATOS_[[#This Row],[% normaliz]]*DATOS_[[#This Row],[% anualiz]]=1,"NO","Sí")</f>
        <v>Sí</v>
      </c>
      <c r="BX1133" s="138" t="e">
        <f aca="false">(DATOS_[[#This Row],[S.BASE]]*(1/DATOS_[[#This Row],[% normaliz]])*(1/DATOS_[[#This Row],[% anualiz]]))*IF(DATOS_[[#This Row],[Check Equiparado]]="Sí",1,0)</f>
        <v>#DIV/0!</v>
      </c>
      <c r="BY1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3" s="138" t="e">
        <f aca="false">+DATOS_[[#This Row],[SALARIO BASE Eq]]+DATOS_[[#This Row],[Tot COMPL.SAL Eq]]</f>
        <v>#DIV/0!</v>
      </c>
      <c r="CA1133" s="138" t="e">
        <f aca="false" t="array" ref="CA1133:CA1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3" s="138" t="e">
        <f aca="false">+DATOS_[[#This Row],[TOTAL SALARIO Eq]]+DATOS_[[#This Row],[Tot Extrasalarial Eq]]</f>
        <v>#DIV/0!</v>
      </c>
      <c r="CC1133" s="139" t="n">
        <f aca="false">DATOS_[[#This Row],[S.BASE]]</f>
        <v>0</v>
      </c>
      <c r="CD1133" s="139" t="n">
        <f aca="false">+SUM(DATOS_[[#This Row],[Conc.Sal.01]:[Conc.Sal.30]])</f>
        <v>0</v>
      </c>
      <c r="CE1133" s="139" t="n">
        <f aca="false">+DATOS_[[#This Row],[SALARIO BASE Ef]]+DATOS_[[#This Row],[Tot COMPL.SAL Ef]]</f>
        <v>0</v>
      </c>
      <c r="CF1133" s="139" t="n">
        <f aca="false">+SUM(DATOS_[[#This Row],[C.Extra.01]:[C.Extra.05]])</f>
        <v>0</v>
      </c>
      <c r="CG1133" s="139" t="n">
        <f aca="false">+DATOS_[[#This Row],[TOTAL SALARIO Ef]]+DATOS_[[#This Row],[Tot Extrasalarial Ef]]</f>
        <v>0</v>
      </c>
      <c r="CH1133" s="140" t="n">
        <f aca="false">MIN(IF(DATOS_[[#This Row],[Fecha Fin Contrato]]="",$D$4,DATOS_[[#This Row],[Fecha Fin Contrato]]),$D$4)-MAX(DATOS_[[#This Row],[Fecha de Contratación]],$D$3)+1</f>
        <v>1</v>
      </c>
      <c r="CI1133" s="141" t="str">
        <f aca="false">IF(COUNTIFS(DATOS_[id],DATOS_[[#This Row],[id]])&gt;1,DATOS_[[#This Row],[id]],"")</f>
        <v/>
      </c>
      <c r="CJ1133" s="141" t="n">
        <f aca="false">(Inicio!$G$10-DATOS_[[#This Row],[Fecha Nacimiento]])/365.25</f>
        <v>0</v>
      </c>
      <c r="CK1133" s="141" t="n">
        <f aca="false">(Inicio!$G$10-DATOS_[[#This Row],[Fecha de Antigüedad]])/365.25</f>
        <v>0</v>
      </c>
      <c r="CL1133" s="141" t="e">
        <f aca="false">+VLOOKUP(DATOS_[[#This Row],[Clave de Contrato]],TblTiposContrato13[],3,0)</f>
        <v>#N/A</v>
      </c>
      <c r="CM1133" s="141" t="e">
        <f aca="false">+VLOOKUP(DATOS_[[#This Row],[Clave de Contrato]],TblTiposContrato13[],4,0)</f>
        <v>#N/A</v>
      </c>
      <c r="CN1133" s="141" t="str">
        <f aca="false">VLOOKUP(DATOS_[[#This Row],[Edad]],CONTRATOS!TblRngEdad,2,1)</f>
        <v>20  o menos</v>
      </c>
      <c r="CO1133" s="141" t="str">
        <f aca="false">VLOOKUP(DATOS_[[#This Row],[Antigüedad]],TblRngAntg14[],2,1)</f>
        <v>0 a 1 años</v>
      </c>
    </row>
    <row r="1134" customFormat="false" ht="13.8" hidden="false" customHeight="false" outlineLevel="0" collapsed="false">
      <c r="D1134" s="128"/>
      <c r="E1134" s="129"/>
      <c r="F1134" s="129"/>
      <c r="G1134" s="129"/>
      <c r="H1134" s="130"/>
      <c r="I1134" s="131"/>
      <c r="J1134" s="128"/>
      <c r="K1134" s="132"/>
      <c r="L1134" s="132"/>
      <c r="M1134" s="133"/>
      <c r="N1134" s="133"/>
      <c r="O1134" s="133"/>
      <c r="P1134" s="129"/>
      <c r="Z1134" s="74"/>
      <c r="AA1134" s="75"/>
      <c r="AB1134" s="75"/>
      <c r="AC1134" s="129"/>
      <c r="AD1134" s="134"/>
      <c r="AE1134" s="134"/>
      <c r="AF1134" s="134"/>
      <c r="AG1134" s="134"/>
      <c r="AH1134" s="134"/>
      <c r="AI1134" s="134"/>
      <c r="AJ1134" s="134"/>
      <c r="AK1134" s="134"/>
      <c r="AL1134" s="134"/>
      <c r="AM1134" s="134"/>
      <c r="AN1134" s="134"/>
      <c r="AO1134" s="134"/>
      <c r="AP1134" s="134"/>
      <c r="AQ1134" s="134"/>
      <c r="AR1134" s="134"/>
      <c r="AS1134" s="134"/>
      <c r="AT1134" s="134"/>
      <c r="AU1134" s="134"/>
      <c r="AV1134" s="134"/>
      <c r="AW1134" s="134"/>
      <c r="AX1134" s="134"/>
      <c r="AY1134" s="134"/>
      <c r="AZ1134" s="134"/>
      <c r="BA1134" s="134"/>
      <c r="BB1134" s="134"/>
      <c r="BC1134" s="134"/>
      <c r="BD1134" s="134"/>
      <c r="BE1134" s="134"/>
      <c r="BF1134" s="134"/>
      <c r="BG1134" s="134"/>
      <c r="BH1134" s="134"/>
      <c r="BI1134" s="134"/>
      <c r="BJ1134" s="134"/>
      <c r="BK1134" s="134"/>
      <c r="BL1134" s="134"/>
      <c r="BM1134" s="135"/>
      <c r="BN1134" s="136" t="n">
        <f aca="false">+MAX($D$3,DATOS_[[#This Row],[Fecha Inicio Sit. Contract.]])</f>
        <v>0</v>
      </c>
      <c r="BO1134" s="136" t="n">
        <f aca="false">+MIN($D$4,DATOS_[[#This Row],[Fecha Fin Sit. Contract.]])</f>
        <v>0</v>
      </c>
      <c r="BP1134" s="137" t="n">
        <f aca="false">+DATOS_[[#This Row],[% de jornada]]*IF(DATOS_[[#This Row],[% jornada reducida]]="",1,DATOS_[[#This Row],[% jornada reducida]])</f>
        <v>0</v>
      </c>
      <c r="BQ1134" s="137" t="n">
        <f aca="false">+(DATOS_[[#This Row],[F.fin.cal]]-DATOS_[[#This Row],[F.ini.cal]]+1)/($D$4-$D$3+1)</f>
        <v>1</v>
      </c>
      <c r="BR1134" s="137" t="str">
        <f aca="false">IF(OR(AND(DATOS_[[#This Row],[Fecha Fin Contrato]]&lt;$D$3,DATOS_[[#This Row],[Fecha Fin Contrato]]&lt;&gt;""),DATOS_[[#This Row],[Fecha de Contratación]]&gt;$D$4),"Fuera","Dentro")</f>
        <v>Dentro</v>
      </c>
      <c r="BS1134" s="137" t="str">
        <f aca="false" t="array" ref="BS1134:BS1134">IF(MAX(IF(DATOS_[id]=DATOS_[[#This Row],[id]],DATOS_[F.fin.cal]))=DATOS_[[#This Row],[F.fin.cal]],"Sí","NO")</f>
        <v>Sí</v>
      </c>
      <c r="BT1134" s="137" t="str">
        <f aca="false">IF(AND(DATOS_[[#This Row],[% normaliz]]&lt;&gt;1,DATOS_[[#This Row],[% anualiz]]=1),"Sí","NO")</f>
        <v>Sí</v>
      </c>
      <c r="BU1134" s="137" t="str">
        <f aca="false">IF(AND(DATOS_[[#This Row],[% normaliz]]=1,DATOS_[[#This Row],[% anualiz]]&lt;&gt;1),"Sí","NO")</f>
        <v>NO</v>
      </c>
      <c r="BV1134" s="137" t="str">
        <f aca="false">IF(AND(DATOS_[[#This Row],[% normaliz]]&lt;&gt;1,DATOS_[[#This Row],[% anualiz]]&lt;&gt;1),"Sí","NO")</f>
        <v>NO</v>
      </c>
      <c r="BW1134" s="137" t="str">
        <f aca="false">+IF(DATOS_[[#This Row],[% normaliz]]*DATOS_[[#This Row],[% anualiz]]=1,"NO","Sí")</f>
        <v>Sí</v>
      </c>
      <c r="BX1134" s="138" t="e">
        <f aca="false">(DATOS_[[#This Row],[S.BASE]]*(1/DATOS_[[#This Row],[% normaliz]])*(1/DATOS_[[#This Row],[% anualiz]]))*IF(DATOS_[[#This Row],[Check Equiparado]]="Sí",1,0)</f>
        <v>#DIV/0!</v>
      </c>
      <c r="BY1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4" s="138" t="e">
        <f aca="false">+DATOS_[[#This Row],[SALARIO BASE Eq]]+DATOS_[[#This Row],[Tot COMPL.SAL Eq]]</f>
        <v>#DIV/0!</v>
      </c>
      <c r="CA1134" s="138" t="e">
        <f aca="false" t="array" ref="CA1134:CA1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4" s="138" t="e">
        <f aca="false">+DATOS_[[#This Row],[TOTAL SALARIO Eq]]+DATOS_[[#This Row],[Tot Extrasalarial Eq]]</f>
        <v>#DIV/0!</v>
      </c>
      <c r="CC1134" s="139" t="n">
        <f aca="false">DATOS_[[#This Row],[S.BASE]]</f>
        <v>0</v>
      </c>
      <c r="CD1134" s="139" t="n">
        <f aca="false">+SUM(DATOS_[[#This Row],[Conc.Sal.01]:[Conc.Sal.30]])</f>
        <v>0</v>
      </c>
      <c r="CE1134" s="139" t="n">
        <f aca="false">+DATOS_[[#This Row],[SALARIO BASE Ef]]+DATOS_[[#This Row],[Tot COMPL.SAL Ef]]</f>
        <v>0</v>
      </c>
      <c r="CF1134" s="139" t="n">
        <f aca="false">+SUM(DATOS_[[#This Row],[C.Extra.01]:[C.Extra.05]])</f>
        <v>0</v>
      </c>
      <c r="CG1134" s="139" t="n">
        <f aca="false">+DATOS_[[#This Row],[TOTAL SALARIO Ef]]+DATOS_[[#This Row],[Tot Extrasalarial Ef]]</f>
        <v>0</v>
      </c>
      <c r="CH1134" s="140" t="n">
        <f aca="false">MIN(IF(DATOS_[[#This Row],[Fecha Fin Contrato]]="",$D$4,DATOS_[[#This Row],[Fecha Fin Contrato]]),$D$4)-MAX(DATOS_[[#This Row],[Fecha de Contratación]],$D$3)+1</f>
        <v>1</v>
      </c>
      <c r="CI1134" s="141" t="str">
        <f aca="false">IF(COUNTIFS(DATOS_[id],DATOS_[[#This Row],[id]])&gt;1,DATOS_[[#This Row],[id]],"")</f>
        <v/>
      </c>
      <c r="CJ1134" s="141" t="n">
        <f aca="false">(Inicio!$G$10-DATOS_[[#This Row],[Fecha Nacimiento]])/365.25</f>
        <v>0</v>
      </c>
      <c r="CK1134" s="141" t="n">
        <f aca="false">(Inicio!$G$10-DATOS_[[#This Row],[Fecha de Antigüedad]])/365.25</f>
        <v>0</v>
      </c>
      <c r="CL1134" s="141" t="e">
        <f aca="false">+VLOOKUP(DATOS_[[#This Row],[Clave de Contrato]],TblTiposContrato13[],3,0)</f>
        <v>#N/A</v>
      </c>
      <c r="CM1134" s="141" t="e">
        <f aca="false">+VLOOKUP(DATOS_[[#This Row],[Clave de Contrato]],TblTiposContrato13[],4,0)</f>
        <v>#N/A</v>
      </c>
      <c r="CN1134" s="141" t="str">
        <f aca="false">VLOOKUP(DATOS_[[#This Row],[Edad]],CONTRATOS!TblRngEdad,2,1)</f>
        <v>20  o menos</v>
      </c>
      <c r="CO1134" s="141" t="str">
        <f aca="false">VLOOKUP(DATOS_[[#This Row],[Antigüedad]],TblRngAntg14[],2,1)</f>
        <v>0 a 1 años</v>
      </c>
    </row>
    <row r="1135" customFormat="false" ht="13.8" hidden="false" customHeight="false" outlineLevel="0" collapsed="false">
      <c r="D1135" s="128"/>
      <c r="E1135" s="129"/>
      <c r="F1135" s="129"/>
      <c r="G1135" s="129"/>
      <c r="H1135" s="130"/>
      <c r="I1135" s="131"/>
      <c r="J1135" s="128"/>
      <c r="K1135" s="132"/>
      <c r="L1135" s="132"/>
      <c r="M1135" s="133"/>
      <c r="N1135" s="133"/>
      <c r="O1135" s="133"/>
      <c r="P1135" s="129"/>
      <c r="Z1135" s="74"/>
      <c r="AA1135" s="75"/>
      <c r="AB1135" s="75"/>
      <c r="AC1135" s="129"/>
      <c r="AD1135" s="134"/>
      <c r="AE1135" s="134"/>
      <c r="AF1135" s="134"/>
      <c r="AG1135" s="134"/>
      <c r="AH1135" s="134"/>
      <c r="AI1135" s="134"/>
      <c r="AJ1135" s="134"/>
      <c r="AK1135" s="134"/>
      <c r="AL1135" s="134"/>
      <c r="AM1135" s="134"/>
      <c r="AN1135" s="134"/>
      <c r="AO1135" s="134"/>
      <c r="AP1135" s="134"/>
      <c r="AQ1135" s="134"/>
      <c r="AR1135" s="134"/>
      <c r="AS1135" s="134"/>
      <c r="AT1135" s="134"/>
      <c r="AU1135" s="134"/>
      <c r="AV1135" s="134"/>
      <c r="AW1135" s="134"/>
      <c r="AX1135" s="134"/>
      <c r="AY1135" s="134"/>
      <c r="AZ1135" s="134"/>
      <c r="BA1135" s="134"/>
      <c r="BB1135" s="134"/>
      <c r="BC1135" s="134"/>
      <c r="BD1135" s="134"/>
      <c r="BE1135" s="134"/>
      <c r="BF1135" s="134"/>
      <c r="BG1135" s="134"/>
      <c r="BH1135" s="134"/>
      <c r="BI1135" s="134"/>
      <c r="BJ1135" s="134"/>
      <c r="BK1135" s="134"/>
      <c r="BL1135" s="134"/>
      <c r="BM1135" s="135"/>
      <c r="BN1135" s="136" t="n">
        <f aca="false">+MAX($D$3,DATOS_[[#This Row],[Fecha Inicio Sit. Contract.]])</f>
        <v>0</v>
      </c>
      <c r="BO1135" s="136" t="n">
        <f aca="false">+MIN($D$4,DATOS_[[#This Row],[Fecha Fin Sit. Contract.]])</f>
        <v>0</v>
      </c>
      <c r="BP1135" s="137" t="n">
        <f aca="false">+DATOS_[[#This Row],[% de jornada]]*IF(DATOS_[[#This Row],[% jornada reducida]]="",1,DATOS_[[#This Row],[% jornada reducida]])</f>
        <v>0</v>
      </c>
      <c r="BQ1135" s="137" t="n">
        <f aca="false">+(DATOS_[[#This Row],[F.fin.cal]]-DATOS_[[#This Row],[F.ini.cal]]+1)/($D$4-$D$3+1)</f>
        <v>1</v>
      </c>
      <c r="BR1135" s="137" t="str">
        <f aca="false">IF(OR(AND(DATOS_[[#This Row],[Fecha Fin Contrato]]&lt;$D$3,DATOS_[[#This Row],[Fecha Fin Contrato]]&lt;&gt;""),DATOS_[[#This Row],[Fecha de Contratación]]&gt;$D$4),"Fuera","Dentro")</f>
        <v>Dentro</v>
      </c>
      <c r="BS1135" s="137" t="str">
        <f aca="false" t="array" ref="BS1135:BS1135">IF(MAX(IF(DATOS_[id]=DATOS_[[#This Row],[id]],DATOS_[F.fin.cal]))=DATOS_[[#This Row],[F.fin.cal]],"Sí","NO")</f>
        <v>Sí</v>
      </c>
      <c r="BT1135" s="137" t="str">
        <f aca="false">IF(AND(DATOS_[[#This Row],[% normaliz]]&lt;&gt;1,DATOS_[[#This Row],[% anualiz]]=1),"Sí","NO")</f>
        <v>Sí</v>
      </c>
      <c r="BU1135" s="137" t="str">
        <f aca="false">IF(AND(DATOS_[[#This Row],[% normaliz]]=1,DATOS_[[#This Row],[% anualiz]]&lt;&gt;1),"Sí","NO")</f>
        <v>NO</v>
      </c>
      <c r="BV1135" s="137" t="str">
        <f aca="false">IF(AND(DATOS_[[#This Row],[% normaliz]]&lt;&gt;1,DATOS_[[#This Row],[% anualiz]]&lt;&gt;1),"Sí","NO")</f>
        <v>NO</v>
      </c>
      <c r="BW1135" s="137" t="str">
        <f aca="false">+IF(DATOS_[[#This Row],[% normaliz]]*DATOS_[[#This Row],[% anualiz]]=1,"NO","Sí")</f>
        <v>Sí</v>
      </c>
      <c r="BX1135" s="138" t="e">
        <f aca="false">(DATOS_[[#This Row],[S.BASE]]*(1/DATOS_[[#This Row],[% normaliz]])*(1/DATOS_[[#This Row],[% anualiz]]))*IF(DATOS_[[#This Row],[Check Equiparado]]="Sí",1,0)</f>
        <v>#DIV/0!</v>
      </c>
      <c r="BY1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5" s="138" t="e">
        <f aca="false">+DATOS_[[#This Row],[SALARIO BASE Eq]]+DATOS_[[#This Row],[Tot COMPL.SAL Eq]]</f>
        <v>#DIV/0!</v>
      </c>
      <c r="CA1135" s="138" t="e">
        <f aca="false" t="array" ref="CA1135:CA1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5" s="138" t="e">
        <f aca="false">+DATOS_[[#This Row],[TOTAL SALARIO Eq]]+DATOS_[[#This Row],[Tot Extrasalarial Eq]]</f>
        <v>#DIV/0!</v>
      </c>
      <c r="CC1135" s="139" t="n">
        <f aca="false">DATOS_[[#This Row],[S.BASE]]</f>
        <v>0</v>
      </c>
      <c r="CD1135" s="139" t="n">
        <f aca="false">+SUM(DATOS_[[#This Row],[Conc.Sal.01]:[Conc.Sal.30]])</f>
        <v>0</v>
      </c>
      <c r="CE1135" s="139" t="n">
        <f aca="false">+DATOS_[[#This Row],[SALARIO BASE Ef]]+DATOS_[[#This Row],[Tot COMPL.SAL Ef]]</f>
        <v>0</v>
      </c>
      <c r="CF1135" s="139" t="n">
        <f aca="false">+SUM(DATOS_[[#This Row],[C.Extra.01]:[C.Extra.05]])</f>
        <v>0</v>
      </c>
      <c r="CG1135" s="139" t="n">
        <f aca="false">+DATOS_[[#This Row],[TOTAL SALARIO Ef]]+DATOS_[[#This Row],[Tot Extrasalarial Ef]]</f>
        <v>0</v>
      </c>
      <c r="CH1135" s="140" t="n">
        <f aca="false">MIN(IF(DATOS_[[#This Row],[Fecha Fin Contrato]]="",$D$4,DATOS_[[#This Row],[Fecha Fin Contrato]]),$D$4)-MAX(DATOS_[[#This Row],[Fecha de Contratación]],$D$3)+1</f>
        <v>1</v>
      </c>
      <c r="CI1135" s="141" t="str">
        <f aca="false">IF(COUNTIFS(DATOS_[id],DATOS_[[#This Row],[id]])&gt;1,DATOS_[[#This Row],[id]],"")</f>
        <v/>
      </c>
      <c r="CJ1135" s="141" t="n">
        <f aca="false">(Inicio!$G$10-DATOS_[[#This Row],[Fecha Nacimiento]])/365.25</f>
        <v>0</v>
      </c>
      <c r="CK1135" s="141" t="n">
        <f aca="false">(Inicio!$G$10-DATOS_[[#This Row],[Fecha de Antigüedad]])/365.25</f>
        <v>0</v>
      </c>
      <c r="CL1135" s="141" t="e">
        <f aca="false">+VLOOKUP(DATOS_[[#This Row],[Clave de Contrato]],TblTiposContrato13[],3,0)</f>
        <v>#N/A</v>
      </c>
      <c r="CM1135" s="141" t="e">
        <f aca="false">+VLOOKUP(DATOS_[[#This Row],[Clave de Contrato]],TblTiposContrato13[],4,0)</f>
        <v>#N/A</v>
      </c>
      <c r="CN1135" s="141" t="str">
        <f aca="false">VLOOKUP(DATOS_[[#This Row],[Edad]],CONTRATOS!TblRngEdad,2,1)</f>
        <v>20  o menos</v>
      </c>
      <c r="CO1135" s="141" t="str">
        <f aca="false">VLOOKUP(DATOS_[[#This Row],[Antigüedad]],TblRngAntg14[],2,1)</f>
        <v>0 a 1 años</v>
      </c>
    </row>
    <row r="1136" customFormat="false" ht="13.8" hidden="false" customHeight="false" outlineLevel="0" collapsed="false">
      <c r="D1136" s="128"/>
      <c r="E1136" s="129"/>
      <c r="F1136" s="129"/>
      <c r="G1136" s="129"/>
      <c r="H1136" s="130"/>
      <c r="I1136" s="131"/>
      <c r="J1136" s="128"/>
      <c r="K1136" s="132"/>
      <c r="L1136" s="132"/>
      <c r="M1136" s="133"/>
      <c r="N1136" s="133"/>
      <c r="O1136" s="133"/>
      <c r="P1136" s="129"/>
      <c r="Z1136" s="74"/>
      <c r="AA1136" s="75"/>
      <c r="AB1136" s="75"/>
      <c r="AC1136" s="129"/>
      <c r="AD1136" s="134"/>
      <c r="AE1136" s="134"/>
      <c r="AF1136" s="134"/>
      <c r="AG1136" s="134"/>
      <c r="AH1136" s="134"/>
      <c r="AI1136" s="134"/>
      <c r="AJ1136" s="134"/>
      <c r="AK1136" s="134"/>
      <c r="AL1136" s="134"/>
      <c r="AM1136" s="134"/>
      <c r="AN1136" s="134"/>
      <c r="AO1136" s="134"/>
      <c r="AP1136" s="134"/>
      <c r="AQ1136" s="134"/>
      <c r="AR1136" s="134"/>
      <c r="AS1136" s="134"/>
      <c r="AT1136" s="134"/>
      <c r="AU1136" s="134"/>
      <c r="AV1136" s="134"/>
      <c r="AW1136" s="134"/>
      <c r="AX1136" s="134"/>
      <c r="AY1136" s="134"/>
      <c r="AZ1136" s="134"/>
      <c r="BA1136" s="134"/>
      <c r="BB1136" s="134"/>
      <c r="BC1136" s="134"/>
      <c r="BD1136" s="134"/>
      <c r="BE1136" s="134"/>
      <c r="BF1136" s="134"/>
      <c r="BG1136" s="134"/>
      <c r="BH1136" s="134"/>
      <c r="BI1136" s="134"/>
      <c r="BJ1136" s="134"/>
      <c r="BK1136" s="134"/>
      <c r="BL1136" s="134"/>
      <c r="BM1136" s="135"/>
      <c r="BN1136" s="136" t="n">
        <f aca="false">+MAX($D$3,DATOS_[[#This Row],[Fecha Inicio Sit. Contract.]])</f>
        <v>0</v>
      </c>
      <c r="BO1136" s="136" t="n">
        <f aca="false">+MIN($D$4,DATOS_[[#This Row],[Fecha Fin Sit. Contract.]])</f>
        <v>0</v>
      </c>
      <c r="BP1136" s="137" t="n">
        <f aca="false">+DATOS_[[#This Row],[% de jornada]]*IF(DATOS_[[#This Row],[% jornada reducida]]="",1,DATOS_[[#This Row],[% jornada reducida]])</f>
        <v>0</v>
      </c>
      <c r="BQ1136" s="137" t="n">
        <f aca="false">+(DATOS_[[#This Row],[F.fin.cal]]-DATOS_[[#This Row],[F.ini.cal]]+1)/($D$4-$D$3+1)</f>
        <v>1</v>
      </c>
      <c r="BR1136" s="137" t="str">
        <f aca="false">IF(OR(AND(DATOS_[[#This Row],[Fecha Fin Contrato]]&lt;$D$3,DATOS_[[#This Row],[Fecha Fin Contrato]]&lt;&gt;""),DATOS_[[#This Row],[Fecha de Contratación]]&gt;$D$4),"Fuera","Dentro")</f>
        <v>Dentro</v>
      </c>
      <c r="BS1136" s="137" t="str">
        <f aca="false" t="array" ref="BS1136:BS1136">IF(MAX(IF(DATOS_[id]=DATOS_[[#This Row],[id]],DATOS_[F.fin.cal]))=DATOS_[[#This Row],[F.fin.cal]],"Sí","NO")</f>
        <v>Sí</v>
      </c>
      <c r="BT1136" s="137" t="str">
        <f aca="false">IF(AND(DATOS_[[#This Row],[% normaliz]]&lt;&gt;1,DATOS_[[#This Row],[% anualiz]]=1),"Sí","NO")</f>
        <v>Sí</v>
      </c>
      <c r="BU1136" s="137" t="str">
        <f aca="false">IF(AND(DATOS_[[#This Row],[% normaliz]]=1,DATOS_[[#This Row],[% anualiz]]&lt;&gt;1),"Sí","NO")</f>
        <v>NO</v>
      </c>
      <c r="BV1136" s="137" t="str">
        <f aca="false">IF(AND(DATOS_[[#This Row],[% normaliz]]&lt;&gt;1,DATOS_[[#This Row],[% anualiz]]&lt;&gt;1),"Sí","NO")</f>
        <v>NO</v>
      </c>
      <c r="BW1136" s="137" t="str">
        <f aca="false">+IF(DATOS_[[#This Row],[% normaliz]]*DATOS_[[#This Row],[% anualiz]]=1,"NO","Sí")</f>
        <v>Sí</v>
      </c>
      <c r="BX1136" s="138" t="e">
        <f aca="false">(DATOS_[[#This Row],[S.BASE]]*(1/DATOS_[[#This Row],[% normaliz]])*(1/DATOS_[[#This Row],[% anualiz]]))*IF(DATOS_[[#This Row],[Check Equiparado]]="Sí",1,0)</f>
        <v>#DIV/0!</v>
      </c>
      <c r="BY1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6" s="138" t="e">
        <f aca="false">+DATOS_[[#This Row],[SALARIO BASE Eq]]+DATOS_[[#This Row],[Tot COMPL.SAL Eq]]</f>
        <v>#DIV/0!</v>
      </c>
      <c r="CA1136" s="138" t="e">
        <f aca="false" t="array" ref="CA1136:CA1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6" s="138" t="e">
        <f aca="false">+DATOS_[[#This Row],[TOTAL SALARIO Eq]]+DATOS_[[#This Row],[Tot Extrasalarial Eq]]</f>
        <v>#DIV/0!</v>
      </c>
      <c r="CC1136" s="139" t="n">
        <f aca="false">DATOS_[[#This Row],[S.BASE]]</f>
        <v>0</v>
      </c>
      <c r="CD1136" s="139" t="n">
        <f aca="false">+SUM(DATOS_[[#This Row],[Conc.Sal.01]:[Conc.Sal.30]])</f>
        <v>0</v>
      </c>
      <c r="CE1136" s="139" t="n">
        <f aca="false">+DATOS_[[#This Row],[SALARIO BASE Ef]]+DATOS_[[#This Row],[Tot COMPL.SAL Ef]]</f>
        <v>0</v>
      </c>
      <c r="CF1136" s="139" t="n">
        <f aca="false">+SUM(DATOS_[[#This Row],[C.Extra.01]:[C.Extra.05]])</f>
        <v>0</v>
      </c>
      <c r="CG1136" s="139" t="n">
        <f aca="false">+DATOS_[[#This Row],[TOTAL SALARIO Ef]]+DATOS_[[#This Row],[Tot Extrasalarial Ef]]</f>
        <v>0</v>
      </c>
      <c r="CH1136" s="140" t="n">
        <f aca="false">MIN(IF(DATOS_[[#This Row],[Fecha Fin Contrato]]="",$D$4,DATOS_[[#This Row],[Fecha Fin Contrato]]),$D$4)-MAX(DATOS_[[#This Row],[Fecha de Contratación]],$D$3)+1</f>
        <v>1</v>
      </c>
      <c r="CI1136" s="141" t="str">
        <f aca="false">IF(COUNTIFS(DATOS_[id],DATOS_[[#This Row],[id]])&gt;1,DATOS_[[#This Row],[id]],"")</f>
        <v/>
      </c>
      <c r="CJ1136" s="141" t="n">
        <f aca="false">(Inicio!$G$10-DATOS_[[#This Row],[Fecha Nacimiento]])/365.25</f>
        <v>0</v>
      </c>
      <c r="CK1136" s="141" t="n">
        <f aca="false">(Inicio!$G$10-DATOS_[[#This Row],[Fecha de Antigüedad]])/365.25</f>
        <v>0</v>
      </c>
      <c r="CL1136" s="141" t="e">
        <f aca="false">+VLOOKUP(DATOS_[[#This Row],[Clave de Contrato]],TblTiposContrato13[],3,0)</f>
        <v>#N/A</v>
      </c>
      <c r="CM1136" s="141" t="e">
        <f aca="false">+VLOOKUP(DATOS_[[#This Row],[Clave de Contrato]],TblTiposContrato13[],4,0)</f>
        <v>#N/A</v>
      </c>
      <c r="CN1136" s="141" t="str">
        <f aca="false">VLOOKUP(DATOS_[[#This Row],[Edad]],CONTRATOS!TblRngEdad,2,1)</f>
        <v>20  o menos</v>
      </c>
      <c r="CO1136" s="141" t="str">
        <f aca="false">VLOOKUP(DATOS_[[#This Row],[Antigüedad]],TblRngAntg14[],2,1)</f>
        <v>0 a 1 años</v>
      </c>
    </row>
    <row r="1137" customFormat="false" ht="13.8" hidden="false" customHeight="false" outlineLevel="0" collapsed="false">
      <c r="D1137" s="128"/>
      <c r="E1137" s="129"/>
      <c r="F1137" s="129"/>
      <c r="G1137" s="129"/>
      <c r="H1137" s="130"/>
      <c r="I1137" s="131"/>
      <c r="J1137" s="128"/>
      <c r="K1137" s="132"/>
      <c r="L1137" s="132"/>
      <c r="M1137" s="133"/>
      <c r="N1137" s="133"/>
      <c r="O1137" s="133"/>
      <c r="P1137" s="129"/>
      <c r="Z1137" s="74"/>
      <c r="AA1137" s="75"/>
      <c r="AB1137" s="75"/>
      <c r="AC1137" s="129"/>
      <c r="AD1137" s="134"/>
      <c r="AE1137" s="134"/>
      <c r="AF1137" s="134"/>
      <c r="AG1137" s="134"/>
      <c r="AH1137" s="134"/>
      <c r="AI1137" s="134"/>
      <c r="AJ1137" s="134"/>
      <c r="AK1137" s="134"/>
      <c r="AL1137" s="134"/>
      <c r="AM1137" s="134"/>
      <c r="AN1137" s="134"/>
      <c r="AO1137" s="134"/>
      <c r="AP1137" s="134"/>
      <c r="AQ1137" s="134"/>
      <c r="AR1137" s="134"/>
      <c r="AS1137" s="134"/>
      <c r="AT1137" s="134"/>
      <c r="AU1137" s="134"/>
      <c r="AV1137" s="134"/>
      <c r="AW1137" s="134"/>
      <c r="AX1137" s="134"/>
      <c r="AY1137" s="134"/>
      <c r="AZ1137" s="134"/>
      <c r="BA1137" s="134"/>
      <c r="BB1137" s="134"/>
      <c r="BC1137" s="134"/>
      <c r="BD1137" s="134"/>
      <c r="BE1137" s="134"/>
      <c r="BF1137" s="134"/>
      <c r="BG1137" s="134"/>
      <c r="BH1137" s="134"/>
      <c r="BI1137" s="134"/>
      <c r="BJ1137" s="134"/>
      <c r="BK1137" s="134"/>
      <c r="BL1137" s="134"/>
      <c r="BM1137" s="135"/>
      <c r="BN1137" s="136" t="n">
        <f aca="false">+MAX($D$3,DATOS_[[#This Row],[Fecha Inicio Sit. Contract.]])</f>
        <v>0</v>
      </c>
      <c r="BO1137" s="136" t="n">
        <f aca="false">+MIN($D$4,DATOS_[[#This Row],[Fecha Fin Sit. Contract.]])</f>
        <v>0</v>
      </c>
      <c r="BP1137" s="137" t="n">
        <f aca="false">+DATOS_[[#This Row],[% de jornada]]*IF(DATOS_[[#This Row],[% jornada reducida]]="",1,DATOS_[[#This Row],[% jornada reducida]])</f>
        <v>0</v>
      </c>
      <c r="BQ1137" s="137" t="n">
        <f aca="false">+(DATOS_[[#This Row],[F.fin.cal]]-DATOS_[[#This Row],[F.ini.cal]]+1)/($D$4-$D$3+1)</f>
        <v>1</v>
      </c>
      <c r="BR1137" s="137" t="str">
        <f aca="false">IF(OR(AND(DATOS_[[#This Row],[Fecha Fin Contrato]]&lt;$D$3,DATOS_[[#This Row],[Fecha Fin Contrato]]&lt;&gt;""),DATOS_[[#This Row],[Fecha de Contratación]]&gt;$D$4),"Fuera","Dentro")</f>
        <v>Dentro</v>
      </c>
      <c r="BS1137" s="137" t="str">
        <f aca="false" t="array" ref="BS1137:BS1137">IF(MAX(IF(DATOS_[id]=DATOS_[[#This Row],[id]],DATOS_[F.fin.cal]))=DATOS_[[#This Row],[F.fin.cal]],"Sí","NO")</f>
        <v>Sí</v>
      </c>
      <c r="BT1137" s="137" t="str">
        <f aca="false">IF(AND(DATOS_[[#This Row],[% normaliz]]&lt;&gt;1,DATOS_[[#This Row],[% anualiz]]=1),"Sí","NO")</f>
        <v>Sí</v>
      </c>
      <c r="BU1137" s="137" t="str">
        <f aca="false">IF(AND(DATOS_[[#This Row],[% normaliz]]=1,DATOS_[[#This Row],[% anualiz]]&lt;&gt;1),"Sí","NO")</f>
        <v>NO</v>
      </c>
      <c r="BV1137" s="137" t="str">
        <f aca="false">IF(AND(DATOS_[[#This Row],[% normaliz]]&lt;&gt;1,DATOS_[[#This Row],[% anualiz]]&lt;&gt;1),"Sí","NO")</f>
        <v>NO</v>
      </c>
      <c r="BW1137" s="137" t="str">
        <f aca="false">+IF(DATOS_[[#This Row],[% normaliz]]*DATOS_[[#This Row],[% anualiz]]=1,"NO","Sí")</f>
        <v>Sí</v>
      </c>
      <c r="BX1137" s="138" t="e">
        <f aca="false">(DATOS_[[#This Row],[S.BASE]]*(1/DATOS_[[#This Row],[% normaliz]])*(1/DATOS_[[#This Row],[% anualiz]]))*IF(DATOS_[[#This Row],[Check Equiparado]]="Sí",1,0)</f>
        <v>#DIV/0!</v>
      </c>
      <c r="BY1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7" s="138" t="e">
        <f aca="false">+DATOS_[[#This Row],[SALARIO BASE Eq]]+DATOS_[[#This Row],[Tot COMPL.SAL Eq]]</f>
        <v>#DIV/0!</v>
      </c>
      <c r="CA1137" s="138" t="e">
        <f aca="false" t="array" ref="CA1137:CA1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7" s="138" t="e">
        <f aca="false">+DATOS_[[#This Row],[TOTAL SALARIO Eq]]+DATOS_[[#This Row],[Tot Extrasalarial Eq]]</f>
        <v>#DIV/0!</v>
      </c>
      <c r="CC1137" s="139" t="n">
        <f aca="false">DATOS_[[#This Row],[S.BASE]]</f>
        <v>0</v>
      </c>
      <c r="CD1137" s="139" t="n">
        <f aca="false">+SUM(DATOS_[[#This Row],[Conc.Sal.01]:[Conc.Sal.30]])</f>
        <v>0</v>
      </c>
      <c r="CE1137" s="139" t="n">
        <f aca="false">+DATOS_[[#This Row],[SALARIO BASE Ef]]+DATOS_[[#This Row],[Tot COMPL.SAL Ef]]</f>
        <v>0</v>
      </c>
      <c r="CF1137" s="139" t="n">
        <f aca="false">+SUM(DATOS_[[#This Row],[C.Extra.01]:[C.Extra.05]])</f>
        <v>0</v>
      </c>
      <c r="CG1137" s="139" t="n">
        <f aca="false">+DATOS_[[#This Row],[TOTAL SALARIO Ef]]+DATOS_[[#This Row],[Tot Extrasalarial Ef]]</f>
        <v>0</v>
      </c>
      <c r="CH1137" s="140" t="n">
        <f aca="false">MIN(IF(DATOS_[[#This Row],[Fecha Fin Contrato]]="",$D$4,DATOS_[[#This Row],[Fecha Fin Contrato]]),$D$4)-MAX(DATOS_[[#This Row],[Fecha de Contratación]],$D$3)+1</f>
        <v>1</v>
      </c>
      <c r="CI1137" s="141" t="str">
        <f aca="false">IF(COUNTIFS(DATOS_[id],DATOS_[[#This Row],[id]])&gt;1,DATOS_[[#This Row],[id]],"")</f>
        <v/>
      </c>
      <c r="CJ1137" s="141" t="n">
        <f aca="false">(Inicio!$G$10-DATOS_[[#This Row],[Fecha Nacimiento]])/365.25</f>
        <v>0</v>
      </c>
      <c r="CK1137" s="141" t="n">
        <f aca="false">(Inicio!$G$10-DATOS_[[#This Row],[Fecha de Antigüedad]])/365.25</f>
        <v>0</v>
      </c>
      <c r="CL1137" s="141" t="e">
        <f aca="false">+VLOOKUP(DATOS_[[#This Row],[Clave de Contrato]],TblTiposContrato13[],3,0)</f>
        <v>#N/A</v>
      </c>
      <c r="CM1137" s="141" t="e">
        <f aca="false">+VLOOKUP(DATOS_[[#This Row],[Clave de Contrato]],TblTiposContrato13[],4,0)</f>
        <v>#N/A</v>
      </c>
      <c r="CN1137" s="141" t="str">
        <f aca="false">VLOOKUP(DATOS_[[#This Row],[Edad]],CONTRATOS!TblRngEdad,2,1)</f>
        <v>20  o menos</v>
      </c>
      <c r="CO1137" s="141" t="str">
        <f aca="false">VLOOKUP(DATOS_[[#This Row],[Antigüedad]],TblRngAntg14[],2,1)</f>
        <v>0 a 1 años</v>
      </c>
    </row>
    <row r="1138" customFormat="false" ht="13.8" hidden="false" customHeight="false" outlineLevel="0" collapsed="false">
      <c r="D1138" s="128"/>
      <c r="E1138" s="129"/>
      <c r="F1138" s="129"/>
      <c r="G1138" s="129"/>
      <c r="H1138" s="130"/>
      <c r="I1138" s="131"/>
      <c r="J1138" s="128"/>
      <c r="K1138" s="132"/>
      <c r="L1138" s="132"/>
      <c r="M1138" s="133"/>
      <c r="N1138" s="133"/>
      <c r="O1138" s="133"/>
      <c r="P1138" s="129"/>
      <c r="Z1138" s="74"/>
      <c r="AA1138" s="75"/>
      <c r="AB1138" s="75"/>
      <c r="AC1138" s="129"/>
      <c r="AD1138" s="134"/>
      <c r="AE1138" s="134"/>
      <c r="AF1138" s="134"/>
      <c r="AG1138" s="134"/>
      <c r="AH1138" s="134"/>
      <c r="AI1138" s="134"/>
      <c r="AJ1138" s="134"/>
      <c r="AK1138" s="134"/>
      <c r="AL1138" s="134"/>
      <c r="AM1138" s="134"/>
      <c r="AN1138" s="134"/>
      <c r="AO1138" s="134"/>
      <c r="AP1138" s="134"/>
      <c r="AQ1138" s="134"/>
      <c r="AR1138" s="134"/>
      <c r="AS1138" s="134"/>
      <c r="AT1138" s="134"/>
      <c r="AU1138" s="134"/>
      <c r="AV1138" s="134"/>
      <c r="AW1138" s="134"/>
      <c r="AX1138" s="134"/>
      <c r="AY1138" s="134"/>
      <c r="AZ1138" s="134"/>
      <c r="BA1138" s="134"/>
      <c r="BB1138" s="134"/>
      <c r="BC1138" s="134"/>
      <c r="BD1138" s="134"/>
      <c r="BE1138" s="134"/>
      <c r="BF1138" s="134"/>
      <c r="BG1138" s="134"/>
      <c r="BH1138" s="134"/>
      <c r="BI1138" s="134"/>
      <c r="BJ1138" s="134"/>
      <c r="BK1138" s="134"/>
      <c r="BL1138" s="134"/>
      <c r="BM1138" s="135"/>
      <c r="BN1138" s="136" t="n">
        <f aca="false">+MAX($D$3,DATOS_[[#This Row],[Fecha Inicio Sit. Contract.]])</f>
        <v>0</v>
      </c>
      <c r="BO1138" s="136" t="n">
        <f aca="false">+MIN($D$4,DATOS_[[#This Row],[Fecha Fin Sit. Contract.]])</f>
        <v>0</v>
      </c>
      <c r="BP1138" s="137" t="n">
        <f aca="false">+DATOS_[[#This Row],[% de jornada]]*IF(DATOS_[[#This Row],[% jornada reducida]]="",1,DATOS_[[#This Row],[% jornada reducida]])</f>
        <v>0</v>
      </c>
      <c r="BQ1138" s="137" t="n">
        <f aca="false">+(DATOS_[[#This Row],[F.fin.cal]]-DATOS_[[#This Row],[F.ini.cal]]+1)/($D$4-$D$3+1)</f>
        <v>1</v>
      </c>
      <c r="BR1138" s="137" t="str">
        <f aca="false">IF(OR(AND(DATOS_[[#This Row],[Fecha Fin Contrato]]&lt;$D$3,DATOS_[[#This Row],[Fecha Fin Contrato]]&lt;&gt;""),DATOS_[[#This Row],[Fecha de Contratación]]&gt;$D$4),"Fuera","Dentro")</f>
        <v>Dentro</v>
      </c>
      <c r="BS1138" s="137" t="str">
        <f aca="false" t="array" ref="BS1138:BS1138">IF(MAX(IF(DATOS_[id]=DATOS_[[#This Row],[id]],DATOS_[F.fin.cal]))=DATOS_[[#This Row],[F.fin.cal]],"Sí","NO")</f>
        <v>Sí</v>
      </c>
      <c r="BT1138" s="137" t="str">
        <f aca="false">IF(AND(DATOS_[[#This Row],[% normaliz]]&lt;&gt;1,DATOS_[[#This Row],[% anualiz]]=1),"Sí","NO")</f>
        <v>Sí</v>
      </c>
      <c r="BU1138" s="137" t="str">
        <f aca="false">IF(AND(DATOS_[[#This Row],[% normaliz]]=1,DATOS_[[#This Row],[% anualiz]]&lt;&gt;1),"Sí","NO")</f>
        <v>NO</v>
      </c>
      <c r="BV1138" s="137" t="str">
        <f aca="false">IF(AND(DATOS_[[#This Row],[% normaliz]]&lt;&gt;1,DATOS_[[#This Row],[% anualiz]]&lt;&gt;1),"Sí","NO")</f>
        <v>NO</v>
      </c>
      <c r="BW1138" s="137" t="str">
        <f aca="false">+IF(DATOS_[[#This Row],[% normaliz]]*DATOS_[[#This Row],[% anualiz]]=1,"NO","Sí")</f>
        <v>Sí</v>
      </c>
      <c r="BX1138" s="138" t="e">
        <f aca="false">(DATOS_[[#This Row],[S.BASE]]*(1/DATOS_[[#This Row],[% normaliz]])*(1/DATOS_[[#This Row],[% anualiz]]))*IF(DATOS_[[#This Row],[Check Equiparado]]="Sí",1,0)</f>
        <v>#DIV/0!</v>
      </c>
      <c r="BY1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8" s="138" t="e">
        <f aca="false">+DATOS_[[#This Row],[SALARIO BASE Eq]]+DATOS_[[#This Row],[Tot COMPL.SAL Eq]]</f>
        <v>#DIV/0!</v>
      </c>
      <c r="CA1138" s="138" t="e">
        <f aca="false" t="array" ref="CA1138:CA1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8" s="138" t="e">
        <f aca="false">+DATOS_[[#This Row],[TOTAL SALARIO Eq]]+DATOS_[[#This Row],[Tot Extrasalarial Eq]]</f>
        <v>#DIV/0!</v>
      </c>
      <c r="CC1138" s="139" t="n">
        <f aca="false">DATOS_[[#This Row],[S.BASE]]</f>
        <v>0</v>
      </c>
      <c r="CD1138" s="139" t="n">
        <f aca="false">+SUM(DATOS_[[#This Row],[Conc.Sal.01]:[Conc.Sal.30]])</f>
        <v>0</v>
      </c>
      <c r="CE1138" s="139" t="n">
        <f aca="false">+DATOS_[[#This Row],[SALARIO BASE Ef]]+DATOS_[[#This Row],[Tot COMPL.SAL Ef]]</f>
        <v>0</v>
      </c>
      <c r="CF1138" s="139" t="n">
        <f aca="false">+SUM(DATOS_[[#This Row],[C.Extra.01]:[C.Extra.05]])</f>
        <v>0</v>
      </c>
      <c r="CG1138" s="139" t="n">
        <f aca="false">+DATOS_[[#This Row],[TOTAL SALARIO Ef]]+DATOS_[[#This Row],[Tot Extrasalarial Ef]]</f>
        <v>0</v>
      </c>
      <c r="CH1138" s="140" t="n">
        <f aca="false">MIN(IF(DATOS_[[#This Row],[Fecha Fin Contrato]]="",$D$4,DATOS_[[#This Row],[Fecha Fin Contrato]]),$D$4)-MAX(DATOS_[[#This Row],[Fecha de Contratación]],$D$3)+1</f>
        <v>1</v>
      </c>
      <c r="CI1138" s="141" t="str">
        <f aca="false">IF(COUNTIFS(DATOS_[id],DATOS_[[#This Row],[id]])&gt;1,DATOS_[[#This Row],[id]],"")</f>
        <v/>
      </c>
      <c r="CJ1138" s="141" t="n">
        <f aca="false">(Inicio!$G$10-DATOS_[[#This Row],[Fecha Nacimiento]])/365.25</f>
        <v>0</v>
      </c>
      <c r="CK1138" s="141" t="n">
        <f aca="false">(Inicio!$G$10-DATOS_[[#This Row],[Fecha de Antigüedad]])/365.25</f>
        <v>0</v>
      </c>
      <c r="CL1138" s="141" t="e">
        <f aca="false">+VLOOKUP(DATOS_[[#This Row],[Clave de Contrato]],TblTiposContrato13[],3,0)</f>
        <v>#N/A</v>
      </c>
      <c r="CM1138" s="141" t="e">
        <f aca="false">+VLOOKUP(DATOS_[[#This Row],[Clave de Contrato]],TblTiposContrato13[],4,0)</f>
        <v>#N/A</v>
      </c>
      <c r="CN1138" s="141" t="str">
        <f aca="false">VLOOKUP(DATOS_[[#This Row],[Edad]],CONTRATOS!TblRngEdad,2,1)</f>
        <v>20  o menos</v>
      </c>
      <c r="CO1138" s="141" t="str">
        <f aca="false">VLOOKUP(DATOS_[[#This Row],[Antigüedad]],TblRngAntg14[],2,1)</f>
        <v>0 a 1 años</v>
      </c>
    </row>
    <row r="1139" customFormat="false" ht="13.8" hidden="false" customHeight="false" outlineLevel="0" collapsed="false">
      <c r="D1139" s="128"/>
      <c r="E1139" s="129"/>
      <c r="F1139" s="129"/>
      <c r="G1139" s="129"/>
      <c r="H1139" s="130"/>
      <c r="I1139" s="131"/>
      <c r="J1139" s="128"/>
      <c r="K1139" s="132"/>
      <c r="L1139" s="132"/>
      <c r="M1139" s="133"/>
      <c r="N1139" s="133"/>
      <c r="O1139" s="133"/>
      <c r="P1139" s="129"/>
      <c r="Z1139" s="74"/>
      <c r="AA1139" s="75"/>
      <c r="AB1139" s="75"/>
      <c r="AC1139" s="129"/>
      <c r="AD1139" s="134"/>
      <c r="AE1139" s="134"/>
      <c r="AF1139" s="134"/>
      <c r="AG1139" s="134"/>
      <c r="AH1139" s="134"/>
      <c r="AI1139" s="134"/>
      <c r="AJ1139" s="134"/>
      <c r="AK1139" s="134"/>
      <c r="AL1139" s="134"/>
      <c r="AM1139" s="134"/>
      <c r="AN1139" s="134"/>
      <c r="AO1139" s="134"/>
      <c r="AP1139" s="134"/>
      <c r="AQ1139" s="134"/>
      <c r="AR1139" s="134"/>
      <c r="AS1139" s="134"/>
      <c r="AT1139" s="134"/>
      <c r="AU1139" s="134"/>
      <c r="AV1139" s="134"/>
      <c r="AW1139" s="134"/>
      <c r="AX1139" s="134"/>
      <c r="AY1139" s="134"/>
      <c r="AZ1139" s="134"/>
      <c r="BA1139" s="134"/>
      <c r="BB1139" s="134"/>
      <c r="BC1139" s="134"/>
      <c r="BD1139" s="134"/>
      <c r="BE1139" s="134"/>
      <c r="BF1139" s="134"/>
      <c r="BG1139" s="134"/>
      <c r="BH1139" s="134"/>
      <c r="BI1139" s="134"/>
      <c r="BJ1139" s="134"/>
      <c r="BK1139" s="134"/>
      <c r="BL1139" s="134"/>
      <c r="BM1139" s="135"/>
      <c r="BN1139" s="136" t="n">
        <f aca="false">+MAX($D$3,DATOS_[[#This Row],[Fecha Inicio Sit. Contract.]])</f>
        <v>0</v>
      </c>
      <c r="BO1139" s="136" t="n">
        <f aca="false">+MIN($D$4,DATOS_[[#This Row],[Fecha Fin Sit. Contract.]])</f>
        <v>0</v>
      </c>
      <c r="BP1139" s="137" t="n">
        <f aca="false">+DATOS_[[#This Row],[% de jornada]]*IF(DATOS_[[#This Row],[% jornada reducida]]="",1,DATOS_[[#This Row],[% jornada reducida]])</f>
        <v>0</v>
      </c>
      <c r="BQ1139" s="137" t="n">
        <f aca="false">+(DATOS_[[#This Row],[F.fin.cal]]-DATOS_[[#This Row],[F.ini.cal]]+1)/($D$4-$D$3+1)</f>
        <v>1</v>
      </c>
      <c r="BR1139" s="137" t="str">
        <f aca="false">IF(OR(AND(DATOS_[[#This Row],[Fecha Fin Contrato]]&lt;$D$3,DATOS_[[#This Row],[Fecha Fin Contrato]]&lt;&gt;""),DATOS_[[#This Row],[Fecha de Contratación]]&gt;$D$4),"Fuera","Dentro")</f>
        <v>Dentro</v>
      </c>
      <c r="BS1139" s="137" t="str">
        <f aca="false" t="array" ref="BS1139:BS1139">IF(MAX(IF(DATOS_[id]=DATOS_[[#This Row],[id]],DATOS_[F.fin.cal]))=DATOS_[[#This Row],[F.fin.cal]],"Sí","NO")</f>
        <v>Sí</v>
      </c>
      <c r="BT1139" s="137" t="str">
        <f aca="false">IF(AND(DATOS_[[#This Row],[% normaliz]]&lt;&gt;1,DATOS_[[#This Row],[% anualiz]]=1),"Sí","NO")</f>
        <v>Sí</v>
      </c>
      <c r="BU1139" s="137" t="str">
        <f aca="false">IF(AND(DATOS_[[#This Row],[% normaliz]]=1,DATOS_[[#This Row],[% anualiz]]&lt;&gt;1),"Sí","NO")</f>
        <v>NO</v>
      </c>
      <c r="BV1139" s="137" t="str">
        <f aca="false">IF(AND(DATOS_[[#This Row],[% normaliz]]&lt;&gt;1,DATOS_[[#This Row],[% anualiz]]&lt;&gt;1),"Sí","NO")</f>
        <v>NO</v>
      </c>
      <c r="BW1139" s="137" t="str">
        <f aca="false">+IF(DATOS_[[#This Row],[% normaliz]]*DATOS_[[#This Row],[% anualiz]]=1,"NO","Sí")</f>
        <v>Sí</v>
      </c>
      <c r="BX1139" s="138" t="e">
        <f aca="false">(DATOS_[[#This Row],[S.BASE]]*(1/DATOS_[[#This Row],[% normaliz]])*(1/DATOS_[[#This Row],[% anualiz]]))*IF(DATOS_[[#This Row],[Check Equiparado]]="Sí",1,0)</f>
        <v>#DIV/0!</v>
      </c>
      <c r="BY1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9" s="138" t="e">
        <f aca="false">+DATOS_[[#This Row],[SALARIO BASE Eq]]+DATOS_[[#This Row],[Tot COMPL.SAL Eq]]</f>
        <v>#DIV/0!</v>
      </c>
      <c r="CA1139" s="138" t="e">
        <f aca="false" t="array" ref="CA1139:CA1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9" s="138" t="e">
        <f aca="false">+DATOS_[[#This Row],[TOTAL SALARIO Eq]]+DATOS_[[#This Row],[Tot Extrasalarial Eq]]</f>
        <v>#DIV/0!</v>
      </c>
      <c r="CC1139" s="139" t="n">
        <f aca="false">DATOS_[[#This Row],[S.BASE]]</f>
        <v>0</v>
      </c>
      <c r="CD1139" s="139" t="n">
        <f aca="false">+SUM(DATOS_[[#This Row],[Conc.Sal.01]:[Conc.Sal.30]])</f>
        <v>0</v>
      </c>
      <c r="CE1139" s="139" t="n">
        <f aca="false">+DATOS_[[#This Row],[SALARIO BASE Ef]]+DATOS_[[#This Row],[Tot COMPL.SAL Ef]]</f>
        <v>0</v>
      </c>
      <c r="CF1139" s="139" t="n">
        <f aca="false">+SUM(DATOS_[[#This Row],[C.Extra.01]:[C.Extra.05]])</f>
        <v>0</v>
      </c>
      <c r="CG1139" s="139" t="n">
        <f aca="false">+DATOS_[[#This Row],[TOTAL SALARIO Ef]]+DATOS_[[#This Row],[Tot Extrasalarial Ef]]</f>
        <v>0</v>
      </c>
      <c r="CH1139" s="140" t="n">
        <f aca="false">MIN(IF(DATOS_[[#This Row],[Fecha Fin Contrato]]="",$D$4,DATOS_[[#This Row],[Fecha Fin Contrato]]),$D$4)-MAX(DATOS_[[#This Row],[Fecha de Contratación]],$D$3)+1</f>
        <v>1</v>
      </c>
      <c r="CI1139" s="141" t="str">
        <f aca="false">IF(COUNTIFS(DATOS_[id],DATOS_[[#This Row],[id]])&gt;1,DATOS_[[#This Row],[id]],"")</f>
        <v/>
      </c>
      <c r="CJ1139" s="141" t="n">
        <f aca="false">(Inicio!$G$10-DATOS_[[#This Row],[Fecha Nacimiento]])/365.25</f>
        <v>0</v>
      </c>
      <c r="CK1139" s="141" t="n">
        <f aca="false">(Inicio!$G$10-DATOS_[[#This Row],[Fecha de Antigüedad]])/365.25</f>
        <v>0</v>
      </c>
      <c r="CL1139" s="141" t="e">
        <f aca="false">+VLOOKUP(DATOS_[[#This Row],[Clave de Contrato]],TblTiposContrato13[],3,0)</f>
        <v>#N/A</v>
      </c>
      <c r="CM1139" s="141" t="e">
        <f aca="false">+VLOOKUP(DATOS_[[#This Row],[Clave de Contrato]],TblTiposContrato13[],4,0)</f>
        <v>#N/A</v>
      </c>
      <c r="CN1139" s="141" t="str">
        <f aca="false">VLOOKUP(DATOS_[[#This Row],[Edad]],CONTRATOS!TblRngEdad,2,1)</f>
        <v>20  o menos</v>
      </c>
      <c r="CO1139" s="141" t="str">
        <f aca="false">VLOOKUP(DATOS_[[#This Row],[Antigüedad]],TblRngAntg14[],2,1)</f>
        <v>0 a 1 años</v>
      </c>
    </row>
    <row r="1140" customFormat="false" ht="13.8" hidden="false" customHeight="false" outlineLevel="0" collapsed="false">
      <c r="D1140" s="128"/>
      <c r="E1140" s="129"/>
      <c r="F1140" s="129"/>
      <c r="G1140" s="129"/>
      <c r="H1140" s="130"/>
      <c r="I1140" s="131"/>
      <c r="J1140" s="128"/>
      <c r="K1140" s="132"/>
      <c r="L1140" s="132"/>
      <c r="M1140" s="133"/>
      <c r="N1140" s="133"/>
      <c r="O1140" s="133"/>
      <c r="P1140" s="129"/>
      <c r="Z1140" s="74"/>
      <c r="AA1140" s="75"/>
      <c r="AB1140" s="75"/>
      <c r="AC1140" s="129"/>
      <c r="AD1140" s="134"/>
      <c r="AE1140" s="134"/>
      <c r="AF1140" s="134"/>
      <c r="AG1140" s="134"/>
      <c r="AH1140" s="134"/>
      <c r="AI1140" s="134"/>
      <c r="AJ1140" s="134"/>
      <c r="AK1140" s="134"/>
      <c r="AL1140" s="134"/>
      <c r="AM1140" s="134"/>
      <c r="AN1140" s="134"/>
      <c r="AO1140" s="134"/>
      <c r="AP1140" s="134"/>
      <c r="AQ1140" s="134"/>
      <c r="AR1140" s="134"/>
      <c r="AS1140" s="134"/>
      <c r="AT1140" s="134"/>
      <c r="AU1140" s="134"/>
      <c r="AV1140" s="134"/>
      <c r="AW1140" s="134"/>
      <c r="AX1140" s="134"/>
      <c r="AY1140" s="134"/>
      <c r="AZ1140" s="134"/>
      <c r="BA1140" s="134"/>
      <c r="BB1140" s="134"/>
      <c r="BC1140" s="134"/>
      <c r="BD1140" s="134"/>
      <c r="BE1140" s="134"/>
      <c r="BF1140" s="134"/>
      <c r="BG1140" s="134"/>
      <c r="BH1140" s="134"/>
      <c r="BI1140" s="134"/>
      <c r="BJ1140" s="134"/>
      <c r="BK1140" s="134"/>
      <c r="BL1140" s="134"/>
      <c r="BM1140" s="135"/>
      <c r="BN1140" s="136" t="n">
        <f aca="false">+MAX($D$3,DATOS_[[#This Row],[Fecha Inicio Sit. Contract.]])</f>
        <v>0</v>
      </c>
      <c r="BO1140" s="136" t="n">
        <f aca="false">+MIN($D$4,DATOS_[[#This Row],[Fecha Fin Sit. Contract.]])</f>
        <v>0</v>
      </c>
      <c r="BP1140" s="137" t="n">
        <f aca="false">+DATOS_[[#This Row],[% de jornada]]*IF(DATOS_[[#This Row],[% jornada reducida]]="",1,DATOS_[[#This Row],[% jornada reducida]])</f>
        <v>0</v>
      </c>
      <c r="BQ1140" s="137" t="n">
        <f aca="false">+(DATOS_[[#This Row],[F.fin.cal]]-DATOS_[[#This Row],[F.ini.cal]]+1)/($D$4-$D$3+1)</f>
        <v>1</v>
      </c>
      <c r="BR1140" s="137" t="str">
        <f aca="false">IF(OR(AND(DATOS_[[#This Row],[Fecha Fin Contrato]]&lt;$D$3,DATOS_[[#This Row],[Fecha Fin Contrato]]&lt;&gt;""),DATOS_[[#This Row],[Fecha de Contratación]]&gt;$D$4),"Fuera","Dentro")</f>
        <v>Dentro</v>
      </c>
      <c r="BS1140" s="137" t="str">
        <f aca="false" t="array" ref="BS1140:BS1140">IF(MAX(IF(DATOS_[id]=DATOS_[[#This Row],[id]],DATOS_[F.fin.cal]))=DATOS_[[#This Row],[F.fin.cal]],"Sí","NO")</f>
        <v>Sí</v>
      </c>
      <c r="BT1140" s="137" t="str">
        <f aca="false">IF(AND(DATOS_[[#This Row],[% normaliz]]&lt;&gt;1,DATOS_[[#This Row],[% anualiz]]=1),"Sí","NO")</f>
        <v>Sí</v>
      </c>
      <c r="BU1140" s="137" t="str">
        <f aca="false">IF(AND(DATOS_[[#This Row],[% normaliz]]=1,DATOS_[[#This Row],[% anualiz]]&lt;&gt;1),"Sí","NO")</f>
        <v>NO</v>
      </c>
      <c r="BV1140" s="137" t="str">
        <f aca="false">IF(AND(DATOS_[[#This Row],[% normaliz]]&lt;&gt;1,DATOS_[[#This Row],[% anualiz]]&lt;&gt;1),"Sí","NO")</f>
        <v>NO</v>
      </c>
      <c r="BW1140" s="137" t="str">
        <f aca="false">+IF(DATOS_[[#This Row],[% normaliz]]*DATOS_[[#This Row],[% anualiz]]=1,"NO","Sí")</f>
        <v>Sí</v>
      </c>
      <c r="BX1140" s="138" t="e">
        <f aca="false">(DATOS_[[#This Row],[S.BASE]]*(1/DATOS_[[#This Row],[% normaliz]])*(1/DATOS_[[#This Row],[% anualiz]]))*IF(DATOS_[[#This Row],[Check Equiparado]]="Sí",1,0)</f>
        <v>#DIV/0!</v>
      </c>
      <c r="BY1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0" s="138" t="e">
        <f aca="false">+DATOS_[[#This Row],[SALARIO BASE Eq]]+DATOS_[[#This Row],[Tot COMPL.SAL Eq]]</f>
        <v>#DIV/0!</v>
      </c>
      <c r="CA1140" s="138" t="e">
        <f aca="false" t="array" ref="CA1140:CA1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0" s="138" t="e">
        <f aca="false">+DATOS_[[#This Row],[TOTAL SALARIO Eq]]+DATOS_[[#This Row],[Tot Extrasalarial Eq]]</f>
        <v>#DIV/0!</v>
      </c>
      <c r="CC1140" s="139" t="n">
        <f aca="false">DATOS_[[#This Row],[S.BASE]]</f>
        <v>0</v>
      </c>
      <c r="CD1140" s="139" t="n">
        <f aca="false">+SUM(DATOS_[[#This Row],[Conc.Sal.01]:[Conc.Sal.30]])</f>
        <v>0</v>
      </c>
      <c r="CE1140" s="139" t="n">
        <f aca="false">+DATOS_[[#This Row],[SALARIO BASE Ef]]+DATOS_[[#This Row],[Tot COMPL.SAL Ef]]</f>
        <v>0</v>
      </c>
      <c r="CF1140" s="139" t="n">
        <f aca="false">+SUM(DATOS_[[#This Row],[C.Extra.01]:[C.Extra.05]])</f>
        <v>0</v>
      </c>
      <c r="CG1140" s="139" t="n">
        <f aca="false">+DATOS_[[#This Row],[TOTAL SALARIO Ef]]+DATOS_[[#This Row],[Tot Extrasalarial Ef]]</f>
        <v>0</v>
      </c>
      <c r="CH1140" s="140" t="n">
        <f aca="false">MIN(IF(DATOS_[[#This Row],[Fecha Fin Contrato]]="",$D$4,DATOS_[[#This Row],[Fecha Fin Contrato]]),$D$4)-MAX(DATOS_[[#This Row],[Fecha de Contratación]],$D$3)+1</f>
        <v>1</v>
      </c>
      <c r="CI1140" s="141" t="str">
        <f aca="false">IF(COUNTIFS(DATOS_[id],DATOS_[[#This Row],[id]])&gt;1,DATOS_[[#This Row],[id]],"")</f>
        <v/>
      </c>
      <c r="CJ1140" s="141" t="n">
        <f aca="false">(Inicio!$G$10-DATOS_[[#This Row],[Fecha Nacimiento]])/365.25</f>
        <v>0</v>
      </c>
      <c r="CK1140" s="141" t="n">
        <f aca="false">(Inicio!$G$10-DATOS_[[#This Row],[Fecha de Antigüedad]])/365.25</f>
        <v>0</v>
      </c>
      <c r="CL1140" s="141" t="e">
        <f aca="false">+VLOOKUP(DATOS_[[#This Row],[Clave de Contrato]],TblTiposContrato13[],3,0)</f>
        <v>#N/A</v>
      </c>
      <c r="CM1140" s="141" t="e">
        <f aca="false">+VLOOKUP(DATOS_[[#This Row],[Clave de Contrato]],TblTiposContrato13[],4,0)</f>
        <v>#N/A</v>
      </c>
      <c r="CN1140" s="141" t="str">
        <f aca="false">VLOOKUP(DATOS_[[#This Row],[Edad]],CONTRATOS!TblRngEdad,2,1)</f>
        <v>20  o menos</v>
      </c>
      <c r="CO1140" s="141" t="str">
        <f aca="false">VLOOKUP(DATOS_[[#This Row],[Antigüedad]],TblRngAntg14[],2,1)</f>
        <v>0 a 1 años</v>
      </c>
    </row>
    <row r="1141" customFormat="false" ht="13.8" hidden="false" customHeight="false" outlineLevel="0" collapsed="false">
      <c r="D1141" s="128"/>
      <c r="E1141" s="129"/>
      <c r="F1141" s="129"/>
      <c r="G1141" s="129"/>
      <c r="H1141" s="130"/>
      <c r="I1141" s="131"/>
      <c r="J1141" s="128"/>
      <c r="K1141" s="132"/>
      <c r="L1141" s="132"/>
      <c r="M1141" s="133"/>
      <c r="N1141" s="133"/>
      <c r="O1141" s="133"/>
      <c r="P1141" s="129"/>
      <c r="Z1141" s="74"/>
      <c r="AA1141" s="75"/>
      <c r="AB1141" s="75"/>
      <c r="AC1141" s="129"/>
      <c r="AD1141" s="134"/>
      <c r="AE1141" s="134"/>
      <c r="AF1141" s="134"/>
      <c r="AG1141" s="134"/>
      <c r="AH1141" s="134"/>
      <c r="AI1141" s="134"/>
      <c r="AJ1141" s="134"/>
      <c r="AK1141" s="134"/>
      <c r="AL1141" s="134"/>
      <c r="AM1141" s="134"/>
      <c r="AN1141" s="134"/>
      <c r="AO1141" s="134"/>
      <c r="AP1141" s="134"/>
      <c r="AQ1141" s="134"/>
      <c r="AR1141" s="134"/>
      <c r="AS1141" s="134"/>
      <c r="AT1141" s="134"/>
      <c r="AU1141" s="134"/>
      <c r="AV1141" s="134"/>
      <c r="AW1141" s="134"/>
      <c r="AX1141" s="134"/>
      <c r="AY1141" s="134"/>
      <c r="AZ1141" s="134"/>
      <c r="BA1141" s="134"/>
      <c r="BB1141" s="134"/>
      <c r="BC1141" s="134"/>
      <c r="BD1141" s="134"/>
      <c r="BE1141" s="134"/>
      <c r="BF1141" s="134"/>
      <c r="BG1141" s="134"/>
      <c r="BH1141" s="134"/>
      <c r="BI1141" s="134"/>
      <c r="BJ1141" s="134"/>
      <c r="BK1141" s="134"/>
      <c r="BL1141" s="134"/>
      <c r="BM1141" s="135"/>
      <c r="BN1141" s="136" t="n">
        <f aca="false">+MAX($D$3,DATOS_[[#This Row],[Fecha Inicio Sit. Contract.]])</f>
        <v>0</v>
      </c>
      <c r="BO1141" s="136" t="n">
        <f aca="false">+MIN($D$4,DATOS_[[#This Row],[Fecha Fin Sit. Contract.]])</f>
        <v>0</v>
      </c>
      <c r="BP1141" s="137" t="n">
        <f aca="false">+DATOS_[[#This Row],[% de jornada]]*IF(DATOS_[[#This Row],[% jornada reducida]]="",1,DATOS_[[#This Row],[% jornada reducida]])</f>
        <v>0</v>
      </c>
      <c r="BQ1141" s="137" t="n">
        <f aca="false">+(DATOS_[[#This Row],[F.fin.cal]]-DATOS_[[#This Row],[F.ini.cal]]+1)/($D$4-$D$3+1)</f>
        <v>1</v>
      </c>
      <c r="BR1141" s="137" t="str">
        <f aca="false">IF(OR(AND(DATOS_[[#This Row],[Fecha Fin Contrato]]&lt;$D$3,DATOS_[[#This Row],[Fecha Fin Contrato]]&lt;&gt;""),DATOS_[[#This Row],[Fecha de Contratación]]&gt;$D$4),"Fuera","Dentro")</f>
        <v>Dentro</v>
      </c>
      <c r="BS1141" s="137" t="str">
        <f aca="false" t="array" ref="BS1141:BS1141">IF(MAX(IF(DATOS_[id]=DATOS_[[#This Row],[id]],DATOS_[F.fin.cal]))=DATOS_[[#This Row],[F.fin.cal]],"Sí","NO")</f>
        <v>Sí</v>
      </c>
      <c r="BT1141" s="137" t="str">
        <f aca="false">IF(AND(DATOS_[[#This Row],[% normaliz]]&lt;&gt;1,DATOS_[[#This Row],[% anualiz]]=1),"Sí","NO")</f>
        <v>Sí</v>
      </c>
      <c r="BU1141" s="137" t="str">
        <f aca="false">IF(AND(DATOS_[[#This Row],[% normaliz]]=1,DATOS_[[#This Row],[% anualiz]]&lt;&gt;1),"Sí","NO")</f>
        <v>NO</v>
      </c>
      <c r="BV1141" s="137" t="str">
        <f aca="false">IF(AND(DATOS_[[#This Row],[% normaliz]]&lt;&gt;1,DATOS_[[#This Row],[% anualiz]]&lt;&gt;1),"Sí","NO")</f>
        <v>NO</v>
      </c>
      <c r="BW1141" s="137" t="str">
        <f aca="false">+IF(DATOS_[[#This Row],[% normaliz]]*DATOS_[[#This Row],[% anualiz]]=1,"NO","Sí")</f>
        <v>Sí</v>
      </c>
      <c r="BX1141" s="138" t="e">
        <f aca="false">(DATOS_[[#This Row],[S.BASE]]*(1/DATOS_[[#This Row],[% normaliz]])*(1/DATOS_[[#This Row],[% anualiz]]))*IF(DATOS_[[#This Row],[Check Equiparado]]="Sí",1,0)</f>
        <v>#DIV/0!</v>
      </c>
      <c r="BY1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1" s="138" t="e">
        <f aca="false">+DATOS_[[#This Row],[SALARIO BASE Eq]]+DATOS_[[#This Row],[Tot COMPL.SAL Eq]]</f>
        <v>#DIV/0!</v>
      </c>
      <c r="CA1141" s="138" t="e">
        <f aca="false" t="array" ref="CA1141:CA1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1" s="138" t="e">
        <f aca="false">+DATOS_[[#This Row],[TOTAL SALARIO Eq]]+DATOS_[[#This Row],[Tot Extrasalarial Eq]]</f>
        <v>#DIV/0!</v>
      </c>
      <c r="CC1141" s="139" t="n">
        <f aca="false">DATOS_[[#This Row],[S.BASE]]</f>
        <v>0</v>
      </c>
      <c r="CD1141" s="139" t="n">
        <f aca="false">+SUM(DATOS_[[#This Row],[Conc.Sal.01]:[Conc.Sal.30]])</f>
        <v>0</v>
      </c>
      <c r="CE1141" s="139" t="n">
        <f aca="false">+DATOS_[[#This Row],[SALARIO BASE Ef]]+DATOS_[[#This Row],[Tot COMPL.SAL Ef]]</f>
        <v>0</v>
      </c>
      <c r="CF1141" s="139" t="n">
        <f aca="false">+SUM(DATOS_[[#This Row],[C.Extra.01]:[C.Extra.05]])</f>
        <v>0</v>
      </c>
      <c r="CG1141" s="139" t="n">
        <f aca="false">+DATOS_[[#This Row],[TOTAL SALARIO Ef]]+DATOS_[[#This Row],[Tot Extrasalarial Ef]]</f>
        <v>0</v>
      </c>
      <c r="CH1141" s="140" t="n">
        <f aca="false">MIN(IF(DATOS_[[#This Row],[Fecha Fin Contrato]]="",$D$4,DATOS_[[#This Row],[Fecha Fin Contrato]]),$D$4)-MAX(DATOS_[[#This Row],[Fecha de Contratación]],$D$3)+1</f>
        <v>1</v>
      </c>
      <c r="CI1141" s="141" t="str">
        <f aca="false">IF(COUNTIFS(DATOS_[id],DATOS_[[#This Row],[id]])&gt;1,DATOS_[[#This Row],[id]],"")</f>
        <v/>
      </c>
      <c r="CJ1141" s="141" t="n">
        <f aca="false">(Inicio!$G$10-DATOS_[[#This Row],[Fecha Nacimiento]])/365.25</f>
        <v>0</v>
      </c>
      <c r="CK1141" s="141" t="n">
        <f aca="false">(Inicio!$G$10-DATOS_[[#This Row],[Fecha de Antigüedad]])/365.25</f>
        <v>0</v>
      </c>
      <c r="CL1141" s="141" t="e">
        <f aca="false">+VLOOKUP(DATOS_[[#This Row],[Clave de Contrato]],TblTiposContrato13[],3,0)</f>
        <v>#N/A</v>
      </c>
      <c r="CM1141" s="141" t="e">
        <f aca="false">+VLOOKUP(DATOS_[[#This Row],[Clave de Contrato]],TblTiposContrato13[],4,0)</f>
        <v>#N/A</v>
      </c>
      <c r="CN1141" s="141" t="str">
        <f aca="false">VLOOKUP(DATOS_[[#This Row],[Edad]],CONTRATOS!TblRngEdad,2,1)</f>
        <v>20  o menos</v>
      </c>
      <c r="CO1141" s="141" t="str">
        <f aca="false">VLOOKUP(DATOS_[[#This Row],[Antigüedad]],TblRngAntg14[],2,1)</f>
        <v>0 a 1 años</v>
      </c>
    </row>
    <row r="1142" customFormat="false" ht="13.8" hidden="false" customHeight="false" outlineLevel="0" collapsed="false">
      <c r="D1142" s="128"/>
      <c r="E1142" s="129"/>
      <c r="F1142" s="129"/>
      <c r="G1142" s="129"/>
      <c r="H1142" s="130"/>
      <c r="I1142" s="131"/>
      <c r="J1142" s="128"/>
      <c r="K1142" s="132"/>
      <c r="L1142" s="132"/>
      <c r="M1142" s="133"/>
      <c r="N1142" s="133"/>
      <c r="O1142" s="133"/>
      <c r="P1142" s="129"/>
      <c r="Z1142" s="74"/>
      <c r="AA1142" s="75"/>
      <c r="AB1142" s="75"/>
      <c r="AC1142" s="129"/>
      <c r="AD1142" s="134"/>
      <c r="AE1142" s="134"/>
      <c r="AF1142" s="134"/>
      <c r="AG1142" s="134"/>
      <c r="AH1142" s="134"/>
      <c r="AI1142" s="134"/>
      <c r="AJ1142" s="134"/>
      <c r="AK1142" s="134"/>
      <c r="AL1142" s="134"/>
      <c r="AM1142" s="134"/>
      <c r="AN1142" s="134"/>
      <c r="AO1142" s="134"/>
      <c r="AP1142" s="134"/>
      <c r="AQ1142" s="134"/>
      <c r="AR1142" s="134"/>
      <c r="AS1142" s="134"/>
      <c r="AT1142" s="134"/>
      <c r="AU1142" s="134"/>
      <c r="AV1142" s="134"/>
      <c r="AW1142" s="134"/>
      <c r="AX1142" s="134"/>
      <c r="AY1142" s="134"/>
      <c r="AZ1142" s="134"/>
      <c r="BA1142" s="134"/>
      <c r="BB1142" s="134"/>
      <c r="BC1142" s="134"/>
      <c r="BD1142" s="134"/>
      <c r="BE1142" s="134"/>
      <c r="BF1142" s="134"/>
      <c r="BG1142" s="134"/>
      <c r="BH1142" s="134"/>
      <c r="BI1142" s="134"/>
      <c r="BJ1142" s="134"/>
      <c r="BK1142" s="134"/>
      <c r="BL1142" s="134"/>
      <c r="BM1142" s="135"/>
      <c r="BN1142" s="136" t="n">
        <f aca="false">+MAX($D$3,DATOS_[[#This Row],[Fecha Inicio Sit. Contract.]])</f>
        <v>0</v>
      </c>
      <c r="BO1142" s="136" t="n">
        <f aca="false">+MIN($D$4,DATOS_[[#This Row],[Fecha Fin Sit. Contract.]])</f>
        <v>0</v>
      </c>
      <c r="BP1142" s="137" t="n">
        <f aca="false">+DATOS_[[#This Row],[% de jornada]]*IF(DATOS_[[#This Row],[% jornada reducida]]="",1,DATOS_[[#This Row],[% jornada reducida]])</f>
        <v>0</v>
      </c>
      <c r="BQ1142" s="137" t="n">
        <f aca="false">+(DATOS_[[#This Row],[F.fin.cal]]-DATOS_[[#This Row],[F.ini.cal]]+1)/($D$4-$D$3+1)</f>
        <v>1</v>
      </c>
      <c r="BR1142" s="137" t="str">
        <f aca="false">IF(OR(AND(DATOS_[[#This Row],[Fecha Fin Contrato]]&lt;$D$3,DATOS_[[#This Row],[Fecha Fin Contrato]]&lt;&gt;""),DATOS_[[#This Row],[Fecha de Contratación]]&gt;$D$4),"Fuera","Dentro")</f>
        <v>Dentro</v>
      </c>
      <c r="BS1142" s="137" t="str">
        <f aca="false" t="array" ref="BS1142:BS1142">IF(MAX(IF(DATOS_[id]=DATOS_[[#This Row],[id]],DATOS_[F.fin.cal]))=DATOS_[[#This Row],[F.fin.cal]],"Sí","NO")</f>
        <v>Sí</v>
      </c>
      <c r="BT1142" s="137" t="str">
        <f aca="false">IF(AND(DATOS_[[#This Row],[% normaliz]]&lt;&gt;1,DATOS_[[#This Row],[% anualiz]]=1),"Sí","NO")</f>
        <v>Sí</v>
      </c>
      <c r="BU1142" s="137" t="str">
        <f aca="false">IF(AND(DATOS_[[#This Row],[% normaliz]]=1,DATOS_[[#This Row],[% anualiz]]&lt;&gt;1),"Sí","NO")</f>
        <v>NO</v>
      </c>
      <c r="BV1142" s="137" t="str">
        <f aca="false">IF(AND(DATOS_[[#This Row],[% normaliz]]&lt;&gt;1,DATOS_[[#This Row],[% anualiz]]&lt;&gt;1),"Sí","NO")</f>
        <v>NO</v>
      </c>
      <c r="BW1142" s="137" t="str">
        <f aca="false">+IF(DATOS_[[#This Row],[% normaliz]]*DATOS_[[#This Row],[% anualiz]]=1,"NO","Sí")</f>
        <v>Sí</v>
      </c>
      <c r="BX1142" s="138" t="e">
        <f aca="false">(DATOS_[[#This Row],[S.BASE]]*(1/DATOS_[[#This Row],[% normaliz]])*(1/DATOS_[[#This Row],[% anualiz]]))*IF(DATOS_[[#This Row],[Check Equiparado]]="Sí",1,0)</f>
        <v>#DIV/0!</v>
      </c>
      <c r="BY1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2" s="138" t="e">
        <f aca="false">+DATOS_[[#This Row],[SALARIO BASE Eq]]+DATOS_[[#This Row],[Tot COMPL.SAL Eq]]</f>
        <v>#DIV/0!</v>
      </c>
      <c r="CA1142" s="138" t="e">
        <f aca="false" t="array" ref="CA1142:CA1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2" s="138" t="e">
        <f aca="false">+DATOS_[[#This Row],[TOTAL SALARIO Eq]]+DATOS_[[#This Row],[Tot Extrasalarial Eq]]</f>
        <v>#DIV/0!</v>
      </c>
      <c r="CC1142" s="139" t="n">
        <f aca="false">DATOS_[[#This Row],[S.BASE]]</f>
        <v>0</v>
      </c>
      <c r="CD1142" s="139" t="n">
        <f aca="false">+SUM(DATOS_[[#This Row],[Conc.Sal.01]:[Conc.Sal.30]])</f>
        <v>0</v>
      </c>
      <c r="CE1142" s="139" t="n">
        <f aca="false">+DATOS_[[#This Row],[SALARIO BASE Ef]]+DATOS_[[#This Row],[Tot COMPL.SAL Ef]]</f>
        <v>0</v>
      </c>
      <c r="CF1142" s="139" t="n">
        <f aca="false">+SUM(DATOS_[[#This Row],[C.Extra.01]:[C.Extra.05]])</f>
        <v>0</v>
      </c>
      <c r="CG1142" s="139" t="n">
        <f aca="false">+DATOS_[[#This Row],[TOTAL SALARIO Ef]]+DATOS_[[#This Row],[Tot Extrasalarial Ef]]</f>
        <v>0</v>
      </c>
      <c r="CH1142" s="140" t="n">
        <f aca="false">MIN(IF(DATOS_[[#This Row],[Fecha Fin Contrato]]="",$D$4,DATOS_[[#This Row],[Fecha Fin Contrato]]),$D$4)-MAX(DATOS_[[#This Row],[Fecha de Contratación]],$D$3)+1</f>
        <v>1</v>
      </c>
      <c r="CI1142" s="141" t="str">
        <f aca="false">IF(COUNTIFS(DATOS_[id],DATOS_[[#This Row],[id]])&gt;1,DATOS_[[#This Row],[id]],"")</f>
        <v/>
      </c>
      <c r="CJ1142" s="141" t="n">
        <f aca="false">(Inicio!$G$10-DATOS_[[#This Row],[Fecha Nacimiento]])/365.25</f>
        <v>0</v>
      </c>
      <c r="CK1142" s="141" t="n">
        <f aca="false">(Inicio!$G$10-DATOS_[[#This Row],[Fecha de Antigüedad]])/365.25</f>
        <v>0</v>
      </c>
      <c r="CL1142" s="141" t="e">
        <f aca="false">+VLOOKUP(DATOS_[[#This Row],[Clave de Contrato]],TblTiposContrato13[],3,0)</f>
        <v>#N/A</v>
      </c>
      <c r="CM1142" s="141" t="e">
        <f aca="false">+VLOOKUP(DATOS_[[#This Row],[Clave de Contrato]],TblTiposContrato13[],4,0)</f>
        <v>#N/A</v>
      </c>
      <c r="CN1142" s="141" t="str">
        <f aca="false">VLOOKUP(DATOS_[[#This Row],[Edad]],CONTRATOS!TblRngEdad,2,1)</f>
        <v>20  o menos</v>
      </c>
      <c r="CO1142" s="141" t="str">
        <f aca="false">VLOOKUP(DATOS_[[#This Row],[Antigüedad]],TblRngAntg14[],2,1)</f>
        <v>0 a 1 años</v>
      </c>
    </row>
    <row r="1143" customFormat="false" ht="13.8" hidden="false" customHeight="false" outlineLevel="0" collapsed="false">
      <c r="D1143" s="128"/>
      <c r="E1143" s="129"/>
      <c r="F1143" s="129"/>
      <c r="G1143" s="129"/>
      <c r="H1143" s="130"/>
      <c r="I1143" s="131"/>
      <c r="J1143" s="128"/>
      <c r="K1143" s="132"/>
      <c r="L1143" s="132"/>
      <c r="M1143" s="133"/>
      <c r="N1143" s="133"/>
      <c r="O1143" s="133"/>
      <c r="P1143" s="129"/>
      <c r="Z1143" s="74"/>
      <c r="AA1143" s="75"/>
      <c r="AB1143" s="75"/>
      <c r="AC1143" s="129"/>
      <c r="AD1143" s="134"/>
      <c r="AE1143" s="134"/>
      <c r="AF1143" s="134"/>
      <c r="AG1143" s="134"/>
      <c r="AH1143" s="134"/>
      <c r="AI1143" s="134"/>
      <c r="AJ1143" s="134"/>
      <c r="AK1143" s="134"/>
      <c r="AL1143" s="134"/>
      <c r="AM1143" s="134"/>
      <c r="AN1143" s="134"/>
      <c r="AO1143" s="134"/>
      <c r="AP1143" s="134"/>
      <c r="AQ1143" s="134"/>
      <c r="AR1143" s="134"/>
      <c r="AS1143" s="134"/>
      <c r="AT1143" s="134"/>
      <c r="AU1143" s="134"/>
      <c r="AV1143" s="134"/>
      <c r="AW1143" s="134"/>
      <c r="AX1143" s="134"/>
      <c r="AY1143" s="134"/>
      <c r="AZ1143" s="134"/>
      <c r="BA1143" s="134"/>
      <c r="BB1143" s="134"/>
      <c r="BC1143" s="134"/>
      <c r="BD1143" s="134"/>
      <c r="BE1143" s="134"/>
      <c r="BF1143" s="134"/>
      <c r="BG1143" s="134"/>
      <c r="BH1143" s="134"/>
      <c r="BI1143" s="134"/>
      <c r="BJ1143" s="134"/>
      <c r="BK1143" s="134"/>
      <c r="BL1143" s="134"/>
      <c r="BM1143" s="135"/>
      <c r="BN1143" s="136" t="n">
        <f aca="false">+MAX($D$3,DATOS_[[#This Row],[Fecha Inicio Sit. Contract.]])</f>
        <v>0</v>
      </c>
      <c r="BO1143" s="136" t="n">
        <f aca="false">+MIN($D$4,DATOS_[[#This Row],[Fecha Fin Sit. Contract.]])</f>
        <v>0</v>
      </c>
      <c r="BP1143" s="137" t="n">
        <f aca="false">+DATOS_[[#This Row],[% de jornada]]*IF(DATOS_[[#This Row],[% jornada reducida]]="",1,DATOS_[[#This Row],[% jornada reducida]])</f>
        <v>0</v>
      </c>
      <c r="BQ1143" s="137" t="n">
        <f aca="false">+(DATOS_[[#This Row],[F.fin.cal]]-DATOS_[[#This Row],[F.ini.cal]]+1)/($D$4-$D$3+1)</f>
        <v>1</v>
      </c>
      <c r="BR1143" s="137" t="str">
        <f aca="false">IF(OR(AND(DATOS_[[#This Row],[Fecha Fin Contrato]]&lt;$D$3,DATOS_[[#This Row],[Fecha Fin Contrato]]&lt;&gt;""),DATOS_[[#This Row],[Fecha de Contratación]]&gt;$D$4),"Fuera","Dentro")</f>
        <v>Dentro</v>
      </c>
      <c r="BS1143" s="137" t="str">
        <f aca="false" t="array" ref="BS1143:BS1143">IF(MAX(IF(DATOS_[id]=DATOS_[[#This Row],[id]],DATOS_[F.fin.cal]))=DATOS_[[#This Row],[F.fin.cal]],"Sí","NO")</f>
        <v>Sí</v>
      </c>
      <c r="BT1143" s="137" t="str">
        <f aca="false">IF(AND(DATOS_[[#This Row],[% normaliz]]&lt;&gt;1,DATOS_[[#This Row],[% anualiz]]=1),"Sí","NO")</f>
        <v>Sí</v>
      </c>
      <c r="BU1143" s="137" t="str">
        <f aca="false">IF(AND(DATOS_[[#This Row],[% normaliz]]=1,DATOS_[[#This Row],[% anualiz]]&lt;&gt;1),"Sí","NO")</f>
        <v>NO</v>
      </c>
      <c r="BV1143" s="137" t="str">
        <f aca="false">IF(AND(DATOS_[[#This Row],[% normaliz]]&lt;&gt;1,DATOS_[[#This Row],[% anualiz]]&lt;&gt;1),"Sí","NO")</f>
        <v>NO</v>
      </c>
      <c r="BW1143" s="137" t="str">
        <f aca="false">+IF(DATOS_[[#This Row],[% normaliz]]*DATOS_[[#This Row],[% anualiz]]=1,"NO","Sí")</f>
        <v>Sí</v>
      </c>
      <c r="BX1143" s="138" t="e">
        <f aca="false">(DATOS_[[#This Row],[S.BASE]]*(1/DATOS_[[#This Row],[% normaliz]])*(1/DATOS_[[#This Row],[% anualiz]]))*IF(DATOS_[[#This Row],[Check Equiparado]]="Sí",1,0)</f>
        <v>#DIV/0!</v>
      </c>
      <c r="BY1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3" s="138" t="e">
        <f aca="false">+DATOS_[[#This Row],[SALARIO BASE Eq]]+DATOS_[[#This Row],[Tot COMPL.SAL Eq]]</f>
        <v>#DIV/0!</v>
      </c>
      <c r="CA1143" s="138" t="e">
        <f aca="false" t="array" ref="CA1143:CA1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3" s="138" t="e">
        <f aca="false">+DATOS_[[#This Row],[TOTAL SALARIO Eq]]+DATOS_[[#This Row],[Tot Extrasalarial Eq]]</f>
        <v>#DIV/0!</v>
      </c>
      <c r="CC1143" s="139" t="n">
        <f aca="false">DATOS_[[#This Row],[S.BASE]]</f>
        <v>0</v>
      </c>
      <c r="CD1143" s="139" t="n">
        <f aca="false">+SUM(DATOS_[[#This Row],[Conc.Sal.01]:[Conc.Sal.30]])</f>
        <v>0</v>
      </c>
      <c r="CE1143" s="139" t="n">
        <f aca="false">+DATOS_[[#This Row],[SALARIO BASE Ef]]+DATOS_[[#This Row],[Tot COMPL.SAL Ef]]</f>
        <v>0</v>
      </c>
      <c r="CF1143" s="139" t="n">
        <f aca="false">+SUM(DATOS_[[#This Row],[C.Extra.01]:[C.Extra.05]])</f>
        <v>0</v>
      </c>
      <c r="CG1143" s="139" t="n">
        <f aca="false">+DATOS_[[#This Row],[TOTAL SALARIO Ef]]+DATOS_[[#This Row],[Tot Extrasalarial Ef]]</f>
        <v>0</v>
      </c>
      <c r="CH1143" s="140" t="n">
        <f aca="false">MIN(IF(DATOS_[[#This Row],[Fecha Fin Contrato]]="",$D$4,DATOS_[[#This Row],[Fecha Fin Contrato]]),$D$4)-MAX(DATOS_[[#This Row],[Fecha de Contratación]],$D$3)+1</f>
        <v>1</v>
      </c>
      <c r="CI1143" s="141" t="str">
        <f aca="false">IF(COUNTIFS(DATOS_[id],DATOS_[[#This Row],[id]])&gt;1,DATOS_[[#This Row],[id]],"")</f>
        <v/>
      </c>
      <c r="CJ1143" s="141" t="n">
        <f aca="false">(Inicio!$G$10-DATOS_[[#This Row],[Fecha Nacimiento]])/365.25</f>
        <v>0</v>
      </c>
      <c r="CK1143" s="141" t="n">
        <f aca="false">(Inicio!$G$10-DATOS_[[#This Row],[Fecha de Antigüedad]])/365.25</f>
        <v>0</v>
      </c>
      <c r="CL1143" s="141" t="e">
        <f aca="false">+VLOOKUP(DATOS_[[#This Row],[Clave de Contrato]],TblTiposContrato13[],3,0)</f>
        <v>#N/A</v>
      </c>
      <c r="CM1143" s="141" t="e">
        <f aca="false">+VLOOKUP(DATOS_[[#This Row],[Clave de Contrato]],TblTiposContrato13[],4,0)</f>
        <v>#N/A</v>
      </c>
      <c r="CN1143" s="141" t="str">
        <f aca="false">VLOOKUP(DATOS_[[#This Row],[Edad]],CONTRATOS!TblRngEdad,2,1)</f>
        <v>20  o menos</v>
      </c>
      <c r="CO1143" s="141" t="str">
        <f aca="false">VLOOKUP(DATOS_[[#This Row],[Antigüedad]],TblRngAntg14[],2,1)</f>
        <v>0 a 1 años</v>
      </c>
    </row>
    <row r="1144" customFormat="false" ht="13.8" hidden="false" customHeight="false" outlineLevel="0" collapsed="false">
      <c r="D1144" s="128"/>
      <c r="E1144" s="129"/>
      <c r="F1144" s="129"/>
      <c r="G1144" s="129"/>
      <c r="H1144" s="130"/>
      <c r="I1144" s="131"/>
      <c r="J1144" s="128"/>
      <c r="K1144" s="132"/>
      <c r="L1144" s="132"/>
      <c r="M1144" s="133"/>
      <c r="N1144" s="133"/>
      <c r="O1144" s="133"/>
      <c r="P1144" s="129"/>
      <c r="Z1144" s="74"/>
      <c r="AA1144" s="75"/>
      <c r="AB1144" s="75"/>
      <c r="AC1144" s="129"/>
      <c r="AD1144" s="134"/>
      <c r="AE1144" s="134"/>
      <c r="AF1144" s="134"/>
      <c r="AG1144" s="134"/>
      <c r="AH1144" s="134"/>
      <c r="AI1144" s="134"/>
      <c r="AJ1144" s="134"/>
      <c r="AK1144" s="134"/>
      <c r="AL1144" s="134"/>
      <c r="AM1144" s="134"/>
      <c r="AN1144" s="134"/>
      <c r="AO1144" s="134"/>
      <c r="AP1144" s="134"/>
      <c r="AQ1144" s="134"/>
      <c r="AR1144" s="134"/>
      <c r="AS1144" s="134"/>
      <c r="AT1144" s="134"/>
      <c r="AU1144" s="134"/>
      <c r="AV1144" s="134"/>
      <c r="AW1144" s="134"/>
      <c r="AX1144" s="134"/>
      <c r="AY1144" s="134"/>
      <c r="AZ1144" s="134"/>
      <c r="BA1144" s="134"/>
      <c r="BB1144" s="134"/>
      <c r="BC1144" s="134"/>
      <c r="BD1144" s="134"/>
      <c r="BE1144" s="134"/>
      <c r="BF1144" s="134"/>
      <c r="BG1144" s="134"/>
      <c r="BH1144" s="134"/>
      <c r="BI1144" s="134"/>
      <c r="BJ1144" s="134"/>
      <c r="BK1144" s="134"/>
      <c r="BL1144" s="134"/>
      <c r="BM1144" s="135"/>
      <c r="BN1144" s="136" t="n">
        <f aca="false">+MAX($D$3,DATOS_[[#This Row],[Fecha Inicio Sit. Contract.]])</f>
        <v>0</v>
      </c>
      <c r="BO1144" s="136" t="n">
        <f aca="false">+MIN($D$4,DATOS_[[#This Row],[Fecha Fin Sit. Contract.]])</f>
        <v>0</v>
      </c>
      <c r="BP1144" s="137" t="n">
        <f aca="false">+DATOS_[[#This Row],[% de jornada]]*IF(DATOS_[[#This Row],[% jornada reducida]]="",1,DATOS_[[#This Row],[% jornada reducida]])</f>
        <v>0</v>
      </c>
      <c r="BQ1144" s="137" t="n">
        <f aca="false">+(DATOS_[[#This Row],[F.fin.cal]]-DATOS_[[#This Row],[F.ini.cal]]+1)/($D$4-$D$3+1)</f>
        <v>1</v>
      </c>
      <c r="BR1144" s="137" t="str">
        <f aca="false">IF(OR(AND(DATOS_[[#This Row],[Fecha Fin Contrato]]&lt;$D$3,DATOS_[[#This Row],[Fecha Fin Contrato]]&lt;&gt;""),DATOS_[[#This Row],[Fecha de Contratación]]&gt;$D$4),"Fuera","Dentro")</f>
        <v>Dentro</v>
      </c>
      <c r="BS1144" s="137" t="str">
        <f aca="false" t="array" ref="BS1144:BS1144">IF(MAX(IF(DATOS_[id]=DATOS_[[#This Row],[id]],DATOS_[F.fin.cal]))=DATOS_[[#This Row],[F.fin.cal]],"Sí","NO")</f>
        <v>Sí</v>
      </c>
      <c r="BT1144" s="137" t="str">
        <f aca="false">IF(AND(DATOS_[[#This Row],[% normaliz]]&lt;&gt;1,DATOS_[[#This Row],[% anualiz]]=1),"Sí","NO")</f>
        <v>Sí</v>
      </c>
      <c r="BU1144" s="137" t="str">
        <f aca="false">IF(AND(DATOS_[[#This Row],[% normaliz]]=1,DATOS_[[#This Row],[% anualiz]]&lt;&gt;1),"Sí","NO")</f>
        <v>NO</v>
      </c>
      <c r="BV1144" s="137" t="str">
        <f aca="false">IF(AND(DATOS_[[#This Row],[% normaliz]]&lt;&gt;1,DATOS_[[#This Row],[% anualiz]]&lt;&gt;1),"Sí","NO")</f>
        <v>NO</v>
      </c>
      <c r="BW1144" s="137" t="str">
        <f aca="false">+IF(DATOS_[[#This Row],[% normaliz]]*DATOS_[[#This Row],[% anualiz]]=1,"NO","Sí")</f>
        <v>Sí</v>
      </c>
      <c r="BX1144" s="138" t="e">
        <f aca="false">(DATOS_[[#This Row],[S.BASE]]*(1/DATOS_[[#This Row],[% normaliz]])*(1/DATOS_[[#This Row],[% anualiz]]))*IF(DATOS_[[#This Row],[Check Equiparado]]="Sí",1,0)</f>
        <v>#DIV/0!</v>
      </c>
      <c r="BY1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4" s="138" t="e">
        <f aca="false">+DATOS_[[#This Row],[SALARIO BASE Eq]]+DATOS_[[#This Row],[Tot COMPL.SAL Eq]]</f>
        <v>#DIV/0!</v>
      </c>
      <c r="CA1144" s="138" t="e">
        <f aca="false" t="array" ref="CA1144:CA1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4" s="138" t="e">
        <f aca="false">+DATOS_[[#This Row],[TOTAL SALARIO Eq]]+DATOS_[[#This Row],[Tot Extrasalarial Eq]]</f>
        <v>#DIV/0!</v>
      </c>
      <c r="CC1144" s="139" t="n">
        <f aca="false">DATOS_[[#This Row],[S.BASE]]</f>
        <v>0</v>
      </c>
      <c r="CD1144" s="139" t="n">
        <f aca="false">+SUM(DATOS_[[#This Row],[Conc.Sal.01]:[Conc.Sal.30]])</f>
        <v>0</v>
      </c>
      <c r="CE1144" s="139" t="n">
        <f aca="false">+DATOS_[[#This Row],[SALARIO BASE Ef]]+DATOS_[[#This Row],[Tot COMPL.SAL Ef]]</f>
        <v>0</v>
      </c>
      <c r="CF1144" s="139" t="n">
        <f aca="false">+SUM(DATOS_[[#This Row],[C.Extra.01]:[C.Extra.05]])</f>
        <v>0</v>
      </c>
      <c r="CG1144" s="139" t="n">
        <f aca="false">+DATOS_[[#This Row],[TOTAL SALARIO Ef]]+DATOS_[[#This Row],[Tot Extrasalarial Ef]]</f>
        <v>0</v>
      </c>
      <c r="CH1144" s="140" t="n">
        <f aca="false">MIN(IF(DATOS_[[#This Row],[Fecha Fin Contrato]]="",$D$4,DATOS_[[#This Row],[Fecha Fin Contrato]]),$D$4)-MAX(DATOS_[[#This Row],[Fecha de Contratación]],$D$3)+1</f>
        <v>1</v>
      </c>
      <c r="CI1144" s="141" t="str">
        <f aca="false">IF(COUNTIFS(DATOS_[id],DATOS_[[#This Row],[id]])&gt;1,DATOS_[[#This Row],[id]],"")</f>
        <v/>
      </c>
      <c r="CJ1144" s="141" t="n">
        <f aca="false">(Inicio!$G$10-DATOS_[[#This Row],[Fecha Nacimiento]])/365.25</f>
        <v>0</v>
      </c>
      <c r="CK1144" s="141" t="n">
        <f aca="false">(Inicio!$G$10-DATOS_[[#This Row],[Fecha de Antigüedad]])/365.25</f>
        <v>0</v>
      </c>
      <c r="CL1144" s="141" t="e">
        <f aca="false">+VLOOKUP(DATOS_[[#This Row],[Clave de Contrato]],TblTiposContrato13[],3,0)</f>
        <v>#N/A</v>
      </c>
      <c r="CM1144" s="141" t="e">
        <f aca="false">+VLOOKUP(DATOS_[[#This Row],[Clave de Contrato]],TblTiposContrato13[],4,0)</f>
        <v>#N/A</v>
      </c>
      <c r="CN1144" s="141" t="str">
        <f aca="false">VLOOKUP(DATOS_[[#This Row],[Edad]],CONTRATOS!TblRngEdad,2,1)</f>
        <v>20  o menos</v>
      </c>
      <c r="CO1144" s="141" t="str">
        <f aca="false">VLOOKUP(DATOS_[[#This Row],[Antigüedad]],TblRngAntg14[],2,1)</f>
        <v>0 a 1 años</v>
      </c>
    </row>
    <row r="1145" customFormat="false" ht="13.8" hidden="false" customHeight="false" outlineLevel="0" collapsed="false">
      <c r="D1145" s="128"/>
      <c r="E1145" s="129"/>
      <c r="F1145" s="129"/>
      <c r="G1145" s="129"/>
      <c r="H1145" s="130"/>
      <c r="I1145" s="131"/>
      <c r="J1145" s="128"/>
      <c r="K1145" s="132"/>
      <c r="L1145" s="132"/>
      <c r="M1145" s="133"/>
      <c r="N1145" s="133"/>
      <c r="O1145" s="133"/>
      <c r="P1145" s="129"/>
      <c r="Z1145" s="74"/>
      <c r="AA1145" s="75"/>
      <c r="AB1145" s="75"/>
      <c r="AC1145" s="129"/>
      <c r="AD1145" s="134"/>
      <c r="AE1145" s="134"/>
      <c r="AF1145" s="134"/>
      <c r="AG1145" s="134"/>
      <c r="AH1145" s="134"/>
      <c r="AI1145" s="134"/>
      <c r="AJ1145" s="134"/>
      <c r="AK1145" s="134"/>
      <c r="AL1145" s="134"/>
      <c r="AM1145" s="134"/>
      <c r="AN1145" s="134"/>
      <c r="AO1145" s="134"/>
      <c r="AP1145" s="134"/>
      <c r="AQ1145" s="134"/>
      <c r="AR1145" s="134"/>
      <c r="AS1145" s="134"/>
      <c r="AT1145" s="134"/>
      <c r="AU1145" s="134"/>
      <c r="AV1145" s="134"/>
      <c r="AW1145" s="134"/>
      <c r="AX1145" s="134"/>
      <c r="AY1145" s="134"/>
      <c r="AZ1145" s="134"/>
      <c r="BA1145" s="134"/>
      <c r="BB1145" s="134"/>
      <c r="BC1145" s="134"/>
      <c r="BD1145" s="134"/>
      <c r="BE1145" s="134"/>
      <c r="BF1145" s="134"/>
      <c r="BG1145" s="134"/>
      <c r="BH1145" s="134"/>
      <c r="BI1145" s="134"/>
      <c r="BJ1145" s="134"/>
      <c r="BK1145" s="134"/>
      <c r="BL1145" s="134"/>
      <c r="BM1145" s="135"/>
      <c r="BN1145" s="136" t="n">
        <f aca="false">+MAX($D$3,DATOS_[[#This Row],[Fecha Inicio Sit. Contract.]])</f>
        <v>0</v>
      </c>
      <c r="BO1145" s="136" t="n">
        <f aca="false">+MIN($D$4,DATOS_[[#This Row],[Fecha Fin Sit. Contract.]])</f>
        <v>0</v>
      </c>
      <c r="BP1145" s="137" t="n">
        <f aca="false">+DATOS_[[#This Row],[% de jornada]]*IF(DATOS_[[#This Row],[% jornada reducida]]="",1,DATOS_[[#This Row],[% jornada reducida]])</f>
        <v>0</v>
      </c>
      <c r="BQ1145" s="137" t="n">
        <f aca="false">+(DATOS_[[#This Row],[F.fin.cal]]-DATOS_[[#This Row],[F.ini.cal]]+1)/($D$4-$D$3+1)</f>
        <v>1</v>
      </c>
      <c r="BR1145" s="137" t="str">
        <f aca="false">IF(OR(AND(DATOS_[[#This Row],[Fecha Fin Contrato]]&lt;$D$3,DATOS_[[#This Row],[Fecha Fin Contrato]]&lt;&gt;""),DATOS_[[#This Row],[Fecha de Contratación]]&gt;$D$4),"Fuera","Dentro")</f>
        <v>Dentro</v>
      </c>
      <c r="BS1145" s="137" t="str">
        <f aca="false" t="array" ref="BS1145:BS1145">IF(MAX(IF(DATOS_[id]=DATOS_[[#This Row],[id]],DATOS_[F.fin.cal]))=DATOS_[[#This Row],[F.fin.cal]],"Sí","NO")</f>
        <v>Sí</v>
      </c>
      <c r="BT1145" s="137" t="str">
        <f aca="false">IF(AND(DATOS_[[#This Row],[% normaliz]]&lt;&gt;1,DATOS_[[#This Row],[% anualiz]]=1),"Sí","NO")</f>
        <v>Sí</v>
      </c>
      <c r="BU1145" s="137" t="str">
        <f aca="false">IF(AND(DATOS_[[#This Row],[% normaliz]]=1,DATOS_[[#This Row],[% anualiz]]&lt;&gt;1),"Sí","NO")</f>
        <v>NO</v>
      </c>
      <c r="BV1145" s="137" t="str">
        <f aca="false">IF(AND(DATOS_[[#This Row],[% normaliz]]&lt;&gt;1,DATOS_[[#This Row],[% anualiz]]&lt;&gt;1),"Sí","NO")</f>
        <v>NO</v>
      </c>
      <c r="BW1145" s="137" t="str">
        <f aca="false">+IF(DATOS_[[#This Row],[% normaliz]]*DATOS_[[#This Row],[% anualiz]]=1,"NO","Sí")</f>
        <v>Sí</v>
      </c>
      <c r="BX1145" s="138" t="e">
        <f aca="false">(DATOS_[[#This Row],[S.BASE]]*(1/DATOS_[[#This Row],[% normaliz]])*(1/DATOS_[[#This Row],[% anualiz]]))*IF(DATOS_[[#This Row],[Check Equiparado]]="Sí",1,0)</f>
        <v>#DIV/0!</v>
      </c>
      <c r="BY1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5" s="138" t="e">
        <f aca="false">+DATOS_[[#This Row],[SALARIO BASE Eq]]+DATOS_[[#This Row],[Tot COMPL.SAL Eq]]</f>
        <v>#DIV/0!</v>
      </c>
      <c r="CA1145" s="138" t="e">
        <f aca="false" t="array" ref="CA1145:CA1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5" s="138" t="e">
        <f aca="false">+DATOS_[[#This Row],[TOTAL SALARIO Eq]]+DATOS_[[#This Row],[Tot Extrasalarial Eq]]</f>
        <v>#DIV/0!</v>
      </c>
      <c r="CC1145" s="139" t="n">
        <f aca="false">DATOS_[[#This Row],[S.BASE]]</f>
        <v>0</v>
      </c>
      <c r="CD1145" s="139" t="n">
        <f aca="false">+SUM(DATOS_[[#This Row],[Conc.Sal.01]:[Conc.Sal.30]])</f>
        <v>0</v>
      </c>
      <c r="CE1145" s="139" t="n">
        <f aca="false">+DATOS_[[#This Row],[SALARIO BASE Ef]]+DATOS_[[#This Row],[Tot COMPL.SAL Ef]]</f>
        <v>0</v>
      </c>
      <c r="CF1145" s="139" t="n">
        <f aca="false">+SUM(DATOS_[[#This Row],[C.Extra.01]:[C.Extra.05]])</f>
        <v>0</v>
      </c>
      <c r="CG1145" s="139" t="n">
        <f aca="false">+DATOS_[[#This Row],[TOTAL SALARIO Ef]]+DATOS_[[#This Row],[Tot Extrasalarial Ef]]</f>
        <v>0</v>
      </c>
      <c r="CH1145" s="140" t="n">
        <f aca="false">MIN(IF(DATOS_[[#This Row],[Fecha Fin Contrato]]="",$D$4,DATOS_[[#This Row],[Fecha Fin Contrato]]),$D$4)-MAX(DATOS_[[#This Row],[Fecha de Contratación]],$D$3)+1</f>
        <v>1</v>
      </c>
      <c r="CI1145" s="141" t="str">
        <f aca="false">IF(COUNTIFS(DATOS_[id],DATOS_[[#This Row],[id]])&gt;1,DATOS_[[#This Row],[id]],"")</f>
        <v/>
      </c>
      <c r="CJ1145" s="141" t="n">
        <f aca="false">(Inicio!$G$10-DATOS_[[#This Row],[Fecha Nacimiento]])/365.25</f>
        <v>0</v>
      </c>
      <c r="CK1145" s="141" t="n">
        <f aca="false">(Inicio!$G$10-DATOS_[[#This Row],[Fecha de Antigüedad]])/365.25</f>
        <v>0</v>
      </c>
      <c r="CL1145" s="141" t="e">
        <f aca="false">+VLOOKUP(DATOS_[[#This Row],[Clave de Contrato]],TblTiposContrato13[],3,0)</f>
        <v>#N/A</v>
      </c>
      <c r="CM1145" s="141" t="e">
        <f aca="false">+VLOOKUP(DATOS_[[#This Row],[Clave de Contrato]],TblTiposContrato13[],4,0)</f>
        <v>#N/A</v>
      </c>
      <c r="CN1145" s="141" t="str">
        <f aca="false">VLOOKUP(DATOS_[[#This Row],[Edad]],CONTRATOS!TblRngEdad,2,1)</f>
        <v>20  o menos</v>
      </c>
      <c r="CO1145" s="141" t="str">
        <f aca="false">VLOOKUP(DATOS_[[#This Row],[Antigüedad]],TblRngAntg14[],2,1)</f>
        <v>0 a 1 años</v>
      </c>
    </row>
    <row r="1146" customFormat="false" ht="13.8" hidden="false" customHeight="false" outlineLevel="0" collapsed="false">
      <c r="D1146" s="128"/>
      <c r="E1146" s="129"/>
      <c r="F1146" s="129"/>
      <c r="G1146" s="129"/>
      <c r="H1146" s="130"/>
      <c r="I1146" s="131"/>
      <c r="J1146" s="128"/>
      <c r="K1146" s="132"/>
      <c r="L1146" s="132"/>
      <c r="M1146" s="133"/>
      <c r="N1146" s="133"/>
      <c r="O1146" s="133"/>
      <c r="P1146" s="129"/>
      <c r="Z1146" s="74"/>
      <c r="AA1146" s="75"/>
      <c r="AB1146" s="75"/>
      <c r="AC1146" s="129"/>
      <c r="AD1146" s="134"/>
      <c r="AE1146" s="134"/>
      <c r="AF1146" s="134"/>
      <c r="AG1146" s="134"/>
      <c r="AH1146" s="134"/>
      <c r="AI1146" s="134"/>
      <c r="AJ1146" s="134"/>
      <c r="AK1146" s="134"/>
      <c r="AL1146" s="134"/>
      <c r="AM1146" s="134"/>
      <c r="AN1146" s="134"/>
      <c r="AO1146" s="134"/>
      <c r="AP1146" s="134"/>
      <c r="AQ1146" s="134"/>
      <c r="AR1146" s="134"/>
      <c r="AS1146" s="134"/>
      <c r="AT1146" s="134"/>
      <c r="AU1146" s="134"/>
      <c r="AV1146" s="134"/>
      <c r="AW1146" s="134"/>
      <c r="AX1146" s="134"/>
      <c r="AY1146" s="134"/>
      <c r="AZ1146" s="134"/>
      <c r="BA1146" s="134"/>
      <c r="BB1146" s="134"/>
      <c r="BC1146" s="134"/>
      <c r="BD1146" s="134"/>
      <c r="BE1146" s="134"/>
      <c r="BF1146" s="134"/>
      <c r="BG1146" s="134"/>
      <c r="BH1146" s="134"/>
      <c r="BI1146" s="134"/>
      <c r="BJ1146" s="134"/>
      <c r="BK1146" s="134"/>
      <c r="BL1146" s="134"/>
      <c r="BM1146" s="135"/>
      <c r="BN1146" s="136" t="n">
        <f aca="false">+MAX($D$3,DATOS_[[#This Row],[Fecha Inicio Sit. Contract.]])</f>
        <v>0</v>
      </c>
      <c r="BO1146" s="136" t="n">
        <f aca="false">+MIN($D$4,DATOS_[[#This Row],[Fecha Fin Sit. Contract.]])</f>
        <v>0</v>
      </c>
      <c r="BP1146" s="137" t="n">
        <f aca="false">+DATOS_[[#This Row],[% de jornada]]*IF(DATOS_[[#This Row],[% jornada reducida]]="",1,DATOS_[[#This Row],[% jornada reducida]])</f>
        <v>0</v>
      </c>
      <c r="BQ1146" s="137" t="n">
        <f aca="false">+(DATOS_[[#This Row],[F.fin.cal]]-DATOS_[[#This Row],[F.ini.cal]]+1)/($D$4-$D$3+1)</f>
        <v>1</v>
      </c>
      <c r="BR1146" s="137" t="str">
        <f aca="false">IF(OR(AND(DATOS_[[#This Row],[Fecha Fin Contrato]]&lt;$D$3,DATOS_[[#This Row],[Fecha Fin Contrato]]&lt;&gt;""),DATOS_[[#This Row],[Fecha de Contratación]]&gt;$D$4),"Fuera","Dentro")</f>
        <v>Dentro</v>
      </c>
      <c r="BS1146" s="137" t="str">
        <f aca="false" t="array" ref="BS1146:BS1146">IF(MAX(IF(DATOS_[id]=DATOS_[[#This Row],[id]],DATOS_[F.fin.cal]))=DATOS_[[#This Row],[F.fin.cal]],"Sí","NO")</f>
        <v>Sí</v>
      </c>
      <c r="BT1146" s="137" t="str">
        <f aca="false">IF(AND(DATOS_[[#This Row],[% normaliz]]&lt;&gt;1,DATOS_[[#This Row],[% anualiz]]=1),"Sí","NO")</f>
        <v>Sí</v>
      </c>
      <c r="BU1146" s="137" t="str">
        <f aca="false">IF(AND(DATOS_[[#This Row],[% normaliz]]=1,DATOS_[[#This Row],[% anualiz]]&lt;&gt;1),"Sí","NO")</f>
        <v>NO</v>
      </c>
      <c r="BV1146" s="137" t="str">
        <f aca="false">IF(AND(DATOS_[[#This Row],[% normaliz]]&lt;&gt;1,DATOS_[[#This Row],[% anualiz]]&lt;&gt;1),"Sí","NO")</f>
        <v>NO</v>
      </c>
      <c r="BW1146" s="137" t="str">
        <f aca="false">+IF(DATOS_[[#This Row],[% normaliz]]*DATOS_[[#This Row],[% anualiz]]=1,"NO","Sí")</f>
        <v>Sí</v>
      </c>
      <c r="BX1146" s="138" t="e">
        <f aca="false">(DATOS_[[#This Row],[S.BASE]]*(1/DATOS_[[#This Row],[% normaliz]])*(1/DATOS_[[#This Row],[% anualiz]]))*IF(DATOS_[[#This Row],[Check Equiparado]]="Sí",1,0)</f>
        <v>#DIV/0!</v>
      </c>
      <c r="BY1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6" s="138" t="e">
        <f aca="false">+DATOS_[[#This Row],[SALARIO BASE Eq]]+DATOS_[[#This Row],[Tot COMPL.SAL Eq]]</f>
        <v>#DIV/0!</v>
      </c>
      <c r="CA1146" s="138" t="e">
        <f aca="false" t="array" ref="CA1146:CA1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6" s="138" t="e">
        <f aca="false">+DATOS_[[#This Row],[TOTAL SALARIO Eq]]+DATOS_[[#This Row],[Tot Extrasalarial Eq]]</f>
        <v>#DIV/0!</v>
      </c>
      <c r="CC1146" s="139" t="n">
        <f aca="false">DATOS_[[#This Row],[S.BASE]]</f>
        <v>0</v>
      </c>
      <c r="CD1146" s="139" t="n">
        <f aca="false">+SUM(DATOS_[[#This Row],[Conc.Sal.01]:[Conc.Sal.30]])</f>
        <v>0</v>
      </c>
      <c r="CE1146" s="139" t="n">
        <f aca="false">+DATOS_[[#This Row],[SALARIO BASE Ef]]+DATOS_[[#This Row],[Tot COMPL.SAL Ef]]</f>
        <v>0</v>
      </c>
      <c r="CF1146" s="139" t="n">
        <f aca="false">+SUM(DATOS_[[#This Row],[C.Extra.01]:[C.Extra.05]])</f>
        <v>0</v>
      </c>
      <c r="CG1146" s="139" t="n">
        <f aca="false">+DATOS_[[#This Row],[TOTAL SALARIO Ef]]+DATOS_[[#This Row],[Tot Extrasalarial Ef]]</f>
        <v>0</v>
      </c>
      <c r="CH1146" s="140" t="n">
        <f aca="false">MIN(IF(DATOS_[[#This Row],[Fecha Fin Contrato]]="",$D$4,DATOS_[[#This Row],[Fecha Fin Contrato]]),$D$4)-MAX(DATOS_[[#This Row],[Fecha de Contratación]],$D$3)+1</f>
        <v>1</v>
      </c>
      <c r="CI1146" s="141" t="str">
        <f aca="false">IF(COUNTIFS(DATOS_[id],DATOS_[[#This Row],[id]])&gt;1,DATOS_[[#This Row],[id]],"")</f>
        <v/>
      </c>
      <c r="CJ1146" s="141" t="n">
        <f aca="false">(Inicio!$G$10-DATOS_[[#This Row],[Fecha Nacimiento]])/365.25</f>
        <v>0</v>
      </c>
      <c r="CK1146" s="141" t="n">
        <f aca="false">(Inicio!$G$10-DATOS_[[#This Row],[Fecha de Antigüedad]])/365.25</f>
        <v>0</v>
      </c>
      <c r="CL1146" s="141" t="e">
        <f aca="false">+VLOOKUP(DATOS_[[#This Row],[Clave de Contrato]],TblTiposContrato13[],3,0)</f>
        <v>#N/A</v>
      </c>
      <c r="CM1146" s="141" t="e">
        <f aca="false">+VLOOKUP(DATOS_[[#This Row],[Clave de Contrato]],TblTiposContrato13[],4,0)</f>
        <v>#N/A</v>
      </c>
      <c r="CN1146" s="141" t="str">
        <f aca="false">VLOOKUP(DATOS_[[#This Row],[Edad]],CONTRATOS!TblRngEdad,2,1)</f>
        <v>20  o menos</v>
      </c>
      <c r="CO1146" s="141" t="str">
        <f aca="false">VLOOKUP(DATOS_[[#This Row],[Antigüedad]],TblRngAntg14[],2,1)</f>
        <v>0 a 1 años</v>
      </c>
    </row>
    <row r="1147" customFormat="false" ht="13.8" hidden="false" customHeight="false" outlineLevel="0" collapsed="false">
      <c r="D1147" s="128"/>
      <c r="E1147" s="129"/>
      <c r="F1147" s="129"/>
      <c r="G1147" s="129"/>
      <c r="H1147" s="130"/>
      <c r="I1147" s="131"/>
      <c r="J1147" s="128"/>
      <c r="K1147" s="132"/>
      <c r="L1147" s="132"/>
      <c r="M1147" s="133"/>
      <c r="N1147" s="133"/>
      <c r="O1147" s="133"/>
      <c r="P1147" s="129"/>
      <c r="Z1147" s="74"/>
      <c r="AA1147" s="75"/>
      <c r="AB1147" s="75"/>
      <c r="AC1147" s="129"/>
      <c r="AD1147" s="134"/>
      <c r="AE1147" s="134"/>
      <c r="AF1147" s="134"/>
      <c r="AG1147" s="134"/>
      <c r="AH1147" s="134"/>
      <c r="AI1147" s="134"/>
      <c r="AJ1147" s="134"/>
      <c r="AK1147" s="134"/>
      <c r="AL1147" s="134"/>
      <c r="AM1147" s="134"/>
      <c r="AN1147" s="134"/>
      <c r="AO1147" s="134"/>
      <c r="AP1147" s="134"/>
      <c r="AQ1147" s="134"/>
      <c r="AR1147" s="134"/>
      <c r="AS1147" s="134"/>
      <c r="AT1147" s="134"/>
      <c r="AU1147" s="134"/>
      <c r="AV1147" s="134"/>
      <c r="AW1147" s="134"/>
      <c r="AX1147" s="134"/>
      <c r="AY1147" s="134"/>
      <c r="AZ1147" s="134"/>
      <c r="BA1147" s="134"/>
      <c r="BB1147" s="134"/>
      <c r="BC1147" s="134"/>
      <c r="BD1147" s="134"/>
      <c r="BE1147" s="134"/>
      <c r="BF1147" s="134"/>
      <c r="BG1147" s="134"/>
      <c r="BH1147" s="134"/>
      <c r="BI1147" s="134"/>
      <c r="BJ1147" s="134"/>
      <c r="BK1147" s="134"/>
      <c r="BL1147" s="134"/>
      <c r="BM1147" s="135"/>
      <c r="BN1147" s="136" t="n">
        <f aca="false">+MAX($D$3,DATOS_[[#This Row],[Fecha Inicio Sit. Contract.]])</f>
        <v>0</v>
      </c>
      <c r="BO1147" s="136" t="n">
        <f aca="false">+MIN($D$4,DATOS_[[#This Row],[Fecha Fin Sit. Contract.]])</f>
        <v>0</v>
      </c>
      <c r="BP1147" s="137" t="n">
        <f aca="false">+DATOS_[[#This Row],[% de jornada]]*IF(DATOS_[[#This Row],[% jornada reducida]]="",1,DATOS_[[#This Row],[% jornada reducida]])</f>
        <v>0</v>
      </c>
      <c r="BQ1147" s="137" t="n">
        <f aca="false">+(DATOS_[[#This Row],[F.fin.cal]]-DATOS_[[#This Row],[F.ini.cal]]+1)/($D$4-$D$3+1)</f>
        <v>1</v>
      </c>
      <c r="BR1147" s="137" t="str">
        <f aca="false">IF(OR(AND(DATOS_[[#This Row],[Fecha Fin Contrato]]&lt;$D$3,DATOS_[[#This Row],[Fecha Fin Contrato]]&lt;&gt;""),DATOS_[[#This Row],[Fecha de Contratación]]&gt;$D$4),"Fuera","Dentro")</f>
        <v>Dentro</v>
      </c>
      <c r="BS1147" s="137" t="str">
        <f aca="false" t="array" ref="BS1147:BS1147">IF(MAX(IF(DATOS_[id]=DATOS_[[#This Row],[id]],DATOS_[F.fin.cal]))=DATOS_[[#This Row],[F.fin.cal]],"Sí","NO")</f>
        <v>Sí</v>
      </c>
      <c r="BT1147" s="137" t="str">
        <f aca="false">IF(AND(DATOS_[[#This Row],[% normaliz]]&lt;&gt;1,DATOS_[[#This Row],[% anualiz]]=1),"Sí","NO")</f>
        <v>Sí</v>
      </c>
      <c r="BU1147" s="137" t="str">
        <f aca="false">IF(AND(DATOS_[[#This Row],[% normaliz]]=1,DATOS_[[#This Row],[% anualiz]]&lt;&gt;1),"Sí","NO")</f>
        <v>NO</v>
      </c>
      <c r="BV1147" s="137" t="str">
        <f aca="false">IF(AND(DATOS_[[#This Row],[% normaliz]]&lt;&gt;1,DATOS_[[#This Row],[% anualiz]]&lt;&gt;1),"Sí","NO")</f>
        <v>NO</v>
      </c>
      <c r="BW1147" s="137" t="str">
        <f aca="false">+IF(DATOS_[[#This Row],[% normaliz]]*DATOS_[[#This Row],[% anualiz]]=1,"NO","Sí")</f>
        <v>Sí</v>
      </c>
      <c r="BX1147" s="138" t="e">
        <f aca="false">(DATOS_[[#This Row],[S.BASE]]*(1/DATOS_[[#This Row],[% normaliz]])*(1/DATOS_[[#This Row],[% anualiz]]))*IF(DATOS_[[#This Row],[Check Equiparado]]="Sí",1,0)</f>
        <v>#DIV/0!</v>
      </c>
      <c r="BY1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7" s="138" t="e">
        <f aca="false">+DATOS_[[#This Row],[SALARIO BASE Eq]]+DATOS_[[#This Row],[Tot COMPL.SAL Eq]]</f>
        <v>#DIV/0!</v>
      </c>
      <c r="CA1147" s="138" t="e">
        <f aca="false" t="array" ref="CA1147:CA1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7" s="138" t="e">
        <f aca="false">+DATOS_[[#This Row],[TOTAL SALARIO Eq]]+DATOS_[[#This Row],[Tot Extrasalarial Eq]]</f>
        <v>#DIV/0!</v>
      </c>
      <c r="CC1147" s="139" t="n">
        <f aca="false">DATOS_[[#This Row],[S.BASE]]</f>
        <v>0</v>
      </c>
      <c r="CD1147" s="139" t="n">
        <f aca="false">+SUM(DATOS_[[#This Row],[Conc.Sal.01]:[Conc.Sal.30]])</f>
        <v>0</v>
      </c>
      <c r="CE1147" s="139" t="n">
        <f aca="false">+DATOS_[[#This Row],[SALARIO BASE Ef]]+DATOS_[[#This Row],[Tot COMPL.SAL Ef]]</f>
        <v>0</v>
      </c>
      <c r="CF1147" s="139" t="n">
        <f aca="false">+SUM(DATOS_[[#This Row],[C.Extra.01]:[C.Extra.05]])</f>
        <v>0</v>
      </c>
      <c r="CG1147" s="139" t="n">
        <f aca="false">+DATOS_[[#This Row],[TOTAL SALARIO Ef]]+DATOS_[[#This Row],[Tot Extrasalarial Ef]]</f>
        <v>0</v>
      </c>
      <c r="CH1147" s="140" t="n">
        <f aca="false">MIN(IF(DATOS_[[#This Row],[Fecha Fin Contrato]]="",$D$4,DATOS_[[#This Row],[Fecha Fin Contrato]]),$D$4)-MAX(DATOS_[[#This Row],[Fecha de Contratación]],$D$3)+1</f>
        <v>1</v>
      </c>
      <c r="CI1147" s="141" t="str">
        <f aca="false">IF(COUNTIFS(DATOS_[id],DATOS_[[#This Row],[id]])&gt;1,DATOS_[[#This Row],[id]],"")</f>
        <v/>
      </c>
      <c r="CJ1147" s="141" t="n">
        <f aca="false">(Inicio!$G$10-DATOS_[[#This Row],[Fecha Nacimiento]])/365.25</f>
        <v>0</v>
      </c>
      <c r="CK1147" s="141" t="n">
        <f aca="false">(Inicio!$G$10-DATOS_[[#This Row],[Fecha de Antigüedad]])/365.25</f>
        <v>0</v>
      </c>
      <c r="CL1147" s="141" t="e">
        <f aca="false">+VLOOKUP(DATOS_[[#This Row],[Clave de Contrato]],TblTiposContrato13[],3,0)</f>
        <v>#N/A</v>
      </c>
      <c r="CM1147" s="141" t="e">
        <f aca="false">+VLOOKUP(DATOS_[[#This Row],[Clave de Contrato]],TblTiposContrato13[],4,0)</f>
        <v>#N/A</v>
      </c>
      <c r="CN1147" s="141" t="str">
        <f aca="false">VLOOKUP(DATOS_[[#This Row],[Edad]],CONTRATOS!TblRngEdad,2,1)</f>
        <v>20  o menos</v>
      </c>
      <c r="CO1147" s="141" t="str">
        <f aca="false">VLOOKUP(DATOS_[[#This Row],[Antigüedad]],TblRngAntg14[],2,1)</f>
        <v>0 a 1 años</v>
      </c>
    </row>
    <row r="1148" customFormat="false" ht="13.8" hidden="false" customHeight="false" outlineLevel="0" collapsed="false">
      <c r="D1148" s="128"/>
      <c r="E1148" s="129"/>
      <c r="F1148" s="129"/>
      <c r="G1148" s="129"/>
      <c r="H1148" s="130"/>
      <c r="I1148" s="131"/>
      <c r="J1148" s="128"/>
      <c r="K1148" s="132"/>
      <c r="L1148" s="132"/>
      <c r="M1148" s="133"/>
      <c r="N1148" s="133"/>
      <c r="O1148" s="133"/>
      <c r="P1148" s="129"/>
      <c r="Z1148" s="74"/>
      <c r="AA1148" s="75"/>
      <c r="AB1148" s="75"/>
      <c r="AC1148" s="129"/>
      <c r="AD1148" s="134"/>
      <c r="AE1148" s="134"/>
      <c r="AF1148" s="134"/>
      <c r="AG1148" s="134"/>
      <c r="AH1148" s="134"/>
      <c r="AI1148" s="134"/>
      <c r="AJ1148" s="134"/>
      <c r="AK1148" s="134"/>
      <c r="AL1148" s="134"/>
      <c r="AM1148" s="134"/>
      <c r="AN1148" s="134"/>
      <c r="AO1148" s="134"/>
      <c r="AP1148" s="134"/>
      <c r="AQ1148" s="134"/>
      <c r="AR1148" s="134"/>
      <c r="AS1148" s="134"/>
      <c r="AT1148" s="134"/>
      <c r="AU1148" s="134"/>
      <c r="AV1148" s="134"/>
      <c r="AW1148" s="134"/>
      <c r="AX1148" s="134"/>
      <c r="AY1148" s="134"/>
      <c r="AZ1148" s="134"/>
      <c r="BA1148" s="134"/>
      <c r="BB1148" s="134"/>
      <c r="BC1148" s="134"/>
      <c r="BD1148" s="134"/>
      <c r="BE1148" s="134"/>
      <c r="BF1148" s="134"/>
      <c r="BG1148" s="134"/>
      <c r="BH1148" s="134"/>
      <c r="BI1148" s="134"/>
      <c r="BJ1148" s="134"/>
      <c r="BK1148" s="134"/>
      <c r="BL1148" s="134"/>
      <c r="BM1148" s="135"/>
      <c r="BN1148" s="136" t="n">
        <f aca="false">+MAX($D$3,DATOS_[[#This Row],[Fecha Inicio Sit. Contract.]])</f>
        <v>0</v>
      </c>
      <c r="BO1148" s="136" t="n">
        <f aca="false">+MIN($D$4,DATOS_[[#This Row],[Fecha Fin Sit. Contract.]])</f>
        <v>0</v>
      </c>
      <c r="BP1148" s="137" t="n">
        <f aca="false">+DATOS_[[#This Row],[% de jornada]]*IF(DATOS_[[#This Row],[% jornada reducida]]="",1,DATOS_[[#This Row],[% jornada reducida]])</f>
        <v>0</v>
      </c>
      <c r="BQ1148" s="137" t="n">
        <f aca="false">+(DATOS_[[#This Row],[F.fin.cal]]-DATOS_[[#This Row],[F.ini.cal]]+1)/($D$4-$D$3+1)</f>
        <v>1</v>
      </c>
      <c r="BR1148" s="137" t="str">
        <f aca="false">IF(OR(AND(DATOS_[[#This Row],[Fecha Fin Contrato]]&lt;$D$3,DATOS_[[#This Row],[Fecha Fin Contrato]]&lt;&gt;""),DATOS_[[#This Row],[Fecha de Contratación]]&gt;$D$4),"Fuera","Dentro")</f>
        <v>Dentro</v>
      </c>
      <c r="BS1148" s="137" t="str">
        <f aca="false" t="array" ref="BS1148:BS1148">IF(MAX(IF(DATOS_[id]=DATOS_[[#This Row],[id]],DATOS_[F.fin.cal]))=DATOS_[[#This Row],[F.fin.cal]],"Sí","NO")</f>
        <v>Sí</v>
      </c>
      <c r="BT1148" s="137" t="str">
        <f aca="false">IF(AND(DATOS_[[#This Row],[% normaliz]]&lt;&gt;1,DATOS_[[#This Row],[% anualiz]]=1),"Sí","NO")</f>
        <v>Sí</v>
      </c>
      <c r="BU1148" s="137" t="str">
        <f aca="false">IF(AND(DATOS_[[#This Row],[% normaliz]]=1,DATOS_[[#This Row],[% anualiz]]&lt;&gt;1),"Sí","NO")</f>
        <v>NO</v>
      </c>
      <c r="BV1148" s="137" t="str">
        <f aca="false">IF(AND(DATOS_[[#This Row],[% normaliz]]&lt;&gt;1,DATOS_[[#This Row],[% anualiz]]&lt;&gt;1),"Sí","NO")</f>
        <v>NO</v>
      </c>
      <c r="BW1148" s="137" t="str">
        <f aca="false">+IF(DATOS_[[#This Row],[% normaliz]]*DATOS_[[#This Row],[% anualiz]]=1,"NO","Sí")</f>
        <v>Sí</v>
      </c>
      <c r="BX1148" s="138" t="e">
        <f aca="false">(DATOS_[[#This Row],[S.BASE]]*(1/DATOS_[[#This Row],[% normaliz]])*(1/DATOS_[[#This Row],[% anualiz]]))*IF(DATOS_[[#This Row],[Check Equiparado]]="Sí",1,0)</f>
        <v>#DIV/0!</v>
      </c>
      <c r="BY1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8" s="138" t="e">
        <f aca="false">+DATOS_[[#This Row],[SALARIO BASE Eq]]+DATOS_[[#This Row],[Tot COMPL.SAL Eq]]</f>
        <v>#DIV/0!</v>
      </c>
      <c r="CA1148" s="138" t="e">
        <f aca="false" t="array" ref="CA1148:CA1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8" s="138" t="e">
        <f aca="false">+DATOS_[[#This Row],[TOTAL SALARIO Eq]]+DATOS_[[#This Row],[Tot Extrasalarial Eq]]</f>
        <v>#DIV/0!</v>
      </c>
      <c r="CC1148" s="139" t="n">
        <f aca="false">DATOS_[[#This Row],[S.BASE]]</f>
        <v>0</v>
      </c>
      <c r="CD1148" s="139" t="n">
        <f aca="false">+SUM(DATOS_[[#This Row],[Conc.Sal.01]:[Conc.Sal.30]])</f>
        <v>0</v>
      </c>
      <c r="CE1148" s="139" t="n">
        <f aca="false">+DATOS_[[#This Row],[SALARIO BASE Ef]]+DATOS_[[#This Row],[Tot COMPL.SAL Ef]]</f>
        <v>0</v>
      </c>
      <c r="CF1148" s="139" t="n">
        <f aca="false">+SUM(DATOS_[[#This Row],[C.Extra.01]:[C.Extra.05]])</f>
        <v>0</v>
      </c>
      <c r="CG1148" s="139" t="n">
        <f aca="false">+DATOS_[[#This Row],[TOTAL SALARIO Ef]]+DATOS_[[#This Row],[Tot Extrasalarial Ef]]</f>
        <v>0</v>
      </c>
      <c r="CH1148" s="140" t="n">
        <f aca="false">MIN(IF(DATOS_[[#This Row],[Fecha Fin Contrato]]="",$D$4,DATOS_[[#This Row],[Fecha Fin Contrato]]),$D$4)-MAX(DATOS_[[#This Row],[Fecha de Contratación]],$D$3)+1</f>
        <v>1</v>
      </c>
      <c r="CI1148" s="141" t="str">
        <f aca="false">IF(COUNTIFS(DATOS_[id],DATOS_[[#This Row],[id]])&gt;1,DATOS_[[#This Row],[id]],"")</f>
        <v/>
      </c>
      <c r="CJ1148" s="141" t="n">
        <f aca="false">(Inicio!$G$10-DATOS_[[#This Row],[Fecha Nacimiento]])/365.25</f>
        <v>0</v>
      </c>
      <c r="CK1148" s="141" t="n">
        <f aca="false">(Inicio!$G$10-DATOS_[[#This Row],[Fecha de Antigüedad]])/365.25</f>
        <v>0</v>
      </c>
      <c r="CL1148" s="141" t="e">
        <f aca="false">+VLOOKUP(DATOS_[[#This Row],[Clave de Contrato]],TblTiposContrato13[],3,0)</f>
        <v>#N/A</v>
      </c>
      <c r="CM1148" s="141" t="e">
        <f aca="false">+VLOOKUP(DATOS_[[#This Row],[Clave de Contrato]],TblTiposContrato13[],4,0)</f>
        <v>#N/A</v>
      </c>
      <c r="CN1148" s="141" t="str">
        <f aca="false">VLOOKUP(DATOS_[[#This Row],[Edad]],CONTRATOS!TblRngEdad,2,1)</f>
        <v>20  o menos</v>
      </c>
      <c r="CO1148" s="141" t="str">
        <f aca="false">VLOOKUP(DATOS_[[#This Row],[Antigüedad]],TblRngAntg14[],2,1)</f>
        <v>0 a 1 años</v>
      </c>
    </row>
    <row r="1149" customFormat="false" ht="13.8" hidden="false" customHeight="false" outlineLevel="0" collapsed="false">
      <c r="D1149" s="128"/>
      <c r="E1149" s="129"/>
      <c r="F1149" s="129"/>
      <c r="G1149" s="129"/>
      <c r="H1149" s="130"/>
      <c r="I1149" s="131"/>
      <c r="J1149" s="128"/>
      <c r="K1149" s="132"/>
      <c r="L1149" s="132"/>
      <c r="M1149" s="133"/>
      <c r="N1149" s="133"/>
      <c r="O1149" s="133"/>
      <c r="P1149" s="129"/>
      <c r="Z1149" s="74"/>
      <c r="AA1149" s="75"/>
      <c r="AB1149" s="75"/>
      <c r="AC1149" s="129"/>
      <c r="AD1149" s="134"/>
      <c r="AE1149" s="134"/>
      <c r="AF1149" s="134"/>
      <c r="AG1149" s="134"/>
      <c r="AH1149" s="134"/>
      <c r="AI1149" s="134"/>
      <c r="AJ1149" s="134"/>
      <c r="AK1149" s="134"/>
      <c r="AL1149" s="134"/>
      <c r="AM1149" s="134"/>
      <c r="AN1149" s="134"/>
      <c r="AO1149" s="134"/>
      <c r="AP1149" s="134"/>
      <c r="AQ1149" s="134"/>
      <c r="AR1149" s="134"/>
      <c r="AS1149" s="134"/>
      <c r="AT1149" s="134"/>
      <c r="AU1149" s="134"/>
      <c r="AV1149" s="134"/>
      <c r="AW1149" s="134"/>
      <c r="AX1149" s="134"/>
      <c r="AY1149" s="134"/>
      <c r="AZ1149" s="134"/>
      <c r="BA1149" s="134"/>
      <c r="BB1149" s="134"/>
      <c r="BC1149" s="134"/>
      <c r="BD1149" s="134"/>
      <c r="BE1149" s="134"/>
      <c r="BF1149" s="134"/>
      <c r="BG1149" s="134"/>
      <c r="BH1149" s="134"/>
      <c r="BI1149" s="134"/>
      <c r="BJ1149" s="134"/>
      <c r="BK1149" s="134"/>
      <c r="BL1149" s="134"/>
      <c r="BM1149" s="135"/>
      <c r="BN1149" s="136" t="n">
        <f aca="false">+MAX($D$3,DATOS_[[#This Row],[Fecha Inicio Sit. Contract.]])</f>
        <v>0</v>
      </c>
      <c r="BO1149" s="136" t="n">
        <f aca="false">+MIN($D$4,DATOS_[[#This Row],[Fecha Fin Sit. Contract.]])</f>
        <v>0</v>
      </c>
      <c r="BP1149" s="137" t="n">
        <f aca="false">+DATOS_[[#This Row],[% de jornada]]*IF(DATOS_[[#This Row],[% jornada reducida]]="",1,DATOS_[[#This Row],[% jornada reducida]])</f>
        <v>0</v>
      </c>
      <c r="BQ1149" s="137" t="n">
        <f aca="false">+(DATOS_[[#This Row],[F.fin.cal]]-DATOS_[[#This Row],[F.ini.cal]]+1)/($D$4-$D$3+1)</f>
        <v>1</v>
      </c>
      <c r="BR1149" s="137" t="str">
        <f aca="false">IF(OR(AND(DATOS_[[#This Row],[Fecha Fin Contrato]]&lt;$D$3,DATOS_[[#This Row],[Fecha Fin Contrato]]&lt;&gt;""),DATOS_[[#This Row],[Fecha de Contratación]]&gt;$D$4),"Fuera","Dentro")</f>
        <v>Dentro</v>
      </c>
      <c r="BS1149" s="137" t="str">
        <f aca="false" t="array" ref="BS1149:BS1149">IF(MAX(IF(DATOS_[id]=DATOS_[[#This Row],[id]],DATOS_[F.fin.cal]))=DATOS_[[#This Row],[F.fin.cal]],"Sí","NO")</f>
        <v>Sí</v>
      </c>
      <c r="BT1149" s="137" t="str">
        <f aca="false">IF(AND(DATOS_[[#This Row],[% normaliz]]&lt;&gt;1,DATOS_[[#This Row],[% anualiz]]=1),"Sí","NO")</f>
        <v>Sí</v>
      </c>
      <c r="BU1149" s="137" t="str">
        <f aca="false">IF(AND(DATOS_[[#This Row],[% normaliz]]=1,DATOS_[[#This Row],[% anualiz]]&lt;&gt;1),"Sí","NO")</f>
        <v>NO</v>
      </c>
      <c r="BV1149" s="137" t="str">
        <f aca="false">IF(AND(DATOS_[[#This Row],[% normaliz]]&lt;&gt;1,DATOS_[[#This Row],[% anualiz]]&lt;&gt;1),"Sí","NO")</f>
        <v>NO</v>
      </c>
      <c r="BW1149" s="137" t="str">
        <f aca="false">+IF(DATOS_[[#This Row],[% normaliz]]*DATOS_[[#This Row],[% anualiz]]=1,"NO","Sí")</f>
        <v>Sí</v>
      </c>
      <c r="BX1149" s="138" t="e">
        <f aca="false">(DATOS_[[#This Row],[S.BASE]]*(1/DATOS_[[#This Row],[% normaliz]])*(1/DATOS_[[#This Row],[% anualiz]]))*IF(DATOS_[[#This Row],[Check Equiparado]]="Sí",1,0)</f>
        <v>#DIV/0!</v>
      </c>
      <c r="BY1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9" s="138" t="e">
        <f aca="false">+DATOS_[[#This Row],[SALARIO BASE Eq]]+DATOS_[[#This Row],[Tot COMPL.SAL Eq]]</f>
        <v>#DIV/0!</v>
      </c>
      <c r="CA1149" s="138" t="e">
        <f aca="false" t="array" ref="CA1149:CA1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9" s="138" t="e">
        <f aca="false">+DATOS_[[#This Row],[TOTAL SALARIO Eq]]+DATOS_[[#This Row],[Tot Extrasalarial Eq]]</f>
        <v>#DIV/0!</v>
      </c>
      <c r="CC1149" s="139" t="n">
        <f aca="false">DATOS_[[#This Row],[S.BASE]]</f>
        <v>0</v>
      </c>
      <c r="CD1149" s="139" t="n">
        <f aca="false">+SUM(DATOS_[[#This Row],[Conc.Sal.01]:[Conc.Sal.30]])</f>
        <v>0</v>
      </c>
      <c r="CE1149" s="139" t="n">
        <f aca="false">+DATOS_[[#This Row],[SALARIO BASE Ef]]+DATOS_[[#This Row],[Tot COMPL.SAL Ef]]</f>
        <v>0</v>
      </c>
      <c r="CF1149" s="139" t="n">
        <f aca="false">+SUM(DATOS_[[#This Row],[C.Extra.01]:[C.Extra.05]])</f>
        <v>0</v>
      </c>
      <c r="CG1149" s="139" t="n">
        <f aca="false">+DATOS_[[#This Row],[TOTAL SALARIO Ef]]+DATOS_[[#This Row],[Tot Extrasalarial Ef]]</f>
        <v>0</v>
      </c>
      <c r="CH1149" s="140" t="n">
        <f aca="false">MIN(IF(DATOS_[[#This Row],[Fecha Fin Contrato]]="",$D$4,DATOS_[[#This Row],[Fecha Fin Contrato]]),$D$4)-MAX(DATOS_[[#This Row],[Fecha de Contratación]],$D$3)+1</f>
        <v>1</v>
      </c>
      <c r="CI1149" s="141" t="str">
        <f aca="false">IF(COUNTIFS(DATOS_[id],DATOS_[[#This Row],[id]])&gt;1,DATOS_[[#This Row],[id]],"")</f>
        <v/>
      </c>
      <c r="CJ1149" s="141" t="n">
        <f aca="false">(Inicio!$G$10-DATOS_[[#This Row],[Fecha Nacimiento]])/365.25</f>
        <v>0</v>
      </c>
      <c r="CK1149" s="141" t="n">
        <f aca="false">(Inicio!$G$10-DATOS_[[#This Row],[Fecha de Antigüedad]])/365.25</f>
        <v>0</v>
      </c>
      <c r="CL1149" s="141" t="e">
        <f aca="false">+VLOOKUP(DATOS_[[#This Row],[Clave de Contrato]],TblTiposContrato13[],3,0)</f>
        <v>#N/A</v>
      </c>
      <c r="CM1149" s="141" t="e">
        <f aca="false">+VLOOKUP(DATOS_[[#This Row],[Clave de Contrato]],TblTiposContrato13[],4,0)</f>
        <v>#N/A</v>
      </c>
      <c r="CN1149" s="141" t="str">
        <f aca="false">VLOOKUP(DATOS_[[#This Row],[Edad]],CONTRATOS!TblRngEdad,2,1)</f>
        <v>20  o menos</v>
      </c>
      <c r="CO1149" s="141" t="str">
        <f aca="false">VLOOKUP(DATOS_[[#This Row],[Antigüedad]],TblRngAntg14[],2,1)</f>
        <v>0 a 1 años</v>
      </c>
    </row>
    <row r="1150" customFormat="false" ht="13.8" hidden="false" customHeight="false" outlineLevel="0" collapsed="false">
      <c r="D1150" s="128"/>
      <c r="E1150" s="129"/>
      <c r="F1150" s="129"/>
      <c r="G1150" s="129"/>
      <c r="H1150" s="130"/>
      <c r="I1150" s="131"/>
      <c r="J1150" s="128"/>
      <c r="K1150" s="132"/>
      <c r="L1150" s="132"/>
      <c r="M1150" s="133"/>
      <c r="N1150" s="133"/>
      <c r="O1150" s="133"/>
      <c r="P1150" s="129"/>
      <c r="Z1150" s="74"/>
      <c r="AA1150" s="75"/>
      <c r="AB1150" s="75"/>
      <c r="AC1150" s="129"/>
      <c r="AD1150" s="134"/>
      <c r="AE1150" s="134"/>
      <c r="AF1150" s="134"/>
      <c r="AG1150" s="134"/>
      <c r="AH1150" s="134"/>
      <c r="AI1150" s="134"/>
      <c r="AJ1150" s="134"/>
      <c r="AK1150" s="134"/>
      <c r="AL1150" s="134"/>
      <c r="AM1150" s="134"/>
      <c r="AN1150" s="134"/>
      <c r="AO1150" s="134"/>
      <c r="AP1150" s="134"/>
      <c r="AQ1150" s="134"/>
      <c r="AR1150" s="134"/>
      <c r="AS1150" s="134"/>
      <c r="AT1150" s="134"/>
      <c r="AU1150" s="134"/>
      <c r="AV1150" s="134"/>
      <c r="AW1150" s="134"/>
      <c r="AX1150" s="134"/>
      <c r="AY1150" s="134"/>
      <c r="AZ1150" s="134"/>
      <c r="BA1150" s="134"/>
      <c r="BB1150" s="134"/>
      <c r="BC1150" s="134"/>
      <c r="BD1150" s="134"/>
      <c r="BE1150" s="134"/>
      <c r="BF1150" s="134"/>
      <c r="BG1150" s="134"/>
      <c r="BH1150" s="134"/>
      <c r="BI1150" s="134"/>
      <c r="BJ1150" s="134"/>
      <c r="BK1150" s="134"/>
      <c r="BL1150" s="134"/>
      <c r="BM1150" s="135"/>
      <c r="BN1150" s="136" t="n">
        <f aca="false">+MAX($D$3,DATOS_[[#This Row],[Fecha Inicio Sit. Contract.]])</f>
        <v>0</v>
      </c>
      <c r="BO1150" s="136" t="n">
        <f aca="false">+MIN($D$4,DATOS_[[#This Row],[Fecha Fin Sit. Contract.]])</f>
        <v>0</v>
      </c>
      <c r="BP1150" s="137" t="n">
        <f aca="false">+DATOS_[[#This Row],[% de jornada]]*IF(DATOS_[[#This Row],[% jornada reducida]]="",1,DATOS_[[#This Row],[% jornada reducida]])</f>
        <v>0</v>
      </c>
      <c r="BQ1150" s="137" t="n">
        <f aca="false">+(DATOS_[[#This Row],[F.fin.cal]]-DATOS_[[#This Row],[F.ini.cal]]+1)/($D$4-$D$3+1)</f>
        <v>1</v>
      </c>
      <c r="BR1150" s="137" t="str">
        <f aca="false">IF(OR(AND(DATOS_[[#This Row],[Fecha Fin Contrato]]&lt;$D$3,DATOS_[[#This Row],[Fecha Fin Contrato]]&lt;&gt;""),DATOS_[[#This Row],[Fecha de Contratación]]&gt;$D$4),"Fuera","Dentro")</f>
        <v>Dentro</v>
      </c>
      <c r="BS1150" s="137" t="str">
        <f aca="false" t="array" ref="BS1150:BS1150">IF(MAX(IF(DATOS_[id]=DATOS_[[#This Row],[id]],DATOS_[F.fin.cal]))=DATOS_[[#This Row],[F.fin.cal]],"Sí","NO")</f>
        <v>Sí</v>
      </c>
      <c r="BT1150" s="137" t="str">
        <f aca="false">IF(AND(DATOS_[[#This Row],[% normaliz]]&lt;&gt;1,DATOS_[[#This Row],[% anualiz]]=1),"Sí","NO")</f>
        <v>Sí</v>
      </c>
      <c r="BU1150" s="137" t="str">
        <f aca="false">IF(AND(DATOS_[[#This Row],[% normaliz]]=1,DATOS_[[#This Row],[% anualiz]]&lt;&gt;1),"Sí","NO")</f>
        <v>NO</v>
      </c>
      <c r="BV1150" s="137" t="str">
        <f aca="false">IF(AND(DATOS_[[#This Row],[% normaliz]]&lt;&gt;1,DATOS_[[#This Row],[% anualiz]]&lt;&gt;1),"Sí","NO")</f>
        <v>NO</v>
      </c>
      <c r="BW1150" s="137" t="str">
        <f aca="false">+IF(DATOS_[[#This Row],[% normaliz]]*DATOS_[[#This Row],[% anualiz]]=1,"NO","Sí")</f>
        <v>Sí</v>
      </c>
      <c r="BX1150" s="138" t="e">
        <f aca="false">(DATOS_[[#This Row],[S.BASE]]*(1/DATOS_[[#This Row],[% normaliz]])*(1/DATOS_[[#This Row],[% anualiz]]))*IF(DATOS_[[#This Row],[Check Equiparado]]="Sí",1,0)</f>
        <v>#DIV/0!</v>
      </c>
      <c r="BY1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0" s="138" t="e">
        <f aca="false">+DATOS_[[#This Row],[SALARIO BASE Eq]]+DATOS_[[#This Row],[Tot COMPL.SAL Eq]]</f>
        <v>#DIV/0!</v>
      </c>
      <c r="CA1150" s="138" t="e">
        <f aca="false" t="array" ref="CA1150:CA1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0" s="138" t="e">
        <f aca="false">+DATOS_[[#This Row],[TOTAL SALARIO Eq]]+DATOS_[[#This Row],[Tot Extrasalarial Eq]]</f>
        <v>#DIV/0!</v>
      </c>
      <c r="CC1150" s="139" t="n">
        <f aca="false">DATOS_[[#This Row],[S.BASE]]</f>
        <v>0</v>
      </c>
      <c r="CD1150" s="139" t="n">
        <f aca="false">+SUM(DATOS_[[#This Row],[Conc.Sal.01]:[Conc.Sal.30]])</f>
        <v>0</v>
      </c>
      <c r="CE1150" s="139" t="n">
        <f aca="false">+DATOS_[[#This Row],[SALARIO BASE Ef]]+DATOS_[[#This Row],[Tot COMPL.SAL Ef]]</f>
        <v>0</v>
      </c>
      <c r="CF1150" s="139" t="n">
        <f aca="false">+SUM(DATOS_[[#This Row],[C.Extra.01]:[C.Extra.05]])</f>
        <v>0</v>
      </c>
      <c r="CG1150" s="139" t="n">
        <f aca="false">+DATOS_[[#This Row],[TOTAL SALARIO Ef]]+DATOS_[[#This Row],[Tot Extrasalarial Ef]]</f>
        <v>0</v>
      </c>
      <c r="CH1150" s="140" t="n">
        <f aca="false">MIN(IF(DATOS_[[#This Row],[Fecha Fin Contrato]]="",$D$4,DATOS_[[#This Row],[Fecha Fin Contrato]]),$D$4)-MAX(DATOS_[[#This Row],[Fecha de Contratación]],$D$3)+1</f>
        <v>1</v>
      </c>
      <c r="CI1150" s="141" t="str">
        <f aca="false">IF(COUNTIFS(DATOS_[id],DATOS_[[#This Row],[id]])&gt;1,DATOS_[[#This Row],[id]],"")</f>
        <v/>
      </c>
      <c r="CJ1150" s="141" t="n">
        <f aca="false">(Inicio!$G$10-DATOS_[[#This Row],[Fecha Nacimiento]])/365.25</f>
        <v>0</v>
      </c>
      <c r="CK1150" s="141" t="n">
        <f aca="false">(Inicio!$G$10-DATOS_[[#This Row],[Fecha de Antigüedad]])/365.25</f>
        <v>0</v>
      </c>
      <c r="CL1150" s="141" t="e">
        <f aca="false">+VLOOKUP(DATOS_[[#This Row],[Clave de Contrato]],TblTiposContrato13[],3,0)</f>
        <v>#N/A</v>
      </c>
      <c r="CM1150" s="141" t="e">
        <f aca="false">+VLOOKUP(DATOS_[[#This Row],[Clave de Contrato]],TblTiposContrato13[],4,0)</f>
        <v>#N/A</v>
      </c>
      <c r="CN1150" s="141" t="str">
        <f aca="false">VLOOKUP(DATOS_[[#This Row],[Edad]],CONTRATOS!TblRngEdad,2,1)</f>
        <v>20  o menos</v>
      </c>
      <c r="CO1150" s="141" t="str">
        <f aca="false">VLOOKUP(DATOS_[[#This Row],[Antigüedad]],TblRngAntg14[],2,1)</f>
        <v>0 a 1 años</v>
      </c>
    </row>
    <row r="1151" customFormat="false" ht="13.8" hidden="false" customHeight="false" outlineLevel="0" collapsed="false">
      <c r="D1151" s="128"/>
      <c r="E1151" s="129"/>
      <c r="F1151" s="129"/>
      <c r="G1151" s="129"/>
      <c r="H1151" s="130"/>
      <c r="I1151" s="131"/>
      <c r="J1151" s="128"/>
      <c r="K1151" s="132"/>
      <c r="L1151" s="132"/>
      <c r="M1151" s="133"/>
      <c r="N1151" s="133"/>
      <c r="O1151" s="133"/>
      <c r="P1151" s="129"/>
      <c r="Z1151" s="74"/>
      <c r="AA1151" s="75"/>
      <c r="AB1151" s="75"/>
      <c r="AC1151" s="129"/>
      <c r="AD1151" s="134"/>
      <c r="AE1151" s="134"/>
      <c r="AF1151" s="134"/>
      <c r="AG1151" s="134"/>
      <c r="AH1151" s="134"/>
      <c r="AI1151" s="134"/>
      <c r="AJ1151" s="134"/>
      <c r="AK1151" s="134"/>
      <c r="AL1151" s="134"/>
      <c r="AM1151" s="134"/>
      <c r="AN1151" s="134"/>
      <c r="AO1151" s="134"/>
      <c r="AP1151" s="134"/>
      <c r="AQ1151" s="134"/>
      <c r="AR1151" s="134"/>
      <c r="AS1151" s="134"/>
      <c r="AT1151" s="134"/>
      <c r="AU1151" s="134"/>
      <c r="AV1151" s="134"/>
      <c r="AW1151" s="134"/>
      <c r="AX1151" s="134"/>
      <c r="AY1151" s="134"/>
      <c r="AZ1151" s="134"/>
      <c r="BA1151" s="134"/>
      <c r="BB1151" s="134"/>
      <c r="BC1151" s="134"/>
      <c r="BD1151" s="134"/>
      <c r="BE1151" s="134"/>
      <c r="BF1151" s="134"/>
      <c r="BG1151" s="134"/>
      <c r="BH1151" s="134"/>
      <c r="BI1151" s="134"/>
      <c r="BJ1151" s="134"/>
      <c r="BK1151" s="134"/>
      <c r="BL1151" s="134"/>
      <c r="BM1151" s="135"/>
      <c r="BN1151" s="136" t="n">
        <f aca="false">+MAX($D$3,DATOS_[[#This Row],[Fecha Inicio Sit. Contract.]])</f>
        <v>0</v>
      </c>
      <c r="BO1151" s="136" t="n">
        <f aca="false">+MIN($D$4,DATOS_[[#This Row],[Fecha Fin Sit. Contract.]])</f>
        <v>0</v>
      </c>
      <c r="BP1151" s="137" t="n">
        <f aca="false">+DATOS_[[#This Row],[% de jornada]]*IF(DATOS_[[#This Row],[% jornada reducida]]="",1,DATOS_[[#This Row],[% jornada reducida]])</f>
        <v>0</v>
      </c>
      <c r="BQ1151" s="137" t="n">
        <f aca="false">+(DATOS_[[#This Row],[F.fin.cal]]-DATOS_[[#This Row],[F.ini.cal]]+1)/($D$4-$D$3+1)</f>
        <v>1</v>
      </c>
      <c r="BR1151" s="137" t="str">
        <f aca="false">IF(OR(AND(DATOS_[[#This Row],[Fecha Fin Contrato]]&lt;$D$3,DATOS_[[#This Row],[Fecha Fin Contrato]]&lt;&gt;""),DATOS_[[#This Row],[Fecha de Contratación]]&gt;$D$4),"Fuera","Dentro")</f>
        <v>Dentro</v>
      </c>
      <c r="BS1151" s="137" t="str">
        <f aca="false" t="array" ref="BS1151:BS1151">IF(MAX(IF(DATOS_[id]=DATOS_[[#This Row],[id]],DATOS_[F.fin.cal]))=DATOS_[[#This Row],[F.fin.cal]],"Sí","NO")</f>
        <v>Sí</v>
      </c>
      <c r="BT1151" s="137" t="str">
        <f aca="false">IF(AND(DATOS_[[#This Row],[% normaliz]]&lt;&gt;1,DATOS_[[#This Row],[% anualiz]]=1),"Sí","NO")</f>
        <v>Sí</v>
      </c>
      <c r="BU1151" s="137" t="str">
        <f aca="false">IF(AND(DATOS_[[#This Row],[% normaliz]]=1,DATOS_[[#This Row],[% anualiz]]&lt;&gt;1),"Sí","NO")</f>
        <v>NO</v>
      </c>
      <c r="BV1151" s="137" t="str">
        <f aca="false">IF(AND(DATOS_[[#This Row],[% normaliz]]&lt;&gt;1,DATOS_[[#This Row],[% anualiz]]&lt;&gt;1),"Sí","NO")</f>
        <v>NO</v>
      </c>
      <c r="BW1151" s="137" t="str">
        <f aca="false">+IF(DATOS_[[#This Row],[% normaliz]]*DATOS_[[#This Row],[% anualiz]]=1,"NO","Sí")</f>
        <v>Sí</v>
      </c>
      <c r="BX1151" s="138" t="e">
        <f aca="false">(DATOS_[[#This Row],[S.BASE]]*(1/DATOS_[[#This Row],[% normaliz]])*(1/DATOS_[[#This Row],[% anualiz]]))*IF(DATOS_[[#This Row],[Check Equiparado]]="Sí",1,0)</f>
        <v>#DIV/0!</v>
      </c>
      <c r="BY1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1" s="138" t="e">
        <f aca="false">+DATOS_[[#This Row],[SALARIO BASE Eq]]+DATOS_[[#This Row],[Tot COMPL.SAL Eq]]</f>
        <v>#DIV/0!</v>
      </c>
      <c r="CA1151" s="138" t="e">
        <f aca="false" t="array" ref="CA1151:CA1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1" s="138" t="e">
        <f aca="false">+DATOS_[[#This Row],[TOTAL SALARIO Eq]]+DATOS_[[#This Row],[Tot Extrasalarial Eq]]</f>
        <v>#DIV/0!</v>
      </c>
      <c r="CC1151" s="139" t="n">
        <f aca="false">DATOS_[[#This Row],[S.BASE]]</f>
        <v>0</v>
      </c>
      <c r="CD1151" s="139" t="n">
        <f aca="false">+SUM(DATOS_[[#This Row],[Conc.Sal.01]:[Conc.Sal.30]])</f>
        <v>0</v>
      </c>
      <c r="CE1151" s="139" t="n">
        <f aca="false">+DATOS_[[#This Row],[SALARIO BASE Ef]]+DATOS_[[#This Row],[Tot COMPL.SAL Ef]]</f>
        <v>0</v>
      </c>
      <c r="CF1151" s="139" t="n">
        <f aca="false">+SUM(DATOS_[[#This Row],[C.Extra.01]:[C.Extra.05]])</f>
        <v>0</v>
      </c>
      <c r="CG1151" s="139" t="n">
        <f aca="false">+DATOS_[[#This Row],[TOTAL SALARIO Ef]]+DATOS_[[#This Row],[Tot Extrasalarial Ef]]</f>
        <v>0</v>
      </c>
      <c r="CH1151" s="140" t="n">
        <f aca="false">MIN(IF(DATOS_[[#This Row],[Fecha Fin Contrato]]="",$D$4,DATOS_[[#This Row],[Fecha Fin Contrato]]),$D$4)-MAX(DATOS_[[#This Row],[Fecha de Contratación]],$D$3)+1</f>
        <v>1</v>
      </c>
      <c r="CI1151" s="141" t="str">
        <f aca="false">IF(COUNTIFS(DATOS_[id],DATOS_[[#This Row],[id]])&gt;1,DATOS_[[#This Row],[id]],"")</f>
        <v/>
      </c>
      <c r="CJ1151" s="141" t="n">
        <f aca="false">(Inicio!$G$10-DATOS_[[#This Row],[Fecha Nacimiento]])/365.25</f>
        <v>0</v>
      </c>
      <c r="CK1151" s="141" t="n">
        <f aca="false">(Inicio!$G$10-DATOS_[[#This Row],[Fecha de Antigüedad]])/365.25</f>
        <v>0</v>
      </c>
      <c r="CL1151" s="141" t="e">
        <f aca="false">+VLOOKUP(DATOS_[[#This Row],[Clave de Contrato]],TblTiposContrato13[],3,0)</f>
        <v>#N/A</v>
      </c>
      <c r="CM1151" s="141" t="e">
        <f aca="false">+VLOOKUP(DATOS_[[#This Row],[Clave de Contrato]],TblTiposContrato13[],4,0)</f>
        <v>#N/A</v>
      </c>
      <c r="CN1151" s="141" t="str">
        <f aca="false">VLOOKUP(DATOS_[[#This Row],[Edad]],CONTRATOS!TblRngEdad,2,1)</f>
        <v>20  o menos</v>
      </c>
      <c r="CO1151" s="141" t="str">
        <f aca="false">VLOOKUP(DATOS_[[#This Row],[Antigüedad]],TblRngAntg14[],2,1)</f>
        <v>0 a 1 años</v>
      </c>
    </row>
    <row r="1152" customFormat="false" ht="13.8" hidden="false" customHeight="false" outlineLevel="0" collapsed="false">
      <c r="D1152" s="128"/>
      <c r="E1152" s="129"/>
      <c r="F1152" s="129"/>
      <c r="G1152" s="129"/>
      <c r="H1152" s="130"/>
      <c r="I1152" s="131"/>
      <c r="J1152" s="128"/>
      <c r="K1152" s="132"/>
      <c r="L1152" s="132"/>
      <c r="M1152" s="133"/>
      <c r="N1152" s="133"/>
      <c r="O1152" s="133"/>
      <c r="P1152" s="129"/>
      <c r="Z1152" s="74"/>
      <c r="AA1152" s="75"/>
      <c r="AB1152" s="75"/>
      <c r="AC1152" s="129"/>
      <c r="AD1152" s="134"/>
      <c r="AE1152" s="134"/>
      <c r="AF1152" s="134"/>
      <c r="AG1152" s="134"/>
      <c r="AH1152" s="134"/>
      <c r="AI1152" s="134"/>
      <c r="AJ1152" s="134"/>
      <c r="AK1152" s="134"/>
      <c r="AL1152" s="134"/>
      <c r="AM1152" s="134"/>
      <c r="AN1152" s="134"/>
      <c r="AO1152" s="134"/>
      <c r="AP1152" s="134"/>
      <c r="AQ1152" s="134"/>
      <c r="AR1152" s="134"/>
      <c r="AS1152" s="134"/>
      <c r="AT1152" s="134"/>
      <c r="AU1152" s="134"/>
      <c r="AV1152" s="134"/>
      <c r="AW1152" s="134"/>
      <c r="AX1152" s="134"/>
      <c r="AY1152" s="134"/>
      <c r="AZ1152" s="134"/>
      <c r="BA1152" s="134"/>
      <c r="BB1152" s="134"/>
      <c r="BC1152" s="134"/>
      <c r="BD1152" s="134"/>
      <c r="BE1152" s="134"/>
      <c r="BF1152" s="134"/>
      <c r="BG1152" s="134"/>
      <c r="BH1152" s="134"/>
      <c r="BI1152" s="134"/>
      <c r="BJ1152" s="134"/>
      <c r="BK1152" s="134"/>
      <c r="BL1152" s="134"/>
      <c r="BM1152" s="135"/>
      <c r="BN1152" s="136" t="n">
        <f aca="false">+MAX($D$3,DATOS_[[#This Row],[Fecha Inicio Sit. Contract.]])</f>
        <v>0</v>
      </c>
      <c r="BO1152" s="136" t="n">
        <f aca="false">+MIN($D$4,DATOS_[[#This Row],[Fecha Fin Sit. Contract.]])</f>
        <v>0</v>
      </c>
      <c r="BP1152" s="137" t="n">
        <f aca="false">+DATOS_[[#This Row],[% de jornada]]*IF(DATOS_[[#This Row],[% jornada reducida]]="",1,DATOS_[[#This Row],[% jornada reducida]])</f>
        <v>0</v>
      </c>
      <c r="BQ1152" s="137" t="n">
        <f aca="false">+(DATOS_[[#This Row],[F.fin.cal]]-DATOS_[[#This Row],[F.ini.cal]]+1)/($D$4-$D$3+1)</f>
        <v>1</v>
      </c>
      <c r="BR1152" s="137" t="str">
        <f aca="false">IF(OR(AND(DATOS_[[#This Row],[Fecha Fin Contrato]]&lt;$D$3,DATOS_[[#This Row],[Fecha Fin Contrato]]&lt;&gt;""),DATOS_[[#This Row],[Fecha de Contratación]]&gt;$D$4),"Fuera","Dentro")</f>
        <v>Dentro</v>
      </c>
      <c r="BS1152" s="137" t="str">
        <f aca="false" t="array" ref="BS1152:BS1152">IF(MAX(IF(DATOS_[id]=DATOS_[[#This Row],[id]],DATOS_[F.fin.cal]))=DATOS_[[#This Row],[F.fin.cal]],"Sí","NO")</f>
        <v>Sí</v>
      </c>
      <c r="BT1152" s="137" t="str">
        <f aca="false">IF(AND(DATOS_[[#This Row],[% normaliz]]&lt;&gt;1,DATOS_[[#This Row],[% anualiz]]=1),"Sí","NO")</f>
        <v>Sí</v>
      </c>
      <c r="BU1152" s="137" t="str">
        <f aca="false">IF(AND(DATOS_[[#This Row],[% normaliz]]=1,DATOS_[[#This Row],[% anualiz]]&lt;&gt;1),"Sí","NO")</f>
        <v>NO</v>
      </c>
      <c r="BV1152" s="137" t="str">
        <f aca="false">IF(AND(DATOS_[[#This Row],[% normaliz]]&lt;&gt;1,DATOS_[[#This Row],[% anualiz]]&lt;&gt;1),"Sí","NO")</f>
        <v>NO</v>
      </c>
      <c r="BW1152" s="137" t="str">
        <f aca="false">+IF(DATOS_[[#This Row],[% normaliz]]*DATOS_[[#This Row],[% anualiz]]=1,"NO","Sí")</f>
        <v>Sí</v>
      </c>
      <c r="BX1152" s="138" t="e">
        <f aca="false">(DATOS_[[#This Row],[S.BASE]]*(1/DATOS_[[#This Row],[% normaliz]])*(1/DATOS_[[#This Row],[% anualiz]]))*IF(DATOS_[[#This Row],[Check Equiparado]]="Sí",1,0)</f>
        <v>#DIV/0!</v>
      </c>
      <c r="BY1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2" s="138" t="e">
        <f aca="false">+DATOS_[[#This Row],[SALARIO BASE Eq]]+DATOS_[[#This Row],[Tot COMPL.SAL Eq]]</f>
        <v>#DIV/0!</v>
      </c>
      <c r="CA1152" s="138" t="e">
        <f aca="false" t="array" ref="CA1152:CA1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2" s="138" t="e">
        <f aca="false">+DATOS_[[#This Row],[TOTAL SALARIO Eq]]+DATOS_[[#This Row],[Tot Extrasalarial Eq]]</f>
        <v>#DIV/0!</v>
      </c>
      <c r="CC1152" s="139" t="n">
        <f aca="false">DATOS_[[#This Row],[S.BASE]]</f>
        <v>0</v>
      </c>
      <c r="CD1152" s="139" t="n">
        <f aca="false">+SUM(DATOS_[[#This Row],[Conc.Sal.01]:[Conc.Sal.30]])</f>
        <v>0</v>
      </c>
      <c r="CE1152" s="139" t="n">
        <f aca="false">+DATOS_[[#This Row],[SALARIO BASE Ef]]+DATOS_[[#This Row],[Tot COMPL.SAL Ef]]</f>
        <v>0</v>
      </c>
      <c r="CF1152" s="139" t="n">
        <f aca="false">+SUM(DATOS_[[#This Row],[C.Extra.01]:[C.Extra.05]])</f>
        <v>0</v>
      </c>
      <c r="CG1152" s="139" t="n">
        <f aca="false">+DATOS_[[#This Row],[TOTAL SALARIO Ef]]+DATOS_[[#This Row],[Tot Extrasalarial Ef]]</f>
        <v>0</v>
      </c>
      <c r="CH1152" s="140" t="n">
        <f aca="false">MIN(IF(DATOS_[[#This Row],[Fecha Fin Contrato]]="",$D$4,DATOS_[[#This Row],[Fecha Fin Contrato]]),$D$4)-MAX(DATOS_[[#This Row],[Fecha de Contratación]],$D$3)+1</f>
        <v>1</v>
      </c>
      <c r="CI1152" s="141" t="str">
        <f aca="false">IF(COUNTIFS(DATOS_[id],DATOS_[[#This Row],[id]])&gt;1,DATOS_[[#This Row],[id]],"")</f>
        <v/>
      </c>
      <c r="CJ1152" s="141" t="n">
        <f aca="false">(Inicio!$G$10-DATOS_[[#This Row],[Fecha Nacimiento]])/365.25</f>
        <v>0</v>
      </c>
      <c r="CK1152" s="141" t="n">
        <f aca="false">(Inicio!$G$10-DATOS_[[#This Row],[Fecha de Antigüedad]])/365.25</f>
        <v>0</v>
      </c>
      <c r="CL1152" s="141" t="e">
        <f aca="false">+VLOOKUP(DATOS_[[#This Row],[Clave de Contrato]],TblTiposContrato13[],3,0)</f>
        <v>#N/A</v>
      </c>
      <c r="CM1152" s="141" t="e">
        <f aca="false">+VLOOKUP(DATOS_[[#This Row],[Clave de Contrato]],TblTiposContrato13[],4,0)</f>
        <v>#N/A</v>
      </c>
      <c r="CN1152" s="141" t="str">
        <f aca="false">VLOOKUP(DATOS_[[#This Row],[Edad]],CONTRATOS!TblRngEdad,2,1)</f>
        <v>20  o menos</v>
      </c>
      <c r="CO1152" s="141" t="str">
        <f aca="false">VLOOKUP(DATOS_[[#This Row],[Antigüedad]],TblRngAntg14[],2,1)</f>
        <v>0 a 1 años</v>
      </c>
    </row>
    <row r="1153" customFormat="false" ht="13.8" hidden="false" customHeight="false" outlineLevel="0" collapsed="false">
      <c r="D1153" s="128"/>
      <c r="E1153" s="129"/>
      <c r="F1153" s="129"/>
      <c r="G1153" s="129"/>
      <c r="H1153" s="130"/>
      <c r="I1153" s="131"/>
      <c r="J1153" s="128"/>
      <c r="K1153" s="132"/>
      <c r="L1153" s="132"/>
      <c r="M1153" s="133"/>
      <c r="N1153" s="133"/>
      <c r="O1153" s="133"/>
      <c r="P1153" s="129"/>
      <c r="Z1153" s="74"/>
      <c r="AA1153" s="75"/>
      <c r="AB1153" s="75"/>
      <c r="AC1153" s="129"/>
      <c r="AD1153" s="134"/>
      <c r="AE1153" s="134"/>
      <c r="AF1153" s="134"/>
      <c r="AG1153" s="134"/>
      <c r="AH1153" s="134"/>
      <c r="AI1153" s="134"/>
      <c r="AJ1153" s="134"/>
      <c r="AK1153" s="134"/>
      <c r="AL1153" s="134"/>
      <c r="AM1153" s="134"/>
      <c r="AN1153" s="134"/>
      <c r="AO1153" s="134"/>
      <c r="AP1153" s="134"/>
      <c r="AQ1153" s="134"/>
      <c r="AR1153" s="134"/>
      <c r="AS1153" s="134"/>
      <c r="AT1153" s="134"/>
      <c r="AU1153" s="134"/>
      <c r="AV1153" s="134"/>
      <c r="AW1153" s="134"/>
      <c r="AX1153" s="134"/>
      <c r="AY1153" s="134"/>
      <c r="AZ1153" s="134"/>
      <c r="BA1153" s="134"/>
      <c r="BB1153" s="134"/>
      <c r="BC1153" s="134"/>
      <c r="BD1153" s="134"/>
      <c r="BE1153" s="134"/>
      <c r="BF1153" s="134"/>
      <c r="BG1153" s="134"/>
      <c r="BH1153" s="134"/>
      <c r="BI1153" s="134"/>
      <c r="BJ1153" s="134"/>
      <c r="BK1153" s="134"/>
      <c r="BL1153" s="134"/>
      <c r="BM1153" s="135"/>
      <c r="BN1153" s="136" t="n">
        <f aca="false">+MAX($D$3,DATOS_[[#This Row],[Fecha Inicio Sit. Contract.]])</f>
        <v>0</v>
      </c>
      <c r="BO1153" s="136" t="n">
        <f aca="false">+MIN($D$4,DATOS_[[#This Row],[Fecha Fin Sit. Contract.]])</f>
        <v>0</v>
      </c>
      <c r="BP1153" s="137" t="n">
        <f aca="false">+DATOS_[[#This Row],[% de jornada]]*IF(DATOS_[[#This Row],[% jornada reducida]]="",1,DATOS_[[#This Row],[% jornada reducida]])</f>
        <v>0</v>
      </c>
      <c r="BQ1153" s="137" t="n">
        <f aca="false">+(DATOS_[[#This Row],[F.fin.cal]]-DATOS_[[#This Row],[F.ini.cal]]+1)/($D$4-$D$3+1)</f>
        <v>1</v>
      </c>
      <c r="BR1153" s="137" t="str">
        <f aca="false">IF(OR(AND(DATOS_[[#This Row],[Fecha Fin Contrato]]&lt;$D$3,DATOS_[[#This Row],[Fecha Fin Contrato]]&lt;&gt;""),DATOS_[[#This Row],[Fecha de Contratación]]&gt;$D$4),"Fuera","Dentro")</f>
        <v>Dentro</v>
      </c>
      <c r="BS1153" s="137" t="str">
        <f aca="false" t="array" ref="BS1153:BS1153">IF(MAX(IF(DATOS_[id]=DATOS_[[#This Row],[id]],DATOS_[F.fin.cal]))=DATOS_[[#This Row],[F.fin.cal]],"Sí","NO")</f>
        <v>Sí</v>
      </c>
      <c r="BT1153" s="137" t="str">
        <f aca="false">IF(AND(DATOS_[[#This Row],[% normaliz]]&lt;&gt;1,DATOS_[[#This Row],[% anualiz]]=1),"Sí","NO")</f>
        <v>Sí</v>
      </c>
      <c r="BU1153" s="137" t="str">
        <f aca="false">IF(AND(DATOS_[[#This Row],[% normaliz]]=1,DATOS_[[#This Row],[% anualiz]]&lt;&gt;1),"Sí","NO")</f>
        <v>NO</v>
      </c>
      <c r="BV1153" s="137" t="str">
        <f aca="false">IF(AND(DATOS_[[#This Row],[% normaliz]]&lt;&gt;1,DATOS_[[#This Row],[% anualiz]]&lt;&gt;1),"Sí","NO")</f>
        <v>NO</v>
      </c>
      <c r="BW1153" s="137" t="str">
        <f aca="false">+IF(DATOS_[[#This Row],[% normaliz]]*DATOS_[[#This Row],[% anualiz]]=1,"NO","Sí")</f>
        <v>Sí</v>
      </c>
      <c r="BX1153" s="138" t="e">
        <f aca="false">(DATOS_[[#This Row],[S.BASE]]*(1/DATOS_[[#This Row],[% normaliz]])*(1/DATOS_[[#This Row],[% anualiz]]))*IF(DATOS_[[#This Row],[Check Equiparado]]="Sí",1,0)</f>
        <v>#DIV/0!</v>
      </c>
      <c r="BY1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3" s="138" t="e">
        <f aca="false">+DATOS_[[#This Row],[SALARIO BASE Eq]]+DATOS_[[#This Row],[Tot COMPL.SAL Eq]]</f>
        <v>#DIV/0!</v>
      </c>
      <c r="CA1153" s="138" t="e">
        <f aca="false" t="array" ref="CA1153:CA1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3" s="138" t="e">
        <f aca="false">+DATOS_[[#This Row],[TOTAL SALARIO Eq]]+DATOS_[[#This Row],[Tot Extrasalarial Eq]]</f>
        <v>#DIV/0!</v>
      </c>
      <c r="CC1153" s="139" t="n">
        <f aca="false">DATOS_[[#This Row],[S.BASE]]</f>
        <v>0</v>
      </c>
      <c r="CD1153" s="139" t="n">
        <f aca="false">+SUM(DATOS_[[#This Row],[Conc.Sal.01]:[Conc.Sal.30]])</f>
        <v>0</v>
      </c>
      <c r="CE1153" s="139" t="n">
        <f aca="false">+DATOS_[[#This Row],[SALARIO BASE Ef]]+DATOS_[[#This Row],[Tot COMPL.SAL Ef]]</f>
        <v>0</v>
      </c>
      <c r="CF1153" s="139" t="n">
        <f aca="false">+SUM(DATOS_[[#This Row],[C.Extra.01]:[C.Extra.05]])</f>
        <v>0</v>
      </c>
      <c r="CG1153" s="139" t="n">
        <f aca="false">+DATOS_[[#This Row],[TOTAL SALARIO Ef]]+DATOS_[[#This Row],[Tot Extrasalarial Ef]]</f>
        <v>0</v>
      </c>
      <c r="CH1153" s="140" t="n">
        <f aca="false">MIN(IF(DATOS_[[#This Row],[Fecha Fin Contrato]]="",$D$4,DATOS_[[#This Row],[Fecha Fin Contrato]]),$D$4)-MAX(DATOS_[[#This Row],[Fecha de Contratación]],$D$3)+1</f>
        <v>1</v>
      </c>
      <c r="CI1153" s="141" t="str">
        <f aca="false">IF(COUNTIFS(DATOS_[id],DATOS_[[#This Row],[id]])&gt;1,DATOS_[[#This Row],[id]],"")</f>
        <v/>
      </c>
      <c r="CJ1153" s="141" t="n">
        <f aca="false">(Inicio!$G$10-DATOS_[[#This Row],[Fecha Nacimiento]])/365.25</f>
        <v>0</v>
      </c>
      <c r="CK1153" s="141" t="n">
        <f aca="false">(Inicio!$G$10-DATOS_[[#This Row],[Fecha de Antigüedad]])/365.25</f>
        <v>0</v>
      </c>
      <c r="CL1153" s="141" t="e">
        <f aca="false">+VLOOKUP(DATOS_[[#This Row],[Clave de Contrato]],TblTiposContrato13[],3,0)</f>
        <v>#N/A</v>
      </c>
      <c r="CM1153" s="141" t="e">
        <f aca="false">+VLOOKUP(DATOS_[[#This Row],[Clave de Contrato]],TblTiposContrato13[],4,0)</f>
        <v>#N/A</v>
      </c>
      <c r="CN1153" s="141" t="str">
        <f aca="false">VLOOKUP(DATOS_[[#This Row],[Edad]],CONTRATOS!TblRngEdad,2,1)</f>
        <v>20  o menos</v>
      </c>
      <c r="CO1153" s="141" t="str">
        <f aca="false">VLOOKUP(DATOS_[[#This Row],[Antigüedad]],TblRngAntg14[],2,1)</f>
        <v>0 a 1 años</v>
      </c>
    </row>
    <row r="1154" customFormat="false" ht="13.8" hidden="false" customHeight="false" outlineLevel="0" collapsed="false">
      <c r="D1154" s="128"/>
      <c r="E1154" s="129"/>
      <c r="F1154" s="129"/>
      <c r="G1154" s="129"/>
      <c r="H1154" s="130"/>
      <c r="I1154" s="131"/>
      <c r="J1154" s="128"/>
      <c r="K1154" s="132"/>
      <c r="L1154" s="132"/>
      <c r="M1154" s="133"/>
      <c r="N1154" s="133"/>
      <c r="O1154" s="133"/>
      <c r="P1154" s="129"/>
      <c r="Z1154" s="74"/>
      <c r="AA1154" s="75"/>
      <c r="AB1154" s="75"/>
      <c r="AC1154" s="129"/>
      <c r="AD1154" s="134"/>
      <c r="AE1154" s="134"/>
      <c r="AF1154" s="134"/>
      <c r="AG1154" s="134"/>
      <c r="AH1154" s="134"/>
      <c r="AI1154" s="134"/>
      <c r="AJ1154" s="134"/>
      <c r="AK1154" s="134"/>
      <c r="AL1154" s="134"/>
      <c r="AM1154" s="134"/>
      <c r="AN1154" s="134"/>
      <c r="AO1154" s="134"/>
      <c r="AP1154" s="134"/>
      <c r="AQ1154" s="134"/>
      <c r="AR1154" s="134"/>
      <c r="AS1154" s="134"/>
      <c r="AT1154" s="134"/>
      <c r="AU1154" s="134"/>
      <c r="AV1154" s="134"/>
      <c r="AW1154" s="134"/>
      <c r="AX1154" s="134"/>
      <c r="AY1154" s="134"/>
      <c r="AZ1154" s="134"/>
      <c r="BA1154" s="134"/>
      <c r="BB1154" s="134"/>
      <c r="BC1154" s="134"/>
      <c r="BD1154" s="134"/>
      <c r="BE1154" s="134"/>
      <c r="BF1154" s="134"/>
      <c r="BG1154" s="134"/>
      <c r="BH1154" s="134"/>
      <c r="BI1154" s="134"/>
      <c r="BJ1154" s="134"/>
      <c r="BK1154" s="134"/>
      <c r="BL1154" s="134"/>
      <c r="BM1154" s="135"/>
      <c r="BN1154" s="136" t="n">
        <f aca="false">+MAX($D$3,DATOS_[[#This Row],[Fecha Inicio Sit. Contract.]])</f>
        <v>0</v>
      </c>
      <c r="BO1154" s="136" t="n">
        <f aca="false">+MIN($D$4,DATOS_[[#This Row],[Fecha Fin Sit. Contract.]])</f>
        <v>0</v>
      </c>
      <c r="BP1154" s="137" t="n">
        <f aca="false">+DATOS_[[#This Row],[% de jornada]]*IF(DATOS_[[#This Row],[% jornada reducida]]="",1,DATOS_[[#This Row],[% jornada reducida]])</f>
        <v>0</v>
      </c>
      <c r="BQ1154" s="137" t="n">
        <f aca="false">+(DATOS_[[#This Row],[F.fin.cal]]-DATOS_[[#This Row],[F.ini.cal]]+1)/($D$4-$D$3+1)</f>
        <v>1</v>
      </c>
      <c r="BR1154" s="137" t="str">
        <f aca="false">IF(OR(AND(DATOS_[[#This Row],[Fecha Fin Contrato]]&lt;$D$3,DATOS_[[#This Row],[Fecha Fin Contrato]]&lt;&gt;""),DATOS_[[#This Row],[Fecha de Contratación]]&gt;$D$4),"Fuera","Dentro")</f>
        <v>Dentro</v>
      </c>
      <c r="BS1154" s="137" t="str">
        <f aca="false" t="array" ref="BS1154:BS1154">IF(MAX(IF(DATOS_[id]=DATOS_[[#This Row],[id]],DATOS_[F.fin.cal]))=DATOS_[[#This Row],[F.fin.cal]],"Sí","NO")</f>
        <v>Sí</v>
      </c>
      <c r="BT1154" s="137" t="str">
        <f aca="false">IF(AND(DATOS_[[#This Row],[% normaliz]]&lt;&gt;1,DATOS_[[#This Row],[% anualiz]]=1),"Sí","NO")</f>
        <v>Sí</v>
      </c>
      <c r="BU1154" s="137" t="str">
        <f aca="false">IF(AND(DATOS_[[#This Row],[% normaliz]]=1,DATOS_[[#This Row],[% anualiz]]&lt;&gt;1),"Sí","NO")</f>
        <v>NO</v>
      </c>
      <c r="BV1154" s="137" t="str">
        <f aca="false">IF(AND(DATOS_[[#This Row],[% normaliz]]&lt;&gt;1,DATOS_[[#This Row],[% anualiz]]&lt;&gt;1),"Sí","NO")</f>
        <v>NO</v>
      </c>
      <c r="BW1154" s="137" t="str">
        <f aca="false">+IF(DATOS_[[#This Row],[% normaliz]]*DATOS_[[#This Row],[% anualiz]]=1,"NO","Sí")</f>
        <v>Sí</v>
      </c>
      <c r="BX1154" s="138" t="e">
        <f aca="false">(DATOS_[[#This Row],[S.BASE]]*(1/DATOS_[[#This Row],[% normaliz]])*(1/DATOS_[[#This Row],[% anualiz]]))*IF(DATOS_[[#This Row],[Check Equiparado]]="Sí",1,0)</f>
        <v>#DIV/0!</v>
      </c>
      <c r="BY1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4" s="138" t="e">
        <f aca="false">+DATOS_[[#This Row],[SALARIO BASE Eq]]+DATOS_[[#This Row],[Tot COMPL.SAL Eq]]</f>
        <v>#DIV/0!</v>
      </c>
      <c r="CA1154" s="138" t="e">
        <f aca="false" t="array" ref="CA1154:CA1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4" s="138" t="e">
        <f aca="false">+DATOS_[[#This Row],[TOTAL SALARIO Eq]]+DATOS_[[#This Row],[Tot Extrasalarial Eq]]</f>
        <v>#DIV/0!</v>
      </c>
      <c r="CC1154" s="139" t="n">
        <f aca="false">DATOS_[[#This Row],[S.BASE]]</f>
        <v>0</v>
      </c>
      <c r="CD1154" s="139" t="n">
        <f aca="false">+SUM(DATOS_[[#This Row],[Conc.Sal.01]:[Conc.Sal.30]])</f>
        <v>0</v>
      </c>
      <c r="CE1154" s="139" t="n">
        <f aca="false">+DATOS_[[#This Row],[SALARIO BASE Ef]]+DATOS_[[#This Row],[Tot COMPL.SAL Ef]]</f>
        <v>0</v>
      </c>
      <c r="CF1154" s="139" t="n">
        <f aca="false">+SUM(DATOS_[[#This Row],[C.Extra.01]:[C.Extra.05]])</f>
        <v>0</v>
      </c>
      <c r="CG1154" s="139" t="n">
        <f aca="false">+DATOS_[[#This Row],[TOTAL SALARIO Ef]]+DATOS_[[#This Row],[Tot Extrasalarial Ef]]</f>
        <v>0</v>
      </c>
      <c r="CH1154" s="140" t="n">
        <f aca="false">MIN(IF(DATOS_[[#This Row],[Fecha Fin Contrato]]="",$D$4,DATOS_[[#This Row],[Fecha Fin Contrato]]),$D$4)-MAX(DATOS_[[#This Row],[Fecha de Contratación]],$D$3)+1</f>
        <v>1</v>
      </c>
      <c r="CI1154" s="141" t="str">
        <f aca="false">IF(COUNTIFS(DATOS_[id],DATOS_[[#This Row],[id]])&gt;1,DATOS_[[#This Row],[id]],"")</f>
        <v/>
      </c>
      <c r="CJ1154" s="141" t="n">
        <f aca="false">(Inicio!$G$10-DATOS_[[#This Row],[Fecha Nacimiento]])/365.25</f>
        <v>0</v>
      </c>
      <c r="CK1154" s="141" t="n">
        <f aca="false">(Inicio!$G$10-DATOS_[[#This Row],[Fecha de Antigüedad]])/365.25</f>
        <v>0</v>
      </c>
      <c r="CL1154" s="141" t="e">
        <f aca="false">+VLOOKUP(DATOS_[[#This Row],[Clave de Contrato]],TblTiposContrato13[],3,0)</f>
        <v>#N/A</v>
      </c>
      <c r="CM1154" s="141" t="e">
        <f aca="false">+VLOOKUP(DATOS_[[#This Row],[Clave de Contrato]],TblTiposContrato13[],4,0)</f>
        <v>#N/A</v>
      </c>
      <c r="CN1154" s="141" t="str">
        <f aca="false">VLOOKUP(DATOS_[[#This Row],[Edad]],CONTRATOS!TblRngEdad,2,1)</f>
        <v>20  o menos</v>
      </c>
      <c r="CO1154" s="141" t="str">
        <f aca="false">VLOOKUP(DATOS_[[#This Row],[Antigüedad]],TblRngAntg14[],2,1)</f>
        <v>0 a 1 años</v>
      </c>
    </row>
    <row r="1155" customFormat="false" ht="13.8" hidden="false" customHeight="false" outlineLevel="0" collapsed="false">
      <c r="D1155" s="128"/>
      <c r="E1155" s="129"/>
      <c r="F1155" s="129"/>
      <c r="G1155" s="129"/>
      <c r="H1155" s="130"/>
      <c r="I1155" s="131"/>
      <c r="J1155" s="128"/>
      <c r="K1155" s="132"/>
      <c r="L1155" s="132"/>
      <c r="M1155" s="133"/>
      <c r="N1155" s="133"/>
      <c r="O1155" s="133"/>
      <c r="P1155" s="129"/>
      <c r="Z1155" s="74"/>
      <c r="AA1155" s="75"/>
      <c r="AB1155" s="75"/>
      <c r="AC1155" s="129"/>
      <c r="AD1155" s="134"/>
      <c r="AE1155" s="134"/>
      <c r="AF1155" s="134"/>
      <c r="AG1155" s="134"/>
      <c r="AH1155" s="134"/>
      <c r="AI1155" s="134"/>
      <c r="AJ1155" s="134"/>
      <c r="AK1155" s="134"/>
      <c r="AL1155" s="134"/>
      <c r="AM1155" s="134"/>
      <c r="AN1155" s="134"/>
      <c r="AO1155" s="134"/>
      <c r="AP1155" s="134"/>
      <c r="AQ1155" s="134"/>
      <c r="AR1155" s="134"/>
      <c r="AS1155" s="134"/>
      <c r="AT1155" s="134"/>
      <c r="AU1155" s="134"/>
      <c r="AV1155" s="134"/>
      <c r="AW1155" s="134"/>
      <c r="AX1155" s="134"/>
      <c r="AY1155" s="134"/>
      <c r="AZ1155" s="134"/>
      <c r="BA1155" s="134"/>
      <c r="BB1155" s="134"/>
      <c r="BC1155" s="134"/>
      <c r="BD1155" s="134"/>
      <c r="BE1155" s="134"/>
      <c r="BF1155" s="134"/>
      <c r="BG1155" s="134"/>
      <c r="BH1155" s="134"/>
      <c r="BI1155" s="134"/>
      <c r="BJ1155" s="134"/>
      <c r="BK1155" s="134"/>
      <c r="BL1155" s="134"/>
      <c r="BM1155" s="135"/>
      <c r="BN1155" s="136" t="n">
        <f aca="false">+MAX($D$3,DATOS_[[#This Row],[Fecha Inicio Sit. Contract.]])</f>
        <v>0</v>
      </c>
      <c r="BO1155" s="136" t="n">
        <f aca="false">+MIN($D$4,DATOS_[[#This Row],[Fecha Fin Sit. Contract.]])</f>
        <v>0</v>
      </c>
      <c r="BP1155" s="137" t="n">
        <f aca="false">+DATOS_[[#This Row],[% de jornada]]*IF(DATOS_[[#This Row],[% jornada reducida]]="",1,DATOS_[[#This Row],[% jornada reducida]])</f>
        <v>0</v>
      </c>
      <c r="BQ1155" s="137" t="n">
        <f aca="false">+(DATOS_[[#This Row],[F.fin.cal]]-DATOS_[[#This Row],[F.ini.cal]]+1)/($D$4-$D$3+1)</f>
        <v>1</v>
      </c>
      <c r="BR1155" s="137" t="str">
        <f aca="false">IF(OR(AND(DATOS_[[#This Row],[Fecha Fin Contrato]]&lt;$D$3,DATOS_[[#This Row],[Fecha Fin Contrato]]&lt;&gt;""),DATOS_[[#This Row],[Fecha de Contratación]]&gt;$D$4),"Fuera","Dentro")</f>
        <v>Dentro</v>
      </c>
      <c r="BS1155" s="137" t="str">
        <f aca="false" t="array" ref="BS1155:BS1155">IF(MAX(IF(DATOS_[id]=DATOS_[[#This Row],[id]],DATOS_[F.fin.cal]))=DATOS_[[#This Row],[F.fin.cal]],"Sí","NO")</f>
        <v>Sí</v>
      </c>
      <c r="BT1155" s="137" t="str">
        <f aca="false">IF(AND(DATOS_[[#This Row],[% normaliz]]&lt;&gt;1,DATOS_[[#This Row],[% anualiz]]=1),"Sí","NO")</f>
        <v>Sí</v>
      </c>
      <c r="BU1155" s="137" t="str">
        <f aca="false">IF(AND(DATOS_[[#This Row],[% normaliz]]=1,DATOS_[[#This Row],[% anualiz]]&lt;&gt;1),"Sí","NO")</f>
        <v>NO</v>
      </c>
      <c r="BV1155" s="137" t="str">
        <f aca="false">IF(AND(DATOS_[[#This Row],[% normaliz]]&lt;&gt;1,DATOS_[[#This Row],[% anualiz]]&lt;&gt;1),"Sí","NO")</f>
        <v>NO</v>
      </c>
      <c r="BW1155" s="137" t="str">
        <f aca="false">+IF(DATOS_[[#This Row],[% normaliz]]*DATOS_[[#This Row],[% anualiz]]=1,"NO","Sí")</f>
        <v>Sí</v>
      </c>
      <c r="BX1155" s="138" t="e">
        <f aca="false">(DATOS_[[#This Row],[S.BASE]]*(1/DATOS_[[#This Row],[% normaliz]])*(1/DATOS_[[#This Row],[% anualiz]]))*IF(DATOS_[[#This Row],[Check Equiparado]]="Sí",1,0)</f>
        <v>#DIV/0!</v>
      </c>
      <c r="BY1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5" s="138" t="e">
        <f aca="false">+DATOS_[[#This Row],[SALARIO BASE Eq]]+DATOS_[[#This Row],[Tot COMPL.SAL Eq]]</f>
        <v>#DIV/0!</v>
      </c>
      <c r="CA1155" s="138" t="e">
        <f aca="false" t="array" ref="CA1155:CA1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5" s="138" t="e">
        <f aca="false">+DATOS_[[#This Row],[TOTAL SALARIO Eq]]+DATOS_[[#This Row],[Tot Extrasalarial Eq]]</f>
        <v>#DIV/0!</v>
      </c>
      <c r="CC1155" s="139" t="n">
        <f aca="false">DATOS_[[#This Row],[S.BASE]]</f>
        <v>0</v>
      </c>
      <c r="CD1155" s="139" t="n">
        <f aca="false">+SUM(DATOS_[[#This Row],[Conc.Sal.01]:[Conc.Sal.30]])</f>
        <v>0</v>
      </c>
      <c r="CE1155" s="139" t="n">
        <f aca="false">+DATOS_[[#This Row],[SALARIO BASE Ef]]+DATOS_[[#This Row],[Tot COMPL.SAL Ef]]</f>
        <v>0</v>
      </c>
      <c r="CF1155" s="139" t="n">
        <f aca="false">+SUM(DATOS_[[#This Row],[C.Extra.01]:[C.Extra.05]])</f>
        <v>0</v>
      </c>
      <c r="CG1155" s="139" t="n">
        <f aca="false">+DATOS_[[#This Row],[TOTAL SALARIO Ef]]+DATOS_[[#This Row],[Tot Extrasalarial Ef]]</f>
        <v>0</v>
      </c>
      <c r="CH1155" s="140" t="n">
        <f aca="false">MIN(IF(DATOS_[[#This Row],[Fecha Fin Contrato]]="",$D$4,DATOS_[[#This Row],[Fecha Fin Contrato]]),$D$4)-MAX(DATOS_[[#This Row],[Fecha de Contratación]],$D$3)+1</f>
        <v>1</v>
      </c>
      <c r="CI1155" s="141" t="str">
        <f aca="false">IF(COUNTIFS(DATOS_[id],DATOS_[[#This Row],[id]])&gt;1,DATOS_[[#This Row],[id]],"")</f>
        <v/>
      </c>
      <c r="CJ1155" s="141" t="n">
        <f aca="false">(Inicio!$G$10-DATOS_[[#This Row],[Fecha Nacimiento]])/365.25</f>
        <v>0</v>
      </c>
      <c r="CK1155" s="141" t="n">
        <f aca="false">(Inicio!$G$10-DATOS_[[#This Row],[Fecha de Antigüedad]])/365.25</f>
        <v>0</v>
      </c>
      <c r="CL1155" s="141" t="e">
        <f aca="false">+VLOOKUP(DATOS_[[#This Row],[Clave de Contrato]],TblTiposContrato13[],3,0)</f>
        <v>#N/A</v>
      </c>
      <c r="CM1155" s="141" t="e">
        <f aca="false">+VLOOKUP(DATOS_[[#This Row],[Clave de Contrato]],TblTiposContrato13[],4,0)</f>
        <v>#N/A</v>
      </c>
      <c r="CN1155" s="141" t="str">
        <f aca="false">VLOOKUP(DATOS_[[#This Row],[Edad]],CONTRATOS!TblRngEdad,2,1)</f>
        <v>20  o menos</v>
      </c>
      <c r="CO1155" s="141" t="str">
        <f aca="false">VLOOKUP(DATOS_[[#This Row],[Antigüedad]],TblRngAntg14[],2,1)</f>
        <v>0 a 1 años</v>
      </c>
    </row>
    <row r="1156" customFormat="false" ht="13.8" hidden="false" customHeight="false" outlineLevel="0" collapsed="false">
      <c r="D1156" s="128"/>
      <c r="E1156" s="129"/>
      <c r="F1156" s="129"/>
      <c r="G1156" s="129"/>
      <c r="H1156" s="130"/>
      <c r="I1156" s="131"/>
      <c r="J1156" s="128"/>
      <c r="K1156" s="132"/>
      <c r="L1156" s="132"/>
      <c r="M1156" s="133"/>
      <c r="N1156" s="133"/>
      <c r="O1156" s="133"/>
      <c r="P1156" s="129"/>
      <c r="Z1156" s="74"/>
      <c r="AA1156" s="75"/>
      <c r="AB1156" s="75"/>
      <c r="AC1156" s="129"/>
      <c r="AD1156" s="134"/>
      <c r="AE1156" s="134"/>
      <c r="AF1156" s="134"/>
      <c r="AG1156" s="134"/>
      <c r="AH1156" s="134"/>
      <c r="AI1156" s="134"/>
      <c r="AJ1156" s="134"/>
      <c r="AK1156" s="134"/>
      <c r="AL1156" s="134"/>
      <c r="AM1156" s="134"/>
      <c r="AN1156" s="134"/>
      <c r="AO1156" s="134"/>
      <c r="AP1156" s="134"/>
      <c r="AQ1156" s="134"/>
      <c r="AR1156" s="134"/>
      <c r="AS1156" s="134"/>
      <c r="AT1156" s="134"/>
      <c r="AU1156" s="134"/>
      <c r="AV1156" s="134"/>
      <c r="AW1156" s="134"/>
      <c r="AX1156" s="134"/>
      <c r="AY1156" s="134"/>
      <c r="AZ1156" s="134"/>
      <c r="BA1156" s="134"/>
      <c r="BB1156" s="134"/>
      <c r="BC1156" s="134"/>
      <c r="BD1156" s="134"/>
      <c r="BE1156" s="134"/>
      <c r="BF1156" s="134"/>
      <c r="BG1156" s="134"/>
      <c r="BH1156" s="134"/>
      <c r="BI1156" s="134"/>
      <c r="BJ1156" s="134"/>
      <c r="BK1156" s="134"/>
      <c r="BL1156" s="134"/>
      <c r="BM1156" s="135"/>
      <c r="BN1156" s="136" t="n">
        <f aca="false">+MAX($D$3,DATOS_[[#This Row],[Fecha Inicio Sit. Contract.]])</f>
        <v>0</v>
      </c>
      <c r="BO1156" s="136" t="n">
        <f aca="false">+MIN($D$4,DATOS_[[#This Row],[Fecha Fin Sit. Contract.]])</f>
        <v>0</v>
      </c>
      <c r="BP1156" s="137" t="n">
        <f aca="false">+DATOS_[[#This Row],[% de jornada]]*IF(DATOS_[[#This Row],[% jornada reducida]]="",1,DATOS_[[#This Row],[% jornada reducida]])</f>
        <v>0</v>
      </c>
      <c r="BQ1156" s="137" t="n">
        <f aca="false">+(DATOS_[[#This Row],[F.fin.cal]]-DATOS_[[#This Row],[F.ini.cal]]+1)/($D$4-$D$3+1)</f>
        <v>1</v>
      </c>
      <c r="BR1156" s="137" t="str">
        <f aca="false">IF(OR(AND(DATOS_[[#This Row],[Fecha Fin Contrato]]&lt;$D$3,DATOS_[[#This Row],[Fecha Fin Contrato]]&lt;&gt;""),DATOS_[[#This Row],[Fecha de Contratación]]&gt;$D$4),"Fuera","Dentro")</f>
        <v>Dentro</v>
      </c>
      <c r="BS1156" s="137" t="str">
        <f aca="false" t="array" ref="BS1156:BS1156">IF(MAX(IF(DATOS_[id]=DATOS_[[#This Row],[id]],DATOS_[F.fin.cal]))=DATOS_[[#This Row],[F.fin.cal]],"Sí","NO")</f>
        <v>Sí</v>
      </c>
      <c r="BT1156" s="137" t="str">
        <f aca="false">IF(AND(DATOS_[[#This Row],[% normaliz]]&lt;&gt;1,DATOS_[[#This Row],[% anualiz]]=1),"Sí","NO")</f>
        <v>Sí</v>
      </c>
      <c r="BU1156" s="137" t="str">
        <f aca="false">IF(AND(DATOS_[[#This Row],[% normaliz]]=1,DATOS_[[#This Row],[% anualiz]]&lt;&gt;1),"Sí","NO")</f>
        <v>NO</v>
      </c>
      <c r="BV1156" s="137" t="str">
        <f aca="false">IF(AND(DATOS_[[#This Row],[% normaliz]]&lt;&gt;1,DATOS_[[#This Row],[% anualiz]]&lt;&gt;1),"Sí","NO")</f>
        <v>NO</v>
      </c>
      <c r="BW1156" s="137" t="str">
        <f aca="false">+IF(DATOS_[[#This Row],[% normaliz]]*DATOS_[[#This Row],[% anualiz]]=1,"NO","Sí")</f>
        <v>Sí</v>
      </c>
      <c r="BX1156" s="138" t="e">
        <f aca="false">(DATOS_[[#This Row],[S.BASE]]*(1/DATOS_[[#This Row],[% normaliz]])*(1/DATOS_[[#This Row],[% anualiz]]))*IF(DATOS_[[#This Row],[Check Equiparado]]="Sí",1,0)</f>
        <v>#DIV/0!</v>
      </c>
      <c r="BY1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6" s="138" t="e">
        <f aca="false">+DATOS_[[#This Row],[SALARIO BASE Eq]]+DATOS_[[#This Row],[Tot COMPL.SAL Eq]]</f>
        <v>#DIV/0!</v>
      </c>
      <c r="CA1156" s="138" t="e">
        <f aca="false" t="array" ref="CA1156:CA1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6" s="138" t="e">
        <f aca="false">+DATOS_[[#This Row],[TOTAL SALARIO Eq]]+DATOS_[[#This Row],[Tot Extrasalarial Eq]]</f>
        <v>#DIV/0!</v>
      </c>
      <c r="CC1156" s="139" t="n">
        <f aca="false">DATOS_[[#This Row],[S.BASE]]</f>
        <v>0</v>
      </c>
      <c r="CD1156" s="139" t="n">
        <f aca="false">+SUM(DATOS_[[#This Row],[Conc.Sal.01]:[Conc.Sal.30]])</f>
        <v>0</v>
      </c>
      <c r="CE1156" s="139" t="n">
        <f aca="false">+DATOS_[[#This Row],[SALARIO BASE Ef]]+DATOS_[[#This Row],[Tot COMPL.SAL Ef]]</f>
        <v>0</v>
      </c>
      <c r="CF1156" s="139" t="n">
        <f aca="false">+SUM(DATOS_[[#This Row],[C.Extra.01]:[C.Extra.05]])</f>
        <v>0</v>
      </c>
      <c r="CG1156" s="139" t="n">
        <f aca="false">+DATOS_[[#This Row],[TOTAL SALARIO Ef]]+DATOS_[[#This Row],[Tot Extrasalarial Ef]]</f>
        <v>0</v>
      </c>
      <c r="CH1156" s="140" t="n">
        <f aca="false">MIN(IF(DATOS_[[#This Row],[Fecha Fin Contrato]]="",$D$4,DATOS_[[#This Row],[Fecha Fin Contrato]]),$D$4)-MAX(DATOS_[[#This Row],[Fecha de Contratación]],$D$3)+1</f>
        <v>1</v>
      </c>
      <c r="CI1156" s="141" t="str">
        <f aca="false">IF(COUNTIFS(DATOS_[id],DATOS_[[#This Row],[id]])&gt;1,DATOS_[[#This Row],[id]],"")</f>
        <v/>
      </c>
      <c r="CJ1156" s="141" t="n">
        <f aca="false">(Inicio!$G$10-DATOS_[[#This Row],[Fecha Nacimiento]])/365.25</f>
        <v>0</v>
      </c>
      <c r="CK1156" s="141" t="n">
        <f aca="false">(Inicio!$G$10-DATOS_[[#This Row],[Fecha de Antigüedad]])/365.25</f>
        <v>0</v>
      </c>
      <c r="CL1156" s="141" t="e">
        <f aca="false">+VLOOKUP(DATOS_[[#This Row],[Clave de Contrato]],TblTiposContrato13[],3,0)</f>
        <v>#N/A</v>
      </c>
      <c r="CM1156" s="141" t="e">
        <f aca="false">+VLOOKUP(DATOS_[[#This Row],[Clave de Contrato]],TblTiposContrato13[],4,0)</f>
        <v>#N/A</v>
      </c>
      <c r="CN1156" s="141" t="str">
        <f aca="false">VLOOKUP(DATOS_[[#This Row],[Edad]],CONTRATOS!TblRngEdad,2,1)</f>
        <v>20  o menos</v>
      </c>
      <c r="CO1156" s="141" t="str">
        <f aca="false">VLOOKUP(DATOS_[[#This Row],[Antigüedad]],TblRngAntg14[],2,1)</f>
        <v>0 a 1 años</v>
      </c>
    </row>
    <row r="1157" customFormat="false" ht="13.8" hidden="false" customHeight="false" outlineLevel="0" collapsed="false">
      <c r="D1157" s="128"/>
      <c r="E1157" s="129"/>
      <c r="F1157" s="129"/>
      <c r="G1157" s="129"/>
      <c r="H1157" s="130"/>
      <c r="I1157" s="131"/>
      <c r="J1157" s="128"/>
      <c r="K1157" s="132"/>
      <c r="L1157" s="132"/>
      <c r="M1157" s="133"/>
      <c r="N1157" s="133"/>
      <c r="O1157" s="133"/>
      <c r="P1157" s="129"/>
      <c r="Z1157" s="74"/>
      <c r="AA1157" s="75"/>
      <c r="AB1157" s="75"/>
      <c r="AC1157" s="129"/>
      <c r="AD1157" s="134"/>
      <c r="AE1157" s="134"/>
      <c r="AF1157" s="134"/>
      <c r="AG1157" s="134"/>
      <c r="AH1157" s="134"/>
      <c r="AI1157" s="134"/>
      <c r="AJ1157" s="134"/>
      <c r="AK1157" s="134"/>
      <c r="AL1157" s="134"/>
      <c r="AM1157" s="134"/>
      <c r="AN1157" s="134"/>
      <c r="AO1157" s="134"/>
      <c r="AP1157" s="134"/>
      <c r="AQ1157" s="134"/>
      <c r="AR1157" s="134"/>
      <c r="AS1157" s="134"/>
      <c r="AT1157" s="134"/>
      <c r="AU1157" s="134"/>
      <c r="AV1157" s="134"/>
      <c r="AW1157" s="134"/>
      <c r="AX1157" s="134"/>
      <c r="AY1157" s="134"/>
      <c r="AZ1157" s="134"/>
      <c r="BA1157" s="134"/>
      <c r="BB1157" s="134"/>
      <c r="BC1157" s="134"/>
      <c r="BD1157" s="134"/>
      <c r="BE1157" s="134"/>
      <c r="BF1157" s="134"/>
      <c r="BG1157" s="134"/>
      <c r="BH1157" s="134"/>
      <c r="BI1157" s="134"/>
      <c r="BJ1157" s="134"/>
      <c r="BK1157" s="134"/>
      <c r="BL1157" s="134"/>
      <c r="BM1157" s="135"/>
      <c r="BN1157" s="136" t="n">
        <f aca="false">+MAX($D$3,DATOS_[[#This Row],[Fecha Inicio Sit. Contract.]])</f>
        <v>0</v>
      </c>
      <c r="BO1157" s="136" t="n">
        <f aca="false">+MIN($D$4,DATOS_[[#This Row],[Fecha Fin Sit. Contract.]])</f>
        <v>0</v>
      </c>
      <c r="BP1157" s="137" t="n">
        <f aca="false">+DATOS_[[#This Row],[% de jornada]]*IF(DATOS_[[#This Row],[% jornada reducida]]="",1,DATOS_[[#This Row],[% jornada reducida]])</f>
        <v>0</v>
      </c>
      <c r="BQ1157" s="137" t="n">
        <f aca="false">+(DATOS_[[#This Row],[F.fin.cal]]-DATOS_[[#This Row],[F.ini.cal]]+1)/($D$4-$D$3+1)</f>
        <v>1</v>
      </c>
      <c r="BR1157" s="137" t="str">
        <f aca="false">IF(OR(AND(DATOS_[[#This Row],[Fecha Fin Contrato]]&lt;$D$3,DATOS_[[#This Row],[Fecha Fin Contrato]]&lt;&gt;""),DATOS_[[#This Row],[Fecha de Contratación]]&gt;$D$4),"Fuera","Dentro")</f>
        <v>Dentro</v>
      </c>
      <c r="BS1157" s="137" t="str">
        <f aca="false" t="array" ref="BS1157:BS1157">IF(MAX(IF(DATOS_[id]=DATOS_[[#This Row],[id]],DATOS_[F.fin.cal]))=DATOS_[[#This Row],[F.fin.cal]],"Sí","NO")</f>
        <v>Sí</v>
      </c>
      <c r="BT1157" s="137" t="str">
        <f aca="false">IF(AND(DATOS_[[#This Row],[% normaliz]]&lt;&gt;1,DATOS_[[#This Row],[% anualiz]]=1),"Sí","NO")</f>
        <v>Sí</v>
      </c>
      <c r="BU1157" s="137" t="str">
        <f aca="false">IF(AND(DATOS_[[#This Row],[% normaliz]]=1,DATOS_[[#This Row],[% anualiz]]&lt;&gt;1),"Sí","NO")</f>
        <v>NO</v>
      </c>
      <c r="BV1157" s="137" t="str">
        <f aca="false">IF(AND(DATOS_[[#This Row],[% normaliz]]&lt;&gt;1,DATOS_[[#This Row],[% anualiz]]&lt;&gt;1),"Sí","NO")</f>
        <v>NO</v>
      </c>
      <c r="BW1157" s="137" t="str">
        <f aca="false">+IF(DATOS_[[#This Row],[% normaliz]]*DATOS_[[#This Row],[% anualiz]]=1,"NO","Sí")</f>
        <v>Sí</v>
      </c>
      <c r="BX1157" s="138" t="e">
        <f aca="false">(DATOS_[[#This Row],[S.BASE]]*(1/DATOS_[[#This Row],[% normaliz]])*(1/DATOS_[[#This Row],[% anualiz]]))*IF(DATOS_[[#This Row],[Check Equiparado]]="Sí",1,0)</f>
        <v>#DIV/0!</v>
      </c>
      <c r="BY1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7" s="138" t="e">
        <f aca="false">+DATOS_[[#This Row],[SALARIO BASE Eq]]+DATOS_[[#This Row],[Tot COMPL.SAL Eq]]</f>
        <v>#DIV/0!</v>
      </c>
      <c r="CA1157" s="138" t="e">
        <f aca="false" t="array" ref="CA1157:CA1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7" s="138" t="e">
        <f aca="false">+DATOS_[[#This Row],[TOTAL SALARIO Eq]]+DATOS_[[#This Row],[Tot Extrasalarial Eq]]</f>
        <v>#DIV/0!</v>
      </c>
      <c r="CC1157" s="139" t="n">
        <f aca="false">DATOS_[[#This Row],[S.BASE]]</f>
        <v>0</v>
      </c>
      <c r="CD1157" s="139" t="n">
        <f aca="false">+SUM(DATOS_[[#This Row],[Conc.Sal.01]:[Conc.Sal.30]])</f>
        <v>0</v>
      </c>
      <c r="CE1157" s="139" t="n">
        <f aca="false">+DATOS_[[#This Row],[SALARIO BASE Ef]]+DATOS_[[#This Row],[Tot COMPL.SAL Ef]]</f>
        <v>0</v>
      </c>
      <c r="CF1157" s="139" t="n">
        <f aca="false">+SUM(DATOS_[[#This Row],[C.Extra.01]:[C.Extra.05]])</f>
        <v>0</v>
      </c>
      <c r="CG1157" s="139" t="n">
        <f aca="false">+DATOS_[[#This Row],[TOTAL SALARIO Ef]]+DATOS_[[#This Row],[Tot Extrasalarial Ef]]</f>
        <v>0</v>
      </c>
      <c r="CH1157" s="140" t="n">
        <f aca="false">MIN(IF(DATOS_[[#This Row],[Fecha Fin Contrato]]="",$D$4,DATOS_[[#This Row],[Fecha Fin Contrato]]),$D$4)-MAX(DATOS_[[#This Row],[Fecha de Contratación]],$D$3)+1</f>
        <v>1</v>
      </c>
      <c r="CI1157" s="141" t="str">
        <f aca="false">IF(COUNTIFS(DATOS_[id],DATOS_[[#This Row],[id]])&gt;1,DATOS_[[#This Row],[id]],"")</f>
        <v/>
      </c>
      <c r="CJ1157" s="141" t="n">
        <f aca="false">(Inicio!$G$10-DATOS_[[#This Row],[Fecha Nacimiento]])/365.25</f>
        <v>0</v>
      </c>
      <c r="CK1157" s="141" t="n">
        <f aca="false">(Inicio!$G$10-DATOS_[[#This Row],[Fecha de Antigüedad]])/365.25</f>
        <v>0</v>
      </c>
      <c r="CL1157" s="141" t="e">
        <f aca="false">+VLOOKUP(DATOS_[[#This Row],[Clave de Contrato]],TblTiposContrato13[],3,0)</f>
        <v>#N/A</v>
      </c>
      <c r="CM1157" s="141" t="e">
        <f aca="false">+VLOOKUP(DATOS_[[#This Row],[Clave de Contrato]],TblTiposContrato13[],4,0)</f>
        <v>#N/A</v>
      </c>
      <c r="CN1157" s="141" t="str">
        <f aca="false">VLOOKUP(DATOS_[[#This Row],[Edad]],CONTRATOS!TblRngEdad,2,1)</f>
        <v>20  o menos</v>
      </c>
      <c r="CO1157" s="141" t="str">
        <f aca="false">VLOOKUP(DATOS_[[#This Row],[Antigüedad]],TblRngAntg14[],2,1)</f>
        <v>0 a 1 años</v>
      </c>
    </row>
    <row r="1158" customFormat="false" ht="13.8" hidden="false" customHeight="false" outlineLevel="0" collapsed="false">
      <c r="D1158" s="128"/>
      <c r="E1158" s="129"/>
      <c r="F1158" s="129"/>
      <c r="G1158" s="129"/>
      <c r="H1158" s="130"/>
      <c r="I1158" s="131"/>
      <c r="J1158" s="128"/>
      <c r="K1158" s="132"/>
      <c r="L1158" s="132"/>
      <c r="M1158" s="133"/>
      <c r="N1158" s="133"/>
      <c r="O1158" s="133"/>
      <c r="P1158" s="129"/>
      <c r="Z1158" s="74"/>
      <c r="AA1158" s="75"/>
      <c r="AB1158" s="75"/>
      <c r="AC1158" s="129"/>
      <c r="AD1158" s="134"/>
      <c r="AE1158" s="134"/>
      <c r="AF1158" s="134"/>
      <c r="AG1158" s="134"/>
      <c r="AH1158" s="134"/>
      <c r="AI1158" s="134"/>
      <c r="AJ1158" s="134"/>
      <c r="AK1158" s="134"/>
      <c r="AL1158" s="134"/>
      <c r="AM1158" s="134"/>
      <c r="AN1158" s="134"/>
      <c r="AO1158" s="134"/>
      <c r="AP1158" s="134"/>
      <c r="AQ1158" s="134"/>
      <c r="AR1158" s="134"/>
      <c r="AS1158" s="134"/>
      <c r="AT1158" s="134"/>
      <c r="AU1158" s="134"/>
      <c r="AV1158" s="134"/>
      <c r="AW1158" s="134"/>
      <c r="AX1158" s="134"/>
      <c r="AY1158" s="134"/>
      <c r="AZ1158" s="134"/>
      <c r="BA1158" s="134"/>
      <c r="BB1158" s="134"/>
      <c r="BC1158" s="134"/>
      <c r="BD1158" s="134"/>
      <c r="BE1158" s="134"/>
      <c r="BF1158" s="134"/>
      <c r="BG1158" s="134"/>
      <c r="BH1158" s="134"/>
      <c r="BI1158" s="134"/>
      <c r="BJ1158" s="134"/>
      <c r="BK1158" s="134"/>
      <c r="BL1158" s="134"/>
      <c r="BM1158" s="135"/>
      <c r="BN1158" s="136" t="n">
        <f aca="false">+MAX($D$3,DATOS_[[#This Row],[Fecha Inicio Sit. Contract.]])</f>
        <v>0</v>
      </c>
      <c r="BO1158" s="136" t="n">
        <f aca="false">+MIN($D$4,DATOS_[[#This Row],[Fecha Fin Sit. Contract.]])</f>
        <v>0</v>
      </c>
      <c r="BP1158" s="137" t="n">
        <f aca="false">+DATOS_[[#This Row],[% de jornada]]*IF(DATOS_[[#This Row],[% jornada reducida]]="",1,DATOS_[[#This Row],[% jornada reducida]])</f>
        <v>0</v>
      </c>
      <c r="BQ1158" s="137" t="n">
        <f aca="false">+(DATOS_[[#This Row],[F.fin.cal]]-DATOS_[[#This Row],[F.ini.cal]]+1)/($D$4-$D$3+1)</f>
        <v>1</v>
      </c>
      <c r="BR1158" s="137" t="str">
        <f aca="false">IF(OR(AND(DATOS_[[#This Row],[Fecha Fin Contrato]]&lt;$D$3,DATOS_[[#This Row],[Fecha Fin Contrato]]&lt;&gt;""),DATOS_[[#This Row],[Fecha de Contratación]]&gt;$D$4),"Fuera","Dentro")</f>
        <v>Dentro</v>
      </c>
      <c r="BS1158" s="137" t="str">
        <f aca="false" t="array" ref="BS1158:BS1158">IF(MAX(IF(DATOS_[id]=DATOS_[[#This Row],[id]],DATOS_[F.fin.cal]))=DATOS_[[#This Row],[F.fin.cal]],"Sí","NO")</f>
        <v>Sí</v>
      </c>
      <c r="BT1158" s="137" t="str">
        <f aca="false">IF(AND(DATOS_[[#This Row],[% normaliz]]&lt;&gt;1,DATOS_[[#This Row],[% anualiz]]=1),"Sí","NO")</f>
        <v>Sí</v>
      </c>
      <c r="BU1158" s="137" t="str">
        <f aca="false">IF(AND(DATOS_[[#This Row],[% normaliz]]=1,DATOS_[[#This Row],[% anualiz]]&lt;&gt;1),"Sí","NO")</f>
        <v>NO</v>
      </c>
      <c r="BV1158" s="137" t="str">
        <f aca="false">IF(AND(DATOS_[[#This Row],[% normaliz]]&lt;&gt;1,DATOS_[[#This Row],[% anualiz]]&lt;&gt;1),"Sí","NO")</f>
        <v>NO</v>
      </c>
      <c r="BW1158" s="137" t="str">
        <f aca="false">+IF(DATOS_[[#This Row],[% normaliz]]*DATOS_[[#This Row],[% anualiz]]=1,"NO","Sí")</f>
        <v>Sí</v>
      </c>
      <c r="BX1158" s="138" t="e">
        <f aca="false">(DATOS_[[#This Row],[S.BASE]]*(1/DATOS_[[#This Row],[% normaliz]])*(1/DATOS_[[#This Row],[% anualiz]]))*IF(DATOS_[[#This Row],[Check Equiparado]]="Sí",1,0)</f>
        <v>#DIV/0!</v>
      </c>
      <c r="BY1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8" s="138" t="e">
        <f aca="false">+DATOS_[[#This Row],[SALARIO BASE Eq]]+DATOS_[[#This Row],[Tot COMPL.SAL Eq]]</f>
        <v>#DIV/0!</v>
      </c>
      <c r="CA1158" s="138" t="e">
        <f aca="false" t="array" ref="CA1158:CA1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8" s="138" t="e">
        <f aca="false">+DATOS_[[#This Row],[TOTAL SALARIO Eq]]+DATOS_[[#This Row],[Tot Extrasalarial Eq]]</f>
        <v>#DIV/0!</v>
      </c>
      <c r="CC1158" s="139" t="n">
        <f aca="false">DATOS_[[#This Row],[S.BASE]]</f>
        <v>0</v>
      </c>
      <c r="CD1158" s="139" t="n">
        <f aca="false">+SUM(DATOS_[[#This Row],[Conc.Sal.01]:[Conc.Sal.30]])</f>
        <v>0</v>
      </c>
      <c r="CE1158" s="139" t="n">
        <f aca="false">+DATOS_[[#This Row],[SALARIO BASE Ef]]+DATOS_[[#This Row],[Tot COMPL.SAL Ef]]</f>
        <v>0</v>
      </c>
      <c r="CF1158" s="139" t="n">
        <f aca="false">+SUM(DATOS_[[#This Row],[C.Extra.01]:[C.Extra.05]])</f>
        <v>0</v>
      </c>
      <c r="CG1158" s="139" t="n">
        <f aca="false">+DATOS_[[#This Row],[TOTAL SALARIO Ef]]+DATOS_[[#This Row],[Tot Extrasalarial Ef]]</f>
        <v>0</v>
      </c>
      <c r="CH1158" s="140" t="n">
        <f aca="false">MIN(IF(DATOS_[[#This Row],[Fecha Fin Contrato]]="",$D$4,DATOS_[[#This Row],[Fecha Fin Contrato]]),$D$4)-MAX(DATOS_[[#This Row],[Fecha de Contratación]],$D$3)+1</f>
        <v>1</v>
      </c>
      <c r="CI1158" s="141" t="str">
        <f aca="false">IF(COUNTIFS(DATOS_[id],DATOS_[[#This Row],[id]])&gt;1,DATOS_[[#This Row],[id]],"")</f>
        <v/>
      </c>
      <c r="CJ1158" s="141" t="n">
        <f aca="false">(Inicio!$G$10-DATOS_[[#This Row],[Fecha Nacimiento]])/365.25</f>
        <v>0</v>
      </c>
      <c r="CK1158" s="141" t="n">
        <f aca="false">(Inicio!$G$10-DATOS_[[#This Row],[Fecha de Antigüedad]])/365.25</f>
        <v>0</v>
      </c>
      <c r="CL1158" s="141" t="e">
        <f aca="false">+VLOOKUP(DATOS_[[#This Row],[Clave de Contrato]],TblTiposContrato13[],3,0)</f>
        <v>#N/A</v>
      </c>
      <c r="CM1158" s="141" t="e">
        <f aca="false">+VLOOKUP(DATOS_[[#This Row],[Clave de Contrato]],TblTiposContrato13[],4,0)</f>
        <v>#N/A</v>
      </c>
      <c r="CN1158" s="141" t="str">
        <f aca="false">VLOOKUP(DATOS_[[#This Row],[Edad]],CONTRATOS!TblRngEdad,2,1)</f>
        <v>20  o menos</v>
      </c>
      <c r="CO1158" s="141" t="str">
        <f aca="false">VLOOKUP(DATOS_[[#This Row],[Antigüedad]],TblRngAntg14[],2,1)</f>
        <v>0 a 1 años</v>
      </c>
    </row>
    <row r="1159" customFormat="false" ht="13.8" hidden="false" customHeight="false" outlineLevel="0" collapsed="false">
      <c r="D1159" s="128"/>
      <c r="E1159" s="129"/>
      <c r="F1159" s="129"/>
      <c r="G1159" s="129"/>
      <c r="H1159" s="130"/>
      <c r="I1159" s="131"/>
      <c r="J1159" s="128"/>
      <c r="K1159" s="132"/>
      <c r="L1159" s="132"/>
      <c r="M1159" s="133"/>
      <c r="N1159" s="133"/>
      <c r="O1159" s="133"/>
      <c r="P1159" s="129"/>
      <c r="Z1159" s="74"/>
      <c r="AA1159" s="75"/>
      <c r="AB1159" s="75"/>
      <c r="AC1159" s="129"/>
      <c r="AD1159" s="134"/>
      <c r="AE1159" s="134"/>
      <c r="AF1159" s="134"/>
      <c r="AG1159" s="134"/>
      <c r="AH1159" s="134"/>
      <c r="AI1159" s="134"/>
      <c r="AJ1159" s="134"/>
      <c r="AK1159" s="134"/>
      <c r="AL1159" s="134"/>
      <c r="AM1159" s="134"/>
      <c r="AN1159" s="134"/>
      <c r="AO1159" s="134"/>
      <c r="AP1159" s="134"/>
      <c r="AQ1159" s="134"/>
      <c r="AR1159" s="134"/>
      <c r="AS1159" s="134"/>
      <c r="AT1159" s="134"/>
      <c r="AU1159" s="134"/>
      <c r="AV1159" s="134"/>
      <c r="AW1159" s="134"/>
      <c r="AX1159" s="134"/>
      <c r="AY1159" s="134"/>
      <c r="AZ1159" s="134"/>
      <c r="BA1159" s="134"/>
      <c r="BB1159" s="134"/>
      <c r="BC1159" s="134"/>
      <c r="BD1159" s="134"/>
      <c r="BE1159" s="134"/>
      <c r="BF1159" s="134"/>
      <c r="BG1159" s="134"/>
      <c r="BH1159" s="134"/>
      <c r="BI1159" s="134"/>
      <c r="BJ1159" s="134"/>
      <c r="BK1159" s="134"/>
      <c r="BL1159" s="134"/>
      <c r="BM1159" s="135"/>
      <c r="BN1159" s="136" t="n">
        <f aca="false">+MAX($D$3,DATOS_[[#This Row],[Fecha Inicio Sit. Contract.]])</f>
        <v>0</v>
      </c>
      <c r="BO1159" s="136" t="n">
        <f aca="false">+MIN($D$4,DATOS_[[#This Row],[Fecha Fin Sit. Contract.]])</f>
        <v>0</v>
      </c>
      <c r="BP1159" s="137" t="n">
        <f aca="false">+DATOS_[[#This Row],[% de jornada]]*IF(DATOS_[[#This Row],[% jornada reducida]]="",1,DATOS_[[#This Row],[% jornada reducida]])</f>
        <v>0</v>
      </c>
      <c r="BQ1159" s="137" t="n">
        <f aca="false">+(DATOS_[[#This Row],[F.fin.cal]]-DATOS_[[#This Row],[F.ini.cal]]+1)/($D$4-$D$3+1)</f>
        <v>1</v>
      </c>
      <c r="BR1159" s="137" t="str">
        <f aca="false">IF(OR(AND(DATOS_[[#This Row],[Fecha Fin Contrato]]&lt;$D$3,DATOS_[[#This Row],[Fecha Fin Contrato]]&lt;&gt;""),DATOS_[[#This Row],[Fecha de Contratación]]&gt;$D$4),"Fuera","Dentro")</f>
        <v>Dentro</v>
      </c>
      <c r="BS1159" s="137" t="str">
        <f aca="false" t="array" ref="BS1159:BS1159">IF(MAX(IF(DATOS_[id]=DATOS_[[#This Row],[id]],DATOS_[F.fin.cal]))=DATOS_[[#This Row],[F.fin.cal]],"Sí","NO")</f>
        <v>Sí</v>
      </c>
      <c r="BT1159" s="137" t="str">
        <f aca="false">IF(AND(DATOS_[[#This Row],[% normaliz]]&lt;&gt;1,DATOS_[[#This Row],[% anualiz]]=1),"Sí","NO")</f>
        <v>Sí</v>
      </c>
      <c r="BU1159" s="137" t="str">
        <f aca="false">IF(AND(DATOS_[[#This Row],[% normaliz]]=1,DATOS_[[#This Row],[% anualiz]]&lt;&gt;1),"Sí","NO")</f>
        <v>NO</v>
      </c>
      <c r="BV1159" s="137" t="str">
        <f aca="false">IF(AND(DATOS_[[#This Row],[% normaliz]]&lt;&gt;1,DATOS_[[#This Row],[% anualiz]]&lt;&gt;1),"Sí","NO")</f>
        <v>NO</v>
      </c>
      <c r="BW1159" s="137" t="str">
        <f aca="false">+IF(DATOS_[[#This Row],[% normaliz]]*DATOS_[[#This Row],[% anualiz]]=1,"NO","Sí")</f>
        <v>Sí</v>
      </c>
      <c r="BX1159" s="138" t="e">
        <f aca="false">(DATOS_[[#This Row],[S.BASE]]*(1/DATOS_[[#This Row],[% normaliz]])*(1/DATOS_[[#This Row],[% anualiz]]))*IF(DATOS_[[#This Row],[Check Equiparado]]="Sí",1,0)</f>
        <v>#DIV/0!</v>
      </c>
      <c r="BY1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9" s="138" t="e">
        <f aca="false">+DATOS_[[#This Row],[SALARIO BASE Eq]]+DATOS_[[#This Row],[Tot COMPL.SAL Eq]]</f>
        <v>#DIV/0!</v>
      </c>
      <c r="CA1159" s="138" t="e">
        <f aca="false" t="array" ref="CA1159:CA1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9" s="138" t="e">
        <f aca="false">+DATOS_[[#This Row],[TOTAL SALARIO Eq]]+DATOS_[[#This Row],[Tot Extrasalarial Eq]]</f>
        <v>#DIV/0!</v>
      </c>
      <c r="CC1159" s="139" t="n">
        <f aca="false">DATOS_[[#This Row],[S.BASE]]</f>
        <v>0</v>
      </c>
      <c r="CD1159" s="139" t="n">
        <f aca="false">+SUM(DATOS_[[#This Row],[Conc.Sal.01]:[Conc.Sal.30]])</f>
        <v>0</v>
      </c>
      <c r="CE1159" s="139" t="n">
        <f aca="false">+DATOS_[[#This Row],[SALARIO BASE Ef]]+DATOS_[[#This Row],[Tot COMPL.SAL Ef]]</f>
        <v>0</v>
      </c>
      <c r="CF1159" s="139" t="n">
        <f aca="false">+SUM(DATOS_[[#This Row],[C.Extra.01]:[C.Extra.05]])</f>
        <v>0</v>
      </c>
      <c r="CG1159" s="139" t="n">
        <f aca="false">+DATOS_[[#This Row],[TOTAL SALARIO Ef]]+DATOS_[[#This Row],[Tot Extrasalarial Ef]]</f>
        <v>0</v>
      </c>
      <c r="CH1159" s="140" t="n">
        <f aca="false">MIN(IF(DATOS_[[#This Row],[Fecha Fin Contrato]]="",$D$4,DATOS_[[#This Row],[Fecha Fin Contrato]]),$D$4)-MAX(DATOS_[[#This Row],[Fecha de Contratación]],$D$3)+1</f>
        <v>1</v>
      </c>
      <c r="CI1159" s="141" t="str">
        <f aca="false">IF(COUNTIFS(DATOS_[id],DATOS_[[#This Row],[id]])&gt;1,DATOS_[[#This Row],[id]],"")</f>
        <v/>
      </c>
      <c r="CJ1159" s="141" t="n">
        <f aca="false">(Inicio!$G$10-DATOS_[[#This Row],[Fecha Nacimiento]])/365.25</f>
        <v>0</v>
      </c>
      <c r="CK1159" s="141" t="n">
        <f aca="false">(Inicio!$G$10-DATOS_[[#This Row],[Fecha de Antigüedad]])/365.25</f>
        <v>0</v>
      </c>
      <c r="CL1159" s="141" t="e">
        <f aca="false">+VLOOKUP(DATOS_[[#This Row],[Clave de Contrato]],TblTiposContrato13[],3,0)</f>
        <v>#N/A</v>
      </c>
      <c r="CM1159" s="141" t="e">
        <f aca="false">+VLOOKUP(DATOS_[[#This Row],[Clave de Contrato]],TblTiposContrato13[],4,0)</f>
        <v>#N/A</v>
      </c>
      <c r="CN1159" s="141" t="str">
        <f aca="false">VLOOKUP(DATOS_[[#This Row],[Edad]],CONTRATOS!TblRngEdad,2,1)</f>
        <v>20  o menos</v>
      </c>
      <c r="CO1159" s="141" t="str">
        <f aca="false">VLOOKUP(DATOS_[[#This Row],[Antigüedad]],TblRngAntg14[],2,1)</f>
        <v>0 a 1 años</v>
      </c>
    </row>
    <row r="1160" customFormat="false" ht="13.8" hidden="false" customHeight="false" outlineLevel="0" collapsed="false">
      <c r="D1160" s="128"/>
      <c r="E1160" s="129"/>
      <c r="F1160" s="129"/>
      <c r="G1160" s="129"/>
      <c r="H1160" s="130"/>
      <c r="I1160" s="131"/>
      <c r="J1160" s="128"/>
      <c r="K1160" s="132"/>
      <c r="L1160" s="132"/>
      <c r="M1160" s="133"/>
      <c r="N1160" s="133"/>
      <c r="O1160" s="133"/>
      <c r="P1160" s="129"/>
      <c r="Z1160" s="74"/>
      <c r="AA1160" s="75"/>
      <c r="AB1160" s="75"/>
      <c r="AC1160" s="129"/>
      <c r="AD1160" s="134"/>
      <c r="AE1160" s="134"/>
      <c r="AF1160" s="134"/>
      <c r="AG1160" s="134"/>
      <c r="AH1160" s="134"/>
      <c r="AI1160" s="134"/>
      <c r="AJ1160" s="134"/>
      <c r="AK1160" s="134"/>
      <c r="AL1160" s="134"/>
      <c r="AM1160" s="134"/>
      <c r="AN1160" s="134"/>
      <c r="AO1160" s="134"/>
      <c r="AP1160" s="134"/>
      <c r="AQ1160" s="134"/>
      <c r="AR1160" s="134"/>
      <c r="AS1160" s="134"/>
      <c r="AT1160" s="134"/>
      <c r="AU1160" s="134"/>
      <c r="AV1160" s="134"/>
      <c r="AW1160" s="134"/>
      <c r="AX1160" s="134"/>
      <c r="AY1160" s="134"/>
      <c r="AZ1160" s="134"/>
      <c r="BA1160" s="134"/>
      <c r="BB1160" s="134"/>
      <c r="BC1160" s="134"/>
      <c r="BD1160" s="134"/>
      <c r="BE1160" s="134"/>
      <c r="BF1160" s="134"/>
      <c r="BG1160" s="134"/>
      <c r="BH1160" s="134"/>
      <c r="BI1160" s="134"/>
      <c r="BJ1160" s="134"/>
      <c r="BK1160" s="134"/>
      <c r="BL1160" s="134"/>
      <c r="BM1160" s="135"/>
      <c r="BN1160" s="136" t="n">
        <f aca="false">+MAX($D$3,DATOS_[[#This Row],[Fecha Inicio Sit. Contract.]])</f>
        <v>0</v>
      </c>
      <c r="BO1160" s="136" t="n">
        <f aca="false">+MIN($D$4,DATOS_[[#This Row],[Fecha Fin Sit. Contract.]])</f>
        <v>0</v>
      </c>
      <c r="BP1160" s="137" t="n">
        <f aca="false">+DATOS_[[#This Row],[% de jornada]]*IF(DATOS_[[#This Row],[% jornada reducida]]="",1,DATOS_[[#This Row],[% jornada reducida]])</f>
        <v>0</v>
      </c>
      <c r="BQ1160" s="137" t="n">
        <f aca="false">+(DATOS_[[#This Row],[F.fin.cal]]-DATOS_[[#This Row],[F.ini.cal]]+1)/($D$4-$D$3+1)</f>
        <v>1</v>
      </c>
      <c r="BR1160" s="137" t="str">
        <f aca="false">IF(OR(AND(DATOS_[[#This Row],[Fecha Fin Contrato]]&lt;$D$3,DATOS_[[#This Row],[Fecha Fin Contrato]]&lt;&gt;""),DATOS_[[#This Row],[Fecha de Contratación]]&gt;$D$4),"Fuera","Dentro")</f>
        <v>Dentro</v>
      </c>
      <c r="BS1160" s="137" t="str">
        <f aca="false" t="array" ref="BS1160:BS1160">IF(MAX(IF(DATOS_[id]=DATOS_[[#This Row],[id]],DATOS_[F.fin.cal]))=DATOS_[[#This Row],[F.fin.cal]],"Sí","NO")</f>
        <v>Sí</v>
      </c>
      <c r="BT1160" s="137" t="str">
        <f aca="false">IF(AND(DATOS_[[#This Row],[% normaliz]]&lt;&gt;1,DATOS_[[#This Row],[% anualiz]]=1),"Sí","NO")</f>
        <v>Sí</v>
      </c>
      <c r="BU1160" s="137" t="str">
        <f aca="false">IF(AND(DATOS_[[#This Row],[% normaliz]]=1,DATOS_[[#This Row],[% anualiz]]&lt;&gt;1),"Sí","NO")</f>
        <v>NO</v>
      </c>
      <c r="BV1160" s="137" t="str">
        <f aca="false">IF(AND(DATOS_[[#This Row],[% normaliz]]&lt;&gt;1,DATOS_[[#This Row],[% anualiz]]&lt;&gt;1),"Sí","NO")</f>
        <v>NO</v>
      </c>
      <c r="BW1160" s="137" t="str">
        <f aca="false">+IF(DATOS_[[#This Row],[% normaliz]]*DATOS_[[#This Row],[% anualiz]]=1,"NO","Sí")</f>
        <v>Sí</v>
      </c>
      <c r="BX1160" s="138" t="e">
        <f aca="false">(DATOS_[[#This Row],[S.BASE]]*(1/DATOS_[[#This Row],[% normaliz]])*(1/DATOS_[[#This Row],[% anualiz]]))*IF(DATOS_[[#This Row],[Check Equiparado]]="Sí",1,0)</f>
        <v>#DIV/0!</v>
      </c>
      <c r="BY1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0" s="138" t="e">
        <f aca="false">+DATOS_[[#This Row],[SALARIO BASE Eq]]+DATOS_[[#This Row],[Tot COMPL.SAL Eq]]</f>
        <v>#DIV/0!</v>
      </c>
      <c r="CA1160" s="138" t="e">
        <f aca="false" t="array" ref="CA1160:CA1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0" s="138" t="e">
        <f aca="false">+DATOS_[[#This Row],[TOTAL SALARIO Eq]]+DATOS_[[#This Row],[Tot Extrasalarial Eq]]</f>
        <v>#DIV/0!</v>
      </c>
      <c r="CC1160" s="139" t="n">
        <f aca="false">DATOS_[[#This Row],[S.BASE]]</f>
        <v>0</v>
      </c>
      <c r="CD1160" s="139" t="n">
        <f aca="false">+SUM(DATOS_[[#This Row],[Conc.Sal.01]:[Conc.Sal.30]])</f>
        <v>0</v>
      </c>
      <c r="CE1160" s="139" t="n">
        <f aca="false">+DATOS_[[#This Row],[SALARIO BASE Ef]]+DATOS_[[#This Row],[Tot COMPL.SAL Ef]]</f>
        <v>0</v>
      </c>
      <c r="CF1160" s="139" t="n">
        <f aca="false">+SUM(DATOS_[[#This Row],[C.Extra.01]:[C.Extra.05]])</f>
        <v>0</v>
      </c>
      <c r="CG1160" s="139" t="n">
        <f aca="false">+DATOS_[[#This Row],[TOTAL SALARIO Ef]]+DATOS_[[#This Row],[Tot Extrasalarial Ef]]</f>
        <v>0</v>
      </c>
      <c r="CH1160" s="140" t="n">
        <f aca="false">MIN(IF(DATOS_[[#This Row],[Fecha Fin Contrato]]="",$D$4,DATOS_[[#This Row],[Fecha Fin Contrato]]),$D$4)-MAX(DATOS_[[#This Row],[Fecha de Contratación]],$D$3)+1</f>
        <v>1</v>
      </c>
      <c r="CI1160" s="141" t="str">
        <f aca="false">IF(COUNTIFS(DATOS_[id],DATOS_[[#This Row],[id]])&gt;1,DATOS_[[#This Row],[id]],"")</f>
        <v/>
      </c>
      <c r="CJ1160" s="141" t="n">
        <f aca="false">(Inicio!$G$10-DATOS_[[#This Row],[Fecha Nacimiento]])/365.25</f>
        <v>0</v>
      </c>
      <c r="CK1160" s="141" t="n">
        <f aca="false">(Inicio!$G$10-DATOS_[[#This Row],[Fecha de Antigüedad]])/365.25</f>
        <v>0</v>
      </c>
      <c r="CL1160" s="141" t="e">
        <f aca="false">+VLOOKUP(DATOS_[[#This Row],[Clave de Contrato]],TblTiposContrato13[],3,0)</f>
        <v>#N/A</v>
      </c>
      <c r="CM1160" s="141" t="e">
        <f aca="false">+VLOOKUP(DATOS_[[#This Row],[Clave de Contrato]],TblTiposContrato13[],4,0)</f>
        <v>#N/A</v>
      </c>
      <c r="CN1160" s="141" t="str">
        <f aca="false">VLOOKUP(DATOS_[[#This Row],[Edad]],CONTRATOS!TblRngEdad,2,1)</f>
        <v>20  o menos</v>
      </c>
      <c r="CO1160" s="141" t="str">
        <f aca="false">VLOOKUP(DATOS_[[#This Row],[Antigüedad]],TblRngAntg14[],2,1)</f>
        <v>0 a 1 años</v>
      </c>
    </row>
    <row r="1161" customFormat="false" ht="13.8" hidden="false" customHeight="false" outlineLevel="0" collapsed="false">
      <c r="D1161" s="128"/>
      <c r="E1161" s="129"/>
      <c r="F1161" s="129"/>
      <c r="G1161" s="129"/>
      <c r="H1161" s="130"/>
      <c r="I1161" s="131"/>
      <c r="J1161" s="128"/>
      <c r="K1161" s="132"/>
      <c r="L1161" s="132"/>
      <c r="M1161" s="133"/>
      <c r="N1161" s="133"/>
      <c r="O1161" s="133"/>
      <c r="P1161" s="129"/>
      <c r="Z1161" s="74"/>
      <c r="AA1161" s="75"/>
      <c r="AB1161" s="75"/>
      <c r="AC1161" s="129"/>
      <c r="AD1161" s="134"/>
      <c r="AE1161" s="134"/>
      <c r="AF1161" s="134"/>
      <c r="AG1161" s="134"/>
      <c r="AH1161" s="134"/>
      <c r="AI1161" s="134"/>
      <c r="AJ1161" s="134"/>
      <c r="AK1161" s="134"/>
      <c r="AL1161" s="134"/>
      <c r="AM1161" s="134"/>
      <c r="AN1161" s="134"/>
      <c r="AO1161" s="134"/>
      <c r="AP1161" s="134"/>
      <c r="AQ1161" s="134"/>
      <c r="AR1161" s="134"/>
      <c r="AS1161" s="134"/>
      <c r="AT1161" s="134"/>
      <c r="AU1161" s="134"/>
      <c r="AV1161" s="134"/>
      <c r="AW1161" s="134"/>
      <c r="AX1161" s="134"/>
      <c r="AY1161" s="134"/>
      <c r="AZ1161" s="134"/>
      <c r="BA1161" s="134"/>
      <c r="BB1161" s="134"/>
      <c r="BC1161" s="134"/>
      <c r="BD1161" s="134"/>
      <c r="BE1161" s="134"/>
      <c r="BF1161" s="134"/>
      <c r="BG1161" s="134"/>
      <c r="BH1161" s="134"/>
      <c r="BI1161" s="134"/>
      <c r="BJ1161" s="134"/>
      <c r="BK1161" s="134"/>
      <c r="BL1161" s="134"/>
      <c r="BM1161" s="135"/>
      <c r="BN1161" s="136" t="n">
        <f aca="false">+MAX($D$3,DATOS_[[#This Row],[Fecha Inicio Sit. Contract.]])</f>
        <v>0</v>
      </c>
      <c r="BO1161" s="136" t="n">
        <f aca="false">+MIN($D$4,DATOS_[[#This Row],[Fecha Fin Sit. Contract.]])</f>
        <v>0</v>
      </c>
      <c r="BP1161" s="137" t="n">
        <f aca="false">+DATOS_[[#This Row],[% de jornada]]*IF(DATOS_[[#This Row],[% jornada reducida]]="",1,DATOS_[[#This Row],[% jornada reducida]])</f>
        <v>0</v>
      </c>
      <c r="BQ1161" s="137" t="n">
        <f aca="false">+(DATOS_[[#This Row],[F.fin.cal]]-DATOS_[[#This Row],[F.ini.cal]]+1)/($D$4-$D$3+1)</f>
        <v>1</v>
      </c>
      <c r="BR1161" s="137" t="str">
        <f aca="false">IF(OR(AND(DATOS_[[#This Row],[Fecha Fin Contrato]]&lt;$D$3,DATOS_[[#This Row],[Fecha Fin Contrato]]&lt;&gt;""),DATOS_[[#This Row],[Fecha de Contratación]]&gt;$D$4),"Fuera","Dentro")</f>
        <v>Dentro</v>
      </c>
      <c r="BS1161" s="137" t="str">
        <f aca="false" t="array" ref="BS1161:BS1161">IF(MAX(IF(DATOS_[id]=DATOS_[[#This Row],[id]],DATOS_[F.fin.cal]))=DATOS_[[#This Row],[F.fin.cal]],"Sí","NO")</f>
        <v>Sí</v>
      </c>
      <c r="BT1161" s="137" t="str">
        <f aca="false">IF(AND(DATOS_[[#This Row],[% normaliz]]&lt;&gt;1,DATOS_[[#This Row],[% anualiz]]=1),"Sí","NO")</f>
        <v>Sí</v>
      </c>
      <c r="BU1161" s="137" t="str">
        <f aca="false">IF(AND(DATOS_[[#This Row],[% normaliz]]=1,DATOS_[[#This Row],[% anualiz]]&lt;&gt;1),"Sí","NO")</f>
        <v>NO</v>
      </c>
      <c r="BV1161" s="137" t="str">
        <f aca="false">IF(AND(DATOS_[[#This Row],[% normaliz]]&lt;&gt;1,DATOS_[[#This Row],[% anualiz]]&lt;&gt;1),"Sí","NO")</f>
        <v>NO</v>
      </c>
      <c r="BW1161" s="137" t="str">
        <f aca="false">+IF(DATOS_[[#This Row],[% normaliz]]*DATOS_[[#This Row],[% anualiz]]=1,"NO","Sí")</f>
        <v>Sí</v>
      </c>
      <c r="BX1161" s="138" t="e">
        <f aca="false">(DATOS_[[#This Row],[S.BASE]]*(1/DATOS_[[#This Row],[% normaliz]])*(1/DATOS_[[#This Row],[% anualiz]]))*IF(DATOS_[[#This Row],[Check Equiparado]]="Sí",1,0)</f>
        <v>#DIV/0!</v>
      </c>
      <c r="BY1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1" s="138" t="e">
        <f aca="false">+DATOS_[[#This Row],[SALARIO BASE Eq]]+DATOS_[[#This Row],[Tot COMPL.SAL Eq]]</f>
        <v>#DIV/0!</v>
      </c>
      <c r="CA1161" s="138" t="e">
        <f aca="false" t="array" ref="CA1161:CA1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1" s="138" t="e">
        <f aca="false">+DATOS_[[#This Row],[TOTAL SALARIO Eq]]+DATOS_[[#This Row],[Tot Extrasalarial Eq]]</f>
        <v>#DIV/0!</v>
      </c>
      <c r="CC1161" s="139" t="n">
        <f aca="false">DATOS_[[#This Row],[S.BASE]]</f>
        <v>0</v>
      </c>
      <c r="CD1161" s="139" t="n">
        <f aca="false">+SUM(DATOS_[[#This Row],[Conc.Sal.01]:[Conc.Sal.30]])</f>
        <v>0</v>
      </c>
      <c r="CE1161" s="139" t="n">
        <f aca="false">+DATOS_[[#This Row],[SALARIO BASE Ef]]+DATOS_[[#This Row],[Tot COMPL.SAL Ef]]</f>
        <v>0</v>
      </c>
      <c r="CF1161" s="139" t="n">
        <f aca="false">+SUM(DATOS_[[#This Row],[C.Extra.01]:[C.Extra.05]])</f>
        <v>0</v>
      </c>
      <c r="CG1161" s="139" t="n">
        <f aca="false">+DATOS_[[#This Row],[TOTAL SALARIO Ef]]+DATOS_[[#This Row],[Tot Extrasalarial Ef]]</f>
        <v>0</v>
      </c>
      <c r="CH1161" s="140" t="n">
        <f aca="false">MIN(IF(DATOS_[[#This Row],[Fecha Fin Contrato]]="",$D$4,DATOS_[[#This Row],[Fecha Fin Contrato]]),$D$4)-MAX(DATOS_[[#This Row],[Fecha de Contratación]],$D$3)+1</f>
        <v>1</v>
      </c>
      <c r="CI1161" s="141" t="str">
        <f aca="false">IF(COUNTIFS(DATOS_[id],DATOS_[[#This Row],[id]])&gt;1,DATOS_[[#This Row],[id]],"")</f>
        <v/>
      </c>
      <c r="CJ1161" s="141" t="n">
        <f aca="false">(Inicio!$G$10-DATOS_[[#This Row],[Fecha Nacimiento]])/365.25</f>
        <v>0</v>
      </c>
      <c r="CK1161" s="141" t="n">
        <f aca="false">(Inicio!$G$10-DATOS_[[#This Row],[Fecha de Antigüedad]])/365.25</f>
        <v>0</v>
      </c>
      <c r="CL1161" s="141" t="e">
        <f aca="false">+VLOOKUP(DATOS_[[#This Row],[Clave de Contrato]],TblTiposContrato13[],3,0)</f>
        <v>#N/A</v>
      </c>
      <c r="CM1161" s="141" t="e">
        <f aca="false">+VLOOKUP(DATOS_[[#This Row],[Clave de Contrato]],TblTiposContrato13[],4,0)</f>
        <v>#N/A</v>
      </c>
      <c r="CN1161" s="141" t="str">
        <f aca="false">VLOOKUP(DATOS_[[#This Row],[Edad]],CONTRATOS!TblRngEdad,2,1)</f>
        <v>20  o menos</v>
      </c>
      <c r="CO1161" s="141" t="str">
        <f aca="false">VLOOKUP(DATOS_[[#This Row],[Antigüedad]],TblRngAntg14[],2,1)</f>
        <v>0 a 1 años</v>
      </c>
    </row>
    <row r="1162" customFormat="false" ht="13.8" hidden="false" customHeight="false" outlineLevel="0" collapsed="false">
      <c r="D1162" s="128"/>
      <c r="E1162" s="129"/>
      <c r="F1162" s="129"/>
      <c r="G1162" s="129"/>
      <c r="H1162" s="130"/>
      <c r="I1162" s="131"/>
      <c r="J1162" s="128"/>
      <c r="K1162" s="132"/>
      <c r="L1162" s="132"/>
      <c r="M1162" s="133"/>
      <c r="N1162" s="133"/>
      <c r="O1162" s="133"/>
      <c r="P1162" s="129"/>
      <c r="Z1162" s="74"/>
      <c r="AA1162" s="75"/>
      <c r="AB1162" s="75"/>
      <c r="AC1162" s="129"/>
      <c r="AD1162" s="134"/>
      <c r="AE1162" s="134"/>
      <c r="AF1162" s="134"/>
      <c r="AG1162" s="134"/>
      <c r="AH1162" s="134"/>
      <c r="AI1162" s="134"/>
      <c r="AJ1162" s="134"/>
      <c r="AK1162" s="134"/>
      <c r="AL1162" s="134"/>
      <c r="AM1162" s="134"/>
      <c r="AN1162" s="134"/>
      <c r="AO1162" s="134"/>
      <c r="AP1162" s="134"/>
      <c r="AQ1162" s="134"/>
      <c r="AR1162" s="134"/>
      <c r="AS1162" s="134"/>
      <c r="AT1162" s="134"/>
      <c r="AU1162" s="134"/>
      <c r="AV1162" s="134"/>
      <c r="AW1162" s="134"/>
      <c r="AX1162" s="134"/>
      <c r="AY1162" s="134"/>
      <c r="AZ1162" s="134"/>
      <c r="BA1162" s="134"/>
      <c r="BB1162" s="134"/>
      <c r="BC1162" s="134"/>
      <c r="BD1162" s="134"/>
      <c r="BE1162" s="134"/>
      <c r="BF1162" s="134"/>
      <c r="BG1162" s="134"/>
      <c r="BH1162" s="134"/>
      <c r="BI1162" s="134"/>
      <c r="BJ1162" s="134"/>
      <c r="BK1162" s="134"/>
      <c r="BL1162" s="134"/>
      <c r="BM1162" s="135"/>
      <c r="BN1162" s="136" t="n">
        <f aca="false">+MAX($D$3,DATOS_[[#This Row],[Fecha Inicio Sit. Contract.]])</f>
        <v>0</v>
      </c>
      <c r="BO1162" s="136" t="n">
        <f aca="false">+MIN($D$4,DATOS_[[#This Row],[Fecha Fin Sit. Contract.]])</f>
        <v>0</v>
      </c>
      <c r="BP1162" s="137" t="n">
        <f aca="false">+DATOS_[[#This Row],[% de jornada]]*IF(DATOS_[[#This Row],[% jornada reducida]]="",1,DATOS_[[#This Row],[% jornada reducida]])</f>
        <v>0</v>
      </c>
      <c r="BQ1162" s="137" t="n">
        <f aca="false">+(DATOS_[[#This Row],[F.fin.cal]]-DATOS_[[#This Row],[F.ini.cal]]+1)/($D$4-$D$3+1)</f>
        <v>1</v>
      </c>
      <c r="BR1162" s="137" t="str">
        <f aca="false">IF(OR(AND(DATOS_[[#This Row],[Fecha Fin Contrato]]&lt;$D$3,DATOS_[[#This Row],[Fecha Fin Contrato]]&lt;&gt;""),DATOS_[[#This Row],[Fecha de Contratación]]&gt;$D$4),"Fuera","Dentro")</f>
        <v>Dentro</v>
      </c>
      <c r="BS1162" s="137" t="str">
        <f aca="false" t="array" ref="BS1162:BS1162">IF(MAX(IF(DATOS_[id]=DATOS_[[#This Row],[id]],DATOS_[F.fin.cal]))=DATOS_[[#This Row],[F.fin.cal]],"Sí","NO")</f>
        <v>Sí</v>
      </c>
      <c r="BT1162" s="137" t="str">
        <f aca="false">IF(AND(DATOS_[[#This Row],[% normaliz]]&lt;&gt;1,DATOS_[[#This Row],[% anualiz]]=1),"Sí","NO")</f>
        <v>Sí</v>
      </c>
      <c r="BU1162" s="137" t="str">
        <f aca="false">IF(AND(DATOS_[[#This Row],[% normaliz]]=1,DATOS_[[#This Row],[% anualiz]]&lt;&gt;1),"Sí","NO")</f>
        <v>NO</v>
      </c>
      <c r="BV1162" s="137" t="str">
        <f aca="false">IF(AND(DATOS_[[#This Row],[% normaliz]]&lt;&gt;1,DATOS_[[#This Row],[% anualiz]]&lt;&gt;1),"Sí","NO")</f>
        <v>NO</v>
      </c>
      <c r="BW1162" s="137" t="str">
        <f aca="false">+IF(DATOS_[[#This Row],[% normaliz]]*DATOS_[[#This Row],[% anualiz]]=1,"NO","Sí")</f>
        <v>Sí</v>
      </c>
      <c r="BX1162" s="138" t="e">
        <f aca="false">(DATOS_[[#This Row],[S.BASE]]*(1/DATOS_[[#This Row],[% normaliz]])*(1/DATOS_[[#This Row],[% anualiz]]))*IF(DATOS_[[#This Row],[Check Equiparado]]="Sí",1,0)</f>
        <v>#DIV/0!</v>
      </c>
      <c r="BY1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2" s="138" t="e">
        <f aca="false">+DATOS_[[#This Row],[SALARIO BASE Eq]]+DATOS_[[#This Row],[Tot COMPL.SAL Eq]]</f>
        <v>#DIV/0!</v>
      </c>
      <c r="CA1162" s="138" t="e">
        <f aca="false" t="array" ref="CA1162:CA1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2" s="138" t="e">
        <f aca="false">+DATOS_[[#This Row],[TOTAL SALARIO Eq]]+DATOS_[[#This Row],[Tot Extrasalarial Eq]]</f>
        <v>#DIV/0!</v>
      </c>
      <c r="CC1162" s="139" t="n">
        <f aca="false">DATOS_[[#This Row],[S.BASE]]</f>
        <v>0</v>
      </c>
      <c r="CD1162" s="139" t="n">
        <f aca="false">+SUM(DATOS_[[#This Row],[Conc.Sal.01]:[Conc.Sal.30]])</f>
        <v>0</v>
      </c>
      <c r="CE1162" s="139" t="n">
        <f aca="false">+DATOS_[[#This Row],[SALARIO BASE Ef]]+DATOS_[[#This Row],[Tot COMPL.SAL Ef]]</f>
        <v>0</v>
      </c>
      <c r="CF1162" s="139" t="n">
        <f aca="false">+SUM(DATOS_[[#This Row],[C.Extra.01]:[C.Extra.05]])</f>
        <v>0</v>
      </c>
      <c r="CG1162" s="139" t="n">
        <f aca="false">+DATOS_[[#This Row],[TOTAL SALARIO Ef]]+DATOS_[[#This Row],[Tot Extrasalarial Ef]]</f>
        <v>0</v>
      </c>
      <c r="CH1162" s="140" t="n">
        <f aca="false">MIN(IF(DATOS_[[#This Row],[Fecha Fin Contrato]]="",$D$4,DATOS_[[#This Row],[Fecha Fin Contrato]]),$D$4)-MAX(DATOS_[[#This Row],[Fecha de Contratación]],$D$3)+1</f>
        <v>1</v>
      </c>
      <c r="CI1162" s="141" t="str">
        <f aca="false">IF(COUNTIFS(DATOS_[id],DATOS_[[#This Row],[id]])&gt;1,DATOS_[[#This Row],[id]],"")</f>
        <v/>
      </c>
      <c r="CJ1162" s="141" t="n">
        <f aca="false">(Inicio!$G$10-DATOS_[[#This Row],[Fecha Nacimiento]])/365.25</f>
        <v>0</v>
      </c>
      <c r="CK1162" s="141" t="n">
        <f aca="false">(Inicio!$G$10-DATOS_[[#This Row],[Fecha de Antigüedad]])/365.25</f>
        <v>0</v>
      </c>
      <c r="CL1162" s="141" t="e">
        <f aca="false">+VLOOKUP(DATOS_[[#This Row],[Clave de Contrato]],TblTiposContrato13[],3,0)</f>
        <v>#N/A</v>
      </c>
      <c r="CM1162" s="141" t="e">
        <f aca="false">+VLOOKUP(DATOS_[[#This Row],[Clave de Contrato]],TblTiposContrato13[],4,0)</f>
        <v>#N/A</v>
      </c>
      <c r="CN1162" s="141" t="str">
        <f aca="false">VLOOKUP(DATOS_[[#This Row],[Edad]],CONTRATOS!TblRngEdad,2,1)</f>
        <v>20  o menos</v>
      </c>
      <c r="CO1162" s="141" t="str">
        <f aca="false">VLOOKUP(DATOS_[[#This Row],[Antigüedad]],TblRngAntg14[],2,1)</f>
        <v>0 a 1 años</v>
      </c>
    </row>
    <row r="1163" customFormat="false" ht="13.8" hidden="false" customHeight="false" outlineLevel="0" collapsed="false">
      <c r="D1163" s="128"/>
      <c r="E1163" s="129"/>
      <c r="F1163" s="129"/>
      <c r="G1163" s="129"/>
      <c r="H1163" s="130"/>
      <c r="I1163" s="131"/>
      <c r="J1163" s="128"/>
      <c r="K1163" s="132"/>
      <c r="L1163" s="132"/>
      <c r="M1163" s="133"/>
      <c r="N1163" s="133"/>
      <c r="O1163" s="133"/>
      <c r="P1163" s="129"/>
      <c r="Z1163" s="74"/>
      <c r="AA1163" s="75"/>
      <c r="AB1163" s="75"/>
      <c r="AC1163" s="129"/>
      <c r="AD1163" s="134"/>
      <c r="AE1163" s="134"/>
      <c r="AF1163" s="134"/>
      <c r="AG1163" s="134"/>
      <c r="AH1163" s="134"/>
      <c r="AI1163" s="134"/>
      <c r="AJ1163" s="134"/>
      <c r="AK1163" s="134"/>
      <c r="AL1163" s="134"/>
      <c r="AM1163" s="134"/>
      <c r="AN1163" s="134"/>
      <c r="AO1163" s="134"/>
      <c r="AP1163" s="134"/>
      <c r="AQ1163" s="134"/>
      <c r="AR1163" s="134"/>
      <c r="AS1163" s="134"/>
      <c r="AT1163" s="134"/>
      <c r="AU1163" s="134"/>
      <c r="AV1163" s="134"/>
      <c r="AW1163" s="134"/>
      <c r="AX1163" s="134"/>
      <c r="AY1163" s="134"/>
      <c r="AZ1163" s="134"/>
      <c r="BA1163" s="134"/>
      <c r="BB1163" s="134"/>
      <c r="BC1163" s="134"/>
      <c r="BD1163" s="134"/>
      <c r="BE1163" s="134"/>
      <c r="BF1163" s="134"/>
      <c r="BG1163" s="134"/>
      <c r="BH1163" s="134"/>
      <c r="BI1163" s="134"/>
      <c r="BJ1163" s="134"/>
      <c r="BK1163" s="134"/>
      <c r="BL1163" s="134"/>
      <c r="BM1163" s="135"/>
      <c r="BN1163" s="136" t="n">
        <f aca="false">+MAX($D$3,DATOS_[[#This Row],[Fecha Inicio Sit. Contract.]])</f>
        <v>0</v>
      </c>
      <c r="BO1163" s="136" t="n">
        <f aca="false">+MIN($D$4,DATOS_[[#This Row],[Fecha Fin Sit. Contract.]])</f>
        <v>0</v>
      </c>
      <c r="BP1163" s="137" t="n">
        <f aca="false">+DATOS_[[#This Row],[% de jornada]]*IF(DATOS_[[#This Row],[% jornada reducida]]="",1,DATOS_[[#This Row],[% jornada reducida]])</f>
        <v>0</v>
      </c>
      <c r="BQ1163" s="137" t="n">
        <f aca="false">+(DATOS_[[#This Row],[F.fin.cal]]-DATOS_[[#This Row],[F.ini.cal]]+1)/($D$4-$D$3+1)</f>
        <v>1</v>
      </c>
      <c r="BR1163" s="137" t="str">
        <f aca="false">IF(OR(AND(DATOS_[[#This Row],[Fecha Fin Contrato]]&lt;$D$3,DATOS_[[#This Row],[Fecha Fin Contrato]]&lt;&gt;""),DATOS_[[#This Row],[Fecha de Contratación]]&gt;$D$4),"Fuera","Dentro")</f>
        <v>Dentro</v>
      </c>
      <c r="BS1163" s="137" t="str">
        <f aca="false" t="array" ref="BS1163:BS1163">IF(MAX(IF(DATOS_[id]=DATOS_[[#This Row],[id]],DATOS_[F.fin.cal]))=DATOS_[[#This Row],[F.fin.cal]],"Sí","NO")</f>
        <v>Sí</v>
      </c>
      <c r="BT1163" s="137" t="str">
        <f aca="false">IF(AND(DATOS_[[#This Row],[% normaliz]]&lt;&gt;1,DATOS_[[#This Row],[% anualiz]]=1),"Sí","NO")</f>
        <v>Sí</v>
      </c>
      <c r="BU1163" s="137" t="str">
        <f aca="false">IF(AND(DATOS_[[#This Row],[% normaliz]]=1,DATOS_[[#This Row],[% anualiz]]&lt;&gt;1),"Sí","NO")</f>
        <v>NO</v>
      </c>
      <c r="BV1163" s="137" t="str">
        <f aca="false">IF(AND(DATOS_[[#This Row],[% normaliz]]&lt;&gt;1,DATOS_[[#This Row],[% anualiz]]&lt;&gt;1),"Sí","NO")</f>
        <v>NO</v>
      </c>
      <c r="BW1163" s="137" t="str">
        <f aca="false">+IF(DATOS_[[#This Row],[% normaliz]]*DATOS_[[#This Row],[% anualiz]]=1,"NO","Sí")</f>
        <v>Sí</v>
      </c>
      <c r="BX1163" s="138" t="e">
        <f aca="false">(DATOS_[[#This Row],[S.BASE]]*(1/DATOS_[[#This Row],[% normaliz]])*(1/DATOS_[[#This Row],[% anualiz]]))*IF(DATOS_[[#This Row],[Check Equiparado]]="Sí",1,0)</f>
        <v>#DIV/0!</v>
      </c>
      <c r="BY1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3" s="138" t="e">
        <f aca="false">+DATOS_[[#This Row],[SALARIO BASE Eq]]+DATOS_[[#This Row],[Tot COMPL.SAL Eq]]</f>
        <v>#DIV/0!</v>
      </c>
      <c r="CA1163" s="138" t="e">
        <f aca="false" t="array" ref="CA1163:CA1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3" s="138" t="e">
        <f aca="false">+DATOS_[[#This Row],[TOTAL SALARIO Eq]]+DATOS_[[#This Row],[Tot Extrasalarial Eq]]</f>
        <v>#DIV/0!</v>
      </c>
      <c r="CC1163" s="139" t="n">
        <f aca="false">DATOS_[[#This Row],[S.BASE]]</f>
        <v>0</v>
      </c>
      <c r="CD1163" s="139" t="n">
        <f aca="false">+SUM(DATOS_[[#This Row],[Conc.Sal.01]:[Conc.Sal.30]])</f>
        <v>0</v>
      </c>
      <c r="CE1163" s="139" t="n">
        <f aca="false">+DATOS_[[#This Row],[SALARIO BASE Ef]]+DATOS_[[#This Row],[Tot COMPL.SAL Ef]]</f>
        <v>0</v>
      </c>
      <c r="CF1163" s="139" t="n">
        <f aca="false">+SUM(DATOS_[[#This Row],[C.Extra.01]:[C.Extra.05]])</f>
        <v>0</v>
      </c>
      <c r="CG1163" s="139" t="n">
        <f aca="false">+DATOS_[[#This Row],[TOTAL SALARIO Ef]]+DATOS_[[#This Row],[Tot Extrasalarial Ef]]</f>
        <v>0</v>
      </c>
      <c r="CH1163" s="140" t="n">
        <f aca="false">MIN(IF(DATOS_[[#This Row],[Fecha Fin Contrato]]="",$D$4,DATOS_[[#This Row],[Fecha Fin Contrato]]),$D$4)-MAX(DATOS_[[#This Row],[Fecha de Contratación]],$D$3)+1</f>
        <v>1</v>
      </c>
      <c r="CI1163" s="141" t="str">
        <f aca="false">IF(COUNTIFS(DATOS_[id],DATOS_[[#This Row],[id]])&gt;1,DATOS_[[#This Row],[id]],"")</f>
        <v/>
      </c>
      <c r="CJ1163" s="141" t="n">
        <f aca="false">(Inicio!$G$10-DATOS_[[#This Row],[Fecha Nacimiento]])/365.25</f>
        <v>0</v>
      </c>
      <c r="CK1163" s="141" t="n">
        <f aca="false">(Inicio!$G$10-DATOS_[[#This Row],[Fecha de Antigüedad]])/365.25</f>
        <v>0</v>
      </c>
      <c r="CL1163" s="141" t="e">
        <f aca="false">+VLOOKUP(DATOS_[[#This Row],[Clave de Contrato]],TblTiposContrato13[],3,0)</f>
        <v>#N/A</v>
      </c>
      <c r="CM1163" s="141" t="e">
        <f aca="false">+VLOOKUP(DATOS_[[#This Row],[Clave de Contrato]],TblTiposContrato13[],4,0)</f>
        <v>#N/A</v>
      </c>
      <c r="CN1163" s="141" t="str">
        <f aca="false">VLOOKUP(DATOS_[[#This Row],[Edad]],CONTRATOS!TblRngEdad,2,1)</f>
        <v>20  o menos</v>
      </c>
      <c r="CO1163" s="141" t="str">
        <f aca="false">VLOOKUP(DATOS_[[#This Row],[Antigüedad]],TblRngAntg14[],2,1)</f>
        <v>0 a 1 años</v>
      </c>
    </row>
    <row r="1164" customFormat="false" ht="13.8" hidden="false" customHeight="false" outlineLevel="0" collapsed="false">
      <c r="D1164" s="128"/>
      <c r="E1164" s="129"/>
      <c r="F1164" s="129"/>
      <c r="G1164" s="129"/>
      <c r="H1164" s="130"/>
      <c r="I1164" s="131"/>
      <c r="J1164" s="128"/>
      <c r="K1164" s="132"/>
      <c r="L1164" s="132"/>
      <c r="M1164" s="133"/>
      <c r="N1164" s="133"/>
      <c r="O1164" s="133"/>
      <c r="P1164" s="129"/>
      <c r="Z1164" s="74"/>
      <c r="AA1164" s="75"/>
      <c r="AB1164" s="75"/>
      <c r="AC1164" s="129"/>
      <c r="AD1164" s="134"/>
      <c r="AE1164" s="134"/>
      <c r="AF1164" s="134"/>
      <c r="AG1164" s="134"/>
      <c r="AH1164" s="134"/>
      <c r="AI1164" s="134"/>
      <c r="AJ1164" s="134"/>
      <c r="AK1164" s="134"/>
      <c r="AL1164" s="134"/>
      <c r="AM1164" s="134"/>
      <c r="AN1164" s="134"/>
      <c r="AO1164" s="134"/>
      <c r="AP1164" s="134"/>
      <c r="AQ1164" s="134"/>
      <c r="AR1164" s="134"/>
      <c r="AS1164" s="134"/>
      <c r="AT1164" s="134"/>
      <c r="AU1164" s="134"/>
      <c r="AV1164" s="134"/>
      <c r="AW1164" s="134"/>
      <c r="AX1164" s="134"/>
      <c r="AY1164" s="134"/>
      <c r="AZ1164" s="134"/>
      <c r="BA1164" s="134"/>
      <c r="BB1164" s="134"/>
      <c r="BC1164" s="134"/>
      <c r="BD1164" s="134"/>
      <c r="BE1164" s="134"/>
      <c r="BF1164" s="134"/>
      <c r="BG1164" s="134"/>
      <c r="BH1164" s="134"/>
      <c r="BI1164" s="134"/>
      <c r="BJ1164" s="134"/>
      <c r="BK1164" s="134"/>
      <c r="BL1164" s="134"/>
      <c r="BM1164" s="135"/>
      <c r="BN1164" s="136" t="n">
        <f aca="false">+MAX($D$3,DATOS_[[#This Row],[Fecha Inicio Sit. Contract.]])</f>
        <v>0</v>
      </c>
      <c r="BO1164" s="136" t="n">
        <f aca="false">+MIN($D$4,DATOS_[[#This Row],[Fecha Fin Sit. Contract.]])</f>
        <v>0</v>
      </c>
      <c r="BP1164" s="137" t="n">
        <f aca="false">+DATOS_[[#This Row],[% de jornada]]*IF(DATOS_[[#This Row],[% jornada reducida]]="",1,DATOS_[[#This Row],[% jornada reducida]])</f>
        <v>0</v>
      </c>
      <c r="BQ1164" s="137" t="n">
        <f aca="false">+(DATOS_[[#This Row],[F.fin.cal]]-DATOS_[[#This Row],[F.ini.cal]]+1)/($D$4-$D$3+1)</f>
        <v>1</v>
      </c>
      <c r="BR1164" s="137" t="str">
        <f aca="false">IF(OR(AND(DATOS_[[#This Row],[Fecha Fin Contrato]]&lt;$D$3,DATOS_[[#This Row],[Fecha Fin Contrato]]&lt;&gt;""),DATOS_[[#This Row],[Fecha de Contratación]]&gt;$D$4),"Fuera","Dentro")</f>
        <v>Dentro</v>
      </c>
      <c r="BS1164" s="137" t="str">
        <f aca="false" t="array" ref="BS1164:BS1164">IF(MAX(IF(DATOS_[id]=DATOS_[[#This Row],[id]],DATOS_[F.fin.cal]))=DATOS_[[#This Row],[F.fin.cal]],"Sí","NO")</f>
        <v>Sí</v>
      </c>
      <c r="BT1164" s="137" t="str">
        <f aca="false">IF(AND(DATOS_[[#This Row],[% normaliz]]&lt;&gt;1,DATOS_[[#This Row],[% anualiz]]=1),"Sí","NO")</f>
        <v>Sí</v>
      </c>
      <c r="BU1164" s="137" t="str">
        <f aca="false">IF(AND(DATOS_[[#This Row],[% normaliz]]=1,DATOS_[[#This Row],[% anualiz]]&lt;&gt;1),"Sí","NO")</f>
        <v>NO</v>
      </c>
      <c r="BV1164" s="137" t="str">
        <f aca="false">IF(AND(DATOS_[[#This Row],[% normaliz]]&lt;&gt;1,DATOS_[[#This Row],[% anualiz]]&lt;&gt;1),"Sí","NO")</f>
        <v>NO</v>
      </c>
      <c r="BW1164" s="137" t="str">
        <f aca="false">+IF(DATOS_[[#This Row],[% normaliz]]*DATOS_[[#This Row],[% anualiz]]=1,"NO","Sí")</f>
        <v>Sí</v>
      </c>
      <c r="BX1164" s="138" t="e">
        <f aca="false">(DATOS_[[#This Row],[S.BASE]]*(1/DATOS_[[#This Row],[% normaliz]])*(1/DATOS_[[#This Row],[% anualiz]]))*IF(DATOS_[[#This Row],[Check Equiparado]]="Sí",1,0)</f>
        <v>#DIV/0!</v>
      </c>
      <c r="BY1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4" s="138" t="e">
        <f aca="false">+DATOS_[[#This Row],[SALARIO BASE Eq]]+DATOS_[[#This Row],[Tot COMPL.SAL Eq]]</f>
        <v>#DIV/0!</v>
      </c>
      <c r="CA1164" s="138" t="e">
        <f aca="false" t="array" ref="CA1164:CA1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4" s="138" t="e">
        <f aca="false">+DATOS_[[#This Row],[TOTAL SALARIO Eq]]+DATOS_[[#This Row],[Tot Extrasalarial Eq]]</f>
        <v>#DIV/0!</v>
      </c>
      <c r="CC1164" s="139" t="n">
        <f aca="false">DATOS_[[#This Row],[S.BASE]]</f>
        <v>0</v>
      </c>
      <c r="CD1164" s="139" t="n">
        <f aca="false">+SUM(DATOS_[[#This Row],[Conc.Sal.01]:[Conc.Sal.30]])</f>
        <v>0</v>
      </c>
      <c r="CE1164" s="139" t="n">
        <f aca="false">+DATOS_[[#This Row],[SALARIO BASE Ef]]+DATOS_[[#This Row],[Tot COMPL.SAL Ef]]</f>
        <v>0</v>
      </c>
      <c r="CF1164" s="139" t="n">
        <f aca="false">+SUM(DATOS_[[#This Row],[C.Extra.01]:[C.Extra.05]])</f>
        <v>0</v>
      </c>
      <c r="CG1164" s="139" t="n">
        <f aca="false">+DATOS_[[#This Row],[TOTAL SALARIO Ef]]+DATOS_[[#This Row],[Tot Extrasalarial Ef]]</f>
        <v>0</v>
      </c>
      <c r="CH1164" s="140" t="n">
        <f aca="false">MIN(IF(DATOS_[[#This Row],[Fecha Fin Contrato]]="",$D$4,DATOS_[[#This Row],[Fecha Fin Contrato]]),$D$4)-MAX(DATOS_[[#This Row],[Fecha de Contratación]],$D$3)+1</f>
        <v>1</v>
      </c>
      <c r="CI1164" s="141" t="str">
        <f aca="false">IF(COUNTIFS(DATOS_[id],DATOS_[[#This Row],[id]])&gt;1,DATOS_[[#This Row],[id]],"")</f>
        <v/>
      </c>
      <c r="CJ1164" s="141" t="n">
        <f aca="false">(Inicio!$G$10-DATOS_[[#This Row],[Fecha Nacimiento]])/365.25</f>
        <v>0</v>
      </c>
      <c r="CK1164" s="141" t="n">
        <f aca="false">(Inicio!$G$10-DATOS_[[#This Row],[Fecha de Antigüedad]])/365.25</f>
        <v>0</v>
      </c>
      <c r="CL1164" s="141" t="e">
        <f aca="false">+VLOOKUP(DATOS_[[#This Row],[Clave de Contrato]],TblTiposContrato13[],3,0)</f>
        <v>#N/A</v>
      </c>
      <c r="CM1164" s="141" t="e">
        <f aca="false">+VLOOKUP(DATOS_[[#This Row],[Clave de Contrato]],TblTiposContrato13[],4,0)</f>
        <v>#N/A</v>
      </c>
      <c r="CN1164" s="141" t="str">
        <f aca="false">VLOOKUP(DATOS_[[#This Row],[Edad]],CONTRATOS!TblRngEdad,2,1)</f>
        <v>20  o menos</v>
      </c>
      <c r="CO1164" s="141" t="str">
        <f aca="false">VLOOKUP(DATOS_[[#This Row],[Antigüedad]],TblRngAntg14[],2,1)</f>
        <v>0 a 1 años</v>
      </c>
    </row>
    <row r="1165" customFormat="false" ht="13.8" hidden="false" customHeight="false" outlineLevel="0" collapsed="false">
      <c r="D1165" s="128"/>
      <c r="E1165" s="129"/>
      <c r="F1165" s="129"/>
      <c r="G1165" s="129"/>
      <c r="H1165" s="130"/>
      <c r="I1165" s="131"/>
      <c r="J1165" s="128"/>
      <c r="K1165" s="132"/>
      <c r="L1165" s="132"/>
      <c r="M1165" s="133"/>
      <c r="N1165" s="133"/>
      <c r="O1165" s="133"/>
      <c r="P1165" s="129"/>
      <c r="Z1165" s="74"/>
      <c r="AA1165" s="75"/>
      <c r="AB1165" s="75"/>
      <c r="AC1165" s="129"/>
      <c r="AD1165" s="134"/>
      <c r="AE1165" s="134"/>
      <c r="AF1165" s="134"/>
      <c r="AG1165" s="134"/>
      <c r="AH1165" s="134"/>
      <c r="AI1165" s="134"/>
      <c r="AJ1165" s="134"/>
      <c r="AK1165" s="134"/>
      <c r="AL1165" s="134"/>
      <c r="AM1165" s="134"/>
      <c r="AN1165" s="134"/>
      <c r="AO1165" s="134"/>
      <c r="AP1165" s="134"/>
      <c r="AQ1165" s="134"/>
      <c r="AR1165" s="134"/>
      <c r="AS1165" s="134"/>
      <c r="AT1165" s="134"/>
      <c r="AU1165" s="134"/>
      <c r="AV1165" s="134"/>
      <c r="AW1165" s="134"/>
      <c r="AX1165" s="134"/>
      <c r="AY1165" s="134"/>
      <c r="AZ1165" s="134"/>
      <c r="BA1165" s="134"/>
      <c r="BB1165" s="134"/>
      <c r="BC1165" s="134"/>
      <c r="BD1165" s="134"/>
      <c r="BE1165" s="134"/>
      <c r="BF1165" s="134"/>
      <c r="BG1165" s="134"/>
      <c r="BH1165" s="134"/>
      <c r="BI1165" s="134"/>
      <c r="BJ1165" s="134"/>
      <c r="BK1165" s="134"/>
      <c r="BL1165" s="134"/>
      <c r="BM1165" s="135"/>
      <c r="BN1165" s="136" t="n">
        <f aca="false">+MAX($D$3,DATOS_[[#This Row],[Fecha Inicio Sit. Contract.]])</f>
        <v>0</v>
      </c>
      <c r="BO1165" s="136" t="n">
        <f aca="false">+MIN($D$4,DATOS_[[#This Row],[Fecha Fin Sit. Contract.]])</f>
        <v>0</v>
      </c>
      <c r="BP1165" s="137" t="n">
        <f aca="false">+DATOS_[[#This Row],[% de jornada]]*IF(DATOS_[[#This Row],[% jornada reducida]]="",1,DATOS_[[#This Row],[% jornada reducida]])</f>
        <v>0</v>
      </c>
      <c r="BQ1165" s="137" t="n">
        <f aca="false">+(DATOS_[[#This Row],[F.fin.cal]]-DATOS_[[#This Row],[F.ini.cal]]+1)/($D$4-$D$3+1)</f>
        <v>1</v>
      </c>
      <c r="BR1165" s="137" t="str">
        <f aca="false">IF(OR(AND(DATOS_[[#This Row],[Fecha Fin Contrato]]&lt;$D$3,DATOS_[[#This Row],[Fecha Fin Contrato]]&lt;&gt;""),DATOS_[[#This Row],[Fecha de Contratación]]&gt;$D$4),"Fuera","Dentro")</f>
        <v>Dentro</v>
      </c>
      <c r="BS1165" s="137" t="str">
        <f aca="false" t="array" ref="BS1165:BS1165">IF(MAX(IF(DATOS_[id]=DATOS_[[#This Row],[id]],DATOS_[F.fin.cal]))=DATOS_[[#This Row],[F.fin.cal]],"Sí","NO")</f>
        <v>Sí</v>
      </c>
      <c r="BT1165" s="137" t="str">
        <f aca="false">IF(AND(DATOS_[[#This Row],[% normaliz]]&lt;&gt;1,DATOS_[[#This Row],[% anualiz]]=1),"Sí","NO")</f>
        <v>Sí</v>
      </c>
      <c r="BU1165" s="137" t="str">
        <f aca="false">IF(AND(DATOS_[[#This Row],[% normaliz]]=1,DATOS_[[#This Row],[% anualiz]]&lt;&gt;1),"Sí","NO")</f>
        <v>NO</v>
      </c>
      <c r="BV1165" s="137" t="str">
        <f aca="false">IF(AND(DATOS_[[#This Row],[% normaliz]]&lt;&gt;1,DATOS_[[#This Row],[% anualiz]]&lt;&gt;1),"Sí","NO")</f>
        <v>NO</v>
      </c>
      <c r="BW1165" s="137" t="str">
        <f aca="false">+IF(DATOS_[[#This Row],[% normaliz]]*DATOS_[[#This Row],[% anualiz]]=1,"NO","Sí")</f>
        <v>Sí</v>
      </c>
      <c r="BX1165" s="138" t="e">
        <f aca="false">(DATOS_[[#This Row],[S.BASE]]*(1/DATOS_[[#This Row],[% normaliz]])*(1/DATOS_[[#This Row],[% anualiz]]))*IF(DATOS_[[#This Row],[Check Equiparado]]="Sí",1,0)</f>
        <v>#DIV/0!</v>
      </c>
      <c r="BY1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5" s="138" t="e">
        <f aca="false">+DATOS_[[#This Row],[SALARIO BASE Eq]]+DATOS_[[#This Row],[Tot COMPL.SAL Eq]]</f>
        <v>#DIV/0!</v>
      </c>
      <c r="CA1165" s="138" t="e">
        <f aca="false" t="array" ref="CA1165:CA1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5" s="138" t="e">
        <f aca="false">+DATOS_[[#This Row],[TOTAL SALARIO Eq]]+DATOS_[[#This Row],[Tot Extrasalarial Eq]]</f>
        <v>#DIV/0!</v>
      </c>
      <c r="CC1165" s="139" t="n">
        <f aca="false">DATOS_[[#This Row],[S.BASE]]</f>
        <v>0</v>
      </c>
      <c r="CD1165" s="139" t="n">
        <f aca="false">+SUM(DATOS_[[#This Row],[Conc.Sal.01]:[Conc.Sal.30]])</f>
        <v>0</v>
      </c>
      <c r="CE1165" s="139" t="n">
        <f aca="false">+DATOS_[[#This Row],[SALARIO BASE Ef]]+DATOS_[[#This Row],[Tot COMPL.SAL Ef]]</f>
        <v>0</v>
      </c>
      <c r="CF1165" s="139" t="n">
        <f aca="false">+SUM(DATOS_[[#This Row],[C.Extra.01]:[C.Extra.05]])</f>
        <v>0</v>
      </c>
      <c r="CG1165" s="139" t="n">
        <f aca="false">+DATOS_[[#This Row],[TOTAL SALARIO Ef]]+DATOS_[[#This Row],[Tot Extrasalarial Ef]]</f>
        <v>0</v>
      </c>
      <c r="CH1165" s="140" t="n">
        <f aca="false">MIN(IF(DATOS_[[#This Row],[Fecha Fin Contrato]]="",$D$4,DATOS_[[#This Row],[Fecha Fin Contrato]]),$D$4)-MAX(DATOS_[[#This Row],[Fecha de Contratación]],$D$3)+1</f>
        <v>1</v>
      </c>
      <c r="CI1165" s="141" t="str">
        <f aca="false">IF(COUNTIFS(DATOS_[id],DATOS_[[#This Row],[id]])&gt;1,DATOS_[[#This Row],[id]],"")</f>
        <v/>
      </c>
      <c r="CJ1165" s="141" t="n">
        <f aca="false">(Inicio!$G$10-DATOS_[[#This Row],[Fecha Nacimiento]])/365.25</f>
        <v>0</v>
      </c>
      <c r="CK1165" s="141" t="n">
        <f aca="false">(Inicio!$G$10-DATOS_[[#This Row],[Fecha de Antigüedad]])/365.25</f>
        <v>0</v>
      </c>
      <c r="CL1165" s="141" t="e">
        <f aca="false">+VLOOKUP(DATOS_[[#This Row],[Clave de Contrato]],TblTiposContrato13[],3,0)</f>
        <v>#N/A</v>
      </c>
      <c r="CM1165" s="141" t="e">
        <f aca="false">+VLOOKUP(DATOS_[[#This Row],[Clave de Contrato]],TblTiposContrato13[],4,0)</f>
        <v>#N/A</v>
      </c>
      <c r="CN1165" s="141" t="str">
        <f aca="false">VLOOKUP(DATOS_[[#This Row],[Edad]],CONTRATOS!TblRngEdad,2,1)</f>
        <v>20  o menos</v>
      </c>
      <c r="CO1165" s="141" t="str">
        <f aca="false">VLOOKUP(DATOS_[[#This Row],[Antigüedad]],TblRngAntg14[],2,1)</f>
        <v>0 a 1 años</v>
      </c>
    </row>
    <row r="1166" customFormat="false" ht="13.8" hidden="false" customHeight="false" outlineLevel="0" collapsed="false">
      <c r="D1166" s="128"/>
      <c r="E1166" s="129"/>
      <c r="F1166" s="129"/>
      <c r="G1166" s="129"/>
      <c r="H1166" s="130"/>
      <c r="I1166" s="131"/>
      <c r="J1166" s="128"/>
      <c r="K1166" s="132"/>
      <c r="L1166" s="132"/>
      <c r="M1166" s="133"/>
      <c r="N1166" s="133"/>
      <c r="O1166" s="133"/>
      <c r="P1166" s="129"/>
      <c r="Z1166" s="74"/>
      <c r="AA1166" s="75"/>
      <c r="AB1166" s="75"/>
      <c r="AC1166" s="129"/>
      <c r="AD1166" s="134"/>
      <c r="AE1166" s="134"/>
      <c r="AF1166" s="134"/>
      <c r="AG1166" s="134"/>
      <c r="AH1166" s="134"/>
      <c r="AI1166" s="134"/>
      <c r="AJ1166" s="134"/>
      <c r="AK1166" s="134"/>
      <c r="AL1166" s="134"/>
      <c r="AM1166" s="134"/>
      <c r="AN1166" s="134"/>
      <c r="AO1166" s="134"/>
      <c r="AP1166" s="134"/>
      <c r="AQ1166" s="134"/>
      <c r="AR1166" s="134"/>
      <c r="AS1166" s="134"/>
      <c r="AT1166" s="134"/>
      <c r="AU1166" s="134"/>
      <c r="AV1166" s="134"/>
      <c r="AW1166" s="134"/>
      <c r="AX1166" s="134"/>
      <c r="AY1166" s="134"/>
      <c r="AZ1166" s="134"/>
      <c r="BA1166" s="134"/>
      <c r="BB1166" s="134"/>
      <c r="BC1166" s="134"/>
      <c r="BD1166" s="134"/>
      <c r="BE1166" s="134"/>
      <c r="BF1166" s="134"/>
      <c r="BG1166" s="134"/>
      <c r="BH1166" s="134"/>
      <c r="BI1166" s="134"/>
      <c r="BJ1166" s="134"/>
      <c r="BK1166" s="134"/>
      <c r="BL1166" s="134"/>
      <c r="BM1166" s="135"/>
      <c r="BN1166" s="136" t="n">
        <f aca="false">+MAX($D$3,DATOS_[[#This Row],[Fecha Inicio Sit. Contract.]])</f>
        <v>0</v>
      </c>
      <c r="BO1166" s="136" t="n">
        <f aca="false">+MIN($D$4,DATOS_[[#This Row],[Fecha Fin Sit. Contract.]])</f>
        <v>0</v>
      </c>
      <c r="BP1166" s="137" t="n">
        <f aca="false">+DATOS_[[#This Row],[% de jornada]]*IF(DATOS_[[#This Row],[% jornada reducida]]="",1,DATOS_[[#This Row],[% jornada reducida]])</f>
        <v>0</v>
      </c>
      <c r="BQ1166" s="137" t="n">
        <f aca="false">+(DATOS_[[#This Row],[F.fin.cal]]-DATOS_[[#This Row],[F.ini.cal]]+1)/($D$4-$D$3+1)</f>
        <v>1</v>
      </c>
      <c r="BR1166" s="137" t="str">
        <f aca="false">IF(OR(AND(DATOS_[[#This Row],[Fecha Fin Contrato]]&lt;$D$3,DATOS_[[#This Row],[Fecha Fin Contrato]]&lt;&gt;""),DATOS_[[#This Row],[Fecha de Contratación]]&gt;$D$4),"Fuera","Dentro")</f>
        <v>Dentro</v>
      </c>
      <c r="BS1166" s="137" t="str">
        <f aca="false" t="array" ref="BS1166:BS1166">IF(MAX(IF(DATOS_[id]=DATOS_[[#This Row],[id]],DATOS_[F.fin.cal]))=DATOS_[[#This Row],[F.fin.cal]],"Sí","NO")</f>
        <v>Sí</v>
      </c>
      <c r="BT1166" s="137" t="str">
        <f aca="false">IF(AND(DATOS_[[#This Row],[% normaliz]]&lt;&gt;1,DATOS_[[#This Row],[% anualiz]]=1),"Sí","NO")</f>
        <v>Sí</v>
      </c>
      <c r="BU1166" s="137" t="str">
        <f aca="false">IF(AND(DATOS_[[#This Row],[% normaliz]]=1,DATOS_[[#This Row],[% anualiz]]&lt;&gt;1),"Sí","NO")</f>
        <v>NO</v>
      </c>
      <c r="BV1166" s="137" t="str">
        <f aca="false">IF(AND(DATOS_[[#This Row],[% normaliz]]&lt;&gt;1,DATOS_[[#This Row],[% anualiz]]&lt;&gt;1),"Sí","NO")</f>
        <v>NO</v>
      </c>
      <c r="BW1166" s="137" t="str">
        <f aca="false">+IF(DATOS_[[#This Row],[% normaliz]]*DATOS_[[#This Row],[% anualiz]]=1,"NO","Sí")</f>
        <v>Sí</v>
      </c>
      <c r="BX1166" s="138" t="e">
        <f aca="false">(DATOS_[[#This Row],[S.BASE]]*(1/DATOS_[[#This Row],[% normaliz]])*(1/DATOS_[[#This Row],[% anualiz]]))*IF(DATOS_[[#This Row],[Check Equiparado]]="Sí",1,0)</f>
        <v>#DIV/0!</v>
      </c>
      <c r="BY1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6" s="138" t="e">
        <f aca="false">+DATOS_[[#This Row],[SALARIO BASE Eq]]+DATOS_[[#This Row],[Tot COMPL.SAL Eq]]</f>
        <v>#DIV/0!</v>
      </c>
      <c r="CA1166" s="138" t="e">
        <f aca="false" t="array" ref="CA1166:CA1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6" s="138" t="e">
        <f aca="false">+DATOS_[[#This Row],[TOTAL SALARIO Eq]]+DATOS_[[#This Row],[Tot Extrasalarial Eq]]</f>
        <v>#DIV/0!</v>
      </c>
      <c r="CC1166" s="139" t="n">
        <f aca="false">DATOS_[[#This Row],[S.BASE]]</f>
        <v>0</v>
      </c>
      <c r="CD1166" s="139" t="n">
        <f aca="false">+SUM(DATOS_[[#This Row],[Conc.Sal.01]:[Conc.Sal.30]])</f>
        <v>0</v>
      </c>
      <c r="CE1166" s="139" t="n">
        <f aca="false">+DATOS_[[#This Row],[SALARIO BASE Ef]]+DATOS_[[#This Row],[Tot COMPL.SAL Ef]]</f>
        <v>0</v>
      </c>
      <c r="CF1166" s="139" t="n">
        <f aca="false">+SUM(DATOS_[[#This Row],[C.Extra.01]:[C.Extra.05]])</f>
        <v>0</v>
      </c>
      <c r="CG1166" s="139" t="n">
        <f aca="false">+DATOS_[[#This Row],[TOTAL SALARIO Ef]]+DATOS_[[#This Row],[Tot Extrasalarial Ef]]</f>
        <v>0</v>
      </c>
      <c r="CH1166" s="140" t="n">
        <f aca="false">MIN(IF(DATOS_[[#This Row],[Fecha Fin Contrato]]="",$D$4,DATOS_[[#This Row],[Fecha Fin Contrato]]),$D$4)-MAX(DATOS_[[#This Row],[Fecha de Contratación]],$D$3)+1</f>
        <v>1</v>
      </c>
      <c r="CI1166" s="141" t="str">
        <f aca="false">IF(COUNTIFS(DATOS_[id],DATOS_[[#This Row],[id]])&gt;1,DATOS_[[#This Row],[id]],"")</f>
        <v/>
      </c>
      <c r="CJ1166" s="141" t="n">
        <f aca="false">(Inicio!$G$10-DATOS_[[#This Row],[Fecha Nacimiento]])/365.25</f>
        <v>0</v>
      </c>
      <c r="CK1166" s="141" t="n">
        <f aca="false">(Inicio!$G$10-DATOS_[[#This Row],[Fecha de Antigüedad]])/365.25</f>
        <v>0</v>
      </c>
      <c r="CL1166" s="141" t="e">
        <f aca="false">+VLOOKUP(DATOS_[[#This Row],[Clave de Contrato]],TblTiposContrato13[],3,0)</f>
        <v>#N/A</v>
      </c>
      <c r="CM1166" s="141" t="e">
        <f aca="false">+VLOOKUP(DATOS_[[#This Row],[Clave de Contrato]],TblTiposContrato13[],4,0)</f>
        <v>#N/A</v>
      </c>
      <c r="CN1166" s="141" t="str">
        <f aca="false">VLOOKUP(DATOS_[[#This Row],[Edad]],CONTRATOS!TblRngEdad,2,1)</f>
        <v>20  o menos</v>
      </c>
      <c r="CO1166" s="141" t="str">
        <f aca="false">VLOOKUP(DATOS_[[#This Row],[Antigüedad]],TblRngAntg14[],2,1)</f>
        <v>0 a 1 años</v>
      </c>
    </row>
    <row r="1167" customFormat="false" ht="13.8" hidden="false" customHeight="false" outlineLevel="0" collapsed="false">
      <c r="D1167" s="128"/>
      <c r="E1167" s="129"/>
      <c r="F1167" s="129"/>
      <c r="G1167" s="129"/>
      <c r="H1167" s="130"/>
      <c r="I1167" s="131"/>
      <c r="J1167" s="128"/>
      <c r="K1167" s="132"/>
      <c r="L1167" s="132"/>
      <c r="M1167" s="133"/>
      <c r="N1167" s="133"/>
      <c r="O1167" s="133"/>
      <c r="P1167" s="129"/>
      <c r="Z1167" s="74"/>
      <c r="AA1167" s="75"/>
      <c r="AB1167" s="75"/>
      <c r="AC1167" s="129"/>
      <c r="AD1167" s="134"/>
      <c r="AE1167" s="134"/>
      <c r="AF1167" s="134"/>
      <c r="AG1167" s="134"/>
      <c r="AH1167" s="134"/>
      <c r="AI1167" s="134"/>
      <c r="AJ1167" s="134"/>
      <c r="AK1167" s="134"/>
      <c r="AL1167" s="134"/>
      <c r="AM1167" s="134"/>
      <c r="AN1167" s="134"/>
      <c r="AO1167" s="134"/>
      <c r="AP1167" s="134"/>
      <c r="AQ1167" s="134"/>
      <c r="AR1167" s="134"/>
      <c r="AS1167" s="134"/>
      <c r="AT1167" s="134"/>
      <c r="AU1167" s="134"/>
      <c r="AV1167" s="134"/>
      <c r="AW1167" s="134"/>
      <c r="AX1167" s="134"/>
      <c r="AY1167" s="134"/>
      <c r="AZ1167" s="134"/>
      <c r="BA1167" s="134"/>
      <c r="BB1167" s="134"/>
      <c r="BC1167" s="134"/>
      <c r="BD1167" s="134"/>
      <c r="BE1167" s="134"/>
      <c r="BF1167" s="134"/>
      <c r="BG1167" s="134"/>
      <c r="BH1167" s="134"/>
      <c r="BI1167" s="134"/>
      <c r="BJ1167" s="134"/>
      <c r="BK1167" s="134"/>
      <c r="BL1167" s="134"/>
      <c r="BM1167" s="135"/>
      <c r="BN1167" s="136" t="n">
        <f aca="false">+MAX($D$3,DATOS_[[#This Row],[Fecha Inicio Sit. Contract.]])</f>
        <v>0</v>
      </c>
      <c r="BO1167" s="136" t="n">
        <f aca="false">+MIN($D$4,DATOS_[[#This Row],[Fecha Fin Sit. Contract.]])</f>
        <v>0</v>
      </c>
      <c r="BP1167" s="137" t="n">
        <f aca="false">+DATOS_[[#This Row],[% de jornada]]*IF(DATOS_[[#This Row],[% jornada reducida]]="",1,DATOS_[[#This Row],[% jornada reducida]])</f>
        <v>0</v>
      </c>
      <c r="BQ1167" s="137" t="n">
        <f aca="false">+(DATOS_[[#This Row],[F.fin.cal]]-DATOS_[[#This Row],[F.ini.cal]]+1)/($D$4-$D$3+1)</f>
        <v>1</v>
      </c>
      <c r="BR1167" s="137" t="str">
        <f aca="false">IF(OR(AND(DATOS_[[#This Row],[Fecha Fin Contrato]]&lt;$D$3,DATOS_[[#This Row],[Fecha Fin Contrato]]&lt;&gt;""),DATOS_[[#This Row],[Fecha de Contratación]]&gt;$D$4),"Fuera","Dentro")</f>
        <v>Dentro</v>
      </c>
      <c r="BS1167" s="137" t="str">
        <f aca="false" t="array" ref="BS1167:BS1167">IF(MAX(IF(DATOS_[id]=DATOS_[[#This Row],[id]],DATOS_[F.fin.cal]))=DATOS_[[#This Row],[F.fin.cal]],"Sí","NO")</f>
        <v>Sí</v>
      </c>
      <c r="BT1167" s="137" t="str">
        <f aca="false">IF(AND(DATOS_[[#This Row],[% normaliz]]&lt;&gt;1,DATOS_[[#This Row],[% anualiz]]=1),"Sí","NO")</f>
        <v>Sí</v>
      </c>
      <c r="BU1167" s="137" t="str">
        <f aca="false">IF(AND(DATOS_[[#This Row],[% normaliz]]=1,DATOS_[[#This Row],[% anualiz]]&lt;&gt;1),"Sí","NO")</f>
        <v>NO</v>
      </c>
      <c r="BV1167" s="137" t="str">
        <f aca="false">IF(AND(DATOS_[[#This Row],[% normaliz]]&lt;&gt;1,DATOS_[[#This Row],[% anualiz]]&lt;&gt;1),"Sí","NO")</f>
        <v>NO</v>
      </c>
      <c r="BW1167" s="137" t="str">
        <f aca="false">+IF(DATOS_[[#This Row],[% normaliz]]*DATOS_[[#This Row],[% anualiz]]=1,"NO","Sí")</f>
        <v>Sí</v>
      </c>
      <c r="BX1167" s="138" t="e">
        <f aca="false">(DATOS_[[#This Row],[S.BASE]]*(1/DATOS_[[#This Row],[% normaliz]])*(1/DATOS_[[#This Row],[% anualiz]]))*IF(DATOS_[[#This Row],[Check Equiparado]]="Sí",1,0)</f>
        <v>#DIV/0!</v>
      </c>
      <c r="BY1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7" s="138" t="e">
        <f aca="false">+DATOS_[[#This Row],[SALARIO BASE Eq]]+DATOS_[[#This Row],[Tot COMPL.SAL Eq]]</f>
        <v>#DIV/0!</v>
      </c>
      <c r="CA1167" s="138" t="e">
        <f aca="false" t="array" ref="CA1167:CA1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7" s="138" t="e">
        <f aca="false">+DATOS_[[#This Row],[TOTAL SALARIO Eq]]+DATOS_[[#This Row],[Tot Extrasalarial Eq]]</f>
        <v>#DIV/0!</v>
      </c>
      <c r="CC1167" s="139" t="n">
        <f aca="false">DATOS_[[#This Row],[S.BASE]]</f>
        <v>0</v>
      </c>
      <c r="CD1167" s="139" t="n">
        <f aca="false">+SUM(DATOS_[[#This Row],[Conc.Sal.01]:[Conc.Sal.30]])</f>
        <v>0</v>
      </c>
      <c r="CE1167" s="139" t="n">
        <f aca="false">+DATOS_[[#This Row],[SALARIO BASE Ef]]+DATOS_[[#This Row],[Tot COMPL.SAL Ef]]</f>
        <v>0</v>
      </c>
      <c r="CF1167" s="139" t="n">
        <f aca="false">+SUM(DATOS_[[#This Row],[C.Extra.01]:[C.Extra.05]])</f>
        <v>0</v>
      </c>
      <c r="CG1167" s="139" t="n">
        <f aca="false">+DATOS_[[#This Row],[TOTAL SALARIO Ef]]+DATOS_[[#This Row],[Tot Extrasalarial Ef]]</f>
        <v>0</v>
      </c>
      <c r="CH1167" s="140" t="n">
        <f aca="false">MIN(IF(DATOS_[[#This Row],[Fecha Fin Contrato]]="",$D$4,DATOS_[[#This Row],[Fecha Fin Contrato]]),$D$4)-MAX(DATOS_[[#This Row],[Fecha de Contratación]],$D$3)+1</f>
        <v>1</v>
      </c>
      <c r="CI1167" s="141" t="str">
        <f aca="false">IF(COUNTIFS(DATOS_[id],DATOS_[[#This Row],[id]])&gt;1,DATOS_[[#This Row],[id]],"")</f>
        <v/>
      </c>
      <c r="CJ1167" s="141" t="n">
        <f aca="false">(Inicio!$G$10-DATOS_[[#This Row],[Fecha Nacimiento]])/365.25</f>
        <v>0</v>
      </c>
      <c r="CK1167" s="141" t="n">
        <f aca="false">(Inicio!$G$10-DATOS_[[#This Row],[Fecha de Antigüedad]])/365.25</f>
        <v>0</v>
      </c>
      <c r="CL1167" s="141" t="e">
        <f aca="false">+VLOOKUP(DATOS_[[#This Row],[Clave de Contrato]],TblTiposContrato13[],3,0)</f>
        <v>#N/A</v>
      </c>
      <c r="CM1167" s="141" t="e">
        <f aca="false">+VLOOKUP(DATOS_[[#This Row],[Clave de Contrato]],TblTiposContrato13[],4,0)</f>
        <v>#N/A</v>
      </c>
      <c r="CN1167" s="141" t="str">
        <f aca="false">VLOOKUP(DATOS_[[#This Row],[Edad]],CONTRATOS!TblRngEdad,2,1)</f>
        <v>20  o menos</v>
      </c>
      <c r="CO1167" s="141" t="str">
        <f aca="false">VLOOKUP(DATOS_[[#This Row],[Antigüedad]],TblRngAntg14[],2,1)</f>
        <v>0 a 1 años</v>
      </c>
    </row>
    <row r="1168" customFormat="false" ht="13.8" hidden="false" customHeight="false" outlineLevel="0" collapsed="false">
      <c r="D1168" s="128"/>
      <c r="E1168" s="129"/>
      <c r="F1168" s="129"/>
      <c r="G1168" s="129"/>
      <c r="H1168" s="130"/>
      <c r="I1168" s="131"/>
      <c r="J1168" s="128"/>
      <c r="K1168" s="132"/>
      <c r="L1168" s="132"/>
      <c r="M1168" s="133"/>
      <c r="N1168" s="133"/>
      <c r="O1168" s="133"/>
      <c r="P1168" s="129"/>
      <c r="Z1168" s="74"/>
      <c r="AA1168" s="75"/>
      <c r="AB1168" s="75"/>
      <c r="AC1168" s="129"/>
      <c r="AD1168" s="134"/>
      <c r="AE1168" s="134"/>
      <c r="AF1168" s="134"/>
      <c r="AG1168" s="134"/>
      <c r="AH1168" s="134"/>
      <c r="AI1168" s="134"/>
      <c r="AJ1168" s="134"/>
      <c r="AK1168" s="134"/>
      <c r="AL1168" s="134"/>
      <c r="AM1168" s="134"/>
      <c r="AN1168" s="134"/>
      <c r="AO1168" s="134"/>
      <c r="AP1168" s="134"/>
      <c r="AQ1168" s="134"/>
      <c r="AR1168" s="134"/>
      <c r="AS1168" s="134"/>
      <c r="AT1168" s="134"/>
      <c r="AU1168" s="134"/>
      <c r="AV1168" s="134"/>
      <c r="AW1168" s="134"/>
      <c r="AX1168" s="134"/>
      <c r="AY1168" s="134"/>
      <c r="AZ1168" s="134"/>
      <c r="BA1168" s="134"/>
      <c r="BB1168" s="134"/>
      <c r="BC1168" s="134"/>
      <c r="BD1168" s="134"/>
      <c r="BE1168" s="134"/>
      <c r="BF1168" s="134"/>
      <c r="BG1168" s="134"/>
      <c r="BH1168" s="134"/>
      <c r="BI1168" s="134"/>
      <c r="BJ1168" s="134"/>
      <c r="BK1168" s="134"/>
      <c r="BL1168" s="134"/>
      <c r="BM1168" s="135"/>
      <c r="BN1168" s="136" t="n">
        <f aca="false">+MAX($D$3,DATOS_[[#This Row],[Fecha Inicio Sit. Contract.]])</f>
        <v>0</v>
      </c>
      <c r="BO1168" s="136" t="n">
        <f aca="false">+MIN($D$4,DATOS_[[#This Row],[Fecha Fin Sit. Contract.]])</f>
        <v>0</v>
      </c>
      <c r="BP1168" s="137" t="n">
        <f aca="false">+DATOS_[[#This Row],[% de jornada]]*IF(DATOS_[[#This Row],[% jornada reducida]]="",1,DATOS_[[#This Row],[% jornada reducida]])</f>
        <v>0</v>
      </c>
      <c r="BQ1168" s="137" t="n">
        <f aca="false">+(DATOS_[[#This Row],[F.fin.cal]]-DATOS_[[#This Row],[F.ini.cal]]+1)/($D$4-$D$3+1)</f>
        <v>1</v>
      </c>
      <c r="BR1168" s="137" t="str">
        <f aca="false">IF(OR(AND(DATOS_[[#This Row],[Fecha Fin Contrato]]&lt;$D$3,DATOS_[[#This Row],[Fecha Fin Contrato]]&lt;&gt;""),DATOS_[[#This Row],[Fecha de Contratación]]&gt;$D$4),"Fuera","Dentro")</f>
        <v>Dentro</v>
      </c>
      <c r="BS1168" s="137" t="str">
        <f aca="false" t="array" ref="BS1168:BS1168">IF(MAX(IF(DATOS_[id]=DATOS_[[#This Row],[id]],DATOS_[F.fin.cal]))=DATOS_[[#This Row],[F.fin.cal]],"Sí","NO")</f>
        <v>Sí</v>
      </c>
      <c r="BT1168" s="137" t="str">
        <f aca="false">IF(AND(DATOS_[[#This Row],[% normaliz]]&lt;&gt;1,DATOS_[[#This Row],[% anualiz]]=1),"Sí","NO")</f>
        <v>Sí</v>
      </c>
      <c r="BU1168" s="137" t="str">
        <f aca="false">IF(AND(DATOS_[[#This Row],[% normaliz]]=1,DATOS_[[#This Row],[% anualiz]]&lt;&gt;1),"Sí","NO")</f>
        <v>NO</v>
      </c>
      <c r="BV1168" s="137" t="str">
        <f aca="false">IF(AND(DATOS_[[#This Row],[% normaliz]]&lt;&gt;1,DATOS_[[#This Row],[% anualiz]]&lt;&gt;1),"Sí","NO")</f>
        <v>NO</v>
      </c>
      <c r="BW1168" s="137" t="str">
        <f aca="false">+IF(DATOS_[[#This Row],[% normaliz]]*DATOS_[[#This Row],[% anualiz]]=1,"NO","Sí")</f>
        <v>Sí</v>
      </c>
      <c r="BX1168" s="138" t="e">
        <f aca="false">(DATOS_[[#This Row],[S.BASE]]*(1/DATOS_[[#This Row],[% normaliz]])*(1/DATOS_[[#This Row],[% anualiz]]))*IF(DATOS_[[#This Row],[Check Equiparado]]="Sí",1,0)</f>
        <v>#DIV/0!</v>
      </c>
      <c r="BY1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8" s="138" t="e">
        <f aca="false">+DATOS_[[#This Row],[SALARIO BASE Eq]]+DATOS_[[#This Row],[Tot COMPL.SAL Eq]]</f>
        <v>#DIV/0!</v>
      </c>
      <c r="CA1168" s="138" t="e">
        <f aca="false" t="array" ref="CA1168:CA1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8" s="138" t="e">
        <f aca="false">+DATOS_[[#This Row],[TOTAL SALARIO Eq]]+DATOS_[[#This Row],[Tot Extrasalarial Eq]]</f>
        <v>#DIV/0!</v>
      </c>
      <c r="CC1168" s="139" t="n">
        <f aca="false">DATOS_[[#This Row],[S.BASE]]</f>
        <v>0</v>
      </c>
      <c r="CD1168" s="139" t="n">
        <f aca="false">+SUM(DATOS_[[#This Row],[Conc.Sal.01]:[Conc.Sal.30]])</f>
        <v>0</v>
      </c>
      <c r="CE1168" s="139" t="n">
        <f aca="false">+DATOS_[[#This Row],[SALARIO BASE Ef]]+DATOS_[[#This Row],[Tot COMPL.SAL Ef]]</f>
        <v>0</v>
      </c>
      <c r="CF1168" s="139" t="n">
        <f aca="false">+SUM(DATOS_[[#This Row],[C.Extra.01]:[C.Extra.05]])</f>
        <v>0</v>
      </c>
      <c r="CG1168" s="139" t="n">
        <f aca="false">+DATOS_[[#This Row],[TOTAL SALARIO Ef]]+DATOS_[[#This Row],[Tot Extrasalarial Ef]]</f>
        <v>0</v>
      </c>
      <c r="CH1168" s="140" t="n">
        <f aca="false">MIN(IF(DATOS_[[#This Row],[Fecha Fin Contrato]]="",$D$4,DATOS_[[#This Row],[Fecha Fin Contrato]]),$D$4)-MAX(DATOS_[[#This Row],[Fecha de Contratación]],$D$3)+1</f>
        <v>1</v>
      </c>
      <c r="CI1168" s="141" t="str">
        <f aca="false">IF(COUNTIFS(DATOS_[id],DATOS_[[#This Row],[id]])&gt;1,DATOS_[[#This Row],[id]],"")</f>
        <v/>
      </c>
      <c r="CJ1168" s="141" t="n">
        <f aca="false">(Inicio!$G$10-DATOS_[[#This Row],[Fecha Nacimiento]])/365.25</f>
        <v>0</v>
      </c>
      <c r="CK1168" s="141" t="n">
        <f aca="false">(Inicio!$G$10-DATOS_[[#This Row],[Fecha de Antigüedad]])/365.25</f>
        <v>0</v>
      </c>
      <c r="CL1168" s="141" t="e">
        <f aca="false">+VLOOKUP(DATOS_[[#This Row],[Clave de Contrato]],TblTiposContrato13[],3,0)</f>
        <v>#N/A</v>
      </c>
      <c r="CM1168" s="141" t="e">
        <f aca="false">+VLOOKUP(DATOS_[[#This Row],[Clave de Contrato]],TblTiposContrato13[],4,0)</f>
        <v>#N/A</v>
      </c>
      <c r="CN1168" s="141" t="str">
        <f aca="false">VLOOKUP(DATOS_[[#This Row],[Edad]],CONTRATOS!TblRngEdad,2,1)</f>
        <v>20  o menos</v>
      </c>
      <c r="CO1168" s="141" t="str">
        <f aca="false">VLOOKUP(DATOS_[[#This Row],[Antigüedad]],TblRngAntg14[],2,1)</f>
        <v>0 a 1 años</v>
      </c>
    </row>
    <row r="1169" customFormat="false" ht="13.8" hidden="false" customHeight="false" outlineLevel="0" collapsed="false">
      <c r="D1169" s="128"/>
      <c r="E1169" s="129"/>
      <c r="F1169" s="129"/>
      <c r="G1169" s="129"/>
      <c r="H1169" s="130"/>
      <c r="I1169" s="131"/>
      <c r="J1169" s="128"/>
      <c r="K1169" s="132"/>
      <c r="L1169" s="132"/>
      <c r="M1169" s="133"/>
      <c r="N1169" s="133"/>
      <c r="O1169" s="133"/>
      <c r="P1169" s="129"/>
      <c r="Z1169" s="74"/>
      <c r="AA1169" s="75"/>
      <c r="AB1169" s="75"/>
      <c r="AC1169" s="129"/>
      <c r="AD1169" s="134"/>
      <c r="AE1169" s="134"/>
      <c r="AF1169" s="134"/>
      <c r="AG1169" s="134"/>
      <c r="AH1169" s="134"/>
      <c r="AI1169" s="134"/>
      <c r="AJ1169" s="134"/>
      <c r="AK1169" s="134"/>
      <c r="AL1169" s="134"/>
      <c r="AM1169" s="134"/>
      <c r="AN1169" s="134"/>
      <c r="AO1169" s="134"/>
      <c r="AP1169" s="134"/>
      <c r="AQ1169" s="134"/>
      <c r="AR1169" s="134"/>
      <c r="AS1169" s="134"/>
      <c r="AT1169" s="134"/>
      <c r="AU1169" s="134"/>
      <c r="AV1169" s="134"/>
      <c r="AW1169" s="134"/>
      <c r="AX1169" s="134"/>
      <c r="AY1169" s="134"/>
      <c r="AZ1169" s="134"/>
      <c r="BA1169" s="134"/>
      <c r="BB1169" s="134"/>
      <c r="BC1169" s="134"/>
      <c r="BD1169" s="134"/>
      <c r="BE1169" s="134"/>
      <c r="BF1169" s="134"/>
      <c r="BG1169" s="134"/>
      <c r="BH1169" s="134"/>
      <c r="BI1169" s="134"/>
      <c r="BJ1169" s="134"/>
      <c r="BK1169" s="134"/>
      <c r="BL1169" s="134"/>
      <c r="BM1169" s="135"/>
      <c r="BN1169" s="136" t="n">
        <f aca="false">+MAX($D$3,DATOS_[[#This Row],[Fecha Inicio Sit. Contract.]])</f>
        <v>0</v>
      </c>
      <c r="BO1169" s="136" t="n">
        <f aca="false">+MIN($D$4,DATOS_[[#This Row],[Fecha Fin Sit. Contract.]])</f>
        <v>0</v>
      </c>
      <c r="BP1169" s="137" t="n">
        <f aca="false">+DATOS_[[#This Row],[% de jornada]]*IF(DATOS_[[#This Row],[% jornada reducida]]="",1,DATOS_[[#This Row],[% jornada reducida]])</f>
        <v>0</v>
      </c>
      <c r="BQ1169" s="137" t="n">
        <f aca="false">+(DATOS_[[#This Row],[F.fin.cal]]-DATOS_[[#This Row],[F.ini.cal]]+1)/($D$4-$D$3+1)</f>
        <v>1</v>
      </c>
      <c r="BR1169" s="137" t="str">
        <f aca="false">IF(OR(AND(DATOS_[[#This Row],[Fecha Fin Contrato]]&lt;$D$3,DATOS_[[#This Row],[Fecha Fin Contrato]]&lt;&gt;""),DATOS_[[#This Row],[Fecha de Contratación]]&gt;$D$4),"Fuera","Dentro")</f>
        <v>Dentro</v>
      </c>
      <c r="BS1169" s="137" t="str">
        <f aca="false" t="array" ref="BS1169:BS1169">IF(MAX(IF(DATOS_[id]=DATOS_[[#This Row],[id]],DATOS_[F.fin.cal]))=DATOS_[[#This Row],[F.fin.cal]],"Sí","NO")</f>
        <v>Sí</v>
      </c>
      <c r="BT1169" s="137" t="str">
        <f aca="false">IF(AND(DATOS_[[#This Row],[% normaliz]]&lt;&gt;1,DATOS_[[#This Row],[% anualiz]]=1),"Sí","NO")</f>
        <v>Sí</v>
      </c>
      <c r="BU1169" s="137" t="str">
        <f aca="false">IF(AND(DATOS_[[#This Row],[% normaliz]]=1,DATOS_[[#This Row],[% anualiz]]&lt;&gt;1),"Sí","NO")</f>
        <v>NO</v>
      </c>
      <c r="BV1169" s="137" t="str">
        <f aca="false">IF(AND(DATOS_[[#This Row],[% normaliz]]&lt;&gt;1,DATOS_[[#This Row],[% anualiz]]&lt;&gt;1),"Sí","NO")</f>
        <v>NO</v>
      </c>
      <c r="BW1169" s="137" t="str">
        <f aca="false">+IF(DATOS_[[#This Row],[% normaliz]]*DATOS_[[#This Row],[% anualiz]]=1,"NO","Sí")</f>
        <v>Sí</v>
      </c>
      <c r="BX1169" s="138" t="e">
        <f aca="false">(DATOS_[[#This Row],[S.BASE]]*(1/DATOS_[[#This Row],[% normaliz]])*(1/DATOS_[[#This Row],[% anualiz]]))*IF(DATOS_[[#This Row],[Check Equiparado]]="Sí",1,0)</f>
        <v>#DIV/0!</v>
      </c>
      <c r="BY1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9" s="138" t="e">
        <f aca="false">+DATOS_[[#This Row],[SALARIO BASE Eq]]+DATOS_[[#This Row],[Tot COMPL.SAL Eq]]</f>
        <v>#DIV/0!</v>
      </c>
      <c r="CA1169" s="138" t="e">
        <f aca="false" t="array" ref="CA1169:CA1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9" s="138" t="e">
        <f aca="false">+DATOS_[[#This Row],[TOTAL SALARIO Eq]]+DATOS_[[#This Row],[Tot Extrasalarial Eq]]</f>
        <v>#DIV/0!</v>
      </c>
      <c r="CC1169" s="139" t="n">
        <f aca="false">DATOS_[[#This Row],[S.BASE]]</f>
        <v>0</v>
      </c>
      <c r="CD1169" s="139" t="n">
        <f aca="false">+SUM(DATOS_[[#This Row],[Conc.Sal.01]:[Conc.Sal.30]])</f>
        <v>0</v>
      </c>
      <c r="CE1169" s="139" t="n">
        <f aca="false">+DATOS_[[#This Row],[SALARIO BASE Ef]]+DATOS_[[#This Row],[Tot COMPL.SAL Ef]]</f>
        <v>0</v>
      </c>
      <c r="CF1169" s="139" t="n">
        <f aca="false">+SUM(DATOS_[[#This Row],[C.Extra.01]:[C.Extra.05]])</f>
        <v>0</v>
      </c>
      <c r="CG1169" s="139" t="n">
        <f aca="false">+DATOS_[[#This Row],[TOTAL SALARIO Ef]]+DATOS_[[#This Row],[Tot Extrasalarial Ef]]</f>
        <v>0</v>
      </c>
      <c r="CH1169" s="140" t="n">
        <f aca="false">MIN(IF(DATOS_[[#This Row],[Fecha Fin Contrato]]="",$D$4,DATOS_[[#This Row],[Fecha Fin Contrato]]),$D$4)-MAX(DATOS_[[#This Row],[Fecha de Contratación]],$D$3)+1</f>
        <v>1</v>
      </c>
      <c r="CI1169" s="141" t="str">
        <f aca="false">IF(COUNTIFS(DATOS_[id],DATOS_[[#This Row],[id]])&gt;1,DATOS_[[#This Row],[id]],"")</f>
        <v/>
      </c>
      <c r="CJ1169" s="141" t="n">
        <f aca="false">(Inicio!$G$10-DATOS_[[#This Row],[Fecha Nacimiento]])/365.25</f>
        <v>0</v>
      </c>
      <c r="CK1169" s="141" t="n">
        <f aca="false">(Inicio!$G$10-DATOS_[[#This Row],[Fecha de Antigüedad]])/365.25</f>
        <v>0</v>
      </c>
      <c r="CL1169" s="141" t="e">
        <f aca="false">+VLOOKUP(DATOS_[[#This Row],[Clave de Contrato]],TblTiposContrato13[],3,0)</f>
        <v>#N/A</v>
      </c>
      <c r="CM1169" s="141" t="e">
        <f aca="false">+VLOOKUP(DATOS_[[#This Row],[Clave de Contrato]],TblTiposContrato13[],4,0)</f>
        <v>#N/A</v>
      </c>
      <c r="CN1169" s="141" t="str">
        <f aca="false">VLOOKUP(DATOS_[[#This Row],[Edad]],CONTRATOS!TblRngEdad,2,1)</f>
        <v>20  o menos</v>
      </c>
      <c r="CO1169" s="141" t="str">
        <f aca="false">VLOOKUP(DATOS_[[#This Row],[Antigüedad]],TblRngAntg14[],2,1)</f>
        <v>0 a 1 años</v>
      </c>
    </row>
    <row r="1170" customFormat="false" ht="13.8" hidden="false" customHeight="false" outlineLevel="0" collapsed="false">
      <c r="D1170" s="128"/>
      <c r="E1170" s="129"/>
      <c r="F1170" s="129"/>
      <c r="G1170" s="129"/>
      <c r="H1170" s="130"/>
      <c r="I1170" s="131"/>
      <c r="J1170" s="128"/>
      <c r="K1170" s="132"/>
      <c r="L1170" s="132"/>
      <c r="M1170" s="133"/>
      <c r="N1170" s="133"/>
      <c r="O1170" s="133"/>
      <c r="P1170" s="129"/>
      <c r="Z1170" s="74"/>
      <c r="AA1170" s="75"/>
      <c r="AB1170" s="75"/>
      <c r="AC1170" s="129"/>
      <c r="AD1170" s="134"/>
      <c r="AE1170" s="134"/>
      <c r="AF1170" s="134"/>
      <c r="AG1170" s="134"/>
      <c r="AH1170" s="134"/>
      <c r="AI1170" s="134"/>
      <c r="AJ1170" s="134"/>
      <c r="AK1170" s="134"/>
      <c r="AL1170" s="134"/>
      <c r="AM1170" s="134"/>
      <c r="AN1170" s="134"/>
      <c r="AO1170" s="134"/>
      <c r="AP1170" s="134"/>
      <c r="AQ1170" s="134"/>
      <c r="AR1170" s="134"/>
      <c r="AS1170" s="134"/>
      <c r="AT1170" s="134"/>
      <c r="AU1170" s="134"/>
      <c r="AV1170" s="134"/>
      <c r="AW1170" s="134"/>
      <c r="AX1170" s="134"/>
      <c r="AY1170" s="134"/>
      <c r="AZ1170" s="134"/>
      <c r="BA1170" s="134"/>
      <c r="BB1170" s="134"/>
      <c r="BC1170" s="134"/>
      <c r="BD1170" s="134"/>
      <c r="BE1170" s="134"/>
      <c r="BF1170" s="134"/>
      <c r="BG1170" s="134"/>
      <c r="BH1170" s="134"/>
      <c r="BI1170" s="134"/>
      <c r="BJ1170" s="134"/>
      <c r="BK1170" s="134"/>
      <c r="BL1170" s="134"/>
      <c r="BM1170" s="135"/>
      <c r="BN1170" s="136" t="n">
        <f aca="false">+MAX($D$3,DATOS_[[#This Row],[Fecha Inicio Sit. Contract.]])</f>
        <v>0</v>
      </c>
      <c r="BO1170" s="136" t="n">
        <f aca="false">+MIN($D$4,DATOS_[[#This Row],[Fecha Fin Sit. Contract.]])</f>
        <v>0</v>
      </c>
      <c r="BP1170" s="137" t="n">
        <f aca="false">+DATOS_[[#This Row],[% de jornada]]*IF(DATOS_[[#This Row],[% jornada reducida]]="",1,DATOS_[[#This Row],[% jornada reducida]])</f>
        <v>0</v>
      </c>
      <c r="BQ1170" s="137" t="n">
        <f aca="false">+(DATOS_[[#This Row],[F.fin.cal]]-DATOS_[[#This Row],[F.ini.cal]]+1)/($D$4-$D$3+1)</f>
        <v>1</v>
      </c>
      <c r="BR1170" s="137" t="str">
        <f aca="false">IF(OR(AND(DATOS_[[#This Row],[Fecha Fin Contrato]]&lt;$D$3,DATOS_[[#This Row],[Fecha Fin Contrato]]&lt;&gt;""),DATOS_[[#This Row],[Fecha de Contratación]]&gt;$D$4),"Fuera","Dentro")</f>
        <v>Dentro</v>
      </c>
      <c r="BS1170" s="137" t="str">
        <f aca="false" t="array" ref="BS1170:BS1170">IF(MAX(IF(DATOS_[id]=DATOS_[[#This Row],[id]],DATOS_[F.fin.cal]))=DATOS_[[#This Row],[F.fin.cal]],"Sí","NO")</f>
        <v>Sí</v>
      </c>
      <c r="BT1170" s="137" t="str">
        <f aca="false">IF(AND(DATOS_[[#This Row],[% normaliz]]&lt;&gt;1,DATOS_[[#This Row],[% anualiz]]=1),"Sí","NO")</f>
        <v>Sí</v>
      </c>
      <c r="BU1170" s="137" t="str">
        <f aca="false">IF(AND(DATOS_[[#This Row],[% normaliz]]=1,DATOS_[[#This Row],[% anualiz]]&lt;&gt;1),"Sí","NO")</f>
        <v>NO</v>
      </c>
      <c r="BV1170" s="137" t="str">
        <f aca="false">IF(AND(DATOS_[[#This Row],[% normaliz]]&lt;&gt;1,DATOS_[[#This Row],[% anualiz]]&lt;&gt;1),"Sí","NO")</f>
        <v>NO</v>
      </c>
      <c r="BW1170" s="137" t="str">
        <f aca="false">+IF(DATOS_[[#This Row],[% normaliz]]*DATOS_[[#This Row],[% anualiz]]=1,"NO","Sí")</f>
        <v>Sí</v>
      </c>
      <c r="BX1170" s="138" t="e">
        <f aca="false">(DATOS_[[#This Row],[S.BASE]]*(1/DATOS_[[#This Row],[% normaliz]])*(1/DATOS_[[#This Row],[% anualiz]]))*IF(DATOS_[[#This Row],[Check Equiparado]]="Sí",1,0)</f>
        <v>#DIV/0!</v>
      </c>
      <c r="BY1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0" s="138" t="e">
        <f aca="false">+DATOS_[[#This Row],[SALARIO BASE Eq]]+DATOS_[[#This Row],[Tot COMPL.SAL Eq]]</f>
        <v>#DIV/0!</v>
      </c>
      <c r="CA1170" s="138" t="e">
        <f aca="false" t="array" ref="CA1170:CA1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0" s="138" t="e">
        <f aca="false">+DATOS_[[#This Row],[TOTAL SALARIO Eq]]+DATOS_[[#This Row],[Tot Extrasalarial Eq]]</f>
        <v>#DIV/0!</v>
      </c>
      <c r="CC1170" s="139" t="n">
        <f aca="false">DATOS_[[#This Row],[S.BASE]]</f>
        <v>0</v>
      </c>
      <c r="CD1170" s="139" t="n">
        <f aca="false">+SUM(DATOS_[[#This Row],[Conc.Sal.01]:[Conc.Sal.30]])</f>
        <v>0</v>
      </c>
      <c r="CE1170" s="139" t="n">
        <f aca="false">+DATOS_[[#This Row],[SALARIO BASE Ef]]+DATOS_[[#This Row],[Tot COMPL.SAL Ef]]</f>
        <v>0</v>
      </c>
      <c r="CF1170" s="139" t="n">
        <f aca="false">+SUM(DATOS_[[#This Row],[C.Extra.01]:[C.Extra.05]])</f>
        <v>0</v>
      </c>
      <c r="CG1170" s="139" t="n">
        <f aca="false">+DATOS_[[#This Row],[TOTAL SALARIO Ef]]+DATOS_[[#This Row],[Tot Extrasalarial Ef]]</f>
        <v>0</v>
      </c>
      <c r="CH1170" s="140" t="n">
        <f aca="false">MIN(IF(DATOS_[[#This Row],[Fecha Fin Contrato]]="",$D$4,DATOS_[[#This Row],[Fecha Fin Contrato]]),$D$4)-MAX(DATOS_[[#This Row],[Fecha de Contratación]],$D$3)+1</f>
        <v>1</v>
      </c>
      <c r="CI1170" s="141" t="str">
        <f aca="false">IF(COUNTIFS(DATOS_[id],DATOS_[[#This Row],[id]])&gt;1,DATOS_[[#This Row],[id]],"")</f>
        <v/>
      </c>
      <c r="CJ1170" s="141" t="n">
        <f aca="false">(Inicio!$G$10-DATOS_[[#This Row],[Fecha Nacimiento]])/365.25</f>
        <v>0</v>
      </c>
      <c r="CK1170" s="141" t="n">
        <f aca="false">(Inicio!$G$10-DATOS_[[#This Row],[Fecha de Antigüedad]])/365.25</f>
        <v>0</v>
      </c>
      <c r="CL1170" s="141" t="e">
        <f aca="false">+VLOOKUP(DATOS_[[#This Row],[Clave de Contrato]],TblTiposContrato13[],3,0)</f>
        <v>#N/A</v>
      </c>
      <c r="CM1170" s="141" t="e">
        <f aca="false">+VLOOKUP(DATOS_[[#This Row],[Clave de Contrato]],TblTiposContrato13[],4,0)</f>
        <v>#N/A</v>
      </c>
      <c r="CN1170" s="141" t="str">
        <f aca="false">VLOOKUP(DATOS_[[#This Row],[Edad]],CONTRATOS!TblRngEdad,2,1)</f>
        <v>20  o menos</v>
      </c>
      <c r="CO1170" s="141" t="str">
        <f aca="false">VLOOKUP(DATOS_[[#This Row],[Antigüedad]],TblRngAntg14[],2,1)</f>
        <v>0 a 1 años</v>
      </c>
    </row>
    <row r="1171" customFormat="false" ht="13.8" hidden="false" customHeight="false" outlineLevel="0" collapsed="false">
      <c r="D1171" s="128"/>
      <c r="E1171" s="129"/>
      <c r="F1171" s="129"/>
      <c r="G1171" s="129"/>
      <c r="H1171" s="130"/>
      <c r="I1171" s="131"/>
      <c r="J1171" s="128"/>
      <c r="K1171" s="132"/>
      <c r="L1171" s="132"/>
      <c r="M1171" s="133"/>
      <c r="N1171" s="133"/>
      <c r="O1171" s="133"/>
      <c r="P1171" s="129"/>
      <c r="Z1171" s="74"/>
      <c r="AA1171" s="75"/>
      <c r="AB1171" s="75"/>
      <c r="AC1171" s="129"/>
      <c r="AD1171" s="134"/>
      <c r="AE1171" s="134"/>
      <c r="AF1171" s="134"/>
      <c r="AG1171" s="134"/>
      <c r="AH1171" s="134"/>
      <c r="AI1171" s="134"/>
      <c r="AJ1171" s="134"/>
      <c r="AK1171" s="134"/>
      <c r="AL1171" s="134"/>
      <c r="AM1171" s="134"/>
      <c r="AN1171" s="134"/>
      <c r="AO1171" s="134"/>
      <c r="AP1171" s="134"/>
      <c r="AQ1171" s="134"/>
      <c r="AR1171" s="134"/>
      <c r="AS1171" s="134"/>
      <c r="AT1171" s="134"/>
      <c r="AU1171" s="134"/>
      <c r="AV1171" s="134"/>
      <c r="AW1171" s="134"/>
      <c r="AX1171" s="134"/>
      <c r="AY1171" s="134"/>
      <c r="AZ1171" s="134"/>
      <c r="BA1171" s="134"/>
      <c r="BB1171" s="134"/>
      <c r="BC1171" s="134"/>
      <c r="BD1171" s="134"/>
      <c r="BE1171" s="134"/>
      <c r="BF1171" s="134"/>
      <c r="BG1171" s="134"/>
      <c r="BH1171" s="134"/>
      <c r="BI1171" s="134"/>
      <c r="BJ1171" s="134"/>
      <c r="BK1171" s="134"/>
      <c r="BL1171" s="134"/>
      <c r="BM1171" s="135"/>
      <c r="BN1171" s="136" t="n">
        <f aca="false">+MAX($D$3,DATOS_[[#This Row],[Fecha Inicio Sit. Contract.]])</f>
        <v>0</v>
      </c>
      <c r="BO1171" s="136" t="n">
        <f aca="false">+MIN($D$4,DATOS_[[#This Row],[Fecha Fin Sit. Contract.]])</f>
        <v>0</v>
      </c>
      <c r="BP1171" s="137" t="n">
        <f aca="false">+DATOS_[[#This Row],[% de jornada]]*IF(DATOS_[[#This Row],[% jornada reducida]]="",1,DATOS_[[#This Row],[% jornada reducida]])</f>
        <v>0</v>
      </c>
      <c r="BQ1171" s="137" t="n">
        <f aca="false">+(DATOS_[[#This Row],[F.fin.cal]]-DATOS_[[#This Row],[F.ini.cal]]+1)/($D$4-$D$3+1)</f>
        <v>1</v>
      </c>
      <c r="BR1171" s="137" t="str">
        <f aca="false">IF(OR(AND(DATOS_[[#This Row],[Fecha Fin Contrato]]&lt;$D$3,DATOS_[[#This Row],[Fecha Fin Contrato]]&lt;&gt;""),DATOS_[[#This Row],[Fecha de Contratación]]&gt;$D$4),"Fuera","Dentro")</f>
        <v>Dentro</v>
      </c>
      <c r="BS1171" s="137" t="str">
        <f aca="false" t="array" ref="BS1171:BS1171">IF(MAX(IF(DATOS_[id]=DATOS_[[#This Row],[id]],DATOS_[F.fin.cal]))=DATOS_[[#This Row],[F.fin.cal]],"Sí","NO")</f>
        <v>Sí</v>
      </c>
      <c r="BT1171" s="137" t="str">
        <f aca="false">IF(AND(DATOS_[[#This Row],[% normaliz]]&lt;&gt;1,DATOS_[[#This Row],[% anualiz]]=1),"Sí","NO")</f>
        <v>Sí</v>
      </c>
      <c r="BU1171" s="137" t="str">
        <f aca="false">IF(AND(DATOS_[[#This Row],[% normaliz]]=1,DATOS_[[#This Row],[% anualiz]]&lt;&gt;1),"Sí","NO")</f>
        <v>NO</v>
      </c>
      <c r="BV1171" s="137" t="str">
        <f aca="false">IF(AND(DATOS_[[#This Row],[% normaliz]]&lt;&gt;1,DATOS_[[#This Row],[% anualiz]]&lt;&gt;1),"Sí","NO")</f>
        <v>NO</v>
      </c>
      <c r="BW1171" s="137" t="str">
        <f aca="false">+IF(DATOS_[[#This Row],[% normaliz]]*DATOS_[[#This Row],[% anualiz]]=1,"NO","Sí")</f>
        <v>Sí</v>
      </c>
      <c r="BX1171" s="138" t="e">
        <f aca="false">(DATOS_[[#This Row],[S.BASE]]*(1/DATOS_[[#This Row],[% normaliz]])*(1/DATOS_[[#This Row],[% anualiz]]))*IF(DATOS_[[#This Row],[Check Equiparado]]="Sí",1,0)</f>
        <v>#DIV/0!</v>
      </c>
      <c r="BY1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1" s="138" t="e">
        <f aca="false">+DATOS_[[#This Row],[SALARIO BASE Eq]]+DATOS_[[#This Row],[Tot COMPL.SAL Eq]]</f>
        <v>#DIV/0!</v>
      </c>
      <c r="CA1171" s="138" t="e">
        <f aca="false" t="array" ref="CA1171:CA1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1" s="138" t="e">
        <f aca="false">+DATOS_[[#This Row],[TOTAL SALARIO Eq]]+DATOS_[[#This Row],[Tot Extrasalarial Eq]]</f>
        <v>#DIV/0!</v>
      </c>
      <c r="CC1171" s="139" t="n">
        <f aca="false">DATOS_[[#This Row],[S.BASE]]</f>
        <v>0</v>
      </c>
      <c r="CD1171" s="139" t="n">
        <f aca="false">+SUM(DATOS_[[#This Row],[Conc.Sal.01]:[Conc.Sal.30]])</f>
        <v>0</v>
      </c>
      <c r="CE1171" s="139" t="n">
        <f aca="false">+DATOS_[[#This Row],[SALARIO BASE Ef]]+DATOS_[[#This Row],[Tot COMPL.SAL Ef]]</f>
        <v>0</v>
      </c>
      <c r="CF1171" s="139" t="n">
        <f aca="false">+SUM(DATOS_[[#This Row],[C.Extra.01]:[C.Extra.05]])</f>
        <v>0</v>
      </c>
      <c r="CG1171" s="139" t="n">
        <f aca="false">+DATOS_[[#This Row],[TOTAL SALARIO Ef]]+DATOS_[[#This Row],[Tot Extrasalarial Ef]]</f>
        <v>0</v>
      </c>
      <c r="CH1171" s="140" t="n">
        <f aca="false">MIN(IF(DATOS_[[#This Row],[Fecha Fin Contrato]]="",$D$4,DATOS_[[#This Row],[Fecha Fin Contrato]]),$D$4)-MAX(DATOS_[[#This Row],[Fecha de Contratación]],$D$3)+1</f>
        <v>1</v>
      </c>
      <c r="CI1171" s="141" t="str">
        <f aca="false">IF(COUNTIFS(DATOS_[id],DATOS_[[#This Row],[id]])&gt;1,DATOS_[[#This Row],[id]],"")</f>
        <v/>
      </c>
      <c r="CJ1171" s="141" t="n">
        <f aca="false">(Inicio!$G$10-DATOS_[[#This Row],[Fecha Nacimiento]])/365.25</f>
        <v>0</v>
      </c>
      <c r="CK1171" s="141" t="n">
        <f aca="false">(Inicio!$G$10-DATOS_[[#This Row],[Fecha de Antigüedad]])/365.25</f>
        <v>0</v>
      </c>
      <c r="CL1171" s="141" t="e">
        <f aca="false">+VLOOKUP(DATOS_[[#This Row],[Clave de Contrato]],TblTiposContrato13[],3,0)</f>
        <v>#N/A</v>
      </c>
      <c r="CM1171" s="141" t="e">
        <f aca="false">+VLOOKUP(DATOS_[[#This Row],[Clave de Contrato]],TblTiposContrato13[],4,0)</f>
        <v>#N/A</v>
      </c>
      <c r="CN1171" s="141" t="str">
        <f aca="false">VLOOKUP(DATOS_[[#This Row],[Edad]],CONTRATOS!TblRngEdad,2,1)</f>
        <v>20  o menos</v>
      </c>
      <c r="CO1171" s="141" t="str">
        <f aca="false">VLOOKUP(DATOS_[[#This Row],[Antigüedad]],TblRngAntg14[],2,1)</f>
        <v>0 a 1 años</v>
      </c>
    </row>
    <row r="1172" customFormat="false" ht="13.8" hidden="false" customHeight="false" outlineLevel="0" collapsed="false">
      <c r="D1172" s="128"/>
      <c r="E1172" s="129"/>
      <c r="F1172" s="129"/>
      <c r="G1172" s="129"/>
      <c r="H1172" s="130"/>
      <c r="I1172" s="131"/>
      <c r="J1172" s="128"/>
      <c r="K1172" s="132"/>
      <c r="L1172" s="132"/>
      <c r="M1172" s="133"/>
      <c r="N1172" s="133"/>
      <c r="O1172" s="133"/>
      <c r="P1172" s="129"/>
      <c r="Z1172" s="74"/>
      <c r="AA1172" s="75"/>
      <c r="AB1172" s="75"/>
      <c r="AC1172" s="129"/>
      <c r="AD1172" s="134"/>
      <c r="AE1172" s="134"/>
      <c r="AF1172" s="134"/>
      <c r="AG1172" s="134"/>
      <c r="AH1172" s="134"/>
      <c r="AI1172" s="134"/>
      <c r="AJ1172" s="134"/>
      <c r="AK1172" s="134"/>
      <c r="AL1172" s="134"/>
      <c r="AM1172" s="134"/>
      <c r="AN1172" s="134"/>
      <c r="AO1172" s="134"/>
      <c r="AP1172" s="134"/>
      <c r="AQ1172" s="134"/>
      <c r="AR1172" s="134"/>
      <c r="AS1172" s="134"/>
      <c r="AT1172" s="134"/>
      <c r="AU1172" s="134"/>
      <c r="AV1172" s="134"/>
      <c r="AW1172" s="134"/>
      <c r="AX1172" s="134"/>
      <c r="AY1172" s="134"/>
      <c r="AZ1172" s="134"/>
      <c r="BA1172" s="134"/>
      <c r="BB1172" s="134"/>
      <c r="BC1172" s="134"/>
      <c r="BD1172" s="134"/>
      <c r="BE1172" s="134"/>
      <c r="BF1172" s="134"/>
      <c r="BG1172" s="134"/>
      <c r="BH1172" s="134"/>
      <c r="BI1172" s="134"/>
      <c r="BJ1172" s="134"/>
      <c r="BK1172" s="134"/>
      <c r="BL1172" s="134"/>
      <c r="BM1172" s="135"/>
      <c r="BN1172" s="136" t="n">
        <f aca="false">+MAX($D$3,DATOS_[[#This Row],[Fecha Inicio Sit. Contract.]])</f>
        <v>0</v>
      </c>
      <c r="BO1172" s="136" t="n">
        <f aca="false">+MIN($D$4,DATOS_[[#This Row],[Fecha Fin Sit. Contract.]])</f>
        <v>0</v>
      </c>
      <c r="BP1172" s="137" t="n">
        <f aca="false">+DATOS_[[#This Row],[% de jornada]]*IF(DATOS_[[#This Row],[% jornada reducida]]="",1,DATOS_[[#This Row],[% jornada reducida]])</f>
        <v>0</v>
      </c>
      <c r="BQ1172" s="137" t="n">
        <f aca="false">+(DATOS_[[#This Row],[F.fin.cal]]-DATOS_[[#This Row],[F.ini.cal]]+1)/($D$4-$D$3+1)</f>
        <v>1</v>
      </c>
      <c r="BR1172" s="137" t="str">
        <f aca="false">IF(OR(AND(DATOS_[[#This Row],[Fecha Fin Contrato]]&lt;$D$3,DATOS_[[#This Row],[Fecha Fin Contrato]]&lt;&gt;""),DATOS_[[#This Row],[Fecha de Contratación]]&gt;$D$4),"Fuera","Dentro")</f>
        <v>Dentro</v>
      </c>
      <c r="BS1172" s="137" t="str">
        <f aca="false" t="array" ref="BS1172:BS1172">IF(MAX(IF(DATOS_[id]=DATOS_[[#This Row],[id]],DATOS_[F.fin.cal]))=DATOS_[[#This Row],[F.fin.cal]],"Sí","NO")</f>
        <v>Sí</v>
      </c>
      <c r="BT1172" s="137" t="str">
        <f aca="false">IF(AND(DATOS_[[#This Row],[% normaliz]]&lt;&gt;1,DATOS_[[#This Row],[% anualiz]]=1),"Sí","NO")</f>
        <v>Sí</v>
      </c>
      <c r="BU1172" s="137" t="str">
        <f aca="false">IF(AND(DATOS_[[#This Row],[% normaliz]]=1,DATOS_[[#This Row],[% anualiz]]&lt;&gt;1),"Sí","NO")</f>
        <v>NO</v>
      </c>
      <c r="BV1172" s="137" t="str">
        <f aca="false">IF(AND(DATOS_[[#This Row],[% normaliz]]&lt;&gt;1,DATOS_[[#This Row],[% anualiz]]&lt;&gt;1),"Sí","NO")</f>
        <v>NO</v>
      </c>
      <c r="BW1172" s="137" t="str">
        <f aca="false">+IF(DATOS_[[#This Row],[% normaliz]]*DATOS_[[#This Row],[% anualiz]]=1,"NO","Sí")</f>
        <v>Sí</v>
      </c>
      <c r="BX1172" s="138" t="e">
        <f aca="false">(DATOS_[[#This Row],[S.BASE]]*(1/DATOS_[[#This Row],[% normaliz]])*(1/DATOS_[[#This Row],[% anualiz]]))*IF(DATOS_[[#This Row],[Check Equiparado]]="Sí",1,0)</f>
        <v>#DIV/0!</v>
      </c>
      <c r="BY1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2" s="138" t="e">
        <f aca="false">+DATOS_[[#This Row],[SALARIO BASE Eq]]+DATOS_[[#This Row],[Tot COMPL.SAL Eq]]</f>
        <v>#DIV/0!</v>
      </c>
      <c r="CA1172" s="138" t="e">
        <f aca="false" t="array" ref="CA1172:CA1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2" s="138" t="e">
        <f aca="false">+DATOS_[[#This Row],[TOTAL SALARIO Eq]]+DATOS_[[#This Row],[Tot Extrasalarial Eq]]</f>
        <v>#DIV/0!</v>
      </c>
      <c r="CC1172" s="139" t="n">
        <f aca="false">DATOS_[[#This Row],[S.BASE]]</f>
        <v>0</v>
      </c>
      <c r="CD1172" s="139" t="n">
        <f aca="false">+SUM(DATOS_[[#This Row],[Conc.Sal.01]:[Conc.Sal.30]])</f>
        <v>0</v>
      </c>
      <c r="CE1172" s="139" t="n">
        <f aca="false">+DATOS_[[#This Row],[SALARIO BASE Ef]]+DATOS_[[#This Row],[Tot COMPL.SAL Ef]]</f>
        <v>0</v>
      </c>
      <c r="CF1172" s="139" t="n">
        <f aca="false">+SUM(DATOS_[[#This Row],[C.Extra.01]:[C.Extra.05]])</f>
        <v>0</v>
      </c>
      <c r="CG1172" s="139" t="n">
        <f aca="false">+DATOS_[[#This Row],[TOTAL SALARIO Ef]]+DATOS_[[#This Row],[Tot Extrasalarial Ef]]</f>
        <v>0</v>
      </c>
      <c r="CH1172" s="140" t="n">
        <f aca="false">MIN(IF(DATOS_[[#This Row],[Fecha Fin Contrato]]="",$D$4,DATOS_[[#This Row],[Fecha Fin Contrato]]),$D$4)-MAX(DATOS_[[#This Row],[Fecha de Contratación]],$D$3)+1</f>
        <v>1</v>
      </c>
      <c r="CI1172" s="141" t="str">
        <f aca="false">IF(COUNTIFS(DATOS_[id],DATOS_[[#This Row],[id]])&gt;1,DATOS_[[#This Row],[id]],"")</f>
        <v/>
      </c>
      <c r="CJ1172" s="141" t="n">
        <f aca="false">(Inicio!$G$10-DATOS_[[#This Row],[Fecha Nacimiento]])/365.25</f>
        <v>0</v>
      </c>
      <c r="CK1172" s="141" t="n">
        <f aca="false">(Inicio!$G$10-DATOS_[[#This Row],[Fecha de Antigüedad]])/365.25</f>
        <v>0</v>
      </c>
      <c r="CL1172" s="141" t="e">
        <f aca="false">+VLOOKUP(DATOS_[[#This Row],[Clave de Contrato]],TblTiposContrato13[],3,0)</f>
        <v>#N/A</v>
      </c>
      <c r="CM1172" s="141" t="e">
        <f aca="false">+VLOOKUP(DATOS_[[#This Row],[Clave de Contrato]],TblTiposContrato13[],4,0)</f>
        <v>#N/A</v>
      </c>
      <c r="CN1172" s="141" t="str">
        <f aca="false">VLOOKUP(DATOS_[[#This Row],[Edad]],CONTRATOS!TblRngEdad,2,1)</f>
        <v>20  o menos</v>
      </c>
      <c r="CO1172" s="141" t="str">
        <f aca="false">VLOOKUP(DATOS_[[#This Row],[Antigüedad]],TblRngAntg14[],2,1)</f>
        <v>0 a 1 años</v>
      </c>
    </row>
    <row r="1173" customFormat="false" ht="13.8" hidden="false" customHeight="false" outlineLevel="0" collapsed="false">
      <c r="D1173" s="128"/>
      <c r="E1173" s="129"/>
      <c r="F1173" s="129"/>
      <c r="G1173" s="129"/>
      <c r="H1173" s="130"/>
      <c r="I1173" s="131"/>
      <c r="J1173" s="128"/>
      <c r="K1173" s="132"/>
      <c r="L1173" s="132"/>
      <c r="M1173" s="133"/>
      <c r="N1173" s="133"/>
      <c r="O1173" s="133"/>
      <c r="P1173" s="129"/>
      <c r="Z1173" s="74"/>
      <c r="AA1173" s="75"/>
      <c r="AB1173" s="75"/>
      <c r="AC1173" s="129"/>
      <c r="AD1173" s="134"/>
      <c r="AE1173" s="134"/>
      <c r="AF1173" s="134"/>
      <c r="AG1173" s="134"/>
      <c r="AH1173" s="134"/>
      <c r="AI1173" s="134"/>
      <c r="AJ1173" s="134"/>
      <c r="AK1173" s="134"/>
      <c r="AL1173" s="134"/>
      <c r="AM1173" s="134"/>
      <c r="AN1173" s="134"/>
      <c r="AO1173" s="134"/>
      <c r="AP1173" s="134"/>
      <c r="AQ1173" s="134"/>
      <c r="AR1173" s="134"/>
      <c r="AS1173" s="134"/>
      <c r="AT1173" s="134"/>
      <c r="AU1173" s="134"/>
      <c r="AV1173" s="134"/>
      <c r="AW1173" s="134"/>
      <c r="AX1173" s="134"/>
      <c r="AY1173" s="134"/>
      <c r="AZ1173" s="134"/>
      <c r="BA1173" s="134"/>
      <c r="BB1173" s="134"/>
      <c r="BC1173" s="134"/>
      <c r="BD1173" s="134"/>
      <c r="BE1173" s="134"/>
      <c r="BF1173" s="134"/>
      <c r="BG1173" s="134"/>
      <c r="BH1173" s="134"/>
      <c r="BI1173" s="134"/>
      <c r="BJ1173" s="134"/>
      <c r="BK1173" s="134"/>
      <c r="BL1173" s="134"/>
      <c r="BM1173" s="135"/>
      <c r="BN1173" s="136" t="n">
        <f aca="false">+MAX($D$3,DATOS_[[#This Row],[Fecha Inicio Sit. Contract.]])</f>
        <v>0</v>
      </c>
      <c r="BO1173" s="136" t="n">
        <f aca="false">+MIN($D$4,DATOS_[[#This Row],[Fecha Fin Sit. Contract.]])</f>
        <v>0</v>
      </c>
      <c r="BP1173" s="137" t="n">
        <f aca="false">+DATOS_[[#This Row],[% de jornada]]*IF(DATOS_[[#This Row],[% jornada reducida]]="",1,DATOS_[[#This Row],[% jornada reducida]])</f>
        <v>0</v>
      </c>
      <c r="BQ1173" s="137" t="n">
        <f aca="false">+(DATOS_[[#This Row],[F.fin.cal]]-DATOS_[[#This Row],[F.ini.cal]]+1)/($D$4-$D$3+1)</f>
        <v>1</v>
      </c>
      <c r="BR1173" s="137" t="str">
        <f aca="false">IF(OR(AND(DATOS_[[#This Row],[Fecha Fin Contrato]]&lt;$D$3,DATOS_[[#This Row],[Fecha Fin Contrato]]&lt;&gt;""),DATOS_[[#This Row],[Fecha de Contratación]]&gt;$D$4),"Fuera","Dentro")</f>
        <v>Dentro</v>
      </c>
      <c r="BS1173" s="137" t="str">
        <f aca="false" t="array" ref="BS1173:BS1173">IF(MAX(IF(DATOS_[id]=DATOS_[[#This Row],[id]],DATOS_[F.fin.cal]))=DATOS_[[#This Row],[F.fin.cal]],"Sí","NO")</f>
        <v>Sí</v>
      </c>
      <c r="BT1173" s="137" t="str">
        <f aca="false">IF(AND(DATOS_[[#This Row],[% normaliz]]&lt;&gt;1,DATOS_[[#This Row],[% anualiz]]=1),"Sí","NO")</f>
        <v>Sí</v>
      </c>
      <c r="BU1173" s="137" t="str">
        <f aca="false">IF(AND(DATOS_[[#This Row],[% normaliz]]=1,DATOS_[[#This Row],[% anualiz]]&lt;&gt;1),"Sí","NO")</f>
        <v>NO</v>
      </c>
      <c r="BV1173" s="137" t="str">
        <f aca="false">IF(AND(DATOS_[[#This Row],[% normaliz]]&lt;&gt;1,DATOS_[[#This Row],[% anualiz]]&lt;&gt;1),"Sí","NO")</f>
        <v>NO</v>
      </c>
      <c r="BW1173" s="137" t="str">
        <f aca="false">+IF(DATOS_[[#This Row],[% normaliz]]*DATOS_[[#This Row],[% anualiz]]=1,"NO","Sí")</f>
        <v>Sí</v>
      </c>
      <c r="BX1173" s="138" t="e">
        <f aca="false">(DATOS_[[#This Row],[S.BASE]]*(1/DATOS_[[#This Row],[% normaliz]])*(1/DATOS_[[#This Row],[% anualiz]]))*IF(DATOS_[[#This Row],[Check Equiparado]]="Sí",1,0)</f>
        <v>#DIV/0!</v>
      </c>
      <c r="BY1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3" s="138" t="e">
        <f aca="false">+DATOS_[[#This Row],[SALARIO BASE Eq]]+DATOS_[[#This Row],[Tot COMPL.SAL Eq]]</f>
        <v>#DIV/0!</v>
      </c>
      <c r="CA1173" s="138" t="e">
        <f aca="false" t="array" ref="CA1173:CA1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3" s="138" t="e">
        <f aca="false">+DATOS_[[#This Row],[TOTAL SALARIO Eq]]+DATOS_[[#This Row],[Tot Extrasalarial Eq]]</f>
        <v>#DIV/0!</v>
      </c>
      <c r="CC1173" s="139" t="n">
        <f aca="false">DATOS_[[#This Row],[S.BASE]]</f>
        <v>0</v>
      </c>
      <c r="CD1173" s="139" t="n">
        <f aca="false">+SUM(DATOS_[[#This Row],[Conc.Sal.01]:[Conc.Sal.30]])</f>
        <v>0</v>
      </c>
      <c r="CE1173" s="139" t="n">
        <f aca="false">+DATOS_[[#This Row],[SALARIO BASE Ef]]+DATOS_[[#This Row],[Tot COMPL.SAL Ef]]</f>
        <v>0</v>
      </c>
      <c r="CF1173" s="139" t="n">
        <f aca="false">+SUM(DATOS_[[#This Row],[C.Extra.01]:[C.Extra.05]])</f>
        <v>0</v>
      </c>
      <c r="CG1173" s="139" t="n">
        <f aca="false">+DATOS_[[#This Row],[TOTAL SALARIO Ef]]+DATOS_[[#This Row],[Tot Extrasalarial Ef]]</f>
        <v>0</v>
      </c>
      <c r="CH1173" s="140" t="n">
        <f aca="false">MIN(IF(DATOS_[[#This Row],[Fecha Fin Contrato]]="",$D$4,DATOS_[[#This Row],[Fecha Fin Contrato]]),$D$4)-MAX(DATOS_[[#This Row],[Fecha de Contratación]],$D$3)+1</f>
        <v>1</v>
      </c>
      <c r="CI1173" s="141" t="str">
        <f aca="false">IF(COUNTIFS(DATOS_[id],DATOS_[[#This Row],[id]])&gt;1,DATOS_[[#This Row],[id]],"")</f>
        <v/>
      </c>
      <c r="CJ1173" s="141" t="n">
        <f aca="false">(Inicio!$G$10-DATOS_[[#This Row],[Fecha Nacimiento]])/365.25</f>
        <v>0</v>
      </c>
      <c r="CK1173" s="141" t="n">
        <f aca="false">(Inicio!$G$10-DATOS_[[#This Row],[Fecha de Antigüedad]])/365.25</f>
        <v>0</v>
      </c>
      <c r="CL1173" s="141" t="e">
        <f aca="false">+VLOOKUP(DATOS_[[#This Row],[Clave de Contrato]],TblTiposContrato13[],3,0)</f>
        <v>#N/A</v>
      </c>
      <c r="CM1173" s="141" t="e">
        <f aca="false">+VLOOKUP(DATOS_[[#This Row],[Clave de Contrato]],TblTiposContrato13[],4,0)</f>
        <v>#N/A</v>
      </c>
      <c r="CN1173" s="141" t="str">
        <f aca="false">VLOOKUP(DATOS_[[#This Row],[Edad]],CONTRATOS!TblRngEdad,2,1)</f>
        <v>20  o menos</v>
      </c>
      <c r="CO1173" s="141" t="str">
        <f aca="false">VLOOKUP(DATOS_[[#This Row],[Antigüedad]],TblRngAntg14[],2,1)</f>
        <v>0 a 1 años</v>
      </c>
    </row>
    <row r="1174" customFormat="false" ht="13.8" hidden="false" customHeight="false" outlineLevel="0" collapsed="false">
      <c r="D1174" s="128"/>
      <c r="E1174" s="129"/>
      <c r="F1174" s="129"/>
      <c r="G1174" s="129"/>
      <c r="H1174" s="130"/>
      <c r="I1174" s="131"/>
      <c r="J1174" s="128"/>
      <c r="K1174" s="132"/>
      <c r="L1174" s="132"/>
      <c r="M1174" s="133"/>
      <c r="N1174" s="133"/>
      <c r="O1174" s="133"/>
      <c r="P1174" s="129"/>
      <c r="Z1174" s="74"/>
      <c r="AA1174" s="75"/>
      <c r="AB1174" s="75"/>
      <c r="AC1174" s="129"/>
      <c r="AD1174" s="134"/>
      <c r="AE1174" s="134"/>
      <c r="AF1174" s="134"/>
      <c r="AG1174" s="134"/>
      <c r="AH1174" s="134"/>
      <c r="AI1174" s="134"/>
      <c r="AJ1174" s="134"/>
      <c r="AK1174" s="134"/>
      <c r="AL1174" s="134"/>
      <c r="AM1174" s="134"/>
      <c r="AN1174" s="134"/>
      <c r="AO1174" s="134"/>
      <c r="AP1174" s="134"/>
      <c r="AQ1174" s="134"/>
      <c r="AR1174" s="134"/>
      <c r="AS1174" s="134"/>
      <c r="AT1174" s="134"/>
      <c r="AU1174" s="134"/>
      <c r="AV1174" s="134"/>
      <c r="AW1174" s="134"/>
      <c r="AX1174" s="134"/>
      <c r="AY1174" s="134"/>
      <c r="AZ1174" s="134"/>
      <c r="BA1174" s="134"/>
      <c r="BB1174" s="134"/>
      <c r="BC1174" s="134"/>
      <c r="BD1174" s="134"/>
      <c r="BE1174" s="134"/>
      <c r="BF1174" s="134"/>
      <c r="BG1174" s="134"/>
      <c r="BH1174" s="134"/>
      <c r="BI1174" s="134"/>
      <c r="BJ1174" s="134"/>
      <c r="BK1174" s="134"/>
      <c r="BL1174" s="134"/>
      <c r="BM1174" s="135"/>
      <c r="BN1174" s="136" t="n">
        <f aca="false">+MAX($D$3,DATOS_[[#This Row],[Fecha Inicio Sit. Contract.]])</f>
        <v>0</v>
      </c>
      <c r="BO1174" s="136" t="n">
        <f aca="false">+MIN($D$4,DATOS_[[#This Row],[Fecha Fin Sit. Contract.]])</f>
        <v>0</v>
      </c>
      <c r="BP1174" s="137" t="n">
        <f aca="false">+DATOS_[[#This Row],[% de jornada]]*IF(DATOS_[[#This Row],[% jornada reducida]]="",1,DATOS_[[#This Row],[% jornada reducida]])</f>
        <v>0</v>
      </c>
      <c r="BQ1174" s="137" t="n">
        <f aca="false">+(DATOS_[[#This Row],[F.fin.cal]]-DATOS_[[#This Row],[F.ini.cal]]+1)/($D$4-$D$3+1)</f>
        <v>1</v>
      </c>
      <c r="BR1174" s="137" t="str">
        <f aca="false">IF(OR(AND(DATOS_[[#This Row],[Fecha Fin Contrato]]&lt;$D$3,DATOS_[[#This Row],[Fecha Fin Contrato]]&lt;&gt;""),DATOS_[[#This Row],[Fecha de Contratación]]&gt;$D$4),"Fuera","Dentro")</f>
        <v>Dentro</v>
      </c>
      <c r="BS1174" s="137" t="str">
        <f aca="false" t="array" ref="BS1174:BS1174">IF(MAX(IF(DATOS_[id]=DATOS_[[#This Row],[id]],DATOS_[F.fin.cal]))=DATOS_[[#This Row],[F.fin.cal]],"Sí","NO")</f>
        <v>Sí</v>
      </c>
      <c r="BT1174" s="137" t="str">
        <f aca="false">IF(AND(DATOS_[[#This Row],[% normaliz]]&lt;&gt;1,DATOS_[[#This Row],[% anualiz]]=1),"Sí","NO")</f>
        <v>Sí</v>
      </c>
      <c r="BU1174" s="137" t="str">
        <f aca="false">IF(AND(DATOS_[[#This Row],[% normaliz]]=1,DATOS_[[#This Row],[% anualiz]]&lt;&gt;1),"Sí","NO")</f>
        <v>NO</v>
      </c>
      <c r="BV1174" s="137" t="str">
        <f aca="false">IF(AND(DATOS_[[#This Row],[% normaliz]]&lt;&gt;1,DATOS_[[#This Row],[% anualiz]]&lt;&gt;1),"Sí","NO")</f>
        <v>NO</v>
      </c>
      <c r="BW1174" s="137" t="str">
        <f aca="false">+IF(DATOS_[[#This Row],[% normaliz]]*DATOS_[[#This Row],[% anualiz]]=1,"NO","Sí")</f>
        <v>Sí</v>
      </c>
      <c r="BX1174" s="138" t="e">
        <f aca="false">(DATOS_[[#This Row],[S.BASE]]*(1/DATOS_[[#This Row],[% normaliz]])*(1/DATOS_[[#This Row],[% anualiz]]))*IF(DATOS_[[#This Row],[Check Equiparado]]="Sí",1,0)</f>
        <v>#DIV/0!</v>
      </c>
      <c r="BY1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4" s="138" t="e">
        <f aca="false">+DATOS_[[#This Row],[SALARIO BASE Eq]]+DATOS_[[#This Row],[Tot COMPL.SAL Eq]]</f>
        <v>#DIV/0!</v>
      </c>
      <c r="CA1174" s="138" t="e">
        <f aca="false" t="array" ref="CA1174:CA1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4" s="138" t="e">
        <f aca="false">+DATOS_[[#This Row],[TOTAL SALARIO Eq]]+DATOS_[[#This Row],[Tot Extrasalarial Eq]]</f>
        <v>#DIV/0!</v>
      </c>
      <c r="CC1174" s="139" t="n">
        <f aca="false">DATOS_[[#This Row],[S.BASE]]</f>
        <v>0</v>
      </c>
      <c r="CD1174" s="139" t="n">
        <f aca="false">+SUM(DATOS_[[#This Row],[Conc.Sal.01]:[Conc.Sal.30]])</f>
        <v>0</v>
      </c>
      <c r="CE1174" s="139" t="n">
        <f aca="false">+DATOS_[[#This Row],[SALARIO BASE Ef]]+DATOS_[[#This Row],[Tot COMPL.SAL Ef]]</f>
        <v>0</v>
      </c>
      <c r="CF1174" s="139" t="n">
        <f aca="false">+SUM(DATOS_[[#This Row],[C.Extra.01]:[C.Extra.05]])</f>
        <v>0</v>
      </c>
      <c r="CG1174" s="139" t="n">
        <f aca="false">+DATOS_[[#This Row],[TOTAL SALARIO Ef]]+DATOS_[[#This Row],[Tot Extrasalarial Ef]]</f>
        <v>0</v>
      </c>
      <c r="CH1174" s="140" t="n">
        <f aca="false">MIN(IF(DATOS_[[#This Row],[Fecha Fin Contrato]]="",$D$4,DATOS_[[#This Row],[Fecha Fin Contrato]]),$D$4)-MAX(DATOS_[[#This Row],[Fecha de Contratación]],$D$3)+1</f>
        <v>1</v>
      </c>
      <c r="CI1174" s="141" t="str">
        <f aca="false">IF(COUNTIFS(DATOS_[id],DATOS_[[#This Row],[id]])&gt;1,DATOS_[[#This Row],[id]],"")</f>
        <v/>
      </c>
      <c r="CJ1174" s="141" t="n">
        <f aca="false">(Inicio!$G$10-DATOS_[[#This Row],[Fecha Nacimiento]])/365.25</f>
        <v>0</v>
      </c>
      <c r="CK1174" s="141" t="n">
        <f aca="false">(Inicio!$G$10-DATOS_[[#This Row],[Fecha de Antigüedad]])/365.25</f>
        <v>0</v>
      </c>
      <c r="CL1174" s="141" t="e">
        <f aca="false">+VLOOKUP(DATOS_[[#This Row],[Clave de Contrato]],TblTiposContrato13[],3,0)</f>
        <v>#N/A</v>
      </c>
      <c r="CM1174" s="141" t="e">
        <f aca="false">+VLOOKUP(DATOS_[[#This Row],[Clave de Contrato]],TblTiposContrato13[],4,0)</f>
        <v>#N/A</v>
      </c>
      <c r="CN1174" s="141" t="str">
        <f aca="false">VLOOKUP(DATOS_[[#This Row],[Edad]],CONTRATOS!TblRngEdad,2,1)</f>
        <v>20  o menos</v>
      </c>
      <c r="CO1174" s="141" t="str">
        <f aca="false">VLOOKUP(DATOS_[[#This Row],[Antigüedad]],TblRngAntg14[],2,1)</f>
        <v>0 a 1 años</v>
      </c>
    </row>
    <row r="1175" customFormat="false" ht="13.8" hidden="false" customHeight="false" outlineLevel="0" collapsed="false">
      <c r="D1175" s="128"/>
      <c r="E1175" s="129"/>
      <c r="F1175" s="129"/>
      <c r="G1175" s="129"/>
      <c r="H1175" s="130"/>
      <c r="I1175" s="131"/>
      <c r="J1175" s="128"/>
      <c r="K1175" s="132"/>
      <c r="L1175" s="132"/>
      <c r="M1175" s="133"/>
      <c r="N1175" s="133"/>
      <c r="O1175" s="133"/>
      <c r="P1175" s="129"/>
      <c r="Z1175" s="74"/>
      <c r="AA1175" s="75"/>
      <c r="AB1175" s="75"/>
      <c r="AC1175" s="129"/>
      <c r="AD1175" s="134"/>
      <c r="AE1175" s="134"/>
      <c r="AF1175" s="134"/>
      <c r="AG1175" s="134"/>
      <c r="AH1175" s="134"/>
      <c r="AI1175" s="134"/>
      <c r="AJ1175" s="134"/>
      <c r="AK1175" s="134"/>
      <c r="AL1175" s="134"/>
      <c r="AM1175" s="134"/>
      <c r="AN1175" s="134"/>
      <c r="AO1175" s="134"/>
      <c r="AP1175" s="134"/>
      <c r="AQ1175" s="134"/>
      <c r="AR1175" s="134"/>
      <c r="AS1175" s="134"/>
      <c r="AT1175" s="134"/>
      <c r="AU1175" s="134"/>
      <c r="AV1175" s="134"/>
      <c r="AW1175" s="134"/>
      <c r="AX1175" s="134"/>
      <c r="AY1175" s="134"/>
      <c r="AZ1175" s="134"/>
      <c r="BA1175" s="134"/>
      <c r="BB1175" s="134"/>
      <c r="BC1175" s="134"/>
      <c r="BD1175" s="134"/>
      <c r="BE1175" s="134"/>
      <c r="BF1175" s="134"/>
      <c r="BG1175" s="134"/>
      <c r="BH1175" s="134"/>
      <c r="BI1175" s="134"/>
      <c r="BJ1175" s="134"/>
      <c r="BK1175" s="134"/>
      <c r="BL1175" s="134"/>
      <c r="BM1175" s="135"/>
      <c r="BN1175" s="136" t="n">
        <f aca="false">+MAX($D$3,DATOS_[[#This Row],[Fecha Inicio Sit. Contract.]])</f>
        <v>0</v>
      </c>
      <c r="BO1175" s="136" t="n">
        <f aca="false">+MIN($D$4,DATOS_[[#This Row],[Fecha Fin Sit. Contract.]])</f>
        <v>0</v>
      </c>
      <c r="BP1175" s="137" t="n">
        <f aca="false">+DATOS_[[#This Row],[% de jornada]]*IF(DATOS_[[#This Row],[% jornada reducida]]="",1,DATOS_[[#This Row],[% jornada reducida]])</f>
        <v>0</v>
      </c>
      <c r="BQ1175" s="137" t="n">
        <f aca="false">+(DATOS_[[#This Row],[F.fin.cal]]-DATOS_[[#This Row],[F.ini.cal]]+1)/($D$4-$D$3+1)</f>
        <v>1</v>
      </c>
      <c r="BR1175" s="137" t="str">
        <f aca="false">IF(OR(AND(DATOS_[[#This Row],[Fecha Fin Contrato]]&lt;$D$3,DATOS_[[#This Row],[Fecha Fin Contrato]]&lt;&gt;""),DATOS_[[#This Row],[Fecha de Contratación]]&gt;$D$4),"Fuera","Dentro")</f>
        <v>Dentro</v>
      </c>
      <c r="BS1175" s="137" t="str">
        <f aca="false" t="array" ref="BS1175:BS1175">IF(MAX(IF(DATOS_[id]=DATOS_[[#This Row],[id]],DATOS_[F.fin.cal]))=DATOS_[[#This Row],[F.fin.cal]],"Sí","NO")</f>
        <v>Sí</v>
      </c>
      <c r="BT1175" s="137" t="str">
        <f aca="false">IF(AND(DATOS_[[#This Row],[% normaliz]]&lt;&gt;1,DATOS_[[#This Row],[% anualiz]]=1),"Sí","NO")</f>
        <v>Sí</v>
      </c>
      <c r="BU1175" s="137" t="str">
        <f aca="false">IF(AND(DATOS_[[#This Row],[% normaliz]]=1,DATOS_[[#This Row],[% anualiz]]&lt;&gt;1),"Sí","NO")</f>
        <v>NO</v>
      </c>
      <c r="BV1175" s="137" t="str">
        <f aca="false">IF(AND(DATOS_[[#This Row],[% normaliz]]&lt;&gt;1,DATOS_[[#This Row],[% anualiz]]&lt;&gt;1),"Sí","NO")</f>
        <v>NO</v>
      </c>
      <c r="BW1175" s="137" t="str">
        <f aca="false">+IF(DATOS_[[#This Row],[% normaliz]]*DATOS_[[#This Row],[% anualiz]]=1,"NO","Sí")</f>
        <v>Sí</v>
      </c>
      <c r="BX1175" s="138" t="e">
        <f aca="false">(DATOS_[[#This Row],[S.BASE]]*(1/DATOS_[[#This Row],[% normaliz]])*(1/DATOS_[[#This Row],[% anualiz]]))*IF(DATOS_[[#This Row],[Check Equiparado]]="Sí",1,0)</f>
        <v>#DIV/0!</v>
      </c>
      <c r="BY1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5" s="138" t="e">
        <f aca="false">+DATOS_[[#This Row],[SALARIO BASE Eq]]+DATOS_[[#This Row],[Tot COMPL.SAL Eq]]</f>
        <v>#DIV/0!</v>
      </c>
      <c r="CA1175" s="138" t="e">
        <f aca="false" t="array" ref="CA1175:CA1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5" s="138" t="e">
        <f aca="false">+DATOS_[[#This Row],[TOTAL SALARIO Eq]]+DATOS_[[#This Row],[Tot Extrasalarial Eq]]</f>
        <v>#DIV/0!</v>
      </c>
      <c r="CC1175" s="139" t="n">
        <f aca="false">DATOS_[[#This Row],[S.BASE]]</f>
        <v>0</v>
      </c>
      <c r="CD1175" s="139" t="n">
        <f aca="false">+SUM(DATOS_[[#This Row],[Conc.Sal.01]:[Conc.Sal.30]])</f>
        <v>0</v>
      </c>
      <c r="CE1175" s="139" t="n">
        <f aca="false">+DATOS_[[#This Row],[SALARIO BASE Ef]]+DATOS_[[#This Row],[Tot COMPL.SAL Ef]]</f>
        <v>0</v>
      </c>
      <c r="CF1175" s="139" t="n">
        <f aca="false">+SUM(DATOS_[[#This Row],[C.Extra.01]:[C.Extra.05]])</f>
        <v>0</v>
      </c>
      <c r="CG1175" s="139" t="n">
        <f aca="false">+DATOS_[[#This Row],[TOTAL SALARIO Ef]]+DATOS_[[#This Row],[Tot Extrasalarial Ef]]</f>
        <v>0</v>
      </c>
      <c r="CH1175" s="140" t="n">
        <f aca="false">MIN(IF(DATOS_[[#This Row],[Fecha Fin Contrato]]="",$D$4,DATOS_[[#This Row],[Fecha Fin Contrato]]),$D$4)-MAX(DATOS_[[#This Row],[Fecha de Contratación]],$D$3)+1</f>
        <v>1</v>
      </c>
      <c r="CI1175" s="141" t="str">
        <f aca="false">IF(COUNTIFS(DATOS_[id],DATOS_[[#This Row],[id]])&gt;1,DATOS_[[#This Row],[id]],"")</f>
        <v/>
      </c>
      <c r="CJ1175" s="141" t="n">
        <f aca="false">(Inicio!$G$10-DATOS_[[#This Row],[Fecha Nacimiento]])/365.25</f>
        <v>0</v>
      </c>
      <c r="CK1175" s="141" t="n">
        <f aca="false">(Inicio!$G$10-DATOS_[[#This Row],[Fecha de Antigüedad]])/365.25</f>
        <v>0</v>
      </c>
      <c r="CL1175" s="141" t="e">
        <f aca="false">+VLOOKUP(DATOS_[[#This Row],[Clave de Contrato]],TblTiposContrato13[],3,0)</f>
        <v>#N/A</v>
      </c>
      <c r="CM1175" s="141" t="e">
        <f aca="false">+VLOOKUP(DATOS_[[#This Row],[Clave de Contrato]],TblTiposContrato13[],4,0)</f>
        <v>#N/A</v>
      </c>
      <c r="CN1175" s="141" t="str">
        <f aca="false">VLOOKUP(DATOS_[[#This Row],[Edad]],CONTRATOS!TblRngEdad,2,1)</f>
        <v>20  o menos</v>
      </c>
      <c r="CO1175" s="141" t="str">
        <f aca="false">VLOOKUP(DATOS_[[#This Row],[Antigüedad]],TblRngAntg14[],2,1)</f>
        <v>0 a 1 años</v>
      </c>
    </row>
    <row r="1176" customFormat="false" ht="13.8" hidden="false" customHeight="false" outlineLevel="0" collapsed="false">
      <c r="D1176" s="128"/>
      <c r="E1176" s="129"/>
      <c r="F1176" s="129"/>
      <c r="G1176" s="129"/>
      <c r="H1176" s="130"/>
      <c r="I1176" s="131"/>
      <c r="J1176" s="128"/>
      <c r="K1176" s="132"/>
      <c r="L1176" s="132"/>
      <c r="M1176" s="133"/>
      <c r="N1176" s="133"/>
      <c r="O1176" s="133"/>
      <c r="P1176" s="129"/>
      <c r="Z1176" s="74"/>
      <c r="AA1176" s="75"/>
      <c r="AB1176" s="75"/>
      <c r="AC1176" s="129"/>
      <c r="AD1176" s="134"/>
      <c r="AE1176" s="134"/>
      <c r="AF1176" s="134"/>
      <c r="AG1176" s="134"/>
      <c r="AH1176" s="134"/>
      <c r="AI1176" s="134"/>
      <c r="AJ1176" s="134"/>
      <c r="AK1176" s="134"/>
      <c r="AL1176" s="134"/>
      <c r="AM1176" s="134"/>
      <c r="AN1176" s="134"/>
      <c r="AO1176" s="134"/>
      <c r="AP1176" s="134"/>
      <c r="AQ1176" s="134"/>
      <c r="AR1176" s="134"/>
      <c r="AS1176" s="134"/>
      <c r="AT1176" s="134"/>
      <c r="AU1176" s="134"/>
      <c r="AV1176" s="134"/>
      <c r="AW1176" s="134"/>
      <c r="AX1176" s="134"/>
      <c r="AY1176" s="134"/>
      <c r="AZ1176" s="134"/>
      <c r="BA1176" s="134"/>
      <c r="BB1176" s="134"/>
      <c r="BC1176" s="134"/>
      <c r="BD1176" s="134"/>
      <c r="BE1176" s="134"/>
      <c r="BF1176" s="134"/>
      <c r="BG1176" s="134"/>
      <c r="BH1176" s="134"/>
      <c r="BI1176" s="134"/>
      <c r="BJ1176" s="134"/>
      <c r="BK1176" s="134"/>
      <c r="BL1176" s="134"/>
      <c r="BM1176" s="135"/>
      <c r="BN1176" s="136" t="n">
        <f aca="false">+MAX($D$3,DATOS_[[#This Row],[Fecha Inicio Sit. Contract.]])</f>
        <v>0</v>
      </c>
      <c r="BO1176" s="136" t="n">
        <f aca="false">+MIN($D$4,DATOS_[[#This Row],[Fecha Fin Sit. Contract.]])</f>
        <v>0</v>
      </c>
      <c r="BP1176" s="137" t="n">
        <f aca="false">+DATOS_[[#This Row],[% de jornada]]*IF(DATOS_[[#This Row],[% jornada reducida]]="",1,DATOS_[[#This Row],[% jornada reducida]])</f>
        <v>0</v>
      </c>
      <c r="BQ1176" s="137" t="n">
        <f aca="false">+(DATOS_[[#This Row],[F.fin.cal]]-DATOS_[[#This Row],[F.ini.cal]]+1)/($D$4-$D$3+1)</f>
        <v>1</v>
      </c>
      <c r="BR1176" s="137" t="str">
        <f aca="false">IF(OR(AND(DATOS_[[#This Row],[Fecha Fin Contrato]]&lt;$D$3,DATOS_[[#This Row],[Fecha Fin Contrato]]&lt;&gt;""),DATOS_[[#This Row],[Fecha de Contratación]]&gt;$D$4),"Fuera","Dentro")</f>
        <v>Dentro</v>
      </c>
      <c r="BS1176" s="137" t="str">
        <f aca="false" t="array" ref="BS1176:BS1176">IF(MAX(IF(DATOS_[id]=DATOS_[[#This Row],[id]],DATOS_[F.fin.cal]))=DATOS_[[#This Row],[F.fin.cal]],"Sí","NO")</f>
        <v>Sí</v>
      </c>
      <c r="BT1176" s="137" t="str">
        <f aca="false">IF(AND(DATOS_[[#This Row],[% normaliz]]&lt;&gt;1,DATOS_[[#This Row],[% anualiz]]=1),"Sí","NO")</f>
        <v>Sí</v>
      </c>
      <c r="BU1176" s="137" t="str">
        <f aca="false">IF(AND(DATOS_[[#This Row],[% normaliz]]=1,DATOS_[[#This Row],[% anualiz]]&lt;&gt;1),"Sí","NO")</f>
        <v>NO</v>
      </c>
      <c r="BV1176" s="137" t="str">
        <f aca="false">IF(AND(DATOS_[[#This Row],[% normaliz]]&lt;&gt;1,DATOS_[[#This Row],[% anualiz]]&lt;&gt;1),"Sí","NO")</f>
        <v>NO</v>
      </c>
      <c r="BW1176" s="137" t="str">
        <f aca="false">+IF(DATOS_[[#This Row],[% normaliz]]*DATOS_[[#This Row],[% anualiz]]=1,"NO","Sí")</f>
        <v>Sí</v>
      </c>
      <c r="BX1176" s="138" t="e">
        <f aca="false">(DATOS_[[#This Row],[S.BASE]]*(1/DATOS_[[#This Row],[% normaliz]])*(1/DATOS_[[#This Row],[% anualiz]]))*IF(DATOS_[[#This Row],[Check Equiparado]]="Sí",1,0)</f>
        <v>#DIV/0!</v>
      </c>
      <c r="BY1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6" s="138" t="e">
        <f aca="false">+DATOS_[[#This Row],[SALARIO BASE Eq]]+DATOS_[[#This Row],[Tot COMPL.SAL Eq]]</f>
        <v>#DIV/0!</v>
      </c>
      <c r="CA1176" s="138" t="e">
        <f aca="false" t="array" ref="CA1176:CA1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6" s="138" t="e">
        <f aca="false">+DATOS_[[#This Row],[TOTAL SALARIO Eq]]+DATOS_[[#This Row],[Tot Extrasalarial Eq]]</f>
        <v>#DIV/0!</v>
      </c>
      <c r="CC1176" s="139" t="n">
        <f aca="false">DATOS_[[#This Row],[S.BASE]]</f>
        <v>0</v>
      </c>
      <c r="CD1176" s="139" t="n">
        <f aca="false">+SUM(DATOS_[[#This Row],[Conc.Sal.01]:[Conc.Sal.30]])</f>
        <v>0</v>
      </c>
      <c r="CE1176" s="139" t="n">
        <f aca="false">+DATOS_[[#This Row],[SALARIO BASE Ef]]+DATOS_[[#This Row],[Tot COMPL.SAL Ef]]</f>
        <v>0</v>
      </c>
      <c r="CF1176" s="139" t="n">
        <f aca="false">+SUM(DATOS_[[#This Row],[C.Extra.01]:[C.Extra.05]])</f>
        <v>0</v>
      </c>
      <c r="CG1176" s="139" t="n">
        <f aca="false">+DATOS_[[#This Row],[TOTAL SALARIO Ef]]+DATOS_[[#This Row],[Tot Extrasalarial Ef]]</f>
        <v>0</v>
      </c>
      <c r="CH1176" s="140" t="n">
        <f aca="false">MIN(IF(DATOS_[[#This Row],[Fecha Fin Contrato]]="",$D$4,DATOS_[[#This Row],[Fecha Fin Contrato]]),$D$4)-MAX(DATOS_[[#This Row],[Fecha de Contratación]],$D$3)+1</f>
        <v>1</v>
      </c>
      <c r="CI1176" s="141" t="str">
        <f aca="false">IF(COUNTIFS(DATOS_[id],DATOS_[[#This Row],[id]])&gt;1,DATOS_[[#This Row],[id]],"")</f>
        <v/>
      </c>
      <c r="CJ1176" s="141" t="n">
        <f aca="false">(Inicio!$G$10-DATOS_[[#This Row],[Fecha Nacimiento]])/365.25</f>
        <v>0</v>
      </c>
      <c r="CK1176" s="141" t="n">
        <f aca="false">(Inicio!$G$10-DATOS_[[#This Row],[Fecha de Antigüedad]])/365.25</f>
        <v>0</v>
      </c>
      <c r="CL1176" s="141" t="e">
        <f aca="false">+VLOOKUP(DATOS_[[#This Row],[Clave de Contrato]],TblTiposContrato13[],3,0)</f>
        <v>#N/A</v>
      </c>
      <c r="CM1176" s="141" t="e">
        <f aca="false">+VLOOKUP(DATOS_[[#This Row],[Clave de Contrato]],TblTiposContrato13[],4,0)</f>
        <v>#N/A</v>
      </c>
      <c r="CN1176" s="141" t="str">
        <f aca="false">VLOOKUP(DATOS_[[#This Row],[Edad]],CONTRATOS!TblRngEdad,2,1)</f>
        <v>20  o menos</v>
      </c>
      <c r="CO1176" s="141" t="str">
        <f aca="false">VLOOKUP(DATOS_[[#This Row],[Antigüedad]],TblRngAntg14[],2,1)</f>
        <v>0 a 1 años</v>
      </c>
    </row>
    <row r="1177" customFormat="false" ht="13.8" hidden="false" customHeight="false" outlineLevel="0" collapsed="false">
      <c r="D1177" s="128"/>
      <c r="E1177" s="129"/>
      <c r="F1177" s="129"/>
      <c r="G1177" s="129"/>
      <c r="H1177" s="130"/>
      <c r="I1177" s="131"/>
      <c r="J1177" s="128"/>
      <c r="K1177" s="132"/>
      <c r="L1177" s="132"/>
      <c r="M1177" s="133"/>
      <c r="N1177" s="133"/>
      <c r="O1177" s="133"/>
      <c r="P1177" s="129"/>
      <c r="Z1177" s="74"/>
      <c r="AA1177" s="75"/>
      <c r="AB1177" s="75"/>
      <c r="AC1177" s="129"/>
      <c r="AD1177" s="134"/>
      <c r="AE1177" s="134"/>
      <c r="AF1177" s="134"/>
      <c r="AG1177" s="134"/>
      <c r="AH1177" s="134"/>
      <c r="AI1177" s="134"/>
      <c r="AJ1177" s="134"/>
      <c r="AK1177" s="134"/>
      <c r="AL1177" s="134"/>
      <c r="AM1177" s="134"/>
      <c r="AN1177" s="134"/>
      <c r="AO1177" s="134"/>
      <c r="AP1177" s="134"/>
      <c r="AQ1177" s="134"/>
      <c r="AR1177" s="134"/>
      <c r="AS1177" s="134"/>
      <c r="AT1177" s="134"/>
      <c r="AU1177" s="134"/>
      <c r="AV1177" s="134"/>
      <c r="AW1177" s="134"/>
      <c r="AX1177" s="134"/>
      <c r="AY1177" s="134"/>
      <c r="AZ1177" s="134"/>
      <c r="BA1177" s="134"/>
      <c r="BB1177" s="134"/>
      <c r="BC1177" s="134"/>
      <c r="BD1177" s="134"/>
      <c r="BE1177" s="134"/>
      <c r="BF1177" s="134"/>
      <c r="BG1177" s="134"/>
      <c r="BH1177" s="134"/>
      <c r="BI1177" s="134"/>
      <c r="BJ1177" s="134"/>
      <c r="BK1177" s="134"/>
      <c r="BL1177" s="134"/>
      <c r="BM1177" s="135"/>
      <c r="BN1177" s="136" t="n">
        <f aca="false">+MAX($D$3,DATOS_[[#This Row],[Fecha Inicio Sit. Contract.]])</f>
        <v>0</v>
      </c>
      <c r="BO1177" s="136" t="n">
        <f aca="false">+MIN($D$4,DATOS_[[#This Row],[Fecha Fin Sit. Contract.]])</f>
        <v>0</v>
      </c>
      <c r="BP1177" s="137" t="n">
        <f aca="false">+DATOS_[[#This Row],[% de jornada]]*IF(DATOS_[[#This Row],[% jornada reducida]]="",1,DATOS_[[#This Row],[% jornada reducida]])</f>
        <v>0</v>
      </c>
      <c r="BQ1177" s="137" t="n">
        <f aca="false">+(DATOS_[[#This Row],[F.fin.cal]]-DATOS_[[#This Row],[F.ini.cal]]+1)/($D$4-$D$3+1)</f>
        <v>1</v>
      </c>
      <c r="BR1177" s="137" t="str">
        <f aca="false">IF(OR(AND(DATOS_[[#This Row],[Fecha Fin Contrato]]&lt;$D$3,DATOS_[[#This Row],[Fecha Fin Contrato]]&lt;&gt;""),DATOS_[[#This Row],[Fecha de Contratación]]&gt;$D$4),"Fuera","Dentro")</f>
        <v>Dentro</v>
      </c>
      <c r="BS1177" s="137" t="str">
        <f aca="false" t="array" ref="BS1177:BS1177">IF(MAX(IF(DATOS_[id]=DATOS_[[#This Row],[id]],DATOS_[F.fin.cal]))=DATOS_[[#This Row],[F.fin.cal]],"Sí","NO")</f>
        <v>Sí</v>
      </c>
      <c r="BT1177" s="137" t="str">
        <f aca="false">IF(AND(DATOS_[[#This Row],[% normaliz]]&lt;&gt;1,DATOS_[[#This Row],[% anualiz]]=1),"Sí","NO")</f>
        <v>Sí</v>
      </c>
      <c r="BU1177" s="137" t="str">
        <f aca="false">IF(AND(DATOS_[[#This Row],[% normaliz]]=1,DATOS_[[#This Row],[% anualiz]]&lt;&gt;1),"Sí","NO")</f>
        <v>NO</v>
      </c>
      <c r="BV1177" s="137" t="str">
        <f aca="false">IF(AND(DATOS_[[#This Row],[% normaliz]]&lt;&gt;1,DATOS_[[#This Row],[% anualiz]]&lt;&gt;1),"Sí","NO")</f>
        <v>NO</v>
      </c>
      <c r="BW1177" s="137" t="str">
        <f aca="false">+IF(DATOS_[[#This Row],[% normaliz]]*DATOS_[[#This Row],[% anualiz]]=1,"NO","Sí")</f>
        <v>Sí</v>
      </c>
      <c r="BX1177" s="138" t="e">
        <f aca="false">(DATOS_[[#This Row],[S.BASE]]*(1/DATOS_[[#This Row],[% normaliz]])*(1/DATOS_[[#This Row],[% anualiz]]))*IF(DATOS_[[#This Row],[Check Equiparado]]="Sí",1,0)</f>
        <v>#DIV/0!</v>
      </c>
      <c r="BY1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7" s="138" t="e">
        <f aca="false">+DATOS_[[#This Row],[SALARIO BASE Eq]]+DATOS_[[#This Row],[Tot COMPL.SAL Eq]]</f>
        <v>#DIV/0!</v>
      </c>
      <c r="CA1177" s="138" t="e">
        <f aca="false" t="array" ref="CA1177:CA1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7" s="138" t="e">
        <f aca="false">+DATOS_[[#This Row],[TOTAL SALARIO Eq]]+DATOS_[[#This Row],[Tot Extrasalarial Eq]]</f>
        <v>#DIV/0!</v>
      </c>
      <c r="CC1177" s="139" t="n">
        <f aca="false">DATOS_[[#This Row],[S.BASE]]</f>
        <v>0</v>
      </c>
      <c r="CD1177" s="139" t="n">
        <f aca="false">+SUM(DATOS_[[#This Row],[Conc.Sal.01]:[Conc.Sal.30]])</f>
        <v>0</v>
      </c>
      <c r="CE1177" s="139" t="n">
        <f aca="false">+DATOS_[[#This Row],[SALARIO BASE Ef]]+DATOS_[[#This Row],[Tot COMPL.SAL Ef]]</f>
        <v>0</v>
      </c>
      <c r="CF1177" s="139" t="n">
        <f aca="false">+SUM(DATOS_[[#This Row],[C.Extra.01]:[C.Extra.05]])</f>
        <v>0</v>
      </c>
      <c r="CG1177" s="139" t="n">
        <f aca="false">+DATOS_[[#This Row],[TOTAL SALARIO Ef]]+DATOS_[[#This Row],[Tot Extrasalarial Ef]]</f>
        <v>0</v>
      </c>
      <c r="CH1177" s="140" t="n">
        <f aca="false">MIN(IF(DATOS_[[#This Row],[Fecha Fin Contrato]]="",$D$4,DATOS_[[#This Row],[Fecha Fin Contrato]]),$D$4)-MAX(DATOS_[[#This Row],[Fecha de Contratación]],$D$3)+1</f>
        <v>1</v>
      </c>
      <c r="CI1177" s="141" t="str">
        <f aca="false">IF(COUNTIFS(DATOS_[id],DATOS_[[#This Row],[id]])&gt;1,DATOS_[[#This Row],[id]],"")</f>
        <v/>
      </c>
      <c r="CJ1177" s="141" t="n">
        <f aca="false">(Inicio!$G$10-DATOS_[[#This Row],[Fecha Nacimiento]])/365.25</f>
        <v>0</v>
      </c>
      <c r="CK1177" s="141" t="n">
        <f aca="false">(Inicio!$G$10-DATOS_[[#This Row],[Fecha de Antigüedad]])/365.25</f>
        <v>0</v>
      </c>
      <c r="CL1177" s="141" t="e">
        <f aca="false">+VLOOKUP(DATOS_[[#This Row],[Clave de Contrato]],TblTiposContrato13[],3,0)</f>
        <v>#N/A</v>
      </c>
      <c r="CM1177" s="141" t="e">
        <f aca="false">+VLOOKUP(DATOS_[[#This Row],[Clave de Contrato]],TblTiposContrato13[],4,0)</f>
        <v>#N/A</v>
      </c>
      <c r="CN1177" s="141" t="str">
        <f aca="false">VLOOKUP(DATOS_[[#This Row],[Edad]],CONTRATOS!TblRngEdad,2,1)</f>
        <v>20  o menos</v>
      </c>
      <c r="CO1177" s="141" t="str">
        <f aca="false">VLOOKUP(DATOS_[[#This Row],[Antigüedad]],TblRngAntg14[],2,1)</f>
        <v>0 a 1 años</v>
      </c>
    </row>
    <row r="1178" customFormat="false" ht="13.8" hidden="false" customHeight="false" outlineLevel="0" collapsed="false">
      <c r="D1178" s="128"/>
      <c r="E1178" s="129"/>
      <c r="F1178" s="129"/>
      <c r="G1178" s="129"/>
      <c r="H1178" s="130"/>
      <c r="I1178" s="131"/>
      <c r="J1178" s="128"/>
      <c r="K1178" s="132"/>
      <c r="L1178" s="132"/>
      <c r="M1178" s="133"/>
      <c r="N1178" s="133"/>
      <c r="O1178" s="133"/>
      <c r="P1178" s="129"/>
      <c r="Z1178" s="74"/>
      <c r="AA1178" s="75"/>
      <c r="AB1178" s="75"/>
      <c r="AC1178" s="129"/>
      <c r="AD1178" s="134"/>
      <c r="AE1178" s="134"/>
      <c r="AF1178" s="134"/>
      <c r="AG1178" s="134"/>
      <c r="AH1178" s="134"/>
      <c r="AI1178" s="134"/>
      <c r="AJ1178" s="134"/>
      <c r="AK1178" s="134"/>
      <c r="AL1178" s="134"/>
      <c r="AM1178" s="134"/>
      <c r="AN1178" s="134"/>
      <c r="AO1178" s="134"/>
      <c r="AP1178" s="134"/>
      <c r="AQ1178" s="134"/>
      <c r="AR1178" s="134"/>
      <c r="AS1178" s="134"/>
      <c r="AT1178" s="134"/>
      <c r="AU1178" s="134"/>
      <c r="AV1178" s="134"/>
      <c r="AW1178" s="134"/>
      <c r="AX1178" s="134"/>
      <c r="AY1178" s="134"/>
      <c r="AZ1178" s="134"/>
      <c r="BA1178" s="134"/>
      <c r="BB1178" s="134"/>
      <c r="BC1178" s="134"/>
      <c r="BD1178" s="134"/>
      <c r="BE1178" s="134"/>
      <c r="BF1178" s="134"/>
      <c r="BG1178" s="134"/>
      <c r="BH1178" s="134"/>
      <c r="BI1178" s="134"/>
      <c r="BJ1178" s="134"/>
      <c r="BK1178" s="134"/>
      <c r="BL1178" s="134"/>
      <c r="BM1178" s="135"/>
      <c r="BN1178" s="136" t="n">
        <f aca="false">+MAX($D$3,DATOS_[[#This Row],[Fecha Inicio Sit. Contract.]])</f>
        <v>0</v>
      </c>
      <c r="BO1178" s="136" t="n">
        <f aca="false">+MIN($D$4,DATOS_[[#This Row],[Fecha Fin Sit. Contract.]])</f>
        <v>0</v>
      </c>
      <c r="BP1178" s="137" t="n">
        <f aca="false">+DATOS_[[#This Row],[% de jornada]]*IF(DATOS_[[#This Row],[% jornada reducida]]="",1,DATOS_[[#This Row],[% jornada reducida]])</f>
        <v>0</v>
      </c>
      <c r="BQ1178" s="137" t="n">
        <f aca="false">+(DATOS_[[#This Row],[F.fin.cal]]-DATOS_[[#This Row],[F.ini.cal]]+1)/($D$4-$D$3+1)</f>
        <v>1</v>
      </c>
      <c r="BR1178" s="137" t="str">
        <f aca="false">IF(OR(AND(DATOS_[[#This Row],[Fecha Fin Contrato]]&lt;$D$3,DATOS_[[#This Row],[Fecha Fin Contrato]]&lt;&gt;""),DATOS_[[#This Row],[Fecha de Contratación]]&gt;$D$4),"Fuera","Dentro")</f>
        <v>Dentro</v>
      </c>
      <c r="BS1178" s="137" t="str">
        <f aca="false" t="array" ref="BS1178:BS1178">IF(MAX(IF(DATOS_[id]=DATOS_[[#This Row],[id]],DATOS_[F.fin.cal]))=DATOS_[[#This Row],[F.fin.cal]],"Sí","NO")</f>
        <v>Sí</v>
      </c>
      <c r="BT1178" s="137" t="str">
        <f aca="false">IF(AND(DATOS_[[#This Row],[% normaliz]]&lt;&gt;1,DATOS_[[#This Row],[% anualiz]]=1),"Sí","NO")</f>
        <v>Sí</v>
      </c>
      <c r="BU1178" s="137" t="str">
        <f aca="false">IF(AND(DATOS_[[#This Row],[% normaliz]]=1,DATOS_[[#This Row],[% anualiz]]&lt;&gt;1),"Sí","NO")</f>
        <v>NO</v>
      </c>
      <c r="BV1178" s="137" t="str">
        <f aca="false">IF(AND(DATOS_[[#This Row],[% normaliz]]&lt;&gt;1,DATOS_[[#This Row],[% anualiz]]&lt;&gt;1),"Sí","NO")</f>
        <v>NO</v>
      </c>
      <c r="BW1178" s="137" t="str">
        <f aca="false">+IF(DATOS_[[#This Row],[% normaliz]]*DATOS_[[#This Row],[% anualiz]]=1,"NO","Sí")</f>
        <v>Sí</v>
      </c>
      <c r="BX1178" s="138" t="e">
        <f aca="false">(DATOS_[[#This Row],[S.BASE]]*(1/DATOS_[[#This Row],[% normaliz]])*(1/DATOS_[[#This Row],[% anualiz]]))*IF(DATOS_[[#This Row],[Check Equiparado]]="Sí",1,0)</f>
        <v>#DIV/0!</v>
      </c>
      <c r="BY1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8" s="138" t="e">
        <f aca="false">+DATOS_[[#This Row],[SALARIO BASE Eq]]+DATOS_[[#This Row],[Tot COMPL.SAL Eq]]</f>
        <v>#DIV/0!</v>
      </c>
      <c r="CA1178" s="138" t="e">
        <f aca="false" t="array" ref="CA1178:CA1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8" s="138" t="e">
        <f aca="false">+DATOS_[[#This Row],[TOTAL SALARIO Eq]]+DATOS_[[#This Row],[Tot Extrasalarial Eq]]</f>
        <v>#DIV/0!</v>
      </c>
      <c r="CC1178" s="139" t="n">
        <f aca="false">DATOS_[[#This Row],[S.BASE]]</f>
        <v>0</v>
      </c>
      <c r="CD1178" s="139" t="n">
        <f aca="false">+SUM(DATOS_[[#This Row],[Conc.Sal.01]:[Conc.Sal.30]])</f>
        <v>0</v>
      </c>
      <c r="CE1178" s="139" t="n">
        <f aca="false">+DATOS_[[#This Row],[SALARIO BASE Ef]]+DATOS_[[#This Row],[Tot COMPL.SAL Ef]]</f>
        <v>0</v>
      </c>
      <c r="CF1178" s="139" t="n">
        <f aca="false">+SUM(DATOS_[[#This Row],[C.Extra.01]:[C.Extra.05]])</f>
        <v>0</v>
      </c>
      <c r="CG1178" s="139" t="n">
        <f aca="false">+DATOS_[[#This Row],[TOTAL SALARIO Ef]]+DATOS_[[#This Row],[Tot Extrasalarial Ef]]</f>
        <v>0</v>
      </c>
      <c r="CH1178" s="140" t="n">
        <f aca="false">MIN(IF(DATOS_[[#This Row],[Fecha Fin Contrato]]="",$D$4,DATOS_[[#This Row],[Fecha Fin Contrato]]),$D$4)-MAX(DATOS_[[#This Row],[Fecha de Contratación]],$D$3)+1</f>
        <v>1</v>
      </c>
      <c r="CI1178" s="141" t="str">
        <f aca="false">IF(COUNTIFS(DATOS_[id],DATOS_[[#This Row],[id]])&gt;1,DATOS_[[#This Row],[id]],"")</f>
        <v/>
      </c>
      <c r="CJ1178" s="141" t="n">
        <f aca="false">(Inicio!$G$10-DATOS_[[#This Row],[Fecha Nacimiento]])/365.25</f>
        <v>0</v>
      </c>
      <c r="CK1178" s="141" t="n">
        <f aca="false">(Inicio!$G$10-DATOS_[[#This Row],[Fecha de Antigüedad]])/365.25</f>
        <v>0</v>
      </c>
      <c r="CL1178" s="141" t="e">
        <f aca="false">+VLOOKUP(DATOS_[[#This Row],[Clave de Contrato]],TblTiposContrato13[],3,0)</f>
        <v>#N/A</v>
      </c>
      <c r="CM1178" s="141" t="e">
        <f aca="false">+VLOOKUP(DATOS_[[#This Row],[Clave de Contrato]],TblTiposContrato13[],4,0)</f>
        <v>#N/A</v>
      </c>
      <c r="CN1178" s="141" t="str">
        <f aca="false">VLOOKUP(DATOS_[[#This Row],[Edad]],CONTRATOS!TblRngEdad,2,1)</f>
        <v>20  o menos</v>
      </c>
      <c r="CO1178" s="141" t="str">
        <f aca="false">VLOOKUP(DATOS_[[#This Row],[Antigüedad]],TblRngAntg14[],2,1)</f>
        <v>0 a 1 años</v>
      </c>
    </row>
    <row r="1179" customFormat="false" ht="13.8" hidden="false" customHeight="false" outlineLevel="0" collapsed="false">
      <c r="D1179" s="128"/>
      <c r="E1179" s="129"/>
      <c r="F1179" s="129"/>
      <c r="G1179" s="129"/>
      <c r="H1179" s="130"/>
      <c r="I1179" s="131"/>
      <c r="J1179" s="128"/>
      <c r="K1179" s="132"/>
      <c r="L1179" s="132"/>
      <c r="M1179" s="133"/>
      <c r="N1179" s="133"/>
      <c r="O1179" s="133"/>
      <c r="P1179" s="129"/>
      <c r="Z1179" s="74"/>
      <c r="AA1179" s="75"/>
      <c r="AB1179" s="75"/>
      <c r="AC1179" s="129"/>
      <c r="AD1179" s="134"/>
      <c r="AE1179" s="134"/>
      <c r="AF1179" s="134"/>
      <c r="AG1179" s="134"/>
      <c r="AH1179" s="134"/>
      <c r="AI1179" s="134"/>
      <c r="AJ1179" s="134"/>
      <c r="AK1179" s="134"/>
      <c r="AL1179" s="134"/>
      <c r="AM1179" s="134"/>
      <c r="AN1179" s="134"/>
      <c r="AO1179" s="134"/>
      <c r="AP1179" s="134"/>
      <c r="AQ1179" s="134"/>
      <c r="AR1179" s="134"/>
      <c r="AS1179" s="134"/>
      <c r="AT1179" s="134"/>
      <c r="AU1179" s="134"/>
      <c r="AV1179" s="134"/>
      <c r="AW1179" s="134"/>
      <c r="AX1179" s="134"/>
      <c r="AY1179" s="134"/>
      <c r="AZ1179" s="134"/>
      <c r="BA1179" s="134"/>
      <c r="BB1179" s="134"/>
      <c r="BC1179" s="134"/>
      <c r="BD1179" s="134"/>
      <c r="BE1179" s="134"/>
      <c r="BF1179" s="134"/>
      <c r="BG1179" s="134"/>
      <c r="BH1179" s="134"/>
      <c r="BI1179" s="134"/>
      <c r="BJ1179" s="134"/>
      <c r="BK1179" s="134"/>
      <c r="BL1179" s="134"/>
      <c r="BM1179" s="135"/>
      <c r="BN1179" s="136" t="n">
        <f aca="false">+MAX($D$3,DATOS_[[#This Row],[Fecha Inicio Sit. Contract.]])</f>
        <v>0</v>
      </c>
      <c r="BO1179" s="136" t="n">
        <f aca="false">+MIN($D$4,DATOS_[[#This Row],[Fecha Fin Sit. Contract.]])</f>
        <v>0</v>
      </c>
      <c r="BP1179" s="137" t="n">
        <f aca="false">+DATOS_[[#This Row],[% de jornada]]*IF(DATOS_[[#This Row],[% jornada reducida]]="",1,DATOS_[[#This Row],[% jornada reducida]])</f>
        <v>0</v>
      </c>
      <c r="BQ1179" s="137" t="n">
        <f aca="false">+(DATOS_[[#This Row],[F.fin.cal]]-DATOS_[[#This Row],[F.ini.cal]]+1)/($D$4-$D$3+1)</f>
        <v>1</v>
      </c>
      <c r="BR1179" s="137" t="str">
        <f aca="false">IF(OR(AND(DATOS_[[#This Row],[Fecha Fin Contrato]]&lt;$D$3,DATOS_[[#This Row],[Fecha Fin Contrato]]&lt;&gt;""),DATOS_[[#This Row],[Fecha de Contratación]]&gt;$D$4),"Fuera","Dentro")</f>
        <v>Dentro</v>
      </c>
      <c r="BS1179" s="137" t="str">
        <f aca="false" t="array" ref="BS1179:BS1179">IF(MAX(IF(DATOS_[id]=DATOS_[[#This Row],[id]],DATOS_[F.fin.cal]))=DATOS_[[#This Row],[F.fin.cal]],"Sí","NO")</f>
        <v>Sí</v>
      </c>
      <c r="BT1179" s="137" t="str">
        <f aca="false">IF(AND(DATOS_[[#This Row],[% normaliz]]&lt;&gt;1,DATOS_[[#This Row],[% anualiz]]=1),"Sí","NO")</f>
        <v>Sí</v>
      </c>
      <c r="BU1179" s="137" t="str">
        <f aca="false">IF(AND(DATOS_[[#This Row],[% normaliz]]=1,DATOS_[[#This Row],[% anualiz]]&lt;&gt;1),"Sí","NO")</f>
        <v>NO</v>
      </c>
      <c r="BV1179" s="137" t="str">
        <f aca="false">IF(AND(DATOS_[[#This Row],[% normaliz]]&lt;&gt;1,DATOS_[[#This Row],[% anualiz]]&lt;&gt;1),"Sí","NO")</f>
        <v>NO</v>
      </c>
      <c r="BW1179" s="137" t="str">
        <f aca="false">+IF(DATOS_[[#This Row],[% normaliz]]*DATOS_[[#This Row],[% anualiz]]=1,"NO","Sí")</f>
        <v>Sí</v>
      </c>
      <c r="BX1179" s="138" t="e">
        <f aca="false">(DATOS_[[#This Row],[S.BASE]]*(1/DATOS_[[#This Row],[% normaliz]])*(1/DATOS_[[#This Row],[% anualiz]]))*IF(DATOS_[[#This Row],[Check Equiparado]]="Sí",1,0)</f>
        <v>#DIV/0!</v>
      </c>
      <c r="BY1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9" s="138" t="e">
        <f aca="false">+DATOS_[[#This Row],[SALARIO BASE Eq]]+DATOS_[[#This Row],[Tot COMPL.SAL Eq]]</f>
        <v>#DIV/0!</v>
      </c>
      <c r="CA1179" s="138" t="e">
        <f aca="false" t="array" ref="CA1179:CA1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9" s="138" t="e">
        <f aca="false">+DATOS_[[#This Row],[TOTAL SALARIO Eq]]+DATOS_[[#This Row],[Tot Extrasalarial Eq]]</f>
        <v>#DIV/0!</v>
      </c>
      <c r="CC1179" s="139" t="n">
        <f aca="false">DATOS_[[#This Row],[S.BASE]]</f>
        <v>0</v>
      </c>
      <c r="CD1179" s="139" t="n">
        <f aca="false">+SUM(DATOS_[[#This Row],[Conc.Sal.01]:[Conc.Sal.30]])</f>
        <v>0</v>
      </c>
      <c r="CE1179" s="139" t="n">
        <f aca="false">+DATOS_[[#This Row],[SALARIO BASE Ef]]+DATOS_[[#This Row],[Tot COMPL.SAL Ef]]</f>
        <v>0</v>
      </c>
      <c r="CF1179" s="139" t="n">
        <f aca="false">+SUM(DATOS_[[#This Row],[C.Extra.01]:[C.Extra.05]])</f>
        <v>0</v>
      </c>
      <c r="CG1179" s="139" t="n">
        <f aca="false">+DATOS_[[#This Row],[TOTAL SALARIO Ef]]+DATOS_[[#This Row],[Tot Extrasalarial Ef]]</f>
        <v>0</v>
      </c>
      <c r="CH1179" s="140" t="n">
        <f aca="false">MIN(IF(DATOS_[[#This Row],[Fecha Fin Contrato]]="",$D$4,DATOS_[[#This Row],[Fecha Fin Contrato]]),$D$4)-MAX(DATOS_[[#This Row],[Fecha de Contratación]],$D$3)+1</f>
        <v>1</v>
      </c>
      <c r="CI1179" s="141" t="str">
        <f aca="false">IF(COUNTIFS(DATOS_[id],DATOS_[[#This Row],[id]])&gt;1,DATOS_[[#This Row],[id]],"")</f>
        <v/>
      </c>
      <c r="CJ1179" s="141" t="n">
        <f aca="false">(Inicio!$G$10-DATOS_[[#This Row],[Fecha Nacimiento]])/365.25</f>
        <v>0</v>
      </c>
      <c r="CK1179" s="141" t="n">
        <f aca="false">(Inicio!$G$10-DATOS_[[#This Row],[Fecha de Antigüedad]])/365.25</f>
        <v>0</v>
      </c>
      <c r="CL1179" s="141" t="e">
        <f aca="false">+VLOOKUP(DATOS_[[#This Row],[Clave de Contrato]],TblTiposContrato13[],3,0)</f>
        <v>#N/A</v>
      </c>
      <c r="CM1179" s="141" t="e">
        <f aca="false">+VLOOKUP(DATOS_[[#This Row],[Clave de Contrato]],TblTiposContrato13[],4,0)</f>
        <v>#N/A</v>
      </c>
      <c r="CN1179" s="141" t="str">
        <f aca="false">VLOOKUP(DATOS_[[#This Row],[Edad]],CONTRATOS!TblRngEdad,2,1)</f>
        <v>20  o menos</v>
      </c>
      <c r="CO1179" s="141" t="str">
        <f aca="false">VLOOKUP(DATOS_[[#This Row],[Antigüedad]],TblRngAntg14[],2,1)</f>
        <v>0 a 1 años</v>
      </c>
    </row>
    <row r="1180" customFormat="false" ht="13.8" hidden="false" customHeight="false" outlineLevel="0" collapsed="false">
      <c r="D1180" s="128"/>
      <c r="E1180" s="129"/>
      <c r="F1180" s="129"/>
      <c r="G1180" s="129"/>
      <c r="H1180" s="130"/>
      <c r="I1180" s="131"/>
      <c r="J1180" s="128"/>
      <c r="K1180" s="132"/>
      <c r="L1180" s="132"/>
      <c r="M1180" s="133"/>
      <c r="N1180" s="133"/>
      <c r="O1180" s="133"/>
      <c r="P1180" s="129"/>
      <c r="Z1180" s="74"/>
      <c r="AA1180" s="75"/>
      <c r="AB1180" s="75"/>
      <c r="AC1180" s="129"/>
      <c r="AD1180" s="134"/>
      <c r="AE1180" s="134"/>
      <c r="AF1180" s="134"/>
      <c r="AG1180" s="134"/>
      <c r="AH1180" s="134"/>
      <c r="AI1180" s="134"/>
      <c r="AJ1180" s="134"/>
      <c r="AK1180" s="134"/>
      <c r="AL1180" s="134"/>
      <c r="AM1180" s="134"/>
      <c r="AN1180" s="134"/>
      <c r="AO1180" s="134"/>
      <c r="AP1180" s="134"/>
      <c r="AQ1180" s="134"/>
      <c r="AR1180" s="134"/>
      <c r="AS1180" s="134"/>
      <c r="AT1180" s="134"/>
      <c r="AU1180" s="134"/>
      <c r="AV1180" s="134"/>
      <c r="AW1180" s="134"/>
      <c r="AX1180" s="134"/>
      <c r="AY1180" s="134"/>
      <c r="AZ1180" s="134"/>
      <c r="BA1180" s="134"/>
      <c r="BB1180" s="134"/>
      <c r="BC1180" s="134"/>
      <c r="BD1180" s="134"/>
      <c r="BE1180" s="134"/>
      <c r="BF1180" s="134"/>
      <c r="BG1180" s="134"/>
      <c r="BH1180" s="134"/>
      <c r="BI1180" s="134"/>
      <c r="BJ1180" s="134"/>
      <c r="BK1180" s="134"/>
      <c r="BL1180" s="134"/>
      <c r="BM1180" s="135"/>
      <c r="BN1180" s="136" t="n">
        <f aca="false">+MAX($D$3,DATOS_[[#This Row],[Fecha Inicio Sit. Contract.]])</f>
        <v>0</v>
      </c>
      <c r="BO1180" s="136" t="n">
        <f aca="false">+MIN($D$4,DATOS_[[#This Row],[Fecha Fin Sit. Contract.]])</f>
        <v>0</v>
      </c>
      <c r="BP1180" s="137" t="n">
        <f aca="false">+DATOS_[[#This Row],[% de jornada]]*IF(DATOS_[[#This Row],[% jornada reducida]]="",1,DATOS_[[#This Row],[% jornada reducida]])</f>
        <v>0</v>
      </c>
      <c r="BQ1180" s="137" t="n">
        <f aca="false">+(DATOS_[[#This Row],[F.fin.cal]]-DATOS_[[#This Row],[F.ini.cal]]+1)/($D$4-$D$3+1)</f>
        <v>1</v>
      </c>
      <c r="BR1180" s="137" t="str">
        <f aca="false">IF(OR(AND(DATOS_[[#This Row],[Fecha Fin Contrato]]&lt;$D$3,DATOS_[[#This Row],[Fecha Fin Contrato]]&lt;&gt;""),DATOS_[[#This Row],[Fecha de Contratación]]&gt;$D$4),"Fuera","Dentro")</f>
        <v>Dentro</v>
      </c>
      <c r="BS1180" s="137" t="str">
        <f aca="false" t="array" ref="BS1180:BS1180">IF(MAX(IF(DATOS_[id]=DATOS_[[#This Row],[id]],DATOS_[F.fin.cal]))=DATOS_[[#This Row],[F.fin.cal]],"Sí","NO")</f>
        <v>Sí</v>
      </c>
      <c r="BT1180" s="137" t="str">
        <f aca="false">IF(AND(DATOS_[[#This Row],[% normaliz]]&lt;&gt;1,DATOS_[[#This Row],[% anualiz]]=1),"Sí","NO")</f>
        <v>Sí</v>
      </c>
      <c r="BU1180" s="137" t="str">
        <f aca="false">IF(AND(DATOS_[[#This Row],[% normaliz]]=1,DATOS_[[#This Row],[% anualiz]]&lt;&gt;1),"Sí","NO")</f>
        <v>NO</v>
      </c>
      <c r="BV1180" s="137" t="str">
        <f aca="false">IF(AND(DATOS_[[#This Row],[% normaliz]]&lt;&gt;1,DATOS_[[#This Row],[% anualiz]]&lt;&gt;1),"Sí","NO")</f>
        <v>NO</v>
      </c>
      <c r="BW1180" s="137" t="str">
        <f aca="false">+IF(DATOS_[[#This Row],[% normaliz]]*DATOS_[[#This Row],[% anualiz]]=1,"NO","Sí")</f>
        <v>Sí</v>
      </c>
      <c r="BX1180" s="138" t="e">
        <f aca="false">(DATOS_[[#This Row],[S.BASE]]*(1/DATOS_[[#This Row],[% normaliz]])*(1/DATOS_[[#This Row],[% anualiz]]))*IF(DATOS_[[#This Row],[Check Equiparado]]="Sí",1,0)</f>
        <v>#DIV/0!</v>
      </c>
      <c r="BY1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0" s="138" t="e">
        <f aca="false">+DATOS_[[#This Row],[SALARIO BASE Eq]]+DATOS_[[#This Row],[Tot COMPL.SAL Eq]]</f>
        <v>#DIV/0!</v>
      </c>
      <c r="CA1180" s="138" t="e">
        <f aca="false" t="array" ref="CA1180:CA1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0" s="138" t="e">
        <f aca="false">+DATOS_[[#This Row],[TOTAL SALARIO Eq]]+DATOS_[[#This Row],[Tot Extrasalarial Eq]]</f>
        <v>#DIV/0!</v>
      </c>
      <c r="CC1180" s="139" t="n">
        <f aca="false">DATOS_[[#This Row],[S.BASE]]</f>
        <v>0</v>
      </c>
      <c r="CD1180" s="139" t="n">
        <f aca="false">+SUM(DATOS_[[#This Row],[Conc.Sal.01]:[Conc.Sal.30]])</f>
        <v>0</v>
      </c>
      <c r="CE1180" s="139" t="n">
        <f aca="false">+DATOS_[[#This Row],[SALARIO BASE Ef]]+DATOS_[[#This Row],[Tot COMPL.SAL Ef]]</f>
        <v>0</v>
      </c>
      <c r="CF1180" s="139" t="n">
        <f aca="false">+SUM(DATOS_[[#This Row],[C.Extra.01]:[C.Extra.05]])</f>
        <v>0</v>
      </c>
      <c r="CG1180" s="139" t="n">
        <f aca="false">+DATOS_[[#This Row],[TOTAL SALARIO Ef]]+DATOS_[[#This Row],[Tot Extrasalarial Ef]]</f>
        <v>0</v>
      </c>
      <c r="CH1180" s="140" t="n">
        <f aca="false">MIN(IF(DATOS_[[#This Row],[Fecha Fin Contrato]]="",$D$4,DATOS_[[#This Row],[Fecha Fin Contrato]]),$D$4)-MAX(DATOS_[[#This Row],[Fecha de Contratación]],$D$3)+1</f>
        <v>1</v>
      </c>
      <c r="CI1180" s="141" t="str">
        <f aca="false">IF(COUNTIFS(DATOS_[id],DATOS_[[#This Row],[id]])&gt;1,DATOS_[[#This Row],[id]],"")</f>
        <v/>
      </c>
      <c r="CJ1180" s="141" t="n">
        <f aca="false">(Inicio!$G$10-DATOS_[[#This Row],[Fecha Nacimiento]])/365.25</f>
        <v>0</v>
      </c>
      <c r="CK1180" s="141" t="n">
        <f aca="false">(Inicio!$G$10-DATOS_[[#This Row],[Fecha de Antigüedad]])/365.25</f>
        <v>0</v>
      </c>
      <c r="CL1180" s="141" t="e">
        <f aca="false">+VLOOKUP(DATOS_[[#This Row],[Clave de Contrato]],TblTiposContrato13[],3,0)</f>
        <v>#N/A</v>
      </c>
      <c r="CM1180" s="141" t="e">
        <f aca="false">+VLOOKUP(DATOS_[[#This Row],[Clave de Contrato]],TblTiposContrato13[],4,0)</f>
        <v>#N/A</v>
      </c>
      <c r="CN1180" s="141" t="str">
        <f aca="false">VLOOKUP(DATOS_[[#This Row],[Edad]],CONTRATOS!TblRngEdad,2,1)</f>
        <v>20  o menos</v>
      </c>
      <c r="CO1180" s="141" t="str">
        <f aca="false">VLOOKUP(DATOS_[[#This Row],[Antigüedad]],TblRngAntg14[],2,1)</f>
        <v>0 a 1 años</v>
      </c>
    </row>
    <row r="1181" customFormat="false" ht="13.8" hidden="false" customHeight="false" outlineLevel="0" collapsed="false">
      <c r="D1181" s="128"/>
      <c r="E1181" s="129"/>
      <c r="F1181" s="129"/>
      <c r="G1181" s="129"/>
      <c r="H1181" s="130"/>
      <c r="I1181" s="131"/>
      <c r="J1181" s="128"/>
      <c r="K1181" s="132"/>
      <c r="L1181" s="132"/>
      <c r="M1181" s="133"/>
      <c r="N1181" s="133"/>
      <c r="O1181" s="133"/>
      <c r="P1181" s="129"/>
      <c r="Z1181" s="74"/>
      <c r="AA1181" s="75"/>
      <c r="AB1181" s="75"/>
      <c r="AC1181" s="129"/>
      <c r="AD1181" s="134"/>
      <c r="AE1181" s="134"/>
      <c r="AF1181" s="134"/>
      <c r="AG1181" s="134"/>
      <c r="AH1181" s="134"/>
      <c r="AI1181" s="134"/>
      <c r="AJ1181" s="134"/>
      <c r="AK1181" s="134"/>
      <c r="AL1181" s="134"/>
      <c r="AM1181" s="134"/>
      <c r="AN1181" s="134"/>
      <c r="AO1181" s="134"/>
      <c r="AP1181" s="134"/>
      <c r="AQ1181" s="134"/>
      <c r="AR1181" s="134"/>
      <c r="AS1181" s="134"/>
      <c r="AT1181" s="134"/>
      <c r="AU1181" s="134"/>
      <c r="AV1181" s="134"/>
      <c r="AW1181" s="134"/>
      <c r="AX1181" s="134"/>
      <c r="AY1181" s="134"/>
      <c r="AZ1181" s="134"/>
      <c r="BA1181" s="134"/>
      <c r="BB1181" s="134"/>
      <c r="BC1181" s="134"/>
      <c r="BD1181" s="134"/>
      <c r="BE1181" s="134"/>
      <c r="BF1181" s="134"/>
      <c r="BG1181" s="134"/>
      <c r="BH1181" s="134"/>
      <c r="BI1181" s="134"/>
      <c r="BJ1181" s="134"/>
      <c r="BK1181" s="134"/>
      <c r="BL1181" s="134"/>
      <c r="BM1181" s="135"/>
      <c r="BN1181" s="136" t="n">
        <f aca="false">+MAX($D$3,DATOS_[[#This Row],[Fecha Inicio Sit. Contract.]])</f>
        <v>0</v>
      </c>
      <c r="BO1181" s="136" t="n">
        <f aca="false">+MIN($D$4,DATOS_[[#This Row],[Fecha Fin Sit. Contract.]])</f>
        <v>0</v>
      </c>
      <c r="BP1181" s="137" t="n">
        <f aca="false">+DATOS_[[#This Row],[% de jornada]]*IF(DATOS_[[#This Row],[% jornada reducida]]="",1,DATOS_[[#This Row],[% jornada reducida]])</f>
        <v>0</v>
      </c>
      <c r="BQ1181" s="137" t="n">
        <f aca="false">+(DATOS_[[#This Row],[F.fin.cal]]-DATOS_[[#This Row],[F.ini.cal]]+1)/($D$4-$D$3+1)</f>
        <v>1</v>
      </c>
      <c r="BR1181" s="137" t="str">
        <f aca="false">IF(OR(AND(DATOS_[[#This Row],[Fecha Fin Contrato]]&lt;$D$3,DATOS_[[#This Row],[Fecha Fin Contrato]]&lt;&gt;""),DATOS_[[#This Row],[Fecha de Contratación]]&gt;$D$4),"Fuera","Dentro")</f>
        <v>Dentro</v>
      </c>
      <c r="BS1181" s="137" t="str">
        <f aca="false" t="array" ref="BS1181:BS1181">IF(MAX(IF(DATOS_[id]=DATOS_[[#This Row],[id]],DATOS_[F.fin.cal]))=DATOS_[[#This Row],[F.fin.cal]],"Sí","NO")</f>
        <v>Sí</v>
      </c>
      <c r="BT1181" s="137" t="str">
        <f aca="false">IF(AND(DATOS_[[#This Row],[% normaliz]]&lt;&gt;1,DATOS_[[#This Row],[% anualiz]]=1),"Sí","NO")</f>
        <v>Sí</v>
      </c>
      <c r="BU1181" s="137" t="str">
        <f aca="false">IF(AND(DATOS_[[#This Row],[% normaliz]]=1,DATOS_[[#This Row],[% anualiz]]&lt;&gt;1),"Sí","NO")</f>
        <v>NO</v>
      </c>
      <c r="BV1181" s="137" t="str">
        <f aca="false">IF(AND(DATOS_[[#This Row],[% normaliz]]&lt;&gt;1,DATOS_[[#This Row],[% anualiz]]&lt;&gt;1),"Sí","NO")</f>
        <v>NO</v>
      </c>
      <c r="BW1181" s="137" t="str">
        <f aca="false">+IF(DATOS_[[#This Row],[% normaliz]]*DATOS_[[#This Row],[% anualiz]]=1,"NO","Sí")</f>
        <v>Sí</v>
      </c>
      <c r="BX1181" s="138" t="e">
        <f aca="false">(DATOS_[[#This Row],[S.BASE]]*(1/DATOS_[[#This Row],[% normaliz]])*(1/DATOS_[[#This Row],[% anualiz]]))*IF(DATOS_[[#This Row],[Check Equiparado]]="Sí",1,0)</f>
        <v>#DIV/0!</v>
      </c>
      <c r="BY1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1" s="138" t="e">
        <f aca="false">+DATOS_[[#This Row],[SALARIO BASE Eq]]+DATOS_[[#This Row],[Tot COMPL.SAL Eq]]</f>
        <v>#DIV/0!</v>
      </c>
      <c r="CA1181" s="138" t="e">
        <f aca="false" t="array" ref="CA1181:CA1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1" s="138" t="e">
        <f aca="false">+DATOS_[[#This Row],[TOTAL SALARIO Eq]]+DATOS_[[#This Row],[Tot Extrasalarial Eq]]</f>
        <v>#DIV/0!</v>
      </c>
      <c r="CC1181" s="139" t="n">
        <f aca="false">DATOS_[[#This Row],[S.BASE]]</f>
        <v>0</v>
      </c>
      <c r="CD1181" s="139" t="n">
        <f aca="false">+SUM(DATOS_[[#This Row],[Conc.Sal.01]:[Conc.Sal.30]])</f>
        <v>0</v>
      </c>
      <c r="CE1181" s="139" t="n">
        <f aca="false">+DATOS_[[#This Row],[SALARIO BASE Ef]]+DATOS_[[#This Row],[Tot COMPL.SAL Ef]]</f>
        <v>0</v>
      </c>
      <c r="CF1181" s="139" t="n">
        <f aca="false">+SUM(DATOS_[[#This Row],[C.Extra.01]:[C.Extra.05]])</f>
        <v>0</v>
      </c>
      <c r="CG1181" s="139" t="n">
        <f aca="false">+DATOS_[[#This Row],[TOTAL SALARIO Ef]]+DATOS_[[#This Row],[Tot Extrasalarial Ef]]</f>
        <v>0</v>
      </c>
      <c r="CH1181" s="140" t="n">
        <f aca="false">MIN(IF(DATOS_[[#This Row],[Fecha Fin Contrato]]="",$D$4,DATOS_[[#This Row],[Fecha Fin Contrato]]),$D$4)-MAX(DATOS_[[#This Row],[Fecha de Contratación]],$D$3)+1</f>
        <v>1</v>
      </c>
      <c r="CI1181" s="141" t="str">
        <f aca="false">IF(COUNTIFS(DATOS_[id],DATOS_[[#This Row],[id]])&gt;1,DATOS_[[#This Row],[id]],"")</f>
        <v/>
      </c>
      <c r="CJ1181" s="141" t="n">
        <f aca="false">(Inicio!$G$10-DATOS_[[#This Row],[Fecha Nacimiento]])/365.25</f>
        <v>0</v>
      </c>
      <c r="CK1181" s="141" t="n">
        <f aca="false">(Inicio!$G$10-DATOS_[[#This Row],[Fecha de Antigüedad]])/365.25</f>
        <v>0</v>
      </c>
      <c r="CL1181" s="141" t="e">
        <f aca="false">+VLOOKUP(DATOS_[[#This Row],[Clave de Contrato]],TblTiposContrato13[],3,0)</f>
        <v>#N/A</v>
      </c>
      <c r="CM1181" s="141" t="e">
        <f aca="false">+VLOOKUP(DATOS_[[#This Row],[Clave de Contrato]],TblTiposContrato13[],4,0)</f>
        <v>#N/A</v>
      </c>
      <c r="CN1181" s="141" t="str">
        <f aca="false">VLOOKUP(DATOS_[[#This Row],[Edad]],CONTRATOS!TblRngEdad,2,1)</f>
        <v>20  o menos</v>
      </c>
      <c r="CO1181" s="141" t="str">
        <f aca="false">VLOOKUP(DATOS_[[#This Row],[Antigüedad]],TblRngAntg14[],2,1)</f>
        <v>0 a 1 años</v>
      </c>
    </row>
    <row r="1182" customFormat="false" ht="13.8" hidden="false" customHeight="false" outlineLevel="0" collapsed="false">
      <c r="D1182" s="128"/>
      <c r="E1182" s="129"/>
      <c r="F1182" s="129"/>
      <c r="G1182" s="129"/>
      <c r="H1182" s="130"/>
      <c r="I1182" s="131"/>
      <c r="J1182" s="128"/>
      <c r="K1182" s="132"/>
      <c r="L1182" s="132"/>
      <c r="M1182" s="133"/>
      <c r="N1182" s="133"/>
      <c r="O1182" s="133"/>
      <c r="P1182" s="129"/>
      <c r="Z1182" s="74"/>
      <c r="AA1182" s="75"/>
      <c r="AB1182" s="75"/>
      <c r="AC1182" s="129"/>
      <c r="AD1182" s="134"/>
      <c r="AE1182" s="134"/>
      <c r="AF1182" s="134"/>
      <c r="AG1182" s="134"/>
      <c r="AH1182" s="134"/>
      <c r="AI1182" s="134"/>
      <c r="AJ1182" s="134"/>
      <c r="AK1182" s="134"/>
      <c r="AL1182" s="134"/>
      <c r="AM1182" s="134"/>
      <c r="AN1182" s="134"/>
      <c r="AO1182" s="134"/>
      <c r="AP1182" s="134"/>
      <c r="AQ1182" s="134"/>
      <c r="AR1182" s="134"/>
      <c r="AS1182" s="134"/>
      <c r="AT1182" s="134"/>
      <c r="AU1182" s="134"/>
      <c r="AV1182" s="134"/>
      <c r="AW1182" s="134"/>
      <c r="AX1182" s="134"/>
      <c r="AY1182" s="134"/>
      <c r="AZ1182" s="134"/>
      <c r="BA1182" s="134"/>
      <c r="BB1182" s="134"/>
      <c r="BC1182" s="134"/>
      <c r="BD1182" s="134"/>
      <c r="BE1182" s="134"/>
      <c r="BF1182" s="134"/>
      <c r="BG1182" s="134"/>
      <c r="BH1182" s="134"/>
      <c r="BI1182" s="134"/>
      <c r="BJ1182" s="134"/>
      <c r="BK1182" s="134"/>
      <c r="BL1182" s="134"/>
      <c r="BM1182" s="135"/>
      <c r="BN1182" s="136" t="n">
        <f aca="false">+MAX($D$3,DATOS_[[#This Row],[Fecha Inicio Sit. Contract.]])</f>
        <v>0</v>
      </c>
      <c r="BO1182" s="136" t="n">
        <f aca="false">+MIN($D$4,DATOS_[[#This Row],[Fecha Fin Sit. Contract.]])</f>
        <v>0</v>
      </c>
      <c r="BP1182" s="137" t="n">
        <f aca="false">+DATOS_[[#This Row],[% de jornada]]*IF(DATOS_[[#This Row],[% jornada reducida]]="",1,DATOS_[[#This Row],[% jornada reducida]])</f>
        <v>0</v>
      </c>
      <c r="BQ1182" s="137" t="n">
        <f aca="false">+(DATOS_[[#This Row],[F.fin.cal]]-DATOS_[[#This Row],[F.ini.cal]]+1)/($D$4-$D$3+1)</f>
        <v>1</v>
      </c>
      <c r="BR1182" s="137" t="str">
        <f aca="false">IF(OR(AND(DATOS_[[#This Row],[Fecha Fin Contrato]]&lt;$D$3,DATOS_[[#This Row],[Fecha Fin Contrato]]&lt;&gt;""),DATOS_[[#This Row],[Fecha de Contratación]]&gt;$D$4),"Fuera","Dentro")</f>
        <v>Dentro</v>
      </c>
      <c r="BS1182" s="137" t="str">
        <f aca="false" t="array" ref="BS1182:BS1182">IF(MAX(IF(DATOS_[id]=DATOS_[[#This Row],[id]],DATOS_[F.fin.cal]))=DATOS_[[#This Row],[F.fin.cal]],"Sí","NO")</f>
        <v>Sí</v>
      </c>
      <c r="BT1182" s="137" t="str">
        <f aca="false">IF(AND(DATOS_[[#This Row],[% normaliz]]&lt;&gt;1,DATOS_[[#This Row],[% anualiz]]=1),"Sí","NO")</f>
        <v>Sí</v>
      </c>
      <c r="BU1182" s="137" t="str">
        <f aca="false">IF(AND(DATOS_[[#This Row],[% normaliz]]=1,DATOS_[[#This Row],[% anualiz]]&lt;&gt;1),"Sí","NO")</f>
        <v>NO</v>
      </c>
      <c r="BV1182" s="137" t="str">
        <f aca="false">IF(AND(DATOS_[[#This Row],[% normaliz]]&lt;&gt;1,DATOS_[[#This Row],[% anualiz]]&lt;&gt;1),"Sí","NO")</f>
        <v>NO</v>
      </c>
      <c r="BW1182" s="137" t="str">
        <f aca="false">+IF(DATOS_[[#This Row],[% normaliz]]*DATOS_[[#This Row],[% anualiz]]=1,"NO","Sí")</f>
        <v>Sí</v>
      </c>
      <c r="BX1182" s="138" t="e">
        <f aca="false">(DATOS_[[#This Row],[S.BASE]]*(1/DATOS_[[#This Row],[% normaliz]])*(1/DATOS_[[#This Row],[% anualiz]]))*IF(DATOS_[[#This Row],[Check Equiparado]]="Sí",1,0)</f>
        <v>#DIV/0!</v>
      </c>
      <c r="BY1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2" s="138" t="e">
        <f aca="false">+DATOS_[[#This Row],[SALARIO BASE Eq]]+DATOS_[[#This Row],[Tot COMPL.SAL Eq]]</f>
        <v>#DIV/0!</v>
      </c>
      <c r="CA1182" s="138" t="e">
        <f aca="false" t="array" ref="CA1182:CA1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2" s="138" t="e">
        <f aca="false">+DATOS_[[#This Row],[TOTAL SALARIO Eq]]+DATOS_[[#This Row],[Tot Extrasalarial Eq]]</f>
        <v>#DIV/0!</v>
      </c>
      <c r="CC1182" s="139" t="n">
        <f aca="false">DATOS_[[#This Row],[S.BASE]]</f>
        <v>0</v>
      </c>
      <c r="CD1182" s="139" t="n">
        <f aca="false">+SUM(DATOS_[[#This Row],[Conc.Sal.01]:[Conc.Sal.30]])</f>
        <v>0</v>
      </c>
      <c r="CE1182" s="139" t="n">
        <f aca="false">+DATOS_[[#This Row],[SALARIO BASE Ef]]+DATOS_[[#This Row],[Tot COMPL.SAL Ef]]</f>
        <v>0</v>
      </c>
      <c r="CF1182" s="139" t="n">
        <f aca="false">+SUM(DATOS_[[#This Row],[C.Extra.01]:[C.Extra.05]])</f>
        <v>0</v>
      </c>
      <c r="CG1182" s="139" t="n">
        <f aca="false">+DATOS_[[#This Row],[TOTAL SALARIO Ef]]+DATOS_[[#This Row],[Tot Extrasalarial Ef]]</f>
        <v>0</v>
      </c>
      <c r="CH1182" s="140" t="n">
        <f aca="false">MIN(IF(DATOS_[[#This Row],[Fecha Fin Contrato]]="",$D$4,DATOS_[[#This Row],[Fecha Fin Contrato]]),$D$4)-MAX(DATOS_[[#This Row],[Fecha de Contratación]],$D$3)+1</f>
        <v>1</v>
      </c>
      <c r="CI1182" s="141" t="str">
        <f aca="false">IF(COUNTIFS(DATOS_[id],DATOS_[[#This Row],[id]])&gt;1,DATOS_[[#This Row],[id]],"")</f>
        <v/>
      </c>
      <c r="CJ1182" s="141" t="n">
        <f aca="false">(Inicio!$G$10-DATOS_[[#This Row],[Fecha Nacimiento]])/365.25</f>
        <v>0</v>
      </c>
      <c r="CK1182" s="141" t="n">
        <f aca="false">(Inicio!$G$10-DATOS_[[#This Row],[Fecha de Antigüedad]])/365.25</f>
        <v>0</v>
      </c>
      <c r="CL1182" s="141" t="e">
        <f aca="false">+VLOOKUP(DATOS_[[#This Row],[Clave de Contrato]],TblTiposContrato13[],3,0)</f>
        <v>#N/A</v>
      </c>
      <c r="CM1182" s="141" t="e">
        <f aca="false">+VLOOKUP(DATOS_[[#This Row],[Clave de Contrato]],TblTiposContrato13[],4,0)</f>
        <v>#N/A</v>
      </c>
      <c r="CN1182" s="141" t="str">
        <f aca="false">VLOOKUP(DATOS_[[#This Row],[Edad]],CONTRATOS!TblRngEdad,2,1)</f>
        <v>20  o menos</v>
      </c>
      <c r="CO1182" s="141" t="str">
        <f aca="false">VLOOKUP(DATOS_[[#This Row],[Antigüedad]],TblRngAntg14[],2,1)</f>
        <v>0 a 1 años</v>
      </c>
    </row>
    <row r="1183" customFormat="false" ht="13.8" hidden="false" customHeight="false" outlineLevel="0" collapsed="false">
      <c r="D1183" s="128"/>
      <c r="E1183" s="129"/>
      <c r="F1183" s="129"/>
      <c r="G1183" s="129"/>
      <c r="H1183" s="130"/>
      <c r="I1183" s="131"/>
      <c r="J1183" s="128"/>
      <c r="K1183" s="132"/>
      <c r="L1183" s="132"/>
      <c r="M1183" s="133"/>
      <c r="N1183" s="133"/>
      <c r="O1183" s="133"/>
      <c r="P1183" s="129"/>
      <c r="Z1183" s="74"/>
      <c r="AA1183" s="75"/>
      <c r="AB1183" s="75"/>
      <c r="AC1183" s="129"/>
      <c r="AD1183" s="134"/>
      <c r="AE1183" s="134"/>
      <c r="AF1183" s="134"/>
      <c r="AG1183" s="134"/>
      <c r="AH1183" s="134"/>
      <c r="AI1183" s="134"/>
      <c r="AJ1183" s="134"/>
      <c r="AK1183" s="134"/>
      <c r="AL1183" s="134"/>
      <c r="AM1183" s="134"/>
      <c r="AN1183" s="134"/>
      <c r="AO1183" s="134"/>
      <c r="AP1183" s="134"/>
      <c r="AQ1183" s="134"/>
      <c r="AR1183" s="134"/>
      <c r="AS1183" s="134"/>
      <c r="AT1183" s="134"/>
      <c r="AU1183" s="134"/>
      <c r="AV1183" s="134"/>
      <c r="AW1183" s="134"/>
      <c r="AX1183" s="134"/>
      <c r="AY1183" s="134"/>
      <c r="AZ1183" s="134"/>
      <c r="BA1183" s="134"/>
      <c r="BB1183" s="134"/>
      <c r="BC1183" s="134"/>
      <c r="BD1183" s="134"/>
      <c r="BE1183" s="134"/>
      <c r="BF1183" s="134"/>
      <c r="BG1183" s="134"/>
      <c r="BH1183" s="134"/>
      <c r="BI1183" s="134"/>
      <c r="BJ1183" s="134"/>
      <c r="BK1183" s="134"/>
      <c r="BL1183" s="134"/>
      <c r="BM1183" s="135"/>
      <c r="BN1183" s="136" t="n">
        <f aca="false">+MAX($D$3,DATOS_[[#This Row],[Fecha Inicio Sit. Contract.]])</f>
        <v>0</v>
      </c>
      <c r="BO1183" s="136" t="n">
        <f aca="false">+MIN($D$4,DATOS_[[#This Row],[Fecha Fin Sit. Contract.]])</f>
        <v>0</v>
      </c>
      <c r="BP1183" s="137" t="n">
        <f aca="false">+DATOS_[[#This Row],[% de jornada]]*IF(DATOS_[[#This Row],[% jornada reducida]]="",1,DATOS_[[#This Row],[% jornada reducida]])</f>
        <v>0</v>
      </c>
      <c r="BQ1183" s="137" t="n">
        <f aca="false">+(DATOS_[[#This Row],[F.fin.cal]]-DATOS_[[#This Row],[F.ini.cal]]+1)/($D$4-$D$3+1)</f>
        <v>1</v>
      </c>
      <c r="BR1183" s="137" t="str">
        <f aca="false">IF(OR(AND(DATOS_[[#This Row],[Fecha Fin Contrato]]&lt;$D$3,DATOS_[[#This Row],[Fecha Fin Contrato]]&lt;&gt;""),DATOS_[[#This Row],[Fecha de Contratación]]&gt;$D$4),"Fuera","Dentro")</f>
        <v>Dentro</v>
      </c>
      <c r="BS1183" s="137" t="str">
        <f aca="false" t="array" ref="BS1183:BS1183">IF(MAX(IF(DATOS_[id]=DATOS_[[#This Row],[id]],DATOS_[F.fin.cal]))=DATOS_[[#This Row],[F.fin.cal]],"Sí","NO")</f>
        <v>Sí</v>
      </c>
      <c r="BT1183" s="137" t="str">
        <f aca="false">IF(AND(DATOS_[[#This Row],[% normaliz]]&lt;&gt;1,DATOS_[[#This Row],[% anualiz]]=1),"Sí","NO")</f>
        <v>Sí</v>
      </c>
      <c r="BU1183" s="137" t="str">
        <f aca="false">IF(AND(DATOS_[[#This Row],[% normaliz]]=1,DATOS_[[#This Row],[% anualiz]]&lt;&gt;1),"Sí","NO")</f>
        <v>NO</v>
      </c>
      <c r="BV1183" s="137" t="str">
        <f aca="false">IF(AND(DATOS_[[#This Row],[% normaliz]]&lt;&gt;1,DATOS_[[#This Row],[% anualiz]]&lt;&gt;1),"Sí","NO")</f>
        <v>NO</v>
      </c>
      <c r="BW1183" s="137" t="str">
        <f aca="false">+IF(DATOS_[[#This Row],[% normaliz]]*DATOS_[[#This Row],[% anualiz]]=1,"NO","Sí")</f>
        <v>Sí</v>
      </c>
      <c r="BX1183" s="138" t="e">
        <f aca="false">(DATOS_[[#This Row],[S.BASE]]*(1/DATOS_[[#This Row],[% normaliz]])*(1/DATOS_[[#This Row],[% anualiz]]))*IF(DATOS_[[#This Row],[Check Equiparado]]="Sí",1,0)</f>
        <v>#DIV/0!</v>
      </c>
      <c r="BY1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3" s="138" t="e">
        <f aca="false">+DATOS_[[#This Row],[SALARIO BASE Eq]]+DATOS_[[#This Row],[Tot COMPL.SAL Eq]]</f>
        <v>#DIV/0!</v>
      </c>
      <c r="CA1183" s="138" t="e">
        <f aca="false" t="array" ref="CA1183:CA1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3" s="138" t="e">
        <f aca="false">+DATOS_[[#This Row],[TOTAL SALARIO Eq]]+DATOS_[[#This Row],[Tot Extrasalarial Eq]]</f>
        <v>#DIV/0!</v>
      </c>
      <c r="CC1183" s="139" t="n">
        <f aca="false">DATOS_[[#This Row],[S.BASE]]</f>
        <v>0</v>
      </c>
      <c r="CD1183" s="139" t="n">
        <f aca="false">+SUM(DATOS_[[#This Row],[Conc.Sal.01]:[Conc.Sal.30]])</f>
        <v>0</v>
      </c>
      <c r="CE1183" s="139" t="n">
        <f aca="false">+DATOS_[[#This Row],[SALARIO BASE Ef]]+DATOS_[[#This Row],[Tot COMPL.SAL Ef]]</f>
        <v>0</v>
      </c>
      <c r="CF1183" s="139" t="n">
        <f aca="false">+SUM(DATOS_[[#This Row],[C.Extra.01]:[C.Extra.05]])</f>
        <v>0</v>
      </c>
      <c r="CG1183" s="139" t="n">
        <f aca="false">+DATOS_[[#This Row],[TOTAL SALARIO Ef]]+DATOS_[[#This Row],[Tot Extrasalarial Ef]]</f>
        <v>0</v>
      </c>
      <c r="CH1183" s="140" t="n">
        <f aca="false">MIN(IF(DATOS_[[#This Row],[Fecha Fin Contrato]]="",$D$4,DATOS_[[#This Row],[Fecha Fin Contrato]]),$D$4)-MAX(DATOS_[[#This Row],[Fecha de Contratación]],$D$3)+1</f>
        <v>1</v>
      </c>
      <c r="CI1183" s="141" t="str">
        <f aca="false">IF(COUNTIFS(DATOS_[id],DATOS_[[#This Row],[id]])&gt;1,DATOS_[[#This Row],[id]],"")</f>
        <v/>
      </c>
      <c r="CJ1183" s="141" t="n">
        <f aca="false">(Inicio!$G$10-DATOS_[[#This Row],[Fecha Nacimiento]])/365.25</f>
        <v>0</v>
      </c>
      <c r="CK1183" s="141" t="n">
        <f aca="false">(Inicio!$G$10-DATOS_[[#This Row],[Fecha de Antigüedad]])/365.25</f>
        <v>0</v>
      </c>
      <c r="CL1183" s="141" t="e">
        <f aca="false">+VLOOKUP(DATOS_[[#This Row],[Clave de Contrato]],TblTiposContrato13[],3,0)</f>
        <v>#N/A</v>
      </c>
      <c r="CM1183" s="141" t="e">
        <f aca="false">+VLOOKUP(DATOS_[[#This Row],[Clave de Contrato]],TblTiposContrato13[],4,0)</f>
        <v>#N/A</v>
      </c>
      <c r="CN1183" s="141" t="str">
        <f aca="false">VLOOKUP(DATOS_[[#This Row],[Edad]],CONTRATOS!TblRngEdad,2,1)</f>
        <v>20  o menos</v>
      </c>
      <c r="CO1183" s="141" t="str">
        <f aca="false">VLOOKUP(DATOS_[[#This Row],[Antigüedad]],TblRngAntg14[],2,1)</f>
        <v>0 a 1 años</v>
      </c>
    </row>
    <row r="1184" customFormat="false" ht="13.8" hidden="false" customHeight="false" outlineLevel="0" collapsed="false">
      <c r="D1184" s="128"/>
      <c r="E1184" s="129"/>
      <c r="F1184" s="129"/>
      <c r="G1184" s="129"/>
      <c r="H1184" s="130"/>
      <c r="I1184" s="131"/>
      <c r="J1184" s="128"/>
      <c r="K1184" s="132"/>
      <c r="L1184" s="132"/>
      <c r="M1184" s="133"/>
      <c r="N1184" s="133"/>
      <c r="O1184" s="133"/>
      <c r="P1184" s="129"/>
      <c r="Z1184" s="74"/>
      <c r="AA1184" s="75"/>
      <c r="AB1184" s="75"/>
      <c r="AC1184" s="129"/>
      <c r="AD1184" s="134"/>
      <c r="AE1184" s="134"/>
      <c r="AF1184" s="134"/>
      <c r="AG1184" s="134"/>
      <c r="AH1184" s="134"/>
      <c r="AI1184" s="134"/>
      <c r="AJ1184" s="134"/>
      <c r="AK1184" s="134"/>
      <c r="AL1184" s="134"/>
      <c r="AM1184" s="134"/>
      <c r="AN1184" s="134"/>
      <c r="AO1184" s="134"/>
      <c r="AP1184" s="134"/>
      <c r="AQ1184" s="134"/>
      <c r="AR1184" s="134"/>
      <c r="AS1184" s="134"/>
      <c r="AT1184" s="134"/>
      <c r="AU1184" s="134"/>
      <c r="AV1184" s="134"/>
      <c r="AW1184" s="134"/>
      <c r="AX1184" s="134"/>
      <c r="AY1184" s="134"/>
      <c r="AZ1184" s="134"/>
      <c r="BA1184" s="134"/>
      <c r="BB1184" s="134"/>
      <c r="BC1184" s="134"/>
      <c r="BD1184" s="134"/>
      <c r="BE1184" s="134"/>
      <c r="BF1184" s="134"/>
      <c r="BG1184" s="134"/>
      <c r="BH1184" s="134"/>
      <c r="BI1184" s="134"/>
      <c r="BJ1184" s="134"/>
      <c r="BK1184" s="134"/>
      <c r="BL1184" s="134"/>
      <c r="BM1184" s="135"/>
      <c r="BN1184" s="136" t="n">
        <f aca="false">+MAX($D$3,DATOS_[[#This Row],[Fecha Inicio Sit. Contract.]])</f>
        <v>0</v>
      </c>
      <c r="BO1184" s="136" t="n">
        <f aca="false">+MIN($D$4,DATOS_[[#This Row],[Fecha Fin Sit. Contract.]])</f>
        <v>0</v>
      </c>
      <c r="BP1184" s="137" t="n">
        <f aca="false">+DATOS_[[#This Row],[% de jornada]]*IF(DATOS_[[#This Row],[% jornada reducida]]="",1,DATOS_[[#This Row],[% jornada reducida]])</f>
        <v>0</v>
      </c>
      <c r="BQ1184" s="137" t="n">
        <f aca="false">+(DATOS_[[#This Row],[F.fin.cal]]-DATOS_[[#This Row],[F.ini.cal]]+1)/($D$4-$D$3+1)</f>
        <v>1</v>
      </c>
      <c r="BR1184" s="137" t="str">
        <f aca="false">IF(OR(AND(DATOS_[[#This Row],[Fecha Fin Contrato]]&lt;$D$3,DATOS_[[#This Row],[Fecha Fin Contrato]]&lt;&gt;""),DATOS_[[#This Row],[Fecha de Contratación]]&gt;$D$4),"Fuera","Dentro")</f>
        <v>Dentro</v>
      </c>
      <c r="BS1184" s="137" t="str">
        <f aca="false" t="array" ref="BS1184:BS1184">IF(MAX(IF(DATOS_[id]=DATOS_[[#This Row],[id]],DATOS_[F.fin.cal]))=DATOS_[[#This Row],[F.fin.cal]],"Sí","NO")</f>
        <v>Sí</v>
      </c>
      <c r="BT1184" s="137" t="str">
        <f aca="false">IF(AND(DATOS_[[#This Row],[% normaliz]]&lt;&gt;1,DATOS_[[#This Row],[% anualiz]]=1),"Sí","NO")</f>
        <v>Sí</v>
      </c>
      <c r="BU1184" s="137" t="str">
        <f aca="false">IF(AND(DATOS_[[#This Row],[% normaliz]]=1,DATOS_[[#This Row],[% anualiz]]&lt;&gt;1),"Sí","NO")</f>
        <v>NO</v>
      </c>
      <c r="BV1184" s="137" t="str">
        <f aca="false">IF(AND(DATOS_[[#This Row],[% normaliz]]&lt;&gt;1,DATOS_[[#This Row],[% anualiz]]&lt;&gt;1),"Sí","NO")</f>
        <v>NO</v>
      </c>
      <c r="BW1184" s="137" t="str">
        <f aca="false">+IF(DATOS_[[#This Row],[% normaliz]]*DATOS_[[#This Row],[% anualiz]]=1,"NO","Sí")</f>
        <v>Sí</v>
      </c>
      <c r="BX1184" s="138" t="e">
        <f aca="false">(DATOS_[[#This Row],[S.BASE]]*(1/DATOS_[[#This Row],[% normaliz]])*(1/DATOS_[[#This Row],[% anualiz]]))*IF(DATOS_[[#This Row],[Check Equiparado]]="Sí",1,0)</f>
        <v>#DIV/0!</v>
      </c>
      <c r="BY1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4" s="138" t="e">
        <f aca="false">+DATOS_[[#This Row],[SALARIO BASE Eq]]+DATOS_[[#This Row],[Tot COMPL.SAL Eq]]</f>
        <v>#DIV/0!</v>
      </c>
      <c r="CA1184" s="138" t="e">
        <f aca="false" t="array" ref="CA1184:CA1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4" s="138" t="e">
        <f aca="false">+DATOS_[[#This Row],[TOTAL SALARIO Eq]]+DATOS_[[#This Row],[Tot Extrasalarial Eq]]</f>
        <v>#DIV/0!</v>
      </c>
      <c r="CC1184" s="139" t="n">
        <f aca="false">DATOS_[[#This Row],[S.BASE]]</f>
        <v>0</v>
      </c>
      <c r="CD1184" s="139" t="n">
        <f aca="false">+SUM(DATOS_[[#This Row],[Conc.Sal.01]:[Conc.Sal.30]])</f>
        <v>0</v>
      </c>
      <c r="CE1184" s="139" t="n">
        <f aca="false">+DATOS_[[#This Row],[SALARIO BASE Ef]]+DATOS_[[#This Row],[Tot COMPL.SAL Ef]]</f>
        <v>0</v>
      </c>
      <c r="CF1184" s="139" t="n">
        <f aca="false">+SUM(DATOS_[[#This Row],[C.Extra.01]:[C.Extra.05]])</f>
        <v>0</v>
      </c>
      <c r="CG1184" s="139" t="n">
        <f aca="false">+DATOS_[[#This Row],[TOTAL SALARIO Ef]]+DATOS_[[#This Row],[Tot Extrasalarial Ef]]</f>
        <v>0</v>
      </c>
      <c r="CH1184" s="140" t="n">
        <f aca="false">MIN(IF(DATOS_[[#This Row],[Fecha Fin Contrato]]="",$D$4,DATOS_[[#This Row],[Fecha Fin Contrato]]),$D$4)-MAX(DATOS_[[#This Row],[Fecha de Contratación]],$D$3)+1</f>
        <v>1</v>
      </c>
      <c r="CI1184" s="141" t="str">
        <f aca="false">IF(COUNTIFS(DATOS_[id],DATOS_[[#This Row],[id]])&gt;1,DATOS_[[#This Row],[id]],"")</f>
        <v/>
      </c>
      <c r="CJ1184" s="141" t="n">
        <f aca="false">(Inicio!$G$10-DATOS_[[#This Row],[Fecha Nacimiento]])/365.25</f>
        <v>0</v>
      </c>
      <c r="CK1184" s="141" t="n">
        <f aca="false">(Inicio!$G$10-DATOS_[[#This Row],[Fecha de Antigüedad]])/365.25</f>
        <v>0</v>
      </c>
      <c r="CL1184" s="141" t="e">
        <f aca="false">+VLOOKUP(DATOS_[[#This Row],[Clave de Contrato]],TblTiposContrato13[],3,0)</f>
        <v>#N/A</v>
      </c>
      <c r="CM1184" s="141" t="e">
        <f aca="false">+VLOOKUP(DATOS_[[#This Row],[Clave de Contrato]],TblTiposContrato13[],4,0)</f>
        <v>#N/A</v>
      </c>
      <c r="CN1184" s="141" t="str">
        <f aca="false">VLOOKUP(DATOS_[[#This Row],[Edad]],CONTRATOS!TblRngEdad,2,1)</f>
        <v>20  o menos</v>
      </c>
      <c r="CO1184" s="141" t="str">
        <f aca="false">VLOOKUP(DATOS_[[#This Row],[Antigüedad]],TblRngAntg14[],2,1)</f>
        <v>0 a 1 años</v>
      </c>
    </row>
    <row r="1185" customFormat="false" ht="13.8" hidden="false" customHeight="false" outlineLevel="0" collapsed="false">
      <c r="D1185" s="128"/>
      <c r="E1185" s="129"/>
      <c r="F1185" s="129"/>
      <c r="G1185" s="129"/>
      <c r="H1185" s="130"/>
      <c r="I1185" s="131"/>
      <c r="J1185" s="128"/>
      <c r="K1185" s="132"/>
      <c r="L1185" s="132"/>
      <c r="M1185" s="133"/>
      <c r="N1185" s="133"/>
      <c r="O1185" s="133"/>
      <c r="P1185" s="129"/>
      <c r="Z1185" s="74"/>
      <c r="AA1185" s="75"/>
      <c r="AB1185" s="75"/>
      <c r="AC1185" s="129"/>
      <c r="AD1185" s="134"/>
      <c r="AE1185" s="134"/>
      <c r="AF1185" s="134"/>
      <c r="AG1185" s="134"/>
      <c r="AH1185" s="134"/>
      <c r="AI1185" s="134"/>
      <c r="AJ1185" s="134"/>
      <c r="AK1185" s="134"/>
      <c r="AL1185" s="134"/>
      <c r="AM1185" s="134"/>
      <c r="AN1185" s="134"/>
      <c r="AO1185" s="134"/>
      <c r="AP1185" s="134"/>
      <c r="AQ1185" s="134"/>
      <c r="AR1185" s="134"/>
      <c r="AS1185" s="134"/>
      <c r="AT1185" s="134"/>
      <c r="AU1185" s="134"/>
      <c r="AV1185" s="134"/>
      <c r="AW1185" s="134"/>
      <c r="AX1185" s="134"/>
      <c r="AY1185" s="134"/>
      <c r="AZ1185" s="134"/>
      <c r="BA1185" s="134"/>
      <c r="BB1185" s="134"/>
      <c r="BC1185" s="134"/>
      <c r="BD1185" s="134"/>
      <c r="BE1185" s="134"/>
      <c r="BF1185" s="134"/>
      <c r="BG1185" s="134"/>
      <c r="BH1185" s="134"/>
      <c r="BI1185" s="134"/>
      <c r="BJ1185" s="134"/>
      <c r="BK1185" s="134"/>
      <c r="BL1185" s="134"/>
      <c r="BM1185" s="135"/>
      <c r="BN1185" s="136" t="n">
        <f aca="false">+MAX($D$3,DATOS_[[#This Row],[Fecha Inicio Sit. Contract.]])</f>
        <v>0</v>
      </c>
      <c r="BO1185" s="136" t="n">
        <f aca="false">+MIN($D$4,DATOS_[[#This Row],[Fecha Fin Sit. Contract.]])</f>
        <v>0</v>
      </c>
      <c r="BP1185" s="137" t="n">
        <f aca="false">+DATOS_[[#This Row],[% de jornada]]*IF(DATOS_[[#This Row],[% jornada reducida]]="",1,DATOS_[[#This Row],[% jornada reducida]])</f>
        <v>0</v>
      </c>
      <c r="BQ1185" s="137" t="n">
        <f aca="false">+(DATOS_[[#This Row],[F.fin.cal]]-DATOS_[[#This Row],[F.ini.cal]]+1)/($D$4-$D$3+1)</f>
        <v>1</v>
      </c>
      <c r="BR1185" s="137" t="str">
        <f aca="false">IF(OR(AND(DATOS_[[#This Row],[Fecha Fin Contrato]]&lt;$D$3,DATOS_[[#This Row],[Fecha Fin Contrato]]&lt;&gt;""),DATOS_[[#This Row],[Fecha de Contratación]]&gt;$D$4),"Fuera","Dentro")</f>
        <v>Dentro</v>
      </c>
      <c r="BS1185" s="137" t="str">
        <f aca="false" t="array" ref="BS1185:BS1185">IF(MAX(IF(DATOS_[id]=DATOS_[[#This Row],[id]],DATOS_[F.fin.cal]))=DATOS_[[#This Row],[F.fin.cal]],"Sí","NO")</f>
        <v>Sí</v>
      </c>
      <c r="BT1185" s="137" t="str">
        <f aca="false">IF(AND(DATOS_[[#This Row],[% normaliz]]&lt;&gt;1,DATOS_[[#This Row],[% anualiz]]=1),"Sí","NO")</f>
        <v>Sí</v>
      </c>
      <c r="BU1185" s="137" t="str">
        <f aca="false">IF(AND(DATOS_[[#This Row],[% normaliz]]=1,DATOS_[[#This Row],[% anualiz]]&lt;&gt;1),"Sí","NO")</f>
        <v>NO</v>
      </c>
      <c r="BV1185" s="137" t="str">
        <f aca="false">IF(AND(DATOS_[[#This Row],[% normaliz]]&lt;&gt;1,DATOS_[[#This Row],[% anualiz]]&lt;&gt;1),"Sí","NO")</f>
        <v>NO</v>
      </c>
      <c r="BW1185" s="137" t="str">
        <f aca="false">+IF(DATOS_[[#This Row],[% normaliz]]*DATOS_[[#This Row],[% anualiz]]=1,"NO","Sí")</f>
        <v>Sí</v>
      </c>
      <c r="BX1185" s="138" t="e">
        <f aca="false">(DATOS_[[#This Row],[S.BASE]]*(1/DATOS_[[#This Row],[% normaliz]])*(1/DATOS_[[#This Row],[% anualiz]]))*IF(DATOS_[[#This Row],[Check Equiparado]]="Sí",1,0)</f>
        <v>#DIV/0!</v>
      </c>
      <c r="BY1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5" s="138" t="e">
        <f aca="false">+DATOS_[[#This Row],[SALARIO BASE Eq]]+DATOS_[[#This Row],[Tot COMPL.SAL Eq]]</f>
        <v>#DIV/0!</v>
      </c>
      <c r="CA1185" s="138" t="e">
        <f aca="false" t="array" ref="CA1185:CA1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5" s="138" t="e">
        <f aca="false">+DATOS_[[#This Row],[TOTAL SALARIO Eq]]+DATOS_[[#This Row],[Tot Extrasalarial Eq]]</f>
        <v>#DIV/0!</v>
      </c>
      <c r="CC1185" s="139" t="n">
        <f aca="false">DATOS_[[#This Row],[S.BASE]]</f>
        <v>0</v>
      </c>
      <c r="CD1185" s="139" t="n">
        <f aca="false">+SUM(DATOS_[[#This Row],[Conc.Sal.01]:[Conc.Sal.30]])</f>
        <v>0</v>
      </c>
      <c r="CE1185" s="139" t="n">
        <f aca="false">+DATOS_[[#This Row],[SALARIO BASE Ef]]+DATOS_[[#This Row],[Tot COMPL.SAL Ef]]</f>
        <v>0</v>
      </c>
      <c r="CF1185" s="139" t="n">
        <f aca="false">+SUM(DATOS_[[#This Row],[C.Extra.01]:[C.Extra.05]])</f>
        <v>0</v>
      </c>
      <c r="CG1185" s="139" t="n">
        <f aca="false">+DATOS_[[#This Row],[TOTAL SALARIO Ef]]+DATOS_[[#This Row],[Tot Extrasalarial Ef]]</f>
        <v>0</v>
      </c>
      <c r="CH1185" s="140" t="n">
        <f aca="false">MIN(IF(DATOS_[[#This Row],[Fecha Fin Contrato]]="",$D$4,DATOS_[[#This Row],[Fecha Fin Contrato]]),$D$4)-MAX(DATOS_[[#This Row],[Fecha de Contratación]],$D$3)+1</f>
        <v>1</v>
      </c>
      <c r="CI1185" s="141" t="str">
        <f aca="false">IF(COUNTIFS(DATOS_[id],DATOS_[[#This Row],[id]])&gt;1,DATOS_[[#This Row],[id]],"")</f>
        <v/>
      </c>
      <c r="CJ1185" s="141" t="n">
        <f aca="false">(Inicio!$G$10-DATOS_[[#This Row],[Fecha Nacimiento]])/365.25</f>
        <v>0</v>
      </c>
      <c r="CK1185" s="141" t="n">
        <f aca="false">(Inicio!$G$10-DATOS_[[#This Row],[Fecha de Antigüedad]])/365.25</f>
        <v>0</v>
      </c>
      <c r="CL1185" s="141" t="e">
        <f aca="false">+VLOOKUP(DATOS_[[#This Row],[Clave de Contrato]],TblTiposContrato13[],3,0)</f>
        <v>#N/A</v>
      </c>
      <c r="CM1185" s="141" t="e">
        <f aca="false">+VLOOKUP(DATOS_[[#This Row],[Clave de Contrato]],TblTiposContrato13[],4,0)</f>
        <v>#N/A</v>
      </c>
      <c r="CN1185" s="141" t="str">
        <f aca="false">VLOOKUP(DATOS_[[#This Row],[Edad]],CONTRATOS!TblRngEdad,2,1)</f>
        <v>20  o menos</v>
      </c>
      <c r="CO1185" s="141" t="str">
        <f aca="false">VLOOKUP(DATOS_[[#This Row],[Antigüedad]],TblRngAntg14[],2,1)</f>
        <v>0 a 1 años</v>
      </c>
    </row>
    <row r="1186" customFormat="false" ht="13.8" hidden="false" customHeight="false" outlineLevel="0" collapsed="false">
      <c r="D1186" s="128"/>
      <c r="E1186" s="129"/>
      <c r="F1186" s="129"/>
      <c r="G1186" s="129"/>
      <c r="H1186" s="130"/>
      <c r="I1186" s="131"/>
      <c r="J1186" s="128"/>
      <c r="K1186" s="132"/>
      <c r="L1186" s="132"/>
      <c r="M1186" s="133"/>
      <c r="N1186" s="133"/>
      <c r="O1186" s="133"/>
      <c r="P1186" s="129"/>
      <c r="Z1186" s="74"/>
      <c r="AA1186" s="75"/>
      <c r="AB1186" s="75"/>
      <c r="AC1186" s="129"/>
      <c r="AD1186" s="134"/>
      <c r="AE1186" s="134"/>
      <c r="AF1186" s="134"/>
      <c r="AG1186" s="134"/>
      <c r="AH1186" s="134"/>
      <c r="AI1186" s="134"/>
      <c r="AJ1186" s="134"/>
      <c r="AK1186" s="134"/>
      <c r="AL1186" s="134"/>
      <c r="AM1186" s="134"/>
      <c r="AN1186" s="134"/>
      <c r="AO1186" s="134"/>
      <c r="AP1186" s="134"/>
      <c r="AQ1186" s="134"/>
      <c r="AR1186" s="134"/>
      <c r="AS1186" s="134"/>
      <c r="AT1186" s="134"/>
      <c r="AU1186" s="134"/>
      <c r="AV1186" s="134"/>
      <c r="AW1186" s="134"/>
      <c r="AX1186" s="134"/>
      <c r="AY1186" s="134"/>
      <c r="AZ1186" s="134"/>
      <c r="BA1186" s="134"/>
      <c r="BB1186" s="134"/>
      <c r="BC1186" s="134"/>
      <c r="BD1186" s="134"/>
      <c r="BE1186" s="134"/>
      <c r="BF1186" s="134"/>
      <c r="BG1186" s="134"/>
      <c r="BH1186" s="134"/>
      <c r="BI1186" s="134"/>
      <c r="BJ1186" s="134"/>
      <c r="BK1186" s="134"/>
      <c r="BL1186" s="134"/>
      <c r="BM1186" s="135"/>
      <c r="BN1186" s="136" t="n">
        <f aca="false">+MAX($D$3,DATOS_[[#This Row],[Fecha Inicio Sit. Contract.]])</f>
        <v>0</v>
      </c>
      <c r="BO1186" s="136" t="n">
        <f aca="false">+MIN($D$4,DATOS_[[#This Row],[Fecha Fin Sit. Contract.]])</f>
        <v>0</v>
      </c>
      <c r="BP1186" s="137" t="n">
        <f aca="false">+DATOS_[[#This Row],[% de jornada]]*IF(DATOS_[[#This Row],[% jornada reducida]]="",1,DATOS_[[#This Row],[% jornada reducida]])</f>
        <v>0</v>
      </c>
      <c r="BQ1186" s="137" t="n">
        <f aca="false">+(DATOS_[[#This Row],[F.fin.cal]]-DATOS_[[#This Row],[F.ini.cal]]+1)/($D$4-$D$3+1)</f>
        <v>1</v>
      </c>
      <c r="BR1186" s="137" t="str">
        <f aca="false">IF(OR(AND(DATOS_[[#This Row],[Fecha Fin Contrato]]&lt;$D$3,DATOS_[[#This Row],[Fecha Fin Contrato]]&lt;&gt;""),DATOS_[[#This Row],[Fecha de Contratación]]&gt;$D$4),"Fuera","Dentro")</f>
        <v>Dentro</v>
      </c>
      <c r="BS1186" s="137" t="str">
        <f aca="false" t="array" ref="BS1186:BS1186">IF(MAX(IF(DATOS_[id]=DATOS_[[#This Row],[id]],DATOS_[F.fin.cal]))=DATOS_[[#This Row],[F.fin.cal]],"Sí","NO")</f>
        <v>Sí</v>
      </c>
      <c r="BT1186" s="137" t="str">
        <f aca="false">IF(AND(DATOS_[[#This Row],[% normaliz]]&lt;&gt;1,DATOS_[[#This Row],[% anualiz]]=1),"Sí","NO")</f>
        <v>Sí</v>
      </c>
      <c r="BU1186" s="137" t="str">
        <f aca="false">IF(AND(DATOS_[[#This Row],[% normaliz]]=1,DATOS_[[#This Row],[% anualiz]]&lt;&gt;1),"Sí","NO")</f>
        <v>NO</v>
      </c>
      <c r="BV1186" s="137" t="str">
        <f aca="false">IF(AND(DATOS_[[#This Row],[% normaliz]]&lt;&gt;1,DATOS_[[#This Row],[% anualiz]]&lt;&gt;1),"Sí","NO")</f>
        <v>NO</v>
      </c>
      <c r="BW1186" s="137" t="str">
        <f aca="false">+IF(DATOS_[[#This Row],[% normaliz]]*DATOS_[[#This Row],[% anualiz]]=1,"NO","Sí")</f>
        <v>Sí</v>
      </c>
      <c r="BX1186" s="138" t="e">
        <f aca="false">(DATOS_[[#This Row],[S.BASE]]*(1/DATOS_[[#This Row],[% normaliz]])*(1/DATOS_[[#This Row],[% anualiz]]))*IF(DATOS_[[#This Row],[Check Equiparado]]="Sí",1,0)</f>
        <v>#DIV/0!</v>
      </c>
      <c r="BY1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6" s="138" t="e">
        <f aca="false">+DATOS_[[#This Row],[SALARIO BASE Eq]]+DATOS_[[#This Row],[Tot COMPL.SAL Eq]]</f>
        <v>#DIV/0!</v>
      </c>
      <c r="CA1186" s="138" t="e">
        <f aca="false" t="array" ref="CA1186:CA1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6" s="138" t="e">
        <f aca="false">+DATOS_[[#This Row],[TOTAL SALARIO Eq]]+DATOS_[[#This Row],[Tot Extrasalarial Eq]]</f>
        <v>#DIV/0!</v>
      </c>
      <c r="CC1186" s="139" t="n">
        <f aca="false">DATOS_[[#This Row],[S.BASE]]</f>
        <v>0</v>
      </c>
      <c r="CD1186" s="139" t="n">
        <f aca="false">+SUM(DATOS_[[#This Row],[Conc.Sal.01]:[Conc.Sal.30]])</f>
        <v>0</v>
      </c>
      <c r="CE1186" s="139" t="n">
        <f aca="false">+DATOS_[[#This Row],[SALARIO BASE Ef]]+DATOS_[[#This Row],[Tot COMPL.SAL Ef]]</f>
        <v>0</v>
      </c>
      <c r="CF1186" s="139" t="n">
        <f aca="false">+SUM(DATOS_[[#This Row],[C.Extra.01]:[C.Extra.05]])</f>
        <v>0</v>
      </c>
      <c r="CG1186" s="139" t="n">
        <f aca="false">+DATOS_[[#This Row],[TOTAL SALARIO Ef]]+DATOS_[[#This Row],[Tot Extrasalarial Ef]]</f>
        <v>0</v>
      </c>
      <c r="CH1186" s="140" t="n">
        <f aca="false">MIN(IF(DATOS_[[#This Row],[Fecha Fin Contrato]]="",$D$4,DATOS_[[#This Row],[Fecha Fin Contrato]]),$D$4)-MAX(DATOS_[[#This Row],[Fecha de Contratación]],$D$3)+1</f>
        <v>1</v>
      </c>
      <c r="CI1186" s="141" t="str">
        <f aca="false">IF(COUNTIFS(DATOS_[id],DATOS_[[#This Row],[id]])&gt;1,DATOS_[[#This Row],[id]],"")</f>
        <v/>
      </c>
      <c r="CJ1186" s="141" t="n">
        <f aca="false">(Inicio!$G$10-DATOS_[[#This Row],[Fecha Nacimiento]])/365.25</f>
        <v>0</v>
      </c>
      <c r="CK1186" s="141" t="n">
        <f aca="false">(Inicio!$G$10-DATOS_[[#This Row],[Fecha de Antigüedad]])/365.25</f>
        <v>0</v>
      </c>
      <c r="CL1186" s="141" t="e">
        <f aca="false">+VLOOKUP(DATOS_[[#This Row],[Clave de Contrato]],TblTiposContrato13[],3,0)</f>
        <v>#N/A</v>
      </c>
      <c r="CM1186" s="141" t="e">
        <f aca="false">+VLOOKUP(DATOS_[[#This Row],[Clave de Contrato]],TblTiposContrato13[],4,0)</f>
        <v>#N/A</v>
      </c>
      <c r="CN1186" s="141" t="str">
        <f aca="false">VLOOKUP(DATOS_[[#This Row],[Edad]],CONTRATOS!TblRngEdad,2,1)</f>
        <v>20  o menos</v>
      </c>
      <c r="CO1186" s="141" t="str">
        <f aca="false">VLOOKUP(DATOS_[[#This Row],[Antigüedad]],TblRngAntg14[],2,1)</f>
        <v>0 a 1 años</v>
      </c>
    </row>
    <row r="1187" customFormat="false" ht="13.8" hidden="false" customHeight="false" outlineLevel="0" collapsed="false">
      <c r="D1187" s="128"/>
      <c r="E1187" s="129"/>
      <c r="F1187" s="129"/>
      <c r="G1187" s="129"/>
      <c r="H1187" s="130"/>
      <c r="I1187" s="131"/>
      <c r="J1187" s="128"/>
      <c r="K1187" s="132"/>
      <c r="L1187" s="132"/>
      <c r="M1187" s="133"/>
      <c r="N1187" s="133"/>
      <c r="O1187" s="133"/>
      <c r="P1187" s="129"/>
      <c r="Z1187" s="74"/>
      <c r="AA1187" s="75"/>
      <c r="AB1187" s="75"/>
      <c r="AC1187" s="129"/>
      <c r="AD1187" s="134"/>
      <c r="AE1187" s="134"/>
      <c r="AF1187" s="134"/>
      <c r="AG1187" s="134"/>
      <c r="AH1187" s="134"/>
      <c r="AI1187" s="134"/>
      <c r="AJ1187" s="134"/>
      <c r="AK1187" s="134"/>
      <c r="AL1187" s="134"/>
      <c r="AM1187" s="134"/>
      <c r="AN1187" s="134"/>
      <c r="AO1187" s="134"/>
      <c r="AP1187" s="134"/>
      <c r="AQ1187" s="134"/>
      <c r="AR1187" s="134"/>
      <c r="AS1187" s="134"/>
      <c r="AT1187" s="134"/>
      <c r="AU1187" s="134"/>
      <c r="AV1187" s="134"/>
      <c r="AW1187" s="134"/>
      <c r="AX1187" s="134"/>
      <c r="AY1187" s="134"/>
      <c r="AZ1187" s="134"/>
      <c r="BA1187" s="134"/>
      <c r="BB1187" s="134"/>
      <c r="BC1187" s="134"/>
      <c r="BD1187" s="134"/>
      <c r="BE1187" s="134"/>
      <c r="BF1187" s="134"/>
      <c r="BG1187" s="134"/>
      <c r="BH1187" s="134"/>
      <c r="BI1187" s="134"/>
      <c r="BJ1187" s="134"/>
      <c r="BK1187" s="134"/>
      <c r="BL1187" s="134"/>
      <c r="BM1187" s="135"/>
      <c r="BN1187" s="136" t="n">
        <f aca="false">+MAX($D$3,DATOS_[[#This Row],[Fecha Inicio Sit. Contract.]])</f>
        <v>0</v>
      </c>
      <c r="BO1187" s="136" t="n">
        <f aca="false">+MIN($D$4,DATOS_[[#This Row],[Fecha Fin Sit. Contract.]])</f>
        <v>0</v>
      </c>
      <c r="BP1187" s="137" t="n">
        <f aca="false">+DATOS_[[#This Row],[% de jornada]]*IF(DATOS_[[#This Row],[% jornada reducida]]="",1,DATOS_[[#This Row],[% jornada reducida]])</f>
        <v>0</v>
      </c>
      <c r="BQ1187" s="137" t="n">
        <f aca="false">+(DATOS_[[#This Row],[F.fin.cal]]-DATOS_[[#This Row],[F.ini.cal]]+1)/($D$4-$D$3+1)</f>
        <v>1</v>
      </c>
      <c r="BR1187" s="137" t="str">
        <f aca="false">IF(OR(AND(DATOS_[[#This Row],[Fecha Fin Contrato]]&lt;$D$3,DATOS_[[#This Row],[Fecha Fin Contrato]]&lt;&gt;""),DATOS_[[#This Row],[Fecha de Contratación]]&gt;$D$4),"Fuera","Dentro")</f>
        <v>Dentro</v>
      </c>
      <c r="BS1187" s="137" t="str">
        <f aca="false" t="array" ref="BS1187:BS1187">IF(MAX(IF(DATOS_[id]=DATOS_[[#This Row],[id]],DATOS_[F.fin.cal]))=DATOS_[[#This Row],[F.fin.cal]],"Sí","NO")</f>
        <v>Sí</v>
      </c>
      <c r="BT1187" s="137" t="str">
        <f aca="false">IF(AND(DATOS_[[#This Row],[% normaliz]]&lt;&gt;1,DATOS_[[#This Row],[% anualiz]]=1),"Sí","NO")</f>
        <v>Sí</v>
      </c>
      <c r="BU1187" s="137" t="str">
        <f aca="false">IF(AND(DATOS_[[#This Row],[% normaliz]]=1,DATOS_[[#This Row],[% anualiz]]&lt;&gt;1),"Sí","NO")</f>
        <v>NO</v>
      </c>
      <c r="BV1187" s="137" t="str">
        <f aca="false">IF(AND(DATOS_[[#This Row],[% normaliz]]&lt;&gt;1,DATOS_[[#This Row],[% anualiz]]&lt;&gt;1),"Sí","NO")</f>
        <v>NO</v>
      </c>
      <c r="BW1187" s="137" t="str">
        <f aca="false">+IF(DATOS_[[#This Row],[% normaliz]]*DATOS_[[#This Row],[% anualiz]]=1,"NO","Sí")</f>
        <v>Sí</v>
      </c>
      <c r="BX1187" s="138" t="e">
        <f aca="false">(DATOS_[[#This Row],[S.BASE]]*(1/DATOS_[[#This Row],[% normaliz]])*(1/DATOS_[[#This Row],[% anualiz]]))*IF(DATOS_[[#This Row],[Check Equiparado]]="Sí",1,0)</f>
        <v>#DIV/0!</v>
      </c>
      <c r="BY1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7" s="138" t="e">
        <f aca="false">+DATOS_[[#This Row],[SALARIO BASE Eq]]+DATOS_[[#This Row],[Tot COMPL.SAL Eq]]</f>
        <v>#DIV/0!</v>
      </c>
      <c r="CA1187" s="138" t="e">
        <f aca="false" t="array" ref="CA1187:CA1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7" s="138" t="e">
        <f aca="false">+DATOS_[[#This Row],[TOTAL SALARIO Eq]]+DATOS_[[#This Row],[Tot Extrasalarial Eq]]</f>
        <v>#DIV/0!</v>
      </c>
      <c r="CC1187" s="139" t="n">
        <f aca="false">DATOS_[[#This Row],[S.BASE]]</f>
        <v>0</v>
      </c>
      <c r="CD1187" s="139" t="n">
        <f aca="false">+SUM(DATOS_[[#This Row],[Conc.Sal.01]:[Conc.Sal.30]])</f>
        <v>0</v>
      </c>
      <c r="CE1187" s="139" t="n">
        <f aca="false">+DATOS_[[#This Row],[SALARIO BASE Ef]]+DATOS_[[#This Row],[Tot COMPL.SAL Ef]]</f>
        <v>0</v>
      </c>
      <c r="CF1187" s="139" t="n">
        <f aca="false">+SUM(DATOS_[[#This Row],[C.Extra.01]:[C.Extra.05]])</f>
        <v>0</v>
      </c>
      <c r="CG1187" s="139" t="n">
        <f aca="false">+DATOS_[[#This Row],[TOTAL SALARIO Ef]]+DATOS_[[#This Row],[Tot Extrasalarial Ef]]</f>
        <v>0</v>
      </c>
      <c r="CH1187" s="140" t="n">
        <f aca="false">MIN(IF(DATOS_[[#This Row],[Fecha Fin Contrato]]="",$D$4,DATOS_[[#This Row],[Fecha Fin Contrato]]),$D$4)-MAX(DATOS_[[#This Row],[Fecha de Contratación]],$D$3)+1</f>
        <v>1</v>
      </c>
      <c r="CI1187" s="141" t="str">
        <f aca="false">IF(COUNTIFS(DATOS_[id],DATOS_[[#This Row],[id]])&gt;1,DATOS_[[#This Row],[id]],"")</f>
        <v/>
      </c>
      <c r="CJ1187" s="141" t="n">
        <f aca="false">(Inicio!$G$10-DATOS_[[#This Row],[Fecha Nacimiento]])/365.25</f>
        <v>0</v>
      </c>
      <c r="CK1187" s="141" t="n">
        <f aca="false">(Inicio!$G$10-DATOS_[[#This Row],[Fecha de Antigüedad]])/365.25</f>
        <v>0</v>
      </c>
      <c r="CL1187" s="141" t="e">
        <f aca="false">+VLOOKUP(DATOS_[[#This Row],[Clave de Contrato]],TblTiposContrato13[],3,0)</f>
        <v>#N/A</v>
      </c>
      <c r="CM1187" s="141" t="e">
        <f aca="false">+VLOOKUP(DATOS_[[#This Row],[Clave de Contrato]],TblTiposContrato13[],4,0)</f>
        <v>#N/A</v>
      </c>
      <c r="CN1187" s="141" t="str">
        <f aca="false">VLOOKUP(DATOS_[[#This Row],[Edad]],CONTRATOS!TblRngEdad,2,1)</f>
        <v>20  o menos</v>
      </c>
      <c r="CO1187" s="141" t="str">
        <f aca="false">VLOOKUP(DATOS_[[#This Row],[Antigüedad]],TblRngAntg14[],2,1)</f>
        <v>0 a 1 años</v>
      </c>
    </row>
    <row r="1188" customFormat="false" ht="13.8" hidden="false" customHeight="false" outlineLevel="0" collapsed="false">
      <c r="D1188" s="128"/>
      <c r="E1188" s="129"/>
      <c r="F1188" s="129"/>
      <c r="G1188" s="129"/>
      <c r="H1188" s="130"/>
      <c r="I1188" s="131"/>
      <c r="J1188" s="128"/>
      <c r="K1188" s="132"/>
      <c r="L1188" s="132"/>
      <c r="M1188" s="133"/>
      <c r="N1188" s="133"/>
      <c r="O1188" s="133"/>
      <c r="P1188" s="129"/>
      <c r="Z1188" s="74"/>
      <c r="AA1188" s="75"/>
      <c r="AB1188" s="75"/>
      <c r="AC1188" s="129"/>
      <c r="AD1188" s="134"/>
      <c r="AE1188" s="134"/>
      <c r="AF1188" s="134"/>
      <c r="AG1188" s="134"/>
      <c r="AH1188" s="134"/>
      <c r="AI1188" s="134"/>
      <c r="AJ1188" s="134"/>
      <c r="AK1188" s="134"/>
      <c r="AL1188" s="134"/>
      <c r="AM1188" s="134"/>
      <c r="AN1188" s="134"/>
      <c r="AO1188" s="134"/>
      <c r="AP1188" s="134"/>
      <c r="AQ1188" s="134"/>
      <c r="AR1188" s="134"/>
      <c r="AS1188" s="134"/>
      <c r="AT1188" s="134"/>
      <c r="AU1188" s="134"/>
      <c r="AV1188" s="134"/>
      <c r="AW1188" s="134"/>
      <c r="AX1188" s="134"/>
      <c r="AY1188" s="134"/>
      <c r="AZ1188" s="134"/>
      <c r="BA1188" s="134"/>
      <c r="BB1188" s="134"/>
      <c r="BC1188" s="134"/>
      <c r="BD1188" s="134"/>
      <c r="BE1188" s="134"/>
      <c r="BF1188" s="134"/>
      <c r="BG1188" s="134"/>
      <c r="BH1188" s="134"/>
      <c r="BI1188" s="134"/>
      <c r="BJ1188" s="134"/>
      <c r="BK1188" s="134"/>
      <c r="BL1188" s="134"/>
      <c r="BM1188" s="135"/>
      <c r="BN1188" s="136" t="n">
        <f aca="false">+MAX($D$3,DATOS_[[#This Row],[Fecha Inicio Sit. Contract.]])</f>
        <v>0</v>
      </c>
      <c r="BO1188" s="136" t="n">
        <f aca="false">+MIN($D$4,DATOS_[[#This Row],[Fecha Fin Sit. Contract.]])</f>
        <v>0</v>
      </c>
      <c r="BP1188" s="137" t="n">
        <f aca="false">+DATOS_[[#This Row],[% de jornada]]*IF(DATOS_[[#This Row],[% jornada reducida]]="",1,DATOS_[[#This Row],[% jornada reducida]])</f>
        <v>0</v>
      </c>
      <c r="BQ1188" s="137" t="n">
        <f aca="false">+(DATOS_[[#This Row],[F.fin.cal]]-DATOS_[[#This Row],[F.ini.cal]]+1)/($D$4-$D$3+1)</f>
        <v>1</v>
      </c>
      <c r="BR1188" s="137" t="str">
        <f aca="false">IF(OR(AND(DATOS_[[#This Row],[Fecha Fin Contrato]]&lt;$D$3,DATOS_[[#This Row],[Fecha Fin Contrato]]&lt;&gt;""),DATOS_[[#This Row],[Fecha de Contratación]]&gt;$D$4),"Fuera","Dentro")</f>
        <v>Dentro</v>
      </c>
      <c r="BS1188" s="137" t="str">
        <f aca="false" t="array" ref="BS1188:BS1188">IF(MAX(IF(DATOS_[id]=DATOS_[[#This Row],[id]],DATOS_[F.fin.cal]))=DATOS_[[#This Row],[F.fin.cal]],"Sí","NO")</f>
        <v>Sí</v>
      </c>
      <c r="BT1188" s="137" t="str">
        <f aca="false">IF(AND(DATOS_[[#This Row],[% normaliz]]&lt;&gt;1,DATOS_[[#This Row],[% anualiz]]=1),"Sí","NO")</f>
        <v>Sí</v>
      </c>
      <c r="BU1188" s="137" t="str">
        <f aca="false">IF(AND(DATOS_[[#This Row],[% normaliz]]=1,DATOS_[[#This Row],[% anualiz]]&lt;&gt;1),"Sí","NO")</f>
        <v>NO</v>
      </c>
      <c r="BV1188" s="137" t="str">
        <f aca="false">IF(AND(DATOS_[[#This Row],[% normaliz]]&lt;&gt;1,DATOS_[[#This Row],[% anualiz]]&lt;&gt;1),"Sí","NO")</f>
        <v>NO</v>
      </c>
      <c r="BW1188" s="137" t="str">
        <f aca="false">+IF(DATOS_[[#This Row],[% normaliz]]*DATOS_[[#This Row],[% anualiz]]=1,"NO","Sí")</f>
        <v>Sí</v>
      </c>
      <c r="BX1188" s="138" t="e">
        <f aca="false">(DATOS_[[#This Row],[S.BASE]]*(1/DATOS_[[#This Row],[% normaliz]])*(1/DATOS_[[#This Row],[% anualiz]]))*IF(DATOS_[[#This Row],[Check Equiparado]]="Sí",1,0)</f>
        <v>#DIV/0!</v>
      </c>
      <c r="BY1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8" s="138" t="e">
        <f aca="false">+DATOS_[[#This Row],[SALARIO BASE Eq]]+DATOS_[[#This Row],[Tot COMPL.SAL Eq]]</f>
        <v>#DIV/0!</v>
      </c>
      <c r="CA1188" s="138" t="e">
        <f aca="false" t="array" ref="CA1188:CA1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8" s="138" t="e">
        <f aca="false">+DATOS_[[#This Row],[TOTAL SALARIO Eq]]+DATOS_[[#This Row],[Tot Extrasalarial Eq]]</f>
        <v>#DIV/0!</v>
      </c>
      <c r="CC1188" s="139" t="n">
        <f aca="false">DATOS_[[#This Row],[S.BASE]]</f>
        <v>0</v>
      </c>
      <c r="CD1188" s="139" t="n">
        <f aca="false">+SUM(DATOS_[[#This Row],[Conc.Sal.01]:[Conc.Sal.30]])</f>
        <v>0</v>
      </c>
      <c r="CE1188" s="139" t="n">
        <f aca="false">+DATOS_[[#This Row],[SALARIO BASE Ef]]+DATOS_[[#This Row],[Tot COMPL.SAL Ef]]</f>
        <v>0</v>
      </c>
      <c r="CF1188" s="139" t="n">
        <f aca="false">+SUM(DATOS_[[#This Row],[C.Extra.01]:[C.Extra.05]])</f>
        <v>0</v>
      </c>
      <c r="CG1188" s="139" t="n">
        <f aca="false">+DATOS_[[#This Row],[TOTAL SALARIO Ef]]+DATOS_[[#This Row],[Tot Extrasalarial Ef]]</f>
        <v>0</v>
      </c>
      <c r="CH1188" s="140" t="n">
        <f aca="false">MIN(IF(DATOS_[[#This Row],[Fecha Fin Contrato]]="",$D$4,DATOS_[[#This Row],[Fecha Fin Contrato]]),$D$4)-MAX(DATOS_[[#This Row],[Fecha de Contratación]],$D$3)+1</f>
        <v>1</v>
      </c>
      <c r="CI1188" s="141" t="str">
        <f aca="false">IF(COUNTIFS(DATOS_[id],DATOS_[[#This Row],[id]])&gt;1,DATOS_[[#This Row],[id]],"")</f>
        <v/>
      </c>
      <c r="CJ1188" s="141" t="n">
        <f aca="false">(Inicio!$G$10-DATOS_[[#This Row],[Fecha Nacimiento]])/365.25</f>
        <v>0</v>
      </c>
      <c r="CK1188" s="141" t="n">
        <f aca="false">(Inicio!$G$10-DATOS_[[#This Row],[Fecha de Antigüedad]])/365.25</f>
        <v>0</v>
      </c>
      <c r="CL1188" s="141" t="e">
        <f aca="false">+VLOOKUP(DATOS_[[#This Row],[Clave de Contrato]],TblTiposContrato13[],3,0)</f>
        <v>#N/A</v>
      </c>
      <c r="CM1188" s="141" t="e">
        <f aca="false">+VLOOKUP(DATOS_[[#This Row],[Clave de Contrato]],TblTiposContrato13[],4,0)</f>
        <v>#N/A</v>
      </c>
      <c r="CN1188" s="141" t="str">
        <f aca="false">VLOOKUP(DATOS_[[#This Row],[Edad]],CONTRATOS!TblRngEdad,2,1)</f>
        <v>20  o menos</v>
      </c>
      <c r="CO1188" s="141" t="str">
        <f aca="false">VLOOKUP(DATOS_[[#This Row],[Antigüedad]],TblRngAntg14[],2,1)</f>
        <v>0 a 1 años</v>
      </c>
    </row>
    <row r="1189" customFormat="false" ht="13.8" hidden="false" customHeight="false" outlineLevel="0" collapsed="false">
      <c r="D1189" s="128"/>
      <c r="E1189" s="129"/>
      <c r="F1189" s="129"/>
      <c r="G1189" s="129"/>
      <c r="H1189" s="130"/>
      <c r="I1189" s="131"/>
      <c r="J1189" s="128"/>
      <c r="K1189" s="132"/>
      <c r="L1189" s="132"/>
      <c r="M1189" s="133"/>
      <c r="N1189" s="133"/>
      <c r="O1189" s="133"/>
      <c r="P1189" s="129"/>
      <c r="Z1189" s="74"/>
      <c r="AA1189" s="75"/>
      <c r="AB1189" s="75"/>
      <c r="AC1189" s="129"/>
      <c r="AD1189" s="134"/>
      <c r="AE1189" s="134"/>
      <c r="AF1189" s="134"/>
      <c r="AG1189" s="134"/>
      <c r="AH1189" s="134"/>
      <c r="AI1189" s="134"/>
      <c r="AJ1189" s="134"/>
      <c r="AK1189" s="134"/>
      <c r="AL1189" s="134"/>
      <c r="AM1189" s="134"/>
      <c r="AN1189" s="134"/>
      <c r="AO1189" s="134"/>
      <c r="AP1189" s="134"/>
      <c r="AQ1189" s="134"/>
      <c r="AR1189" s="134"/>
      <c r="AS1189" s="134"/>
      <c r="AT1189" s="134"/>
      <c r="AU1189" s="134"/>
      <c r="AV1189" s="134"/>
      <c r="AW1189" s="134"/>
      <c r="AX1189" s="134"/>
      <c r="AY1189" s="134"/>
      <c r="AZ1189" s="134"/>
      <c r="BA1189" s="134"/>
      <c r="BB1189" s="134"/>
      <c r="BC1189" s="134"/>
      <c r="BD1189" s="134"/>
      <c r="BE1189" s="134"/>
      <c r="BF1189" s="134"/>
      <c r="BG1189" s="134"/>
      <c r="BH1189" s="134"/>
      <c r="BI1189" s="134"/>
      <c r="BJ1189" s="134"/>
      <c r="BK1189" s="134"/>
      <c r="BL1189" s="134"/>
      <c r="BM1189" s="135"/>
      <c r="BN1189" s="136" t="n">
        <f aca="false">+MAX($D$3,DATOS_[[#This Row],[Fecha Inicio Sit. Contract.]])</f>
        <v>0</v>
      </c>
      <c r="BO1189" s="136" t="n">
        <f aca="false">+MIN($D$4,DATOS_[[#This Row],[Fecha Fin Sit. Contract.]])</f>
        <v>0</v>
      </c>
      <c r="BP1189" s="137" t="n">
        <f aca="false">+DATOS_[[#This Row],[% de jornada]]*IF(DATOS_[[#This Row],[% jornada reducida]]="",1,DATOS_[[#This Row],[% jornada reducida]])</f>
        <v>0</v>
      </c>
      <c r="BQ1189" s="137" t="n">
        <f aca="false">+(DATOS_[[#This Row],[F.fin.cal]]-DATOS_[[#This Row],[F.ini.cal]]+1)/($D$4-$D$3+1)</f>
        <v>1</v>
      </c>
      <c r="BR1189" s="137" t="str">
        <f aca="false">IF(OR(AND(DATOS_[[#This Row],[Fecha Fin Contrato]]&lt;$D$3,DATOS_[[#This Row],[Fecha Fin Contrato]]&lt;&gt;""),DATOS_[[#This Row],[Fecha de Contratación]]&gt;$D$4),"Fuera","Dentro")</f>
        <v>Dentro</v>
      </c>
      <c r="BS1189" s="137" t="str">
        <f aca="false" t="array" ref="BS1189:BS1189">IF(MAX(IF(DATOS_[id]=DATOS_[[#This Row],[id]],DATOS_[F.fin.cal]))=DATOS_[[#This Row],[F.fin.cal]],"Sí","NO")</f>
        <v>Sí</v>
      </c>
      <c r="BT1189" s="137" t="str">
        <f aca="false">IF(AND(DATOS_[[#This Row],[% normaliz]]&lt;&gt;1,DATOS_[[#This Row],[% anualiz]]=1),"Sí","NO")</f>
        <v>Sí</v>
      </c>
      <c r="BU1189" s="137" t="str">
        <f aca="false">IF(AND(DATOS_[[#This Row],[% normaliz]]=1,DATOS_[[#This Row],[% anualiz]]&lt;&gt;1),"Sí","NO")</f>
        <v>NO</v>
      </c>
      <c r="BV1189" s="137" t="str">
        <f aca="false">IF(AND(DATOS_[[#This Row],[% normaliz]]&lt;&gt;1,DATOS_[[#This Row],[% anualiz]]&lt;&gt;1),"Sí","NO")</f>
        <v>NO</v>
      </c>
      <c r="BW1189" s="137" t="str">
        <f aca="false">+IF(DATOS_[[#This Row],[% normaliz]]*DATOS_[[#This Row],[% anualiz]]=1,"NO","Sí")</f>
        <v>Sí</v>
      </c>
      <c r="BX1189" s="138" t="e">
        <f aca="false">(DATOS_[[#This Row],[S.BASE]]*(1/DATOS_[[#This Row],[% normaliz]])*(1/DATOS_[[#This Row],[% anualiz]]))*IF(DATOS_[[#This Row],[Check Equiparado]]="Sí",1,0)</f>
        <v>#DIV/0!</v>
      </c>
      <c r="BY1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9" s="138" t="e">
        <f aca="false">+DATOS_[[#This Row],[SALARIO BASE Eq]]+DATOS_[[#This Row],[Tot COMPL.SAL Eq]]</f>
        <v>#DIV/0!</v>
      </c>
      <c r="CA1189" s="138" t="e">
        <f aca="false" t="array" ref="CA1189:CA1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9" s="138" t="e">
        <f aca="false">+DATOS_[[#This Row],[TOTAL SALARIO Eq]]+DATOS_[[#This Row],[Tot Extrasalarial Eq]]</f>
        <v>#DIV/0!</v>
      </c>
      <c r="CC1189" s="139" t="n">
        <f aca="false">DATOS_[[#This Row],[S.BASE]]</f>
        <v>0</v>
      </c>
      <c r="CD1189" s="139" t="n">
        <f aca="false">+SUM(DATOS_[[#This Row],[Conc.Sal.01]:[Conc.Sal.30]])</f>
        <v>0</v>
      </c>
      <c r="CE1189" s="139" t="n">
        <f aca="false">+DATOS_[[#This Row],[SALARIO BASE Ef]]+DATOS_[[#This Row],[Tot COMPL.SAL Ef]]</f>
        <v>0</v>
      </c>
      <c r="CF1189" s="139" t="n">
        <f aca="false">+SUM(DATOS_[[#This Row],[C.Extra.01]:[C.Extra.05]])</f>
        <v>0</v>
      </c>
      <c r="CG1189" s="139" t="n">
        <f aca="false">+DATOS_[[#This Row],[TOTAL SALARIO Ef]]+DATOS_[[#This Row],[Tot Extrasalarial Ef]]</f>
        <v>0</v>
      </c>
      <c r="CH1189" s="140" t="n">
        <f aca="false">MIN(IF(DATOS_[[#This Row],[Fecha Fin Contrato]]="",$D$4,DATOS_[[#This Row],[Fecha Fin Contrato]]),$D$4)-MAX(DATOS_[[#This Row],[Fecha de Contratación]],$D$3)+1</f>
        <v>1</v>
      </c>
      <c r="CI1189" s="141" t="str">
        <f aca="false">IF(COUNTIFS(DATOS_[id],DATOS_[[#This Row],[id]])&gt;1,DATOS_[[#This Row],[id]],"")</f>
        <v/>
      </c>
      <c r="CJ1189" s="141" t="n">
        <f aca="false">(Inicio!$G$10-DATOS_[[#This Row],[Fecha Nacimiento]])/365.25</f>
        <v>0</v>
      </c>
      <c r="CK1189" s="141" t="n">
        <f aca="false">(Inicio!$G$10-DATOS_[[#This Row],[Fecha de Antigüedad]])/365.25</f>
        <v>0</v>
      </c>
      <c r="CL1189" s="141" t="e">
        <f aca="false">+VLOOKUP(DATOS_[[#This Row],[Clave de Contrato]],TblTiposContrato13[],3,0)</f>
        <v>#N/A</v>
      </c>
      <c r="CM1189" s="141" t="e">
        <f aca="false">+VLOOKUP(DATOS_[[#This Row],[Clave de Contrato]],TblTiposContrato13[],4,0)</f>
        <v>#N/A</v>
      </c>
      <c r="CN1189" s="141" t="str">
        <f aca="false">VLOOKUP(DATOS_[[#This Row],[Edad]],CONTRATOS!TblRngEdad,2,1)</f>
        <v>20  o menos</v>
      </c>
      <c r="CO1189" s="141" t="str">
        <f aca="false">VLOOKUP(DATOS_[[#This Row],[Antigüedad]],TblRngAntg14[],2,1)</f>
        <v>0 a 1 años</v>
      </c>
    </row>
    <row r="1190" customFormat="false" ht="13.8" hidden="false" customHeight="false" outlineLevel="0" collapsed="false">
      <c r="D1190" s="128"/>
      <c r="E1190" s="129"/>
      <c r="F1190" s="129"/>
      <c r="G1190" s="129"/>
      <c r="H1190" s="130"/>
      <c r="I1190" s="131"/>
      <c r="J1190" s="128"/>
      <c r="K1190" s="132"/>
      <c r="L1190" s="132"/>
      <c r="M1190" s="133"/>
      <c r="N1190" s="133"/>
      <c r="O1190" s="133"/>
      <c r="P1190" s="129"/>
      <c r="Z1190" s="74"/>
      <c r="AA1190" s="75"/>
      <c r="AB1190" s="75"/>
      <c r="AC1190" s="129"/>
      <c r="AD1190" s="134"/>
      <c r="AE1190" s="134"/>
      <c r="AF1190" s="134"/>
      <c r="AG1190" s="134"/>
      <c r="AH1190" s="134"/>
      <c r="AI1190" s="134"/>
      <c r="AJ1190" s="134"/>
      <c r="AK1190" s="134"/>
      <c r="AL1190" s="134"/>
      <c r="AM1190" s="134"/>
      <c r="AN1190" s="134"/>
      <c r="AO1190" s="134"/>
      <c r="AP1190" s="134"/>
      <c r="AQ1190" s="134"/>
      <c r="AR1190" s="134"/>
      <c r="AS1190" s="134"/>
      <c r="AT1190" s="134"/>
      <c r="AU1190" s="134"/>
      <c r="AV1190" s="134"/>
      <c r="AW1190" s="134"/>
      <c r="AX1190" s="134"/>
      <c r="AY1190" s="134"/>
      <c r="AZ1190" s="134"/>
      <c r="BA1190" s="134"/>
      <c r="BB1190" s="134"/>
      <c r="BC1190" s="134"/>
      <c r="BD1190" s="134"/>
      <c r="BE1190" s="134"/>
      <c r="BF1190" s="134"/>
      <c r="BG1190" s="134"/>
      <c r="BH1190" s="134"/>
      <c r="BI1190" s="134"/>
      <c r="BJ1190" s="134"/>
      <c r="BK1190" s="134"/>
      <c r="BL1190" s="134"/>
      <c r="BM1190" s="135"/>
      <c r="BN1190" s="136" t="n">
        <f aca="false">+MAX($D$3,DATOS_[[#This Row],[Fecha Inicio Sit. Contract.]])</f>
        <v>0</v>
      </c>
      <c r="BO1190" s="136" t="n">
        <f aca="false">+MIN($D$4,DATOS_[[#This Row],[Fecha Fin Sit. Contract.]])</f>
        <v>0</v>
      </c>
      <c r="BP1190" s="137" t="n">
        <f aca="false">+DATOS_[[#This Row],[% de jornada]]*IF(DATOS_[[#This Row],[% jornada reducida]]="",1,DATOS_[[#This Row],[% jornada reducida]])</f>
        <v>0</v>
      </c>
      <c r="BQ1190" s="137" t="n">
        <f aca="false">+(DATOS_[[#This Row],[F.fin.cal]]-DATOS_[[#This Row],[F.ini.cal]]+1)/($D$4-$D$3+1)</f>
        <v>1</v>
      </c>
      <c r="BR1190" s="137" t="str">
        <f aca="false">IF(OR(AND(DATOS_[[#This Row],[Fecha Fin Contrato]]&lt;$D$3,DATOS_[[#This Row],[Fecha Fin Contrato]]&lt;&gt;""),DATOS_[[#This Row],[Fecha de Contratación]]&gt;$D$4),"Fuera","Dentro")</f>
        <v>Dentro</v>
      </c>
      <c r="BS1190" s="137" t="str">
        <f aca="false" t="array" ref="BS1190:BS1190">IF(MAX(IF(DATOS_[id]=DATOS_[[#This Row],[id]],DATOS_[F.fin.cal]))=DATOS_[[#This Row],[F.fin.cal]],"Sí","NO")</f>
        <v>Sí</v>
      </c>
      <c r="BT1190" s="137" t="str">
        <f aca="false">IF(AND(DATOS_[[#This Row],[% normaliz]]&lt;&gt;1,DATOS_[[#This Row],[% anualiz]]=1),"Sí","NO")</f>
        <v>Sí</v>
      </c>
      <c r="BU1190" s="137" t="str">
        <f aca="false">IF(AND(DATOS_[[#This Row],[% normaliz]]=1,DATOS_[[#This Row],[% anualiz]]&lt;&gt;1),"Sí","NO")</f>
        <v>NO</v>
      </c>
      <c r="BV1190" s="137" t="str">
        <f aca="false">IF(AND(DATOS_[[#This Row],[% normaliz]]&lt;&gt;1,DATOS_[[#This Row],[% anualiz]]&lt;&gt;1),"Sí","NO")</f>
        <v>NO</v>
      </c>
      <c r="BW1190" s="137" t="str">
        <f aca="false">+IF(DATOS_[[#This Row],[% normaliz]]*DATOS_[[#This Row],[% anualiz]]=1,"NO","Sí")</f>
        <v>Sí</v>
      </c>
      <c r="BX1190" s="138" t="e">
        <f aca="false">(DATOS_[[#This Row],[S.BASE]]*(1/DATOS_[[#This Row],[% normaliz]])*(1/DATOS_[[#This Row],[% anualiz]]))*IF(DATOS_[[#This Row],[Check Equiparado]]="Sí",1,0)</f>
        <v>#DIV/0!</v>
      </c>
      <c r="BY1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0" s="138" t="e">
        <f aca="false">+DATOS_[[#This Row],[SALARIO BASE Eq]]+DATOS_[[#This Row],[Tot COMPL.SAL Eq]]</f>
        <v>#DIV/0!</v>
      </c>
      <c r="CA1190" s="138" t="e">
        <f aca="false" t="array" ref="CA1190:CA1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0" s="138" t="e">
        <f aca="false">+DATOS_[[#This Row],[TOTAL SALARIO Eq]]+DATOS_[[#This Row],[Tot Extrasalarial Eq]]</f>
        <v>#DIV/0!</v>
      </c>
      <c r="CC1190" s="139" t="n">
        <f aca="false">DATOS_[[#This Row],[S.BASE]]</f>
        <v>0</v>
      </c>
      <c r="CD1190" s="139" t="n">
        <f aca="false">+SUM(DATOS_[[#This Row],[Conc.Sal.01]:[Conc.Sal.30]])</f>
        <v>0</v>
      </c>
      <c r="CE1190" s="139" t="n">
        <f aca="false">+DATOS_[[#This Row],[SALARIO BASE Ef]]+DATOS_[[#This Row],[Tot COMPL.SAL Ef]]</f>
        <v>0</v>
      </c>
      <c r="CF1190" s="139" t="n">
        <f aca="false">+SUM(DATOS_[[#This Row],[C.Extra.01]:[C.Extra.05]])</f>
        <v>0</v>
      </c>
      <c r="CG1190" s="139" t="n">
        <f aca="false">+DATOS_[[#This Row],[TOTAL SALARIO Ef]]+DATOS_[[#This Row],[Tot Extrasalarial Ef]]</f>
        <v>0</v>
      </c>
      <c r="CH1190" s="140" t="n">
        <f aca="false">MIN(IF(DATOS_[[#This Row],[Fecha Fin Contrato]]="",$D$4,DATOS_[[#This Row],[Fecha Fin Contrato]]),$D$4)-MAX(DATOS_[[#This Row],[Fecha de Contratación]],$D$3)+1</f>
        <v>1</v>
      </c>
      <c r="CI1190" s="141" t="str">
        <f aca="false">IF(COUNTIFS(DATOS_[id],DATOS_[[#This Row],[id]])&gt;1,DATOS_[[#This Row],[id]],"")</f>
        <v/>
      </c>
      <c r="CJ1190" s="141" t="n">
        <f aca="false">(Inicio!$G$10-DATOS_[[#This Row],[Fecha Nacimiento]])/365.25</f>
        <v>0</v>
      </c>
      <c r="CK1190" s="141" t="n">
        <f aca="false">(Inicio!$G$10-DATOS_[[#This Row],[Fecha de Antigüedad]])/365.25</f>
        <v>0</v>
      </c>
      <c r="CL1190" s="141" t="e">
        <f aca="false">+VLOOKUP(DATOS_[[#This Row],[Clave de Contrato]],TblTiposContrato13[],3,0)</f>
        <v>#N/A</v>
      </c>
      <c r="CM1190" s="141" t="e">
        <f aca="false">+VLOOKUP(DATOS_[[#This Row],[Clave de Contrato]],TblTiposContrato13[],4,0)</f>
        <v>#N/A</v>
      </c>
      <c r="CN1190" s="141" t="str">
        <f aca="false">VLOOKUP(DATOS_[[#This Row],[Edad]],CONTRATOS!TblRngEdad,2,1)</f>
        <v>20  o menos</v>
      </c>
      <c r="CO1190" s="141" t="str">
        <f aca="false">VLOOKUP(DATOS_[[#This Row],[Antigüedad]],TblRngAntg14[],2,1)</f>
        <v>0 a 1 años</v>
      </c>
    </row>
    <row r="1191" customFormat="false" ht="13.8" hidden="false" customHeight="false" outlineLevel="0" collapsed="false">
      <c r="D1191" s="128"/>
      <c r="E1191" s="129"/>
      <c r="F1191" s="129"/>
      <c r="G1191" s="129"/>
      <c r="H1191" s="130"/>
      <c r="I1191" s="131"/>
      <c r="J1191" s="128"/>
      <c r="K1191" s="132"/>
      <c r="L1191" s="132"/>
      <c r="M1191" s="133"/>
      <c r="N1191" s="133"/>
      <c r="O1191" s="133"/>
      <c r="P1191" s="129"/>
      <c r="Z1191" s="74"/>
      <c r="AA1191" s="75"/>
      <c r="AB1191" s="75"/>
      <c r="AC1191" s="129"/>
      <c r="AD1191" s="134"/>
      <c r="AE1191" s="134"/>
      <c r="AF1191" s="134"/>
      <c r="AG1191" s="134"/>
      <c r="AH1191" s="134"/>
      <c r="AI1191" s="134"/>
      <c r="AJ1191" s="134"/>
      <c r="AK1191" s="134"/>
      <c r="AL1191" s="134"/>
      <c r="AM1191" s="134"/>
      <c r="AN1191" s="134"/>
      <c r="AO1191" s="134"/>
      <c r="AP1191" s="134"/>
      <c r="AQ1191" s="134"/>
      <c r="AR1191" s="134"/>
      <c r="AS1191" s="134"/>
      <c r="AT1191" s="134"/>
      <c r="AU1191" s="134"/>
      <c r="AV1191" s="134"/>
      <c r="AW1191" s="134"/>
      <c r="AX1191" s="134"/>
      <c r="AY1191" s="134"/>
      <c r="AZ1191" s="134"/>
      <c r="BA1191" s="134"/>
      <c r="BB1191" s="134"/>
      <c r="BC1191" s="134"/>
      <c r="BD1191" s="134"/>
      <c r="BE1191" s="134"/>
      <c r="BF1191" s="134"/>
      <c r="BG1191" s="134"/>
      <c r="BH1191" s="134"/>
      <c r="BI1191" s="134"/>
      <c r="BJ1191" s="134"/>
      <c r="BK1191" s="134"/>
      <c r="BL1191" s="134"/>
      <c r="BM1191" s="135"/>
      <c r="BN1191" s="136" t="n">
        <f aca="false">+MAX($D$3,DATOS_[[#This Row],[Fecha Inicio Sit. Contract.]])</f>
        <v>0</v>
      </c>
      <c r="BO1191" s="136" t="n">
        <f aca="false">+MIN($D$4,DATOS_[[#This Row],[Fecha Fin Sit. Contract.]])</f>
        <v>0</v>
      </c>
      <c r="BP1191" s="137" t="n">
        <f aca="false">+DATOS_[[#This Row],[% de jornada]]*IF(DATOS_[[#This Row],[% jornada reducida]]="",1,DATOS_[[#This Row],[% jornada reducida]])</f>
        <v>0</v>
      </c>
      <c r="BQ1191" s="137" t="n">
        <f aca="false">+(DATOS_[[#This Row],[F.fin.cal]]-DATOS_[[#This Row],[F.ini.cal]]+1)/($D$4-$D$3+1)</f>
        <v>1</v>
      </c>
      <c r="BR1191" s="137" t="str">
        <f aca="false">IF(OR(AND(DATOS_[[#This Row],[Fecha Fin Contrato]]&lt;$D$3,DATOS_[[#This Row],[Fecha Fin Contrato]]&lt;&gt;""),DATOS_[[#This Row],[Fecha de Contratación]]&gt;$D$4),"Fuera","Dentro")</f>
        <v>Dentro</v>
      </c>
      <c r="BS1191" s="137" t="str">
        <f aca="false" t="array" ref="BS1191:BS1191">IF(MAX(IF(DATOS_[id]=DATOS_[[#This Row],[id]],DATOS_[F.fin.cal]))=DATOS_[[#This Row],[F.fin.cal]],"Sí","NO")</f>
        <v>Sí</v>
      </c>
      <c r="BT1191" s="137" t="str">
        <f aca="false">IF(AND(DATOS_[[#This Row],[% normaliz]]&lt;&gt;1,DATOS_[[#This Row],[% anualiz]]=1),"Sí","NO")</f>
        <v>Sí</v>
      </c>
      <c r="BU1191" s="137" t="str">
        <f aca="false">IF(AND(DATOS_[[#This Row],[% normaliz]]=1,DATOS_[[#This Row],[% anualiz]]&lt;&gt;1),"Sí","NO")</f>
        <v>NO</v>
      </c>
      <c r="BV1191" s="137" t="str">
        <f aca="false">IF(AND(DATOS_[[#This Row],[% normaliz]]&lt;&gt;1,DATOS_[[#This Row],[% anualiz]]&lt;&gt;1),"Sí","NO")</f>
        <v>NO</v>
      </c>
      <c r="BW1191" s="137" t="str">
        <f aca="false">+IF(DATOS_[[#This Row],[% normaliz]]*DATOS_[[#This Row],[% anualiz]]=1,"NO","Sí")</f>
        <v>Sí</v>
      </c>
      <c r="BX1191" s="138" t="e">
        <f aca="false">(DATOS_[[#This Row],[S.BASE]]*(1/DATOS_[[#This Row],[% normaliz]])*(1/DATOS_[[#This Row],[% anualiz]]))*IF(DATOS_[[#This Row],[Check Equiparado]]="Sí",1,0)</f>
        <v>#DIV/0!</v>
      </c>
      <c r="BY1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1" s="138" t="e">
        <f aca="false">+DATOS_[[#This Row],[SALARIO BASE Eq]]+DATOS_[[#This Row],[Tot COMPL.SAL Eq]]</f>
        <v>#DIV/0!</v>
      </c>
      <c r="CA1191" s="138" t="e">
        <f aca="false" t="array" ref="CA1191:CA1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1" s="138" t="e">
        <f aca="false">+DATOS_[[#This Row],[TOTAL SALARIO Eq]]+DATOS_[[#This Row],[Tot Extrasalarial Eq]]</f>
        <v>#DIV/0!</v>
      </c>
      <c r="CC1191" s="139" t="n">
        <f aca="false">DATOS_[[#This Row],[S.BASE]]</f>
        <v>0</v>
      </c>
      <c r="CD1191" s="139" t="n">
        <f aca="false">+SUM(DATOS_[[#This Row],[Conc.Sal.01]:[Conc.Sal.30]])</f>
        <v>0</v>
      </c>
      <c r="CE1191" s="139" t="n">
        <f aca="false">+DATOS_[[#This Row],[SALARIO BASE Ef]]+DATOS_[[#This Row],[Tot COMPL.SAL Ef]]</f>
        <v>0</v>
      </c>
      <c r="CF1191" s="139" t="n">
        <f aca="false">+SUM(DATOS_[[#This Row],[C.Extra.01]:[C.Extra.05]])</f>
        <v>0</v>
      </c>
      <c r="CG1191" s="139" t="n">
        <f aca="false">+DATOS_[[#This Row],[TOTAL SALARIO Ef]]+DATOS_[[#This Row],[Tot Extrasalarial Ef]]</f>
        <v>0</v>
      </c>
      <c r="CH1191" s="140" t="n">
        <f aca="false">MIN(IF(DATOS_[[#This Row],[Fecha Fin Contrato]]="",$D$4,DATOS_[[#This Row],[Fecha Fin Contrato]]),$D$4)-MAX(DATOS_[[#This Row],[Fecha de Contratación]],$D$3)+1</f>
        <v>1</v>
      </c>
      <c r="CI1191" s="141" t="str">
        <f aca="false">IF(COUNTIFS(DATOS_[id],DATOS_[[#This Row],[id]])&gt;1,DATOS_[[#This Row],[id]],"")</f>
        <v/>
      </c>
      <c r="CJ1191" s="141" t="n">
        <f aca="false">(Inicio!$G$10-DATOS_[[#This Row],[Fecha Nacimiento]])/365.25</f>
        <v>0</v>
      </c>
      <c r="CK1191" s="141" t="n">
        <f aca="false">(Inicio!$G$10-DATOS_[[#This Row],[Fecha de Antigüedad]])/365.25</f>
        <v>0</v>
      </c>
      <c r="CL1191" s="141" t="e">
        <f aca="false">+VLOOKUP(DATOS_[[#This Row],[Clave de Contrato]],TblTiposContrato13[],3,0)</f>
        <v>#N/A</v>
      </c>
      <c r="CM1191" s="141" t="e">
        <f aca="false">+VLOOKUP(DATOS_[[#This Row],[Clave de Contrato]],TblTiposContrato13[],4,0)</f>
        <v>#N/A</v>
      </c>
      <c r="CN1191" s="141" t="str">
        <f aca="false">VLOOKUP(DATOS_[[#This Row],[Edad]],CONTRATOS!TblRngEdad,2,1)</f>
        <v>20  o menos</v>
      </c>
      <c r="CO1191" s="141" t="str">
        <f aca="false">VLOOKUP(DATOS_[[#This Row],[Antigüedad]],TblRngAntg14[],2,1)</f>
        <v>0 a 1 años</v>
      </c>
    </row>
    <row r="1192" customFormat="false" ht="13.8" hidden="false" customHeight="false" outlineLevel="0" collapsed="false">
      <c r="D1192" s="128"/>
      <c r="E1192" s="129"/>
      <c r="F1192" s="129"/>
      <c r="G1192" s="129"/>
      <c r="H1192" s="130"/>
      <c r="I1192" s="131"/>
      <c r="J1192" s="128"/>
      <c r="K1192" s="132"/>
      <c r="L1192" s="132"/>
      <c r="M1192" s="133"/>
      <c r="N1192" s="133"/>
      <c r="O1192" s="133"/>
      <c r="P1192" s="129"/>
      <c r="Z1192" s="74"/>
      <c r="AA1192" s="75"/>
      <c r="AB1192" s="75"/>
      <c r="AC1192" s="129"/>
      <c r="AD1192" s="134"/>
      <c r="AE1192" s="134"/>
      <c r="AF1192" s="134"/>
      <c r="AG1192" s="134"/>
      <c r="AH1192" s="134"/>
      <c r="AI1192" s="134"/>
      <c r="AJ1192" s="134"/>
      <c r="AK1192" s="134"/>
      <c r="AL1192" s="134"/>
      <c r="AM1192" s="134"/>
      <c r="AN1192" s="134"/>
      <c r="AO1192" s="134"/>
      <c r="AP1192" s="134"/>
      <c r="AQ1192" s="134"/>
      <c r="AR1192" s="134"/>
      <c r="AS1192" s="134"/>
      <c r="AT1192" s="134"/>
      <c r="AU1192" s="134"/>
      <c r="AV1192" s="134"/>
      <c r="AW1192" s="134"/>
      <c r="AX1192" s="134"/>
      <c r="AY1192" s="134"/>
      <c r="AZ1192" s="134"/>
      <c r="BA1192" s="134"/>
      <c r="BB1192" s="134"/>
      <c r="BC1192" s="134"/>
      <c r="BD1192" s="134"/>
      <c r="BE1192" s="134"/>
      <c r="BF1192" s="134"/>
      <c r="BG1192" s="134"/>
      <c r="BH1192" s="134"/>
      <c r="BI1192" s="134"/>
      <c r="BJ1192" s="134"/>
      <c r="BK1192" s="134"/>
      <c r="BL1192" s="134"/>
      <c r="BM1192" s="135"/>
      <c r="BN1192" s="136" t="n">
        <f aca="false">+MAX($D$3,DATOS_[[#This Row],[Fecha Inicio Sit. Contract.]])</f>
        <v>0</v>
      </c>
      <c r="BO1192" s="136" t="n">
        <f aca="false">+MIN($D$4,DATOS_[[#This Row],[Fecha Fin Sit. Contract.]])</f>
        <v>0</v>
      </c>
      <c r="BP1192" s="137" t="n">
        <f aca="false">+DATOS_[[#This Row],[% de jornada]]*IF(DATOS_[[#This Row],[% jornada reducida]]="",1,DATOS_[[#This Row],[% jornada reducida]])</f>
        <v>0</v>
      </c>
      <c r="BQ1192" s="137" t="n">
        <f aca="false">+(DATOS_[[#This Row],[F.fin.cal]]-DATOS_[[#This Row],[F.ini.cal]]+1)/($D$4-$D$3+1)</f>
        <v>1</v>
      </c>
      <c r="BR1192" s="137" t="str">
        <f aca="false">IF(OR(AND(DATOS_[[#This Row],[Fecha Fin Contrato]]&lt;$D$3,DATOS_[[#This Row],[Fecha Fin Contrato]]&lt;&gt;""),DATOS_[[#This Row],[Fecha de Contratación]]&gt;$D$4),"Fuera","Dentro")</f>
        <v>Dentro</v>
      </c>
      <c r="BS1192" s="137" t="str">
        <f aca="false" t="array" ref="BS1192:BS1192">IF(MAX(IF(DATOS_[id]=DATOS_[[#This Row],[id]],DATOS_[F.fin.cal]))=DATOS_[[#This Row],[F.fin.cal]],"Sí","NO")</f>
        <v>Sí</v>
      </c>
      <c r="BT1192" s="137" t="str">
        <f aca="false">IF(AND(DATOS_[[#This Row],[% normaliz]]&lt;&gt;1,DATOS_[[#This Row],[% anualiz]]=1),"Sí","NO")</f>
        <v>Sí</v>
      </c>
      <c r="BU1192" s="137" t="str">
        <f aca="false">IF(AND(DATOS_[[#This Row],[% normaliz]]=1,DATOS_[[#This Row],[% anualiz]]&lt;&gt;1),"Sí","NO")</f>
        <v>NO</v>
      </c>
      <c r="BV1192" s="137" t="str">
        <f aca="false">IF(AND(DATOS_[[#This Row],[% normaliz]]&lt;&gt;1,DATOS_[[#This Row],[% anualiz]]&lt;&gt;1),"Sí","NO")</f>
        <v>NO</v>
      </c>
      <c r="BW1192" s="137" t="str">
        <f aca="false">+IF(DATOS_[[#This Row],[% normaliz]]*DATOS_[[#This Row],[% anualiz]]=1,"NO","Sí")</f>
        <v>Sí</v>
      </c>
      <c r="BX1192" s="138" t="e">
        <f aca="false">(DATOS_[[#This Row],[S.BASE]]*(1/DATOS_[[#This Row],[% normaliz]])*(1/DATOS_[[#This Row],[% anualiz]]))*IF(DATOS_[[#This Row],[Check Equiparado]]="Sí",1,0)</f>
        <v>#DIV/0!</v>
      </c>
      <c r="BY1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2" s="138" t="e">
        <f aca="false">+DATOS_[[#This Row],[SALARIO BASE Eq]]+DATOS_[[#This Row],[Tot COMPL.SAL Eq]]</f>
        <v>#DIV/0!</v>
      </c>
      <c r="CA1192" s="138" t="e">
        <f aca="false" t="array" ref="CA1192:CA1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2" s="138" t="e">
        <f aca="false">+DATOS_[[#This Row],[TOTAL SALARIO Eq]]+DATOS_[[#This Row],[Tot Extrasalarial Eq]]</f>
        <v>#DIV/0!</v>
      </c>
      <c r="CC1192" s="139" t="n">
        <f aca="false">DATOS_[[#This Row],[S.BASE]]</f>
        <v>0</v>
      </c>
      <c r="CD1192" s="139" t="n">
        <f aca="false">+SUM(DATOS_[[#This Row],[Conc.Sal.01]:[Conc.Sal.30]])</f>
        <v>0</v>
      </c>
      <c r="CE1192" s="139" t="n">
        <f aca="false">+DATOS_[[#This Row],[SALARIO BASE Ef]]+DATOS_[[#This Row],[Tot COMPL.SAL Ef]]</f>
        <v>0</v>
      </c>
      <c r="CF1192" s="139" t="n">
        <f aca="false">+SUM(DATOS_[[#This Row],[C.Extra.01]:[C.Extra.05]])</f>
        <v>0</v>
      </c>
      <c r="CG1192" s="139" t="n">
        <f aca="false">+DATOS_[[#This Row],[TOTAL SALARIO Ef]]+DATOS_[[#This Row],[Tot Extrasalarial Ef]]</f>
        <v>0</v>
      </c>
      <c r="CH1192" s="140" t="n">
        <f aca="false">MIN(IF(DATOS_[[#This Row],[Fecha Fin Contrato]]="",$D$4,DATOS_[[#This Row],[Fecha Fin Contrato]]),$D$4)-MAX(DATOS_[[#This Row],[Fecha de Contratación]],$D$3)+1</f>
        <v>1</v>
      </c>
      <c r="CI1192" s="141" t="str">
        <f aca="false">IF(COUNTIFS(DATOS_[id],DATOS_[[#This Row],[id]])&gt;1,DATOS_[[#This Row],[id]],"")</f>
        <v/>
      </c>
      <c r="CJ1192" s="141" t="n">
        <f aca="false">(Inicio!$G$10-DATOS_[[#This Row],[Fecha Nacimiento]])/365.25</f>
        <v>0</v>
      </c>
      <c r="CK1192" s="141" t="n">
        <f aca="false">(Inicio!$G$10-DATOS_[[#This Row],[Fecha de Antigüedad]])/365.25</f>
        <v>0</v>
      </c>
      <c r="CL1192" s="141" t="e">
        <f aca="false">+VLOOKUP(DATOS_[[#This Row],[Clave de Contrato]],TblTiposContrato13[],3,0)</f>
        <v>#N/A</v>
      </c>
      <c r="CM1192" s="141" t="e">
        <f aca="false">+VLOOKUP(DATOS_[[#This Row],[Clave de Contrato]],TblTiposContrato13[],4,0)</f>
        <v>#N/A</v>
      </c>
      <c r="CN1192" s="141" t="str">
        <f aca="false">VLOOKUP(DATOS_[[#This Row],[Edad]],CONTRATOS!TblRngEdad,2,1)</f>
        <v>20  o menos</v>
      </c>
      <c r="CO1192" s="141" t="str">
        <f aca="false">VLOOKUP(DATOS_[[#This Row],[Antigüedad]],TblRngAntg14[],2,1)</f>
        <v>0 a 1 años</v>
      </c>
    </row>
    <row r="1193" customFormat="false" ht="13.8" hidden="false" customHeight="false" outlineLevel="0" collapsed="false">
      <c r="D1193" s="128"/>
      <c r="E1193" s="129"/>
      <c r="F1193" s="129"/>
      <c r="G1193" s="129"/>
      <c r="H1193" s="130"/>
      <c r="I1193" s="131"/>
      <c r="J1193" s="128"/>
      <c r="K1193" s="132"/>
      <c r="L1193" s="132"/>
      <c r="M1193" s="133"/>
      <c r="N1193" s="133"/>
      <c r="O1193" s="133"/>
      <c r="P1193" s="129"/>
      <c r="Z1193" s="74"/>
      <c r="AA1193" s="75"/>
      <c r="AB1193" s="75"/>
      <c r="AC1193" s="129"/>
      <c r="AD1193" s="134"/>
      <c r="AE1193" s="134"/>
      <c r="AF1193" s="134"/>
      <c r="AG1193" s="134"/>
      <c r="AH1193" s="134"/>
      <c r="AI1193" s="134"/>
      <c r="AJ1193" s="134"/>
      <c r="AK1193" s="134"/>
      <c r="AL1193" s="134"/>
      <c r="AM1193" s="134"/>
      <c r="AN1193" s="134"/>
      <c r="AO1193" s="134"/>
      <c r="AP1193" s="134"/>
      <c r="AQ1193" s="134"/>
      <c r="AR1193" s="134"/>
      <c r="AS1193" s="134"/>
      <c r="AT1193" s="134"/>
      <c r="AU1193" s="134"/>
      <c r="AV1193" s="134"/>
      <c r="AW1193" s="134"/>
      <c r="AX1193" s="134"/>
      <c r="AY1193" s="134"/>
      <c r="AZ1193" s="134"/>
      <c r="BA1193" s="134"/>
      <c r="BB1193" s="134"/>
      <c r="BC1193" s="134"/>
      <c r="BD1193" s="134"/>
      <c r="BE1193" s="134"/>
      <c r="BF1193" s="134"/>
      <c r="BG1193" s="134"/>
      <c r="BH1193" s="134"/>
      <c r="BI1193" s="134"/>
      <c r="BJ1193" s="134"/>
      <c r="BK1193" s="134"/>
      <c r="BL1193" s="134"/>
      <c r="BM1193" s="135"/>
      <c r="BN1193" s="136" t="n">
        <f aca="false">+MAX($D$3,DATOS_[[#This Row],[Fecha Inicio Sit. Contract.]])</f>
        <v>0</v>
      </c>
      <c r="BO1193" s="136" t="n">
        <f aca="false">+MIN($D$4,DATOS_[[#This Row],[Fecha Fin Sit. Contract.]])</f>
        <v>0</v>
      </c>
      <c r="BP1193" s="137" t="n">
        <f aca="false">+DATOS_[[#This Row],[% de jornada]]*IF(DATOS_[[#This Row],[% jornada reducida]]="",1,DATOS_[[#This Row],[% jornada reducida]])</f>
        <v>0</v>
      </c>
      <c r="BQ1193" s="137" t="n">
        <f aca="false">+(DATOS_[[#This Row],[F.fin.cal]]-DATOS_[[#This Row],[F.ini.cal]]+1)/($D$4-$D$3+1)</f>
        <v>1</v>
      </c>
      <c r="BR1193" s="137" t="str">
        <f aca="false">IF(OR(AND(DATOS_[[#This Row],[Fecha Fin Contrato]]&lt;$D$3,DATOS_[[#This Row],[Fecha Fin Contrato]]&lt;&gt;""),DATOS_[[#This Row],[Fecha de Contratación]]&gt;$D$4),"Fuera","Dentro")</f>
        <v>Dentro</v>
      </c>
      <c r="BS1193" s="137" t="str">
        <f aca="false" t="array" ref="BS1193:BS1193">IF(MAX(IF(DATOS_[id]=DATOS_[[#This Row],[id]],DATOS_[F.fin.cal]))=DATOS_[[#This Row],[F.fin.cal]],"Sí","NO")</f>
        <v>Sí</v>
      </c>
      <c r="BT1193" s="137" t="str">
        <f aca="false">IF(AND(DATOS_[[#This Row],[% normaliz]]&lt;&gt;1,DATOS_[[#This Row],[% anualiz]]=1),"Sí","NO")</f>
        <v>Sí</v>
      </c>
      <c r="BU1193" s="137" t="str">
        <f aca="false">IF(AND(DATOS_[[#This Row],[% normaliz]]=1,DATOS_[[#This Row],[% anualiz]]&lt;&gt;1),"Sí","NO")</f>
        <v>NO</v>
      </c>
      <c r="BV1193" s="137" t="str">
        <f aca="false">IF(AND(DATOS_[[#This Row],[% normaliz]]&lt;&gt;1,DATOS_[[#This Row],[% anualiz]]&lt;&gt;1),"Sí","NO")</f>
        <v>NO</v>
      </c>
      <c r="BW1193" s="137" t="str">
        <f aca="false">+IF(DATOS_[[#This Row],[% normaliz]]*DATOS_[[#This Row],[% anualiz]]=1,"NO","Sí")</f>
        <v>Sí</v>
      </c>
      <c r="BX1193" s="138" t="e">
        <f aca="false">(DATOS_[[#This Row],[S.BASE]]*(1/DATOS_[[#This Row],[% normaliz]])*(1/DATOS_[[#This Row],[% anualiz]]))*IF(DATOS_[[#This Row],[Check Equiparado]]="Sí",1,0)</f>
        <v>#DIV/0!</v>
      </c>
      <c r="BY1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3" s="138" t="e">
        <f aca="false">+DATOS_[[#This Row],[SALARIO BASE Eq]]+DATOS_[[#This Row],[Tot COMPL.SAL Eq]]</f>
        <v>#DIV/0!</v>
      </c>
      <c r="CA1193" s="138" t="e">
        <f aca="false" t="array" ref="CA1193:CA1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3" s="138" t="e">
        <f aca="false">+DATOS_[[#This Row],[TOTAL SALARIO Eq]]+DATOS_[[#This Row],[Tot Extrasalarial Eq]]</f>
        <v>#DIV/0!</v>
      </c>
      <c r="CC1193" s="139" t="n">
        <f aca="false">DATOS_[[#This Row],[S.BASE]]</f>
        <v>0</v>
      </c>
      <c r="CD1193" s="139" t="n">
        <f aca="false">+SUM(DATOS_[[#This Row],[Conc.Sal.01]:[Conc.Sal.30]])</f>
        <v>0</v>
      </c>
      <c r="CE1193" s="139" t="n">
        <f aca="false">+DATOS_[[#This Row],[SALARIO BASE Ef]]+DATOS_[[#This Row],[Tot COMPL.SAL Ef]]</f>
        <v>0</v>
      </c>
      <c r="CF1193" s="139" t="n">
        <f aca="false">+SUM(DATOS_[[#This Row],[C.Extra.01]:[C.Extra.05]])</f>
        <v>0</v>
      </c>
      <c r="CG1193" s="139" t="n">
        <f aca="false">+DATOS_[[#This Row],[TOTAL SALARIO Ef]]+DATOS_[[#This Row],[Tot Extrasalarial Ef]]</f>
        <v>0</v>
      </c>
      <c r="CH1193" s="140" t="n">
        <f aca="false">MIN(IF(DATOS_[[#This Row],[Fecha Fin Contrato]]="",$D$4,DATOS_[[#This Row],[Fecha Fin Contrato]]),$D$4)-MAX(DATOS_[[#This Row],[Fecha de Contratación]],$D$3)+1</f>
        <v>1</v>
      </c>
      <c r="CI1193" s="141" t="str">
        <f aca="false">IF(COUNTIFS(DATOS_[id],DATOS_[[#This Row],[id]])&gt;1,DATOS_[[#This Row],[id]],"")</f>
        <v/>
      </c>
      <c r="CJ1193" s="141" t="n">
        <f aca="false">(Inicio!$G$10-DATOS_[[#This Row],[Fecha Nacimiento]])/365.25</f>
        <v>0</v>
      </c>
      <c r="CK1193" s="141" t="n">
        <f aca="false">(Inicio!$G$10-DATOS_[[#This Row],[Fecha de Antigüedad]])/365.25</f>
        <v>0</v>
      </c>
      <c r="CL1193" s="141" t="e">
        <f aca="false">+VLOOKUP(DATOS_[[#This Row],[Clave de Contrato]],TblTiposContrato13[],3,0)</f>
        <v>#N/A</v>
      </c>
      <c r="CM1193" s="141" t="e">
        <f aca="false">+VLOOKUP(DATOS_[[#This Row],[Clave de Contrato]],TblTiposContrato13[],4,0)</f>
        <v>#N/A</v>
      </c>
      <c r="CN1193" s="141" t="str">
        <f aca="false">VLOOKUP(DATOS_[[#This Row],[Edad]],CONTRATOS!TblRngEdad,2,1)</f>
        <v>20  o menos</v>
      </c>
      <c r="CO1193" s="141" t="str">
        <f aca="false">VLOOKUP(DATOS_[[#This Row],[Antigüedad]],TblRngAntg14[],2,1)</f>
        <v>0 a 1 años</v>
      </c>
    </row>
    <row r="1194" customFormat="false" ht="13.8" hidden="false" customHeight="false" outlineLevel="0" collapsed="false">
      <c r="D1194" s="128"/>
      <c r="E1194" s="129"/>
      <c r="F1194" s="129"/>
      <c r="G1194" s="129"/>
      <c r="H1194" s="130"/>
      <c r="I1194" s="131"/>
      <c r="J1194" s="128"/>
      <c r="K1194" s="132"/>
      <c r="L1194" s="132"/>
      <c r="M1194" s="133"/>
      <c r="N1194" s="133"/>
      <c r="O1194" s="133"/>
      <c r="P1194" s="129"/>
      <c r="Z1194" s="74"/>
      <c r="AA1194" s="75"/>
      <c r="AB1194" s="75"/>
      <c r="AC1194" s="129"/>
      <c r="AD1194" s="134"/>
      <c r="AE1194" s="134"/>
      <c r="AF1194" s="134"/>
      <c r="AG1194" s="134"/>
      <c r="AH1194" s="134"/>
      <c r="AI1194" s="134"/>
      <c r="AJ1194" s="134"/>
      <c r="AK1194" s="134"/>
      <c r="AL1194" s="134"/>
      <c r="AM1194" s="134"/>
      <c r="AN1194" s="134"/>
      <c r="AO1194" s="134"/>
      <c r="AP1194" s="134"/>
      <c r="AQ1194" s="134"/>
      <c r="AR1194" s="134"/>
      <c r="AS1194" s="134"/>
      <c r="AT1194" s="134"/>
      <c r="AU1194" s="134"/>
      <c r="AV1194" s="134"/>
      <c r="AW1194" s="134"/>
      <c r="AX1194" s="134"/>
      <c r="AY1194" s="134"/>
      <c r="AZ1194" s="134"/>
      <c r="BA1194" s="134"/>
      <c r="BB1194" s="134"/>
      <c r="BC1194" s="134"/>
      <c r="BD1194" s="134"/>
      <c r="BE1194" s="134"/>
      <c r="BF1194" s="134"/>
      <c r="BG1194" s="134"/>
      <c r="BH1194" s="134"/>
      <c r="BI1194" s="134"/>
      <c r="BJ1194" s="134"/>
      <c r="BK1194" s="134"/>
      <c r="BL1194" s="134"/>
      <c r="BM1194" s="135"/>
      <c r="BN1194" s="136" t="n">
        <f aca="false">+MAX($D$3,DATOS_[[#This Row],[Fecha Inicio Sit. Contract.]])</f>
        <v>0</v>
      </c>
      <c r="BO1194" s="136" t="n">
        <f aca="false">+MIN($D$4,DATOS_[[#This Row],[Fecha Fin Sit. Contract.]])</f>
        <v>0</v>
      </c>
      <c r="BP1194" s="137" t="n">
        <f aca="false">+DATOS_[[#This Row],[% de jornada]]*IF(DATOS_[[#This Row],[% jornada reducida]]="",1,DATOS_[[#This Row],[% jornada reducida]])</f>
        <v>0</v>
      </c>
      <c r="BQ1194" s="137" t="n">
        <f aca="false">+(DATOS_[[#This Row],[F.fin.cal]]-DATOS_[[#This Row],[F.ini.cal]]+1)/($D$4-$D$3+1)</f>
        <v>1</v>
      </c>
      <c r="BR1194" s="137" t="str">
        <f aca="false">IF(OR(AND(DATOS_[[#This Row],[Fecha Fin Contrato]]&lt;$D$3,DATOS_[[#This Row],[Fecha Fin Contrato]]&lt;&gt;""),DATOS_[[#This Row],[Fecha de Contratación]]&gt;$D$4),"Fuera","Dentro")</f>
        <v>Dentro</v>
      </c>
      <c r="BS1194" s="137" t="str">
        <f aca="false" t="array" ref="BS1194:BS1194">IF(MAX(IF(DATOS_[id]=DATOS_[[#This Row],[id]],DATOS_[F.fin.cal]))=DATOS_[[#This Row],[F.fin.cal]],"Sí","NO")</f>
        <v>Sí</v>
      </c>
      <c r="BT1194" s="137" t="str">
        <f aca="false">IF(AND(DATOS_[[#This Row],[% normaliz]]&lt;&gt;1,DATOS_[[#This Row],[% anualiz]]=1),"Sí","NO")</f>
        <v>Sí</v>
      </c>
      <c r="BU1194" s="137" t="str">
        <f aca="false">IF(AND(DATOS_[[#This Row],[% normaliz]]=1,DATOS_[[#This Row],[% anualiz]]&lt;&gt;1),"Sí","NO")</f>
        <v>NO</v>
      </c>
      <c r="BV1194" s="137" t="str">
        <f aca="false">IF(AND(DATOS_[[#This Row],[% normaliz]]&lt;&gt;1,DATOS_[[#This Row],[% anualiz]]&lt;&gt;1),"Sí","NO")</f>
        <v>NO</v>
      </c>
      <c r="BW1194" s="137" t="str">
        <f aca="false">+IF(DATOS_[[#This Row],[% normaliz]]*DATOS_[[#This Row],[% anualiz]]=1,"NO","Sí")</f>
        <v>Sí</v>
      </c>
      <c r="BX1194" s="138" t="e">
        <f aca="false">(DATOS_[[#This Row],[S.BASE]]*(1/DATOS_[[#This Row],[% normaliz]])*(1/DATOS_[[#This Row],[% anualiz]]))*IF(DATOS_[[#This Row],[Check Equiparado]]="Sí",1,0)</f>
        <v>#DIV/0!</v>
      </c>
      <c r="BY1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4" s="138" t="e">
        <f aca="false">+DATOS_[[#This Row],[SALARIO BASE Eq]]+DATOS_[[#This Row],[Tot COMPL.SAL Eq]]</f>
        <v>#DIV/0!</v>
      </c>
      <c r="CA1194" s="138" t="e">
        <f aca="false" t="array" ref="CA1194:CA1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4" s="138" t="e">
        <f aca="false">+DATOS_[[#This Row],[TOTAL SALARIO Eq]]+DATOS_[[#This Row],[Tot Extrasalarial Eq]]</f>
        <v>#DIV/0!</v>
      </c>
      <c r="CC1194" s="139" t="n">
        <f aca="false">DATOS_[[#This Row],[S.BASE]]</f>
        <v>0</v>
      </c>
      <c r="CD1194" s="139" t="n">
        <f aca="false">+SUM(DATOS_[[#This Row],[Conc.Sal.01]:[Conc.Sal.30]])</f>
        <v>0</v>
      </c>
      <c r="CE1194" s="139" t="n">
        <f aca="false">+DATOS_[[#This Row],[SALARIO BASE Ef]]+DATOS_[[#This Row],[Tot COMPL.SAL Ef]]</f>
        <v>0</v>
      </c>
      <c r="CF1194" s="139" t="n">
        <f aca="false">+SUM(DATOS_[[#This Row],[C.Extra.01]:[C.Extra.05]])</f>
        <v>0</v>
      </c>
      <c r="CG1194" s="139" t="n">
        <f aca="false">+DATOS_[[#This Row],[TOTAL SALARIO Ef]]+DATOS_[[#This Row],[Tot Extrasalarial Ef]]</f>
        <v>0</v>
      </c>
      <c r="CH1194" s="140" t="n">
        <f aca="false">MIN(IF(DATOS_[[#This Row],[Fecha Fin Contrato]]="",$D$4,DATOS_[[#This Row],[Fecha Fin Contrato]]),$D$4)-MAX(DATOS_[[#This Row],[Fecha de Contratación]],$D$3)+1</f>
        <v>1</v>
      </c>
      <c r="CI1194" s="141" t="str">
        <f aca="false">IF(COUNTIFS(DATOS_[id],DATOS_[[#This Row],[id]])&gt;1,DATOS_[[#This Row],[id]],"")</f>
        <v/>
      </c>
      <c r="CJ1194" s="141" t="n">
        <f aca="false">(Inicio!$G$10-DATOS_[[#This Row],[Fecha Nacimiento]])/365.25</f>
        <v>0</v>
      </c>
      <c r="CK1194" s="141" t="n">
        <f aca="false">(Inicio!$G$10-DATOS_[[#This Row],[Fecha de Antigüedad]])/365.25</f>
        <v>0</v>
      </c>
      <c r="CL1194" s="141" t="e">
        <f aca="false">+VLOOKUP(DATOS_[[#This Row],[Clave de Contrato]],TblTiposContrato13[],3,0)</f>
        <v>#N/A</v>
      </c>
      <c r="CM1194" s="141" t="e">
        <f aca="false">+VLOOKUP(DATOS_[[#This Row],[Clave de Contrato]],TblTiposContrato13[],4,0)</f>
        <v>#N/A</v>
      </c>
      <c r="CN1194" s="141" t="str">
        <f aca="false">VLOOKUP(DATOS_[[#This Row],[Edad]],CONTRATOS!TblRngEdad,2,1)</f>
        <v>20  o menos</v>
      </c>
      <c r="CO1194" s="141" t="str">
        <f aca="false">VLOOKUP(DATOS_[[#This Row],[Antigüedad]],TblRngAntg14[],2,1)</f>
        <v>0 a 1 años</v>
      </c>
    </row>
    <row r="1195" customFormat="false" ht="13.8" hidden="false" customHeight="false" outlineLevel="0" collapsed="false">
      <c r="D1195" s="128"/>
      <c r="E1195" s="129"/>
      <c r="F1195" s="129"/>
      <c r="G1195" s="129"/>
      <c r="H1195" s="130"/>
      <c r="I1195" s="131"/>
      <c r="J1195" s="128"/>
      <c r="K1195" s="132"/>
      <c r="L1195" s="132"/>
      <c r="M1195" s="133"/>
      <c r="N1195" s="133"/>
      <c r="O1195" s="133"/>
      <c r="P1195" s="129"/>
      <c r="Z1195" s="74"/>
      <c r="AA1195" s="75"/>
      <c r="AB1195" s="75"/>
      <c r="AC1195" s="129"/>
      <c r="AD1195" s="134"/>
      <c r="AE1195" s="134"/>
      <c r="AF1195" s="134"/>
      <c r="AG1195" s="134"/>
      <c r="AH1195" s="134"/>
      <c r="AI1195" s="134"/>
      <c r="AJ1195" s="134"/>
      <c r="AK1195" s="134"/>
      <c r="AL1195" s="134"/>
      <c r="AM1195" s="134"/>
      <c r="AN1195" s="134"/>
      <c r="AO1195" s="134"/>
      <c r="AP1195" s="134"/>
      <c r="AQ1195" s="134"/>
      <c r="AR1195" s="134"/>
      <c r="AS1195" s="134"/>
      <c r="AT1195" s="134"/>
      <c r="AU1195" s="134"/>
      <c r="AV1195" s="134"/>
      <c r="AW1195" s="134"/>
      <c r="AX1195" s="134"/>
      <c r="AY1195" s="134"/>
      <c r="AZ1195" s="134"/>
      <c r="BA1195" s="134"/>
      <c r="BB1195" s="134"/>
      <c r="BC1195" s="134"/>
      <c r="BD1195" s="134"/>
      <c r="BE1195" s="134"/>
      <c r="BF1195" s="134"/>
      <c r="BG1195" s="134"/>
      <c r="BH1195" s="134"/>
      <c r="BI1195" s="134"/>
      <c r="BJ1195" s="134"/>
      <c r="BK1195" s="134"/>
      <c r="BL1195" s="134"/>
      <c r="BM1195" s="135"/>
      <c r="BN1195" s="136" t="n">
        <f aca="false">+MAX($D$3,DATOS_[[#This Row],[Fecha Inicio Sit. Contract.]])</f>
        <v>0</v>
      </c>
      <c r="BO1195" s="136" t="n">
        <f aca="false">+MIN($D$4,DATOS_[[#This Row],[Fecha Fin Sit. Contract.]])</f>
        <v>0</v>
      </c>
      <c r="BP1195" s="137" t="n">
        <f aca="false">+DATOS_[[#This Row],[% de jornada]]*IF(DATOS_[[#This Row],[% jornada reducida]]="",1,DATOS_[[#This Row],[% jornada reducida]])</f>
        <v>0</v>
      </c>
      <c r="BQ1195" s="137" t="n">
        <f aca="false">+(DATOS_[[#This Row],[F.fin.cal]]-DATOS_[[#This Row],[F.ini.cal]]+1)/($D$4-$D$3+1)</f>
        <v>1</v>
      </c>
      <c r="BR1195" s="137" t="str">
        <f aca="false">IF(OR(AND(DATOS_[[#This Row],[Fecha Fin Contrato]]&lt;$D$3,DATOS_[[#This Row],[Fecha Fin Contrato]]&lt;&gt;""),DATOS_[[#This Row],[Fecha de Contratación]]&gt;$D$4),"Fuera","Dentro")</f>
        <v>Dentro</v>
      </c>
      <c r="BS1195" s="137" t="str">
        <f aca="false" t="array" ref="BS1195:BS1195">IF(MAX(IF(DATOS_[id]=DATOS_[[#This Row],[id]],DATOS_[F.fin.cal]))=DATOS_[[#This Row],[F.fin.cal]],"Sí","NO")</f>
        <v>Sí</v>
      </c>
      <c r="BT1195" s="137" t="str">
        <f aca="false">IF(AND(DATOS_[[#This Row],[% normaliz]]&lt;&gt;1,DATOS_[[#This Row],[% anualiz]]=1),"Sí","NO")</f>
        <v>Sí</v>
      </c>
      <c r="BU1195" s="137" t="str">
        <f aca="false">IF(AND(DATOS_[[#This Row],[% normaliz]]=1,DATOS_[[#This Row],[% anualiz]]&lt;&gt;1),"Sí","NO")</f>
        <v>NO</v>
      </c>
      <c r="BV1195" s="137" t="str">
        <f aca="false">IF(AND(DATOS_[[#This Row],[% normaliz]]&lt;&gt;1,DATOS_[[#This Row],[% anualiz]]&lt;&gt;1),"Sí","NO")</f>
        <v>NO</v>
      </c>
      <c r="BW1195" s="137" t="str">
        <f aca="false">+IF(DATOS_[[#This Row],[% normaliz]]*DATOS_[[#This Row],[% anualiz]]=1,"NO","Sí")</f>
        <v>Sí</v>
      </c>
      <c r="BX1195" s="138" t="e">
        <f aca="false">(DATOS_[[#This Row],[S.BASE]]*(1/DATOS_[[#This Row],[% normaliz]])*(1/DATOS_[[#This Row],[% anualiz]]))*IF(DATOS_[[#This Row],[Check Equiparado]]="Sí",1,0)</f>
        <v>#DIV/0!</v>
      </c>
      <c r="BY1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5" s="138" t="e">
        <f aca="false">+DATOS_[[#This Row],[SALARIO BASE Eq]]+DATOS_[[#This Row],[Tot COMPL.SAL Eq]]</f>
        <v>#DIV/0!</v>
      </c>
      <c r="CA1195" s="138" t="e">
        <f aca="false" t="array" ref="CA1195:CA1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5" s="138" t="e">
        <f aca="false">+DATOS_[[#This Row],[TOTAL SALARIO Eq]]+DATOS_[[#This Row],[Tot Extrasalarial Eq]]</f>
        <v>#DIV/0!</v>
      </c>
      <c r="CC1195" s="139" t="n">
        <f aca="false">DATOS_[[#This Row],[S.BASE]]</f>
        <v>0</v>
      </c>
      <c r="CD1195" s="139" t="n">
        <f aca="false">+SUM(DATOS_[[#This Row],[Conc.Sal.01]:[Conc.Sal.30]])</f>
        <v>0</v>
      </c>
      <c r="CE1195" s="139" t="n">
        <f aca="false">+DATOS_[[#This Row],[SALARIO BASE Ef]]+DATOS_[[#This Row],[Tot COMPL.SAL Ef]]</f>
        <v>0</v>
      </c>
      <c r="CF1195" s="139" t="n">
        <f aca="false">+SUM(DATOS_[[#This Row],[C.Extra.01]:[C.Extra.05]])</f>
        <v>0</v>
      </c>
      <c r="CG1195" s="139" t="n">
        <f aca="false">+DATOS_[[#This Row],[TOTAL SALARIO Ef]]+DATOS_[[#This Row],[Tot Extrasalarial Ef]]</f>
        <v>0</v>
      </c>
      <c r="CH1195" s="140" t="n">
        <f aca="false">MIN(IF(DATOS_[[#This Row],[Fecha Fin Contrato]]="",$D$4,DATOS_[[#This Row],[Fecha Fin Contrato]]),$D$4)-MAX(DATOS_[[#This Row],[Fecha de Contratación]],$D$3)+1</f>
        <v>1</v>
      </c>
      <c r="CI1195" s="141" t="str">
        <f aca="false">IF(COUNTIFS(DATOS_[id],DATOS_[[#This Row],[id]])&gt;1,DATOS_[[#This Row],[id]],"")</f>
        <v/>
      </c>
      <c r="CJ1195" s="141" t="n">
        <f aca="false">(Inicio!$G$10-DATOS_[[#This Row],[Fecha Nacimiento]])/365.25</f>
        <v>0</v>
      </c>
      <c r="CK1195" s="141" t="n">
        <f aca="false">(Inicio!$G$10-DATOS_[[#This Row],[Fecha de Antigüedad]])/365.25</f>
        <v>0</v>
      </c>
      <c r="CL1195" s="141" t="e">
        <f aca="false">+VLOOKUP(DATOS_[[#This Row],[Clave de Contrato]],TblTiposContrato13[],3,0)</f>
        <v>#N/A</v>
      </c>
      <c r="CM1195" s="141" t="e">
        <f aca="false">+VLOOKUP(DATOS_[[#This Row],[Clave de Contrato]],TblTiposContrato13[],4,0)</f>
        <v>#N/A</v>
      </c>
      <c r="CN1195" s="141" t="str">
        <f aca="false">VLOOKUP(DATOS_[[#This Row],[Edad]],CONTRATOS!TblRngEdad,2,1)</f>
        <v>20  o menos</v>
      </c>
      <c r="CO1195" s="141" t="str">
        <f aca="false">VLOOKUP(DATOS_[[#This Row],[Antigüedad]],TblRngAntg14[],2,1)</f>
        <v>0 a 1 años</v>
      </c>
    </row>
    <row r="1196" customFormat="false" ht="13.8" hidden="false" customHeight="false" outlineLevel="0" collapsed="false">
      <c r="D1196" s="128"/>
      <c r="E1196" s="129"/>
      <c r="F1196" s="129"/>
      <c r="G1196" s="129"/>
      <c r="H1196" s="130"/>
      <c r="I1196" s="131"/>
      <c r="J1196" s="128"/>
      <c r="K1196" s="132"/>
      <c r="L1196" s="132"/>
      <c r="M1196" s="133"/>
      <c r="N1196" s="133"/>
      <c r="O1196" s="133"/>
      <c r="P1196" s="129"/>
      <c r="Z1196" s="74"/>
      <c r="AA1196" s="75"/>
      <c r="AB1196" s="75"/>
      <c r="AC1196" s="129"/>
      <c r="AD1196" s="134"/>
      <c r="AE1196" s="134"/>
      <c r="AF1196" s="134"/>
      <c r="AG1196" s="134"/>
      <c r="AH1196" s="134"/>
      <c r="AI1196" s="134"/>
      <c r="AJ1196" s="134"/>
      <c r="AK1196" s="134"/>
      <c r="AL1196" s="134"/>
      <c r="AM1196" s="134"/>
      <c r="AN1196" s="134"/>
      <c r="AO1196" s="134"/>
      <c r="AP1196" s="134"/>
      <c r="AQ1196" s="134"/>
      <c r="AR1196" s="134"/>
      <c r="AS1196" s="134"/>
      <c r="AT1196" s="134"/>
      <c r="AU1196" s="134"/>
      <c r="AV1196" s="134"/>
      <c r="AW1196" s="134"/>
      <c r="AX1196" s="134"/>
      <c r="AY1196" s="134"/>
      <c r="AZ1196" s="134"/>
      <c r="BA1196" s="134"/>
      <c r="BB1196" s="134"/>
      <c r="BC1196" s="134"/>
      <c r="BD1196" s="134"/>
      <c r="BE1196" s="134"/>
      <c r="BF1196" s="134"/>
      <c r="BG1196" s="134"/>
      <c r="BH1196" s="134"/>
      <c r="BI1196" s="134"/>
      <c r="BJ1196" s="134"/>
      <c r="BK1196" s="134"/>
      <c r="BL1196" s="134"/>
      <c r="BM1196" s="135"/>
      <c r="BN1196" s="136" t="n">
        <f aca="false">+MAX($D$3,DATOS_[[#This Row],[Fecha Inicio Sit. Contract.]])</f>
        <v>0</v>
      </c>
      <c r="BO1196" s="136" t="n">
        <f aca="false">+MIN($D$4,DATOS_[[#This Row],[Fecha Fin Sit. Contract.]])</f>
        <v>0</v>
      </c>
      <c r="BP1196" s="137" t="n">
        <f aca="false">+DATOS_[[#This Row],[% de jornada]]*IF(DATOS_[[#This Row],[% jornada reducida]]="",1,DATOS_[[#This Row],[% jornada reducida]])</f>
        <v>0</v>
      </c>
      <c r="BQ1196" s="137" t="n">
        <f aca="false">+(DATOS_[[#This Row],[F.fin.cal]]-DATOS_[[#This Row],[F.ini.cal]]+1)/($D$4-$D$3+1)</f>
        <v>1</v>
      </c>
      <c r="BR1196" s="137" t="str">
        <f aca="false">IF(OR(AND(DATOS_[[#This Row],[Fecha Fin Contrato]]&lt;$D$3,DATOS_[[#This Row],[Fecha Fin Contrato]]&lt;&gt;""),DATOS_[[#This Row],[Fecha de Contratación]]&gt;$D$4),"Fuera","Dentro")</f>
        <v>Dentro</v>
      </c>
      <c r="BS1196" s="137" t="str">
        <f aca="false" t="array" ref="BS1196:BS1196">IF(MAX(IF(DATOS_[id]=DATOS_[[#This Row],[id]],DATOS_[F.fin.cal]))=DATOS_[[#This Row],[F.fin.cal]],"Sí","NO")</f>
        <v>Sí</v>
      </c>
      <c r="BT1196" s="137" t="str">
        <f aca="false">IF(AND(DATOS_[[#This Row],[% normaliz]]&lt;&gt;1,DATOS_[[#This Row],[% anualiz]]=1),"Sí","NO")</f>
        <v>Sí</v>
      </c>
      <c r="BU1196" s="137" t="str">
        <f aca="false">IF(AND(DATOS_[[#This Row],[% normaliz]]=1,DATOS_[[#This Row],[% anualiz]]&lt;&gt;1),"Sí","NO")</f>
        <v>NO</v>
      </c>
      <c r="BV1196" s="137" t="str">
        <f aca="false">IF(AND(DATOS_[[#This Row],[% normaliz]]&lt;&gt;1,DATOS_[[#This Row],[% anualiz]]&lt;&gt;1),"Sí","NO")</f>
        <v>NO</v>
      </c>
      <c r="BW1196" s="137" t="str">
        <f aca="false">+IF(DATOS_[[#This Row],[% normaliz]]*DATOS_[[#This Row],[% anualiz]]=1,"NO","Sí")</f>
        <v>Sí</v>
      </c>
      <c r="BX1196" s="138" t="e">
        <f aca="false">(DATOS_[[#This Row],[S.BASE]]*(1/DATOS_[[#This Row],[% normaliz]])*(1/DATOS_[[#This Row],[% anualiz]]))*IF(DATOS_[[#This Row],[Check Equiparado]]="Sí",1,0)</f>
        <v>#DIV/0!</v>
      </c>
      <c r="BY1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6" s="138" t="e">
        <f aca="false">+DATOS_[[#This Row],[SALARIO BASE Eq]]+DATOS_[[#This Row],[Tot COMPL.SAL Eq]]</f>
        <v>#DIV/0!</v>
      </c>
      <c r="CA1196" s="138" t="e">
        <f aca="false" t="array" ref="CA1196:CA1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6" s="138" t="e">
        <f aca="false">+DATOS_[[#This Row],[TOTAL SALARIO Eq]]+DATOS_[[#This Row],[Tot Extrasalarial Eq]]</f>
        <v>#DIV/0!</v>
      </c>
      <c r="CC1196" s="139" t="n">
        <f aca="false">DATOS_[[#This Row],[S.BASE]]</f>
        <v>0</v>
      </c>
      <c r="CD1196" s="139" t="n">
        <f aca="false">+SUM(DATOS_[[#This Row],[Conc.Sal.01]:[Conc.Sal.30]])</f>
        <v>0</v>
      </c>
      <c r="CE1196" s="139" t="n">
        <f aca="false">+DATOS_[[#This Row],[SALARIO BASE Ef]]+DATOS_[[#This Row],[Tot COMPL.SAL Ef]]</f>
        <v>0</v>
      </c>
      <c r="CF1196" s="139" t="n">
        <f aca="false">+SUM(DATOS_[[#This Row],[C.Extra.01]:[C.Extra.05]])</f>
        <v>0</v>
      </c>
      <c r="CG1196" s="139" t="n">
        <f aca="false">+DATOS_[[#This Row],[TOTAL SALARIO Ef]]+DATOS_[[#This Row],[Tot Extrasalarial Ef]]</f>
        <v>0</v>
      </c>
      <c r="CH1196" s="140" t="n">
        <f aca="false">MIN(IF(DATOS_[[#This Row],[Fecha Fin Contrato]]="",$D$4,DATOS_[[#This Row],[Fecha Fin Contrato]]),$D$4)-MAX(DATOS_[[#This Row],[Fecha de Contratación]],$D$3)+1</f>
        <v>1</v>
      </c>
      <c r="CI1196" s="141" t="str">
        <f aca="false">IF(COUNTIFS(DATOS_[id],DATOS_[[#This Row],[id]])&gt;1,DATOS_[[#This Row],[id]],"")</f>
        <v/>
      </c>
      <c r="CJ1196" s="141" t="n">
        <f aca="false">(Inicio!$G$10-DATOS_[[#This Row],[Fecha Nacimiento]])/365.25</f>
        <v>0</v>
      </c>
      <c r="CK1196" s="141" t="n">
        <f aca="false">(Inicio!$G$10-DATOS_[[#This Row],[Fecha de Antigüedad]])/365.25</f>
        <v>0</v>
      </c>
      <c r="CL1196" s="141" t="e">
        <f aca="false">+VLOOKUP(DATOS_[[#This Row],[Clave de Contrato]],TblTiposContrato13[],3,0)</f>
        <v>#N/A</v>
      </c>
      <c r="CM1196" s="141" t="e">
        <f aca="false">+VLOOKUP(DATOS_[[#This Row],[Clave de Contrato]],TblTiposContrato13[],4,0)</f>
        <v>#N/A</v>
      </c>
      <c r="CN1196" s="141" t="str">
        <f aca="false">VLOOKUP(DATOS_[[#This Row],[Edad]],CONTRATOS!TblRngEdad,2,1)</f>
        <v>20  o menos</v>
      </c>
      <c r="CO1196" s="141" t="str">
        <f aca="false">VLOOKUP(DATOS_[[#This Row],[Antigüedad]],TblRngAntg14[],2,1)</f>
        <v>0 a 1 años</v>
      </c>
    </row>
    <row r="1197" customFormat="false" ht="13.8" hidden="false" customHeight="false" outlineLevel="0" collapsed="false">
      <c r="D1197" s="128"/>
      <c r="E1197" s="129"/>
      <c r="F1197" s="129"/>
      <c r="G1197" s="129"/>
      <c r="H1197" s="130"/>
      <c r="I1197" s="131"/>
      <c r="J1197" s="128"/>
      <c r="K1197" s="132"/>
      <c r="L1197" s="132"/>
      <c r="M1197" s="133"/>
      <c r="N1197" s="133"/>
      <c r="O1197" s="133"/>
      <c r="P1197" s="129"/>
      <c r="Z1197" s="74"/>
      <c r="AA1197" s="75"/>
      <c r="AB1197" s="75"/>
      <c r="AC1197" s="129"/>
      <c r="AD1197" s="134"/>
      <c r="AE1197" s="134"/>
      <c r="AF1197" s="134"/>
      <c r="AG1197" s="134"/>
      <c r="AH1197" s="134"/>
      <c r="AI1197" s="134"/>
      <c r="AJ1197" s="134"/>
      <c r="AK1197" s="134"/>
      <c r="AL1197" s="134"/>
      <c r="AM1197" s="134"/>
      <c r="AN1197" s="134"/>
      <c r="AO1197" s="134"/>
      <c r="AP1197" s="134"/>
      <c r="AQ1197" s="134"/>
      <c r="AR1197" s="134"/>
      <c r="AS1197" s="134"/>
      <c r="AT1197" s="134"/>
      <c r="AU1197" s="134"/>
      <c r="AV1197" s="134"/>
      <c r="AW1197" s="134"/>
      <c r="AX1197" s="134"/>
      <c r="AY1197" s="134"/>
      <c r="AZ1197" s="134"/>
      <c r="BA1197" s="134"/>
      <c r="BB1197" s="134"/>
      <c r="BC1197" s="134"/>
      <c r="BD1197" s="134"/>
      <c r="BE1197" s="134"/>
      <c r="BF1197" s="134"/>
      <c r="BG1197" s="134"/>
      <c r="BH1197" s="134"/>
      <c r="BI1197" s="134"/>
      <c r="BJ1197" s="134"/>
      <c r="BK1197" s="134"/>
      <c r="BL1197" s="134"/>
      <c r="BM1197" s="135"/>
      <c r="BN1197" s="136" t="n">
        <f aca="false">+MAX($D$3,DATOS_[[#This Row],[Fecha Inicio Sit. Contract.]])</f>
        <v>0</v>
      </c>
      <c r="BO1197" s="136" t="n">
        <f aca="false">+MIN($D$4,DATOS_[[#This Row],[Fecha Fin Sit. Contract.]])</f>
        <v>0</v>
      </c>
      <c r="BP1197" s="137" t="n">
        <f aca="false">+DATOS_[[#This Row],[% de jornada]]*IF(DATOS_[[#This Row],[% jornada reducida]]="",1,DATOS_[[#This Row],[% jornada reducida]])</f>
        <v>0</v>
      </c>
      <c r="BQ1197" s="137" t="n">
        <f aca="false">+(DATOS_[[#This Row],[F.fin.cal]]-DATOS_[[#This Row],[F.ini.cal]]+1)/($D$4-$D$3+1)</f>
        <v>1</v>
      </c>
      <c r="BR1197" s="137" t="str">
        <f aca="false">IF(OR(AND(DATOS_[[#This Row],[Fecha Fin Contrato]]&lt;$D$3,DATOS_[[#This Row],[Fecha Fin Contrato]]&lt;&gt;""),DATOS_[[#This Row],[Fecha de Contratación]]&gt;$D$4),"Fuera","Dentro")</f>
        <v>Dentro</v>
      </c>
      <c r="BS1197" s="137" t="str">
        <f aca="false" t="array" ref="BS1197:BS1197">IF(MAX(IF(DATOS_[id]=DATOS_[[#This Row],[id]],DATOS_[F.fin.cal]))=DATOS_[[#This Row],[F.fin.cal]],"Sí","NO")</f>
        <v>Sí</v>
      </c>
      <c r="BT1197" s="137" t="str">
        <f aca="false">IF(AND(DATOS_[[#This Row],[% normaliz]]&lt;&gt;1,DATOS_[[#This Row],[% anualiz]]=1),"Sí","NO")</f>
        <v>Sí</v>
      </c>
      <c r="BU1197" s="137" t="str">
        <f aca="false">IF(AND(DATOS_[[#This Row],[% normaliz]]=1,DATOS_[[#This Row],[% anualiz]]&lt;&gt;1),"Sí","NO")</f>
        <v>NO</v>
      </c>
      <c r="BV1197" s="137" t="str">
        <f aca="false">IF(AND(DATOS_[[#This Row],[% normaliz]]&lt;&gt;1,DATOS_[[#This Row],[% anualiz]]&lt;&gt;1),"Sí","NO")</f>
        <v>NO</v>
      </c>
      <c r="BW1197" s="137" t="str">
        <f aca="false">+IF(DATOS_[[#This Row],[% normaliz]]*DATOS_[[#This Row],[% anualiz]]=1,"NO","Sí")</f>
        <v>Sí</v>
      </c>
      <c r="BX1197" s="138" t="e">
        <f aca="false">(DATOS_[[#This Row],[S.BASE]]*(1/DATOS_[[#This Row],[% normaliz]])*(1/DATOS_[[#This Row],[% anualiz]]))*IF(DATOS_[[#This Row],[Check Equiparado]]="Sí",1,0)</f>
        <v>#DIV/0!</v>
      </c>
      <c r="BY1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7" s="138" t="e">
        <f aca="false">+DATOS_[[#This Row],[SALARIO BASE Eq]]+DATOS_[[#This Row],[Tot COMPL.SAL Eq]]</f>
        <v>#DIV/0!</v>
      </c>
      <c r="CA1197" s="138" t="e">
        <f aca="false" t="array" ref="CA1197:CA1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7" s="138" t="e">
        <f aca="false">+DATOS_[[#This Row],[TOTAL SALARIO Eq]]+DATOS_[[#This Row],[Tot Extrasalarial Eq]]</f>
        <v>#DIV/0!</v>
      </c>
      <c r="CC1197" s="139" t="n">
        <f aca="false">DATOS_[[#This Row],[S.BASE]]</f>
        <v>0</v>
      </c>
      <c r="CD1197" s="139" t="n">
        <f aca="false">+SUM(DATOS_[[#This Row],[Conc.Sal.01]:[Conc.Sal.30]])</f>
        <v>0</v>
      </c>
      <c r="CE1197" s="139" t="n">
        <f aca="false">+DATOS_[[#This Row],[SALARIO BASE Ef]]+DATOS_[[#This Row],[Tot COMPL.SAL Ef]]</f>
        <v>0</v>
      </c>
      <c r="CF1197" s="139" t="n">
        <f aca="false">+SUM(DATOS_[[#This Row],[C.Extra.01]:[C.Extra.05]])</f>
        <v>0</v>
      </c>
      <c r="CG1197" s="139" t="n">
        <f aca="false">+DATOS_[[#This Row],[TOTAL SALARIO Ef]]+DATOS_[[#This Row],[Tot Extrasalarial Ef]]</f>
        <v>0</v>
      </c>
      <c r="CH1197" s="140" t="n">
        <f aca="false">MIN(IF(DATOS_[[#This Row],[Fecha Fin Contrato]]="",$D$4,DATOS_[[#This Row],[Fecha Fin Contrato]]),$D$4)-MAX(DATOS_[[#This Row],[Fecha de Contratación]],$D$3)+1</f>
        <v>1</v>
      </c>
      <c r="CI1197" s="141" t="str">
        <f aca="false">IF(COUNTIFS(DATOS_[id],DATOS_[[#This Row],[id]])&gt;1,DATOS_[[#This Row],[id]],"")</f>
        <v/>
      </c>
      <c r="CJ1197" s="141" t="n">
        <f aca="false">(Inicio!$G$10-DATOS_[[#This Row],[Fecha Nacimiento]])/365.25</f>
        <v>0</v>
      </c>
      <c r="CK1197" s="141" t="n">
        <f aca="false">(Inicio!$G$10-DATOS_[[#This Row],[Fecha de Antigüedad]])/365.25</f>
        <v>0</v>
      </c>
      <c r="CL1197" s="141" t="e">
        <f aca="false">+VLOOKUP(DATOS_[[#This Row],[Clave de Contrato]],TblTiposContrato13[],3,0)</f>
        <v>#N/A</v>
      </c>
      <c r="CM1197" s="141" t="e">
        <f aca="false">+VLOOKUP(DATOS_[[#This Row],[Clave de Contrato]],TblTiposContrato13[],4,0)</f>
        <v>#N/A</v>
      </c>
      <c r="CN1197" s="141" t="str">
        <f aca="false">VLOOKUP(DATOS_[[#This Row],[Edad]],CONTRATOS!TblRngEdad,2,1)</f>
        <v>20  o menos</v>
      </c>
      <c r="CO1197" s="141" t="str">
        <f aca="false">VLOOKUP(DATOS_[[#This Row],[Antigüedad]],TblRngAntg14[],2,1)</f>
        <v>0 a 1 años</v>
      </c>
    </row>
    <row r="1198" customFormat="false" ht="13.8" hidden="false" customHeight="false" outlineLevel="0" collapsed="false">
      <c r="D1198" s="128"/>
      <c r="E1198" s="129"/>
      <c r="F1198" s="129"/>
      <c r="G1198" s="129"/>
      <c r="H1198" s="130"/>
      <c r="I1198" s="131"/>
      <c r="J1198" s="128"/>
      <c r="K1198" s="132"/>
      <c r="L1198" s="132"/>
      <c r="M1198" s="133"/>
      <c r="N1198" s="133"/>
      <c r="O1198" s="133"/>
      <c r="P1198" s="129"/>
      <c r="Z1198" s="74"/>
      <c r="AA1198" s="75"/>
      <c r="AB1198" s="75"/>
      <c r="AC1198" s="129"/>
      <c r="AD1198" s="134"/>
      <c r="AE1198" s="134"/>
      <c r="AF1198" s="134"/>
      <c r="AG1198" s="134"/>
      <c r="AH1198" s="134"/>
      <c r="AI1198" s="134"/>
      <c r="AJ1198" s="134"/>
      <c r="AK1198" s="134"/>
      <c r="AL1198" s="134"/>
      <c r="AM1198" s="134"/>
      <c r="AN1198" s="134"/>
      <c r="AO1198" s="134"/>
      <c r="AP1198" s="134"/>
      <c r="AQ1198" s="134"/>
      <c r="AR1198" s="134"/>
      <c r="AS1198" s="134"/>
      <c r="AT1198" s="134"/>
      <c r="AU1198" s="134"/>
      <c r="AV1198" s="134"/>
      <c r="AW1198" s="134"/>
      <c r="AX1198" s="134"/>
      <c r="AY1198" s="134"/>
      <c r="AZ1198" s="134"/>
      <c r="BA1198" s="134"/>
      <c r="BB1198" s="134"/>
      <c r="BC1198" s="134"/>
      <c r="BD1198" s="134"/>
      <c r="BE1198" s="134"/>
      <c r="BF1198" s="134"/>
      <c r="BG1198" s="134"/>
      <c r="BH1198" s="134"/>
      <c r="BI1198" s="134"/>
      <c r="BJ1198" s="134"/>
      <c r="BK1198" s="134"/>
      <c r="BL1198" s="134"/>
      <c r="BM1198" s="135"/>
      <c r="BN1198" s="136" t="n">
        <f aca="false">+MAX($D$3,DATOS_[[#This Row],[Fecha Inicio Sit. Contract.]])</f>
        <v>0</v>
      </c>
      <c r="BO1198" s="136" t="n">
        <f aca="false">+MIN($D$4,DATOS_[[#This Row],[Fecha Fin Sit. Contract.]])</f>
        <v>0</v>
      </c>
      <c r="BP1198" s="137" t="n">
        <f aca="false">+DATOS_[[#This Row],[% de jornada]]*IF(DATOS_[[#This Row],[% jornada reducida]]="",1,DATOS_[[#This Row],[% jornada reducida]])</f>
        <v>0</v>
      </c>
      <c r="BQ1198" s="137" t="n">
        <f aca="false">+(DATOS_[[#This Row],[F.fin.cal]]-DATOS_[[#This Row],[F.ini.cal]]+1)/($D$4-$D$3+1)</f>
        <v>1</v>
      </c>
      <c r="BR1198" s="137" t="str">
        <f aca="false">IF(OR(AND(DATOS_[[#This Row],[Fecha Fin Contrato]]&lt;$D$3,DATOS_[[#This Row],[Fecha Fin Contrato]]&lt;&gt;""),DATOS_[[#This Row],[Fecha de Contratación]]&gt;$D$4),"Fuera","Dentro")</f>
        <v>Dentro</v>
      </c>
      <c r="BS1198" s="137" t="str">
        <f aca="false" t="array" ref="BS1198:BS1198">IF(MAX(IF(DATOS_[id]=DATOS_[[#This Row],[id]],DATOS_[F.fin.cal]))=DATOS_[[#This Row],[F.fin.cal]],"Sí","NO")</f>
        <v>Sí</v>
      </c>
      <c r="BT1198" s="137" t="str">
        <f aca="false">IF(AND(DATOS_[[#This Row],[% normaliz]]&lt;&gt;1,DATOS_[[#This Row],[% anualiz]]=1),"Sí","NO")</f>
        <v>Sí</v>
      </c>
      <c r="BU1198" s="137" t="str">
        <f aca="false">IF(AND(DATOS_[[#This Row],[% normaliz]]=1,DATOS_[[#This Row],[% anualiz]]&lt;&gt;1),"Sí","NO")</f>
        <v>NO</v>
      </c>
      <c r="BV1198" s="137" t="str">
        <f aca="false">IF(AND(DATOS_[[#This Row],[% normaliz]]&lt;&gt;1,DATOS_[[#This Row],[% anualiz]]&lt;&gt;1),"Sí","NO")</f>
        <v>NO</v>
      </c>
      <c r="BW1198" s="137" t="str">
        <f aca="false">+IF(DATOS_[[#This Row],[% normaliz]]*DATOS_[[#This Row],[% anualiz]]=1,"NO","Sí")</f>
        <v>Sí</v>
      </c>
      <c r="BX1198" s="138" t="e">
        <f aca="false">(DATOS_[[#This Row],[S.BASE]]*(1/DATOS_[[#This Row],[% normaliz]])*(1/DATOS_[[#This Row],[% anualiz]]))*IF(DATOS_[[#This Row],[Check Equiparado]]="Sí",1,0)</f>
        <v>#DIV/0!</v>
      </c>
      <c r="BY1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8" s="138" t="e">
        <f aca="false">+DATOS_[[#This Row],[SALARIO BASE Eq]]+DATOS_[[#This Row],[Tot COMPL.SAL Eq]]</f>
        <v>#DIV/0!</v>
      </c>
      <c r="CA1198" s="138" t="e">
        <f aca="false" t="array" ref="CA1198:CA1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8" s="138" t="e">
        <f aca="false">+DATOS_[[#This Row],[TOTAL SALARIO Eq]]+DATOS_[[#This Row],[Tot Extrasalarial Eq]]</f>
        <v>#DIV/0!</v>
      </c>
      <c r="CC1198" s="139" t="n">
        <f aca="false">DATOS_[[#This Row],[S.BASE]]</f>
        <v>0</v>
      </c>
      <c r="CD1198" s="139" t="n">
        <f aca="false">+SUM(DATOS_[[#This Row],[Conc.Sal.01]:[Conc.Sal.30]])</f>
        <v>0</v>
      </c>
      <c r="CE1198" s="139" t="n">
        <f aca="false">+DATOS_[[#This Row],[SALARIO BASE Ef]]+DATOS_[[#This Row],[Tot COMPL.SAL Ef]]</f>
        <v>0</v>
      </c>
      <c r="CF1198" s="139" t="n">
        <f aca="false">+SUM(DATOS_[[#This Row],[C.Extra.01]:[C.Extra.05]])</f>
        <v>0</v>
      </c>
      <c r="CG1198" s="139" t="n">
        <f aca="false">+DATOS_[[#This Row],[TOTAL SALARIO Ef]]+DATOS_[[#This Row],[Tot Extrasalarial Ef]]</f>
        <v>0</v>
      </c>
      <c r="CH1198" s="140" t="n">
        <f aca="false">MIN(IF(DATOS_[[#This Row],[Fecha Fin Contrato]]="",$D$4,DATOS_[[#This Row],[Fecha Fin Contrato]]),$D$4)-MAX(DATOS_[[#This Row],[Fecha de Contratación]],$D$3)+1</f>
        <v>1</v>
      </c>
      <c r="CI1198" s="141" t="str">
        <f aca="false">IF(COUNTIFS(DATOS_[id],DATOS_[[#This Row],[id]])&gt;1,DATOS_[[#This Row],[id]],"")</f>
        <v/>
      </c>
      <c r="CJ1198" s="141" t="n">
        <f aca="false">(Inicio!$G$10-DATOS_[[#This Row],[Fecha Nacimiento]])/365.25</f>
        <v>0</v>
      </c>
      <c r="CK1198" s="141" t="n">
        <f aca="false">(Inicio!$G$10-DATOS_[[#This Row],[Fecha de Antigüedad]])/365.25</f>
        <v>0</v>
      </c>
      <c r="CL1198" s="141" t="e">
        <f aca="false">+VLOOKUP(DATOS_[[#This Row],[Clave de Contrato]],TblTiposContrato13[],3,0)</f>
        <v>#N/A</v>
      </c>
      <c r="CM1198" s="141" t="e">
        <f aca="false">+VLOOKUP(DATOS_[[#This Row],[Clave de Contrato]],TblTiposContrato13[],4,0)</f>
        <v>#N/A</v>
      </c>
      <c r="CN1198" s="141" t="str">
        <f aca="false">VLOOKUP(DATOS_[[#This Row],[Edad]],CONTRATOS!TblRngEdad,2,1)</f>
        <v>20  o menos</v>
      </c>
      <c r="CO1198" s="141" t="str">
        <f aca="false">VLOOKUP(DATOS_[[#This Row],[Antigüedad]],TblRngAntg14[],2,1)</f>
        <v>0 a 1 años</v>
      </c>
    </row>
    <row r="1199" customFormat="false" ht="13.8" hidden="false" customHeight="false" outlineLevel="0" collapsed="false">
      <c r="D1199" s="128"/>
      <c r="E1199" s="129"/>
      <c r="F1199" s="129"/>
      <c r="G1199" s="129"/>
      <c r="H1199" s="130"/>
      <c r="I1199" s="131"/>
      <c r="J1199" s="128"/>
      <c r="K1199" s="132"/>
      <c r="L1199" s="132"/>
      <c r="M1199" s="133"/>
      <c r="N1199" s="133"/>
      <c r="O1199" s="133"/>
      <c r="P1199" s="129"/>
      <c r="Z1199" s="74"/>
      <c r="AA1199" s="75"/>
      <c r="AB1199" s="75"/>
      <c r="AC1199" s="129"/>
      <c r="AD1199" s="134"/>
      <c r="AE1199" s="134"/>
      <c r="AF1199" s="134"/>
      <c r="AG1199" s="134"/>
      <c r="AH1199" s="134"/>
      <c r="AI1199" s="134"/>
      <c r="AJ1199" s="134"/>
      <c r="AK1199" s="134"/>
      <c r="AL1199" s="134"/>
      <c r="AM1199" s="134"/>
      <c r="AN1199" s="134"/>
      <c r="AO1199" s="134"/>
      <c r="AP1199" s="134"/>
      <c r="AQ1199" s="134"/>
      <c r="AR1199" s="134"/>
      <c r="AS1199" s="134"/>
      <c r="AT1199" s="134"/>
      <c r="AU1199" s="134"/>
      <c r="AV1199" s="134"/>
      <c r="AW1199" s="134"/>
      <c r="AX1199" s="134"/>
      <c r="AY1199" s="134"/>
      <c r="AZ1199" s="134"/>
      <c r="BA1199" s="134"/>
      <c r="BB1199" s="134"/>
      <c r="BC1199" s="134"/>
      <c r="BD1199" s="134"/>
      <c r="BE1199" s="134"/>
      <c r="BF1199" s="134"/>
      <c r="BG1199" s="134"/>
      <c r="BH1199" s="134"/>
      <c r="BI1199" s="134"/>
      <c r="BJ1199" s="134"/>
      <c r="BK1199" s="134"/>
      <c r="BL1199" s="134"/>
      <c r="BM1199" s="135"/>
      <c r="BN1199" s="136" t="n">
        <f aca="false">+MAX($D$3,DATOS_[[#This Row],[Fecha Inicio Sit. Contract.]])</f>
        <v>0</v>
      </c>
      <c r="BO1199" s="136" t="n">
        <f aca="false">+MIN($D$4,DATOS_[[#This Row],[Fecha Fin Sit. Contract.]])</f>
        <v>0</v>
      </c>
      <c r="BP1199" s="137" t="n">
        <f aca="false">+DATOS_[[#This Row],[% de jornada]]*IF(DATOS_[[#This Row],[% jornada reducida]]="",1,DATOS_[[#This Row],[% jornada reducida]])</f>
        <v>0</v>
      </c>
      <c r="BQ1199" s="137" t="n">
        <f aca="false">+(DATOS_[[#This Row],[F.fin.cal]]-DATOS_[[#This Row],[F.ini.cal]]+1)/($D$4-$D$3+1)</f>
        <v>1</v>
      </c>
      <c r="BR1199" s="137" t="str">
        <f aca="false">IF(OR(AND(DATOS_[[#This Row],[Fecha Fin Contrato]]&lt;$D$3,DATOS_[[#This Row],[Fecha Fin Contrato]]&lt;&gt;""),DATOS_[[#This Row],[Fecha de Contratación]]&gt;$D$4),"Fuera","Dentro")</f>
        <v>Dentro</v>
      </c>
      <c r="BS1199" s="137" t="str">
        <f aca="false" t="array" ref="BS1199:BS1199">IF(MAX(IF(DATOS_[id]=DATOS_[[#This Row],[id]],DATOS_[F.fin.cal]))=DATOS_[[#This Row],[F.fin.cal]],"Sí","NO")</f>
        <v>Sí</v>
      </c>
      <c r="BT1199" s="137" t="str">
        <f aca="false">IF(AND(DATOS_[[#This Row],[% normaliz]]&lt;&gt;1,DATOS_[[#This Row],[% anualiz]]=1),"Sí","NO")</f>
        <v>Sí</v>
      </c>
      <c r="BU1199" s="137" t="str">
        <f aca="false">IF(AND(DATOS_[[#This Row],[% normaliz]]=1,DATOS_[[#This Row],[% anualiz]]&lt;&gt;1),"Sí","NO")</f>
        <v>NO</v>
      </c>
      <c r="BV1199" s="137" t="str">
        <f aca="false">IF(AND(DATOS_[[#This Row],[% normaliz]]&lt;&gt;1,DATOS_[[#This Row],[% anualiz]]&lt;&gt;1),"Sí","NO")</f>
        <v>NO</v>
      </c>
      <c r="BW1199" s="137" t="str">
        <f aca="false">+IF(DATOS_[[#This Row],[% normaliz]]*DATOS_[[#This Row],[% anualiz]]=1,"NO","Sí")</f>
        <v>Sí</v>
      </c>
      <c r="BX1199" s="138" t="e">
        <f aca="false">(DATOS_[[#This Row],[S.BASE]]*(1/DATOS_[[#This Row],[% normaliz]])*(1/DATOS_[[#This Row],[% anualiz]]))*IF(DATOS_[[#This Row],[Check Equiparado]]="Sí",1,0)</f>
        <v>#DIV/0!</v>
      </c>
      <c r="BY1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9" s="138" t="e">
        <f aca="false">+DATOS_[[#This Row],[SALARIO BASE Eq]]+DATOS_[[#This Row],[Tot COMPL.SAL Eq]]</f>
        <v>#DIV/0!</v>
      </c>
      <c r="CA1199" s="138" t="e">
        <f aca="false" t="array" ref="CA1199:CA1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9" s="138" t="e">
        <f aca="false">+DATOS_[[#This Row],[TOTAL SALARIO Eq]]+DATOS_[[#This Row],[Tot Extrasalarial Eq]]</f>
        <v>#DIV/0!</v>
      </c>
      <c r="CC1199" s="139" t="n">
        <f aca="false">DATOS_[[#This Row],[S.BASE]]</f>
        <v>0</v>
      </c>
      <c r="CD1199" s="139" t="n">
        <f aca="false">+SUM(DATOS_[[#This Row],[Conc.Sal.01]:[Conc.Sal.30]])</f>
        <v>0</v>
      </c>
      <c r="CE1199" s="139" t="n">
        <f aca="false">+DATOS_[[#This Row],[SALARIO BASE Ef]]+DATOS_[[#This Row],[Tot COMPL.SAL Ef]]</f>
        <v>0</v>
      </c>
      <c r="CF1199" s="139" t="n">
        <f aca="false">+SUM(DATOS_[[#This Row],[C.Extra.01]:[C.Extra.05]])</f>
        <v>0</v>
      </c>
      <c r="CG1199" s="139" t="n">
        <f aca="false">+DATOS_[[#This Row],[TOTAL SALARIO Ef]]+DATOS_[[#This Row],[Tot Extrasalarial Ef]]</f>
        <v>0</v>
      </c>
      <c r="CH1199" s="140" t="n">
        <f aca="false">MIN(IF(DATOS_[[#This Row],[Fecha Fin Contrato]]="",$D$4,DATOS_[[#This Row],[Fecha Fin Contrato]]),$D$4)-MAX(DATOS_[[#This Row],[Fecha de Contratación]],$D$3)+1</f>
        <v>1</v>
      </c>
      <c r="CI1199" s="141" t="str">
        <f aca="false">IF(COUNTIFS(DATOS_[id],DATOS_[[#This Row],[id]])&gt;1,DATOS_[[#This Row],[id]],"")</f>
        <v/>
      </c>
      <c r="CJ1199" s="141" t="n">
        <f aca="false">(Inicio!$G$10-DATOS_[[#This Row],[Fecha Nacimiento]])/365.25</f>
        <v>0</v>
      </c>
      <c r="CK1199" s="141" t="n">
        <f aca="false">(Inicio!$G$10-DATOS_[[#This Row],[Fecha de Antigüedad]])/365.25</f>
        <v>0</v>
      </c>
      <c r="CL1199" s="141" t="e">
        <f aca="false">+VLOOKUP(DATOS_[[#This Row],[Clave de Contrato]],TblTiposContrato13[],3,0)</f>
        <v>#N/A</v>
      </c>
      <c r="CM1199" s="141" t="e">
        <f aca="false">+VLOOKUP(DATOS_[[#This Row],[Clave de Contrato]],TblTiposContrato13[],4,0)</f>
        <v>#N/A</v>
      </c>
      <c r="CN1199" s="141" t="str">
        <f aca="false">VLOOKUP(DATOS_[[#This Row],[Edad]],CONTRATOS!TblRngEdad,2,1)</f>
        <v>20  o menos</v>
      </c>
      <c r="CO1199" s="141" t="str">
        <f aca="false">VLOOKUP(DATOS_[[#This Row],[Antigüedad]],TblRngAntg14[],2,1)</f>
        <v>0 a 1 años</v>
      </c>
    </row>
    <row r="1200" customFormat="false" ht="13.8" hidden="false" customHeight="false" outlineLevel="0" collapsed="false">
      <c r="D1200" s="128"/>
      <c r="E1200" s="129"/>
      <c r="F1200" s="129"/>
      <c r="G1200" s="129"/>
      <c r="H1200" s="130"/>
      <c r="I1200" s="131"/>
      <c r="J1200" s="128"/>
      <c r="K1200" s="132"/>
      <c r="L1200" s="132"/>
      <c r="M1200" s="133"/>
      <c r="N1200" s="133"/>
      <c r="O1200" s="133"/>
      <c r="P1200" s="129"/>
      <c r="Z1200" s="74"/>
      <c r="AA1200" s="75"/>
      <c r="AB1200" s="75"/>
      <c r="AC1200" s="129"/>
      <c r="AD1200" s="134"/>
      <c r="AE1200" s="134"/>
      <c r="AF1200" s="134"/>
      <c r="AG1200" s="134"/>
      <c r="AH1200" s="134"/>
      <c r="AI1200" s="134"/>
      <c r="AJ1200" s="134"/>
      <c r="AK1200" s="134"/>
      <c r="AL1200" s="134"/>
      <c r="AM1200" s="134"/>
      <c r="AN1200" s="134"/>
      <c r="AO1200" s="134"/>
      <c r="AP1200" s="134"/>
      <c r="AQ1200" s="134"/>
      <c r="AR1200" s="134"/>
      <c r="AS1200" s="134"/>
      <c r="AT1200" s="134"/>
      <c r="AU1200" s="134"/>
      <c r="AV1200" s="134"/>
      <c r="AW1200" s="134"/>
      <c r="AX1200" s="134"/>
      <c r="AY1200" s="134"/>
      <c r="AZ1200" s="134"/>
      <c r="BA1200" s="134"/>
      <c r="BB1200" s="134"/>
      <c r="BC1200" s="134"/>
      <c r="BD1200" s="134"/>
      <c r="BE1200" s="134"/>
      <c r="BF1200" s="134"/>
      <c r="BG1200" s="134"/>
      <c r="BH1200" s="134"/>
      <c r="BI1200" s="134"/>
      <c r="BJ1200" s="134"/>
      <c r="BK1200" s="134"/>
      <c r="BL1200" s="134"/>
      <c r="BM1200" s="135"/>
      <c r="BN1200" s="136" t="n">
        <f aca="false">+MAX($D$3,DATOS_[[#This Row],[Fecha Inicio Sit. Contract.]])</f>
        <v>0</v>
      </c>
      <c r="BO1200" s="136" t="n">
        <f aca="false">+MIN($D$4,DATOS_[[#This Row],[Fecha Fin Sit. Contract.]])</f>
        <v>0</v>
      </c>
      <c r="BP1200" s="137" t="n">
        <f aca="false">+DATOS_[[#This Row],[% de jornada]]*IF(DATOS_[[#This Row],[% jornada reducida]]="",1,DATOS_[[#This Row],[% jornada reducida]])</f>
        <v>0</v>
      </c>
      <c r="BQ1200" s="137" t="n">
        <f aca="false">+(DATOS_[[#This Row],[F.fin.cal]]-DATOS_[[#This Row],[F.ini.cal]]+1)/($D$4-$D$3+1)</f>
        <v>1</v>
      </c>
      <c r="BR1200" s="137" t="str">
        <f aca="false">IF(OR(AND(DATOS_[[#This Row],[Fecha Fin Contrato]]&lt;$D$3,DATOS_[[#This Row],[Fecha Fin Contrato]]&lt;&gt;""),DATOS_[[#This Row],[Fecha de Contratación]]&gt;$D$4),"Fuera","Dentro")</f>
        <v>Dentro</v>
      </c>
      <c r="BS1200" s="137" t="str">
        <f aca="false" t="array" ref="BS1200:BS1200">IF(MAX(IF(DATOS_[id]=DATOS_[[#This Row],[id]],DATOS_[F.fin.cal]))=DATOS_[[#This Row],[F.fin.cal]],"Sí","NO")</f>
        <v>Sí</v>
      </c>
      <c r="BT1200" s="137" t="str">
        <f aca="false">IF(AND(DATOS_[[#This Row],[% normaliz]]&lt;&gt;1,DATOS_[[#This Row],[% anualiz]]=1),"Sí","NO")</f>
        <v>Sí</v>
      </c>
      <c r="BU1200" s="137" t="str">
        <f aca="false">IF(AND(DATOS_[[#This Row],[% normaliz]]=1,DATOS_[[#This Row],[% anualiz]]&lt;&gt;1),"Sí","NO")</f>
        <v>NO</v>
      </c>
      <c r="BV1200" s="137" t="str">
        <f aca="false">IF(AND(DATOS_[[#This Row],[% normaliz]]&lt;&gt;1,DATOS_[[#This Row],[% anualiz]]&lt;&gt;1),"Sí","NO")</f>
        <v>NO</v>
      </c>
      <c r="BW1200" s="137" t="str">
        <f aca="false">+IF(DATOS_[[#This Row],[% normaliz]]*DATOS_[[#This Row],[% anualiz]]=1,"NO","Sí")</f>
        <v>Sí</v>
      </c>
      <c r="BX1200" s="138" t="e">
        <f aca="false">(DATOS_[[#This Row],[S.BASE]]*(1/DATOS_[[#This Row],[% normaliz]])*(1/DATOS_[[#This Row],[% anualiz]]))*IF(DATOS_[[#This Row],[Check Equiparado]]="Sí",1,0)</f>
        <v>#DIV/0!</v>
      </c>
      <c r="BY1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0" s="138" t="e">
        <f aca="false">+DATOS_[[#This Row],[SALARIO BASE Eq]]+DATOS_[[#This Row],[Tot COMPL.SAL Eq]]</f>
        <v>#DIV/0!</v>
      </c>
      <c r="CA1200" s="138" t="e">
        <f aca="false" t="array" ref="CA1200:CA1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0" s="138" t="e">
        <f aca="false">+DATOS_[[#This Row],[TOTAL SALARIO Eq]]+DATOS_[[#This Row],[Tot Extrasalarial Eq]]</f>
        <v>#DIV/0!</v>
      </c>
      <c r="CC1200" s="139" t="n">
        <f aca="false">DATOS_[[#This Row],[S.BASE]]</f>
        <v>0</v>
      </c>
      <c r="CD1200" s="139" t="n">
        <f aca="false">+SUM(DATOS_[[#This Row],[Conc.Sal.01]:[Conc.Sal.30]])</f>
        <v>0</v>
      </c>
      <c r="CE1200" s="139" t="n">
        <f aca="false">+DATOS_[[#This Row],[SALARIO BASE Ef]]+DATOS_[[#This Row],[Tot COMPL.SAL Ef]]</f>
        <v>0</v>
      </c>
      <c r="CF1200" s="139" t="n">
        <f aca="false">+SUM(DATOS_[[#This Row],[C.Extra.01]:[C.Extra.05]])</f>
        <v>0</v>
      </c>
      <c r="CG1200" s="139" t="n">
        <f aca="false">+DATOS_[[#This Row],[TOTAL SALARIO Ef]]+DATOS_[[#This Row],[Tot Extrasalarial Ef]]</f>
        <v>0</v>
      </c>
      <c r="CH1200" s="140" t="n">
        <f aca="false">MIN(IF(DATOS_[[#This Row],[Fecha Fin Contrato]]="",$D$4,DATOS_[[#This Row],[Fecha Fin Contrato]]),$D$4)-MAX(DATOS_[[#This Row],[Fecha de Contratación]],$D$3)+1</f>
        <v>1</v>
      </c>
      <c r="CI1200" s="141" t="str">
        <f aca="false">IF(COUNTIFS(DATOS_[id],DATOS_[[#This Row],[id]])&gt;1,DATOS_[[#This Row],[id]],"")</f>
        <v/>
      </c>
      <c r="CJ1200" s="141" t="n">
        <f aca="false">(Inicio!$G$10-DATOS_[[#This Row],[Fecha Nacimiento]])/365.25</f>
        <v>0</v>
      </c>
      <c r="CK1200" s="141" t="n">
        <f aca="false">(Inicio!$G$10-DATOS_[[#This Row],[Fecha de Antigüedad]])/365.25</f>
        <v>0</v>
      </c>
      <c r="CL1200" s="141" t="e">
        <f aca="false">+VLOOKUP(DATOS_[[#This Row],[Clave de Contrato]],TblTiposContrato13[],3,0)</f>
        <v>#N/A</v>
      </c>
      <c r="CM1200" s="141" t="e">
        <f aca="false">+VLOOKUP(DATOS_[[#This Row],[Clave de Contrato]],TblTiposContrato13[],4,0)</f>
        <v>#N/A</v>
      </c>
      <c r="CN1200" s="141" t="str">
        <f aca="false">VLOOKUP(DATOS_[[#This Row],[Edad]],CONTRATOS!TblRngEdad,2,1)</f>
        <v>20  o menos</v>
      </c>
      <c r="CO1200" s="141" t="str">
        <f aca="false">VLOOKUP(DATOS_[[#This Row],[Antigüedad]],TblRngAntg14[],2,1)</f>
        <v>0 a 1 años</v>
      </c>
    </row>
    <row r="1201" customFormat="false" ht="13.8" hidden="false" customHeight="false" outlineLevel="0" collapsed="false">
      <c r="D1201" s="128"/>
      <c r="E1201" s="129"/>
      <c r="F1201" s="129"/>
      <c r="G1201" s="129"/>
      <c r="H1201" s="130"/>
      <c r="I1201" s="131"/>
      <c r="J1201" s="128"/>
      <c r="K1201" s="132"/>
      <c r="L1201" s="132"/>
      <c r="M1201" s="133"/>
      <c r="N1201" s="133"/>
      <c r="O1201" s="133"/>
      <c r="P1201" s="129"/>
      <c r="Z1201" s="74"/>
      <c r="AA1201" s="75"/>
      <c r="AB1201" s="75"/>
      <c r="AC1201" s="129"/>
      <c r="AD1201" s="134"/>
      <c r="AE1201" s="134"/>
      <c r="AF1201" s="134"/>
      <c r="AG1201" s="134"/>
      <c r="AH1201" s="134"/>
      <c r="AI1201" s="134"/>
      <c r="AJ1201" s="134"/>
      <c r="AK1201" s="134"/>
      <c r="AL1201" s="134"/>
      <c r="AM1201" s="134"/>
      <c r="AN1201" s="134"/>
      <c r="AO1201" s="134"/>
      <c r="AP1201" s="134"/>
      <c r="AQ1201" s="134"/>
      <c r="AR1201" s="134"/>
      <c r="AS1201" s="134"/>
      <c r="AT1201" s="134"/>
      <c r="AU1201" s="134"/>
      <c r="AV1201" s="134"/>
      <c r="AW1201" s="134"/>
      <c r="AX1201" s="134"/>
      <c r="AY1201" s="134"/>
      <c r="AZ1201" s="134"/>
      <c r="BA1201" s="134"/>
      <c r="BB1201" s="134"/>
      <c r="BC1201" s="134"/>
      <c r="BD1201" s="134"/>
      <c r="BE1201" s="134"/>
      <c r="BF1201" s="134"/>
      <c r="BG1201" s="134"/>
      <c r="BH1201" s="134"/>
      <c r="BI1201" s="134"/>
      <c r="BJ1201" s="134"/>
      <c r="BK1201" s="134"/>
      <c r="BL1201" s="134"/>
      <c r="BM1201" s="135"/>
      <c r="BN1201" s="136" t="n">
        <f aca="false">+MAX($D$3,DATOS_[[#This Row],[Fecha Inicio Sit. Contract.]])</f>
        <v>0</v>
      </c>
      <c r="BO1201" s="136" t="n">
        <f aca="false">+MIN($D$4,DATOS_[[#This Row],[Fecha Fin Sit. Contract.]])</f>
        <v>0</v>
      </c>
      <c r="BP1201" s="137" t="n">
        <f aca="false">+DATOS_[[#This Row],[% de jornada]]*IF(DATOS_[[#This Row],[% jornada reducida]]="",1,DATOS_[[#This Row],[% jornada reducida]])</f>
        <v>0</v>
      </c>
      <c r="BQ1201" s="137" t="n">
        <f aca="false">+(DATOS_[[#This Row],[F.fin.cal]]-DATOS_[[#This Row],[F.ini.cal]]+1)/($D$4-$D$3+1)</f>
        <v>1</v>
      </c>
      <c r="BR1201" s="137" t="str">
        <f aca="false">IF(OR(AND(DATOS_[[#This Row],[Fecha Fin Contrato]]&lt;$D$3,DATOS_[[#This Row],[Fecha Fin Contrato]]&lt;&gt;""),DATOS_[[#This Row],[Fecha de Contratación]]&gt;$D$4),"Fuera","Dentro")</f>
        <v>Dentro</v>
      </c>
      <c r="BS1201" s="137" t="str">
        <f aca="false" t="array" ref="BS1201:BS1201">IF(MAX(IF(DATOS_[id]=DATOS_[[#This Row],[id]],DATOS_[F.fin.cal]))=DATOS_[[#This Row],[F.fin.cal]],"Sí","NO")</f>
        <v>Sí</v>
      </c>
      <c r="BT1201" s="137" t="str">
        <f aca="false">IF(AND(DATOS_[[#This Row],[% normaliz]]&lt;&gt;1,DATOS_[[#This Row],[% anualiz]]=1),"Sí","NO")</f>
        <v>Sí</v>
      </c>
      <c r="BU1201" s="137" t="str">
        <f aca="false">IF(AND(DATOS_[[#This Row],[% normaliz]]=1,DATOS_[[#This Row],[% anualiz]]&lt;&gt;1),"Sí","NO")</f>
        <v>NO</v>
      </c>
      <c r="BV1201" s="137" t="str">
        <f aca="false">IF(AND(DATOS_[[#This Row],[% normaliz]]&lt;&gt;1,DATOS_[[#This Row],[% anualiz]]&lt;&gt;1),"Sí","NO")</f>
        <v>NO</v>
      </c>
      <c r="BW1201" s="137" t="str">
        <f aca="false">+IF(DATOS_[[#This Row],[% normaliz]]*DATOS_[[#This Row],[% anualiz]]=1,"NO","Sí")</f>
        <v>Sí</v>
      </c>
      <c r="BX1201" s="138" t="e">
        <f aca="false">(DATOS_[[#This Row],[S.BASE]]*(1/DATOS_[[#This Row],[% normaliz]])*(1/DATOS_[[#This Row],[% anualiz]]))*IF(DATOS_[[#This Row],[Check Equiparado]]="Sí",1,0)</f>
        <v>#DIV/0!</v>
      </c>
      <c r="BY1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1" s="138" t="e">
        <f aca="false">+DATOS_[[#This Row],[SALARIO BASE Eq]]+DATOS_[[#This Row],[Tot COMPL.SAL Eq]]</f>
        <v>#DIV/0!</v>
      </c>
      <c r="CA1201" s="138" t="e">
        <f aca="false" t="array" ref="CA1201:CA1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1" s="138" t="e">
        <f aca="false">+DATOS_[[#This Row],[TOTAL SALARIO Eq]]+DATOS_[[#This Row],[Tot Extrasalarial Eq]]</f>
        <v>#DIV/0!</v>
      </c>
      <c r="CC1201" s="139" t="n">
        <f aca="false">DATOS_[[#This Row],[S.BASE]]</f>
        <v>0</v>
      </c>
      <c r="CD1201" s="139" t="n">
        <f aca="false">+SUM(DATOS_[[#This Row],[Conc.Sal.01]:[Conc.Sal.30]])</f>
        <v>0</v>
      </c>
      <c r="CE1201" s="139" t="n">
        <f aca="false">+DATOS_[[#This Row],[SALARIO BASE Ef]]+DATOS_[[#This Row],[Tot COMPL.SAL Ef]]</f>
        <v>0</v>
      </c>
      <c r="CF1201" s="139" t="n">
        <f aca="false">+SUM(DATOS_[[#This Row],[C.Extra.01]:[C.Extra.05]])</f>
        <v>0</v>
      </c>
      <c r="CG1201" s="139" t="n">
        <f aca="false">+DATOS_[[#This Row],[TOTAL SALARIO Ef]]+DATOS_[[#This Row],[Tot Extrasalarial Ef]]</f>
        <v>0</v>
      </c>
      <c r="CH1201" s="140" t="n">
        <f aca="false">MIN(IF(DATOS_[[#This Row],[Fecha Fin Contrato]]="",$D$4,DATOS_[[#This Row],[Fecha Fin Contrato]]),$D$4)-MAX(DATOS_[[#This Row],[Fecha de Contratación]],$D$3)+1</f>
        <v>1</v>
      </c>
      <c r="CI1201" s="141" t="str">
        <f aca="false">IF(COUNTIFS(DATOS_[id],DATOS_[[#This Row],[id]])&gt;1,DATOS_[[#This Row],[id]],"")</f>
        <v/>
      </c>
      <c r="CJ1201" s="141" t="n">
        <f aca="false">(Inicio!$G$10-DATOS_[[#This Row],[Fecha Nacimiento]])/365.25</f>
        <v>0</v>
      </c>
      <c r="CK1201" s="141" t="n">
        <f aca="false">(Inicio!$G$10-DATOS_[[#This Row],[Fecha de Antigüedad]])/365.25</f>
        <v>0</v>
      </c>
      <c r="CL1201" s="141" t="e">
        <f aca="false">+VLOOKUP(DATOS_[[#This Row],[Clave de Contrato]],TblTiposContrato13[],3,0)</f>
        <v>#N/A</v>
      </c>
      <c r="CM1201" s="141" t="e">
        <f aca="false">+VLOOKUP(DATOS_[[#This Row],[Clave de Contrato]],TblTiposContrato13[],4,0)</f>
        <v>#N/A</v>
      </c>
      <c r="CN1201" s="141" t="str">
        <f aca="false">VLOOKUP(DATOS_[[#This Row],[Edad]],CONTRATOS!TblRngEdad,2,1)</f>
        <v>20  o menos</v>
      </c>
      <c r="CO1201" s="141" t="str">
        <f aca="false">VLOOKUP(DATOS_[[#This Row],[Antigüedad]],TblRngAntg14[],2,1)</f>
        <v>0 a 1 años</v>
      </c>
    </row>
    <row r="1202" customFormat="false" ht="13.8" hidden="false" customHeight="false" outlineLevel="0" collapsed="false">
      <c r="D1202" s="128"/>
      <c r="E1202" s="129"/>
      <c r="F1202" s="129"/>
      <c r="G1202" s="129"/>
      <c r="H1202" s="130"/>
      <c r="I1202" s="131"/>
      <c r="J1202" s="128"/>
      <c r="K1202" s="132"/>
      <c r="L1202" s="132"/>
      <c r="M1202" s="133"/>
      <c r="N1202" s="133"/>
      <c r="O1202" s="133"/>
      <c r="P1202" s="129"/>
      <c r="Z1202" s="74"/>
      <c r="AA1202" s="75"/>
      <c r="AB1202" s="75"/>
      <c r="AC1202" s="129"/>
      <c r="AD1202" s="134"/>
      <c r="AE1202" s="134"/>
      <c r="AF1202" s="134"/>
      <c r="AG1202" s="134"/>
      <c r="AH1202" s="134"/>
      <c r="AI1202" s="134"/>
      <c r="AJ1202" s="134"/>
      <c r="AK1202" s="134"/>
      <c r="AL1202" s="134"/>
      <c r="AM1202" s="134"/>
      <c r="AN1202" s="134"/>
      <c r="AO1202" s="134"/>
      <c r="AP1202" s="134"/>
      <c r="AQ1202" s="134"/>
      <c r="AR1202" s="134"/>
      <c r="AS1202" s="134"/>
      <c r="AT1202" s="134"/>
      <c r="AU1202" s="134"/>
      <c r="AV1202" s="134"/>
      <c r="AW1202" s="134"/>
      <c r="AX1202" s="134"/>
      <c r="AY1202" s="134"/>
      <c r="AZ1202" s="134"/>
      <c r="BA1202" s="134"/>
      <c r="BB1202" s="134"/>
      <c r="BC1202" s="134"/>
      <c r="BD1202" s="134"/>
      <c r="BE1202" s="134"/>
      <c r="BF1202" s="134"/>
      <c r="BG1202" s="134"/>
      <c r="BH1202" s="134"/>
      <c r="BI1202" s="134"/>
      <c r="BJ1202" s="134"/>
      <c r="BK1202" s="134"/>
      <c r="BL1202" s="134"/>
      <c r="BM1202" s="135"/>
      <c r="BN1202" s="136" t="n">
        <f aca="false">+MAX($D$3,DATOS_[[#This Row],[Fecha Inicio Sit. Contract.]])</f>
        <v>0</v>
      </c>
      <c r="BO1202" s="136" t="n">
        <f aca="false">+MIN($D$4,DATOS_[[#This Row],[Fecha Fin Sit. Contract.]])</f>
        <v>0</v>
      </c>
      <c r="BP1202" s="137" t="n">
        <f aca="false">+DATOS_[[#This Row],[% de jornada]]*IF(DATOS_[[#This Row],[% jornada reducida]]="",1,DATOS_[[#This Row],[% jornada reducida]])</f>
        <v>0</v>
      </c>
      <c r="BQ1202" s="137" t="n">
        <f aca="false">+(DATOS_[[#This Row],[F.fin.cal]]-DATOS_[[#This Row],[F.ini.cal]]+1)/($D$4-$D$3+1)</f>
        <v>1</v>
      </c>
      <c r="BR1202" s="137" t="str">
        <f aca="false">IF(OR(AND(DATOS_[[#This Row],[Fecha Fin Contrato]]&lt;$D$3,DATOS_[[#This Row],[Fecha Fin Contrato]]&lt;&gt;""),DATOS_[[#This Row],[Fecha de Contratación]]&gt;$D$4),"Fuera","Dentro")</f>
        <v>Dentro</v>
      </c>
      <c r="BS1202" s="137" t="str">
        <f aca="false" t="array" ref="BS1202:BS1202">IF(MAX(IF(DATOS_[id]=DATOS_[[#This Row],[id]],DATOS_[F.fin.cal]))=DATOS_[[#This Row],[F.fin.cal]],"Sí","NO")</f>
        <v>Sí</v>
      </c>
      <c r="BT1202" s="137" t="str">
        <f aca="false">IF(AND(DATOS_[[#This Row],[% normaliz]]&lt;&gt;1,DATOS_[[#This Row],[% anualiz]]=1),"Sí","NO")</f>
        <v>Sí</v>
      </c>
      <c r="BU1202" s="137" t="str">
        <f aca="false">IF(AND(DATOS_[[#This Row],[% normaliz]]=1,DATOS_[[#This Row],[% anualiz]]&lt;&gt;1),"Sí","NO")</f>
        <v>NO</v>
      </c>
      <c r="BV1202" s="137" t="str">
        <f aca="false">IF(AND(DATOS_[[#This Row],[% normaliz]]&lt;&gt;1,DATOS_[[#This Row],[% anualiz]]&lt;&gt;1),"Sí","NO")</f>
        <v>NO</v>
      </c>
      <c r="BW1202" s="137" t="str">
        <f aca="false">+IF(DATOS_[[#This Row],[% normaliz]]*DATOS_[[#This Row],[% anualiz]]=1,"NO","Sí")</f>
        <v>Sí</v>
      </c>
      <c r="BX1202" s="138" t="e">
        <f aca="false">(DATOS_[[#This Row],[S.BASE]]*(1/DATOS_[[#This Row],[% normaliz]])*(1/DATOS_[[#This Row],[% anualiz]]))*IF(DATOS_[[#This Row],[Check Equiparado]]="Sí",1,0)</f>
        <v>#DIV/0!</v>
      </c>
      <c r="BY1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2" s="138" t="e">
        <f aca="false">+DATOS_[[#This Row],[SALARIO BASE Eq]]+DATOS_[[#This Row],[Tot COMPL.SAL Eq]]</f>
        <v>#DIV/0!</v>
      </c>
      <c r="CA1202" s="138" t="e">
        <f aca="false" t="array" ref="CA1202:CA1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2" s="138" t="e">
        <f aca="false">+DATOS_[[#This Row],[TOTAL SALARIO Eq]]+DATOS_[[#This Row],[Tot Extrasalarial Eq]]</f>
        <v>#DIV/0!</v>
      </c>
      <c r="CC1202" s="139" t="n">
        <f aca="false">DATOS_[[#This Row],[S.BASE]]</f>
        <v>0</v>
      </c>
      <c r="CD1202" s="139" t="n">
        <f aca="false">+SUM(DATOS_[[#This Row],[Conc.Sal.01]:[Conc.Sal.30]])</f>
        <v>0</v>
      </c>
      <c r="CE1202" s="139" t="n">
        <f aca="false">+DATOS_[[#This Row],[SALARIO BASE Ef]]+DATOS_[[#This Row],[Tot COMPL.SAL Ef]]</f>
        <v>0</v>
      </c>
      <c r="CF1202" s="139" t="n">
        <f aca="false">+SUM(DATOS_[[#This Row],[C.Extra.01]:[C.Extra.05]])</f>
        <v>0</v>
      </c>
      <c r="CG1202" s="139" t="n">
        <f aca="false">+DATOS_[[#This Row],[TOTAL SALARIO Ef]]+DATOS_[[#This Row],[Tot Extrasalarial Ef]]</f>
        <v>0</v>
      </c>
      <c r="CH1202" s="140" t="n">
        <f aca="false">MIN(IF(DATOS_[[#This Row],[Fecha Fin Contrato]]="",$D$4,DATOS_[[#This Row],[Fecha Fin Contrato]]),$D$4)-MAX(DATOS_[[#This Row],[Fecha de Contratación]],$D$3)+1</f>
        <v>1</v>
      </c>
      <c r="CI1202" s="141" t="str">
        <f aca="false">IF(COUNTIFS(DATOS_[id],DATOS_[[#This Row],[id]])&gt;1,DATOS_[[#This Row],[id]],"")</f>
        <v/>
      </c>
      <c r="CJ1202" s="141" t="n">
        <f aca="false">(Inicio!$G$10-DATOS_[[#This Row],[Fecha Nacimiento]])/365.25</f>
        <v>0</v>
      </c>
      <c r="CK1202" s="141" t="n">
        <f aca="false">(Inicio!$G$10-DATOS_[[#This Row],[Fecha de Antigüedad]])/365.25</f>
        <v>0</v>
      </c>
      <c r="CL1202" s="141" t="e">
        <f aca="false">+VLOOKUP(DATOS_[[#This Row],[Clave de Contrato]],TblTiposContrato13[],3,0)</f>
        <v>#N/A</v>
      </c>
      <c r="CM1202" s="141" t="e">
        <f aca="false">+VLOOKUP(DATOS_[[#This Row],[Clave de Contrato]],TblTiposContrato13[],4,0)</f>
        <v>#N/A</v>
      </c>
      <c r="CN1202" s="141" t="str">
        <f aca="false">VLOOKUP(DATOS_[[#This Row],[Edad]],CONTRATOS!TblRngEdad,2,1)</f>
        <v>20  o menos</v>
      </c>
      <c r="CO1202" s="141" t="str">
        <f aca="false">VLOOKUP(DATOS_[[#This Row],[Antigüedad]],TblRngAntg14[],2,1)</f>
        <v>0 a 1 años</v>
      </c>
    </row>
    <row r="1203" customFormat="false" ht="13.8" hidden="false" customHeight="false" outlineLevel="0" collapsed="false">
      <c r="D1203" s="128"/>
      <c r="E1203" s="129"/>
      <c r="F1203" s="129"/>
      <c r="G1203" s="129"/>
      <c r="H1203" s="130"/>
      <c r="I1203" s="131"/>
      <c r="J1203" s="128"/>
      <c r="K1203" s="132"/>
      <c r="L1203" s="132"/>
      <c r="M1203" s="133"/>
      <c r="N1203" s="133"/>
      <c r="O1203" s="133"/>
      <c r="P1203" s="129"/>
      <c r="Z1203" s="74"/>
      <c r="AA1203" s="75"/>
      <c r="AB1203" s="75"/>
      <c r="AC1203" s="129"/>
      <c r="AD1203" s="134"/>
      <c r="AE1203" s="134"/>
      <c r="AF1203" s="134"/>
      <c r="AG1203" s="134"/>
      <c r="AH1203" s="134"/>
      <c r="AI1203" s="134"/>
      <c r="AJ1203" s="134"/>
      <c r="AK1203" s="134"/>
      <c r="AL1203" s="134"/>
      <c r="AM1203" s="134"/>
      <c r="AN1203" s="134"/>
      <c r="AO1203" s="134"/>
      <c r="AP1203" s="134"/>
      <c r="AQ1203" s="134"/>
      <c r="AR1203" s="134"/>
      <c r="AS1203" s="134"/>
      <c r="AT1203" s="134"/>
      <c r="AU1203" s="134"/>
      <c r="AV1203" s="134"/>
      <c r="AW1203" s="134"/>
      <c r="AX1203" s="134"/>
      <c r="AY1203" s="134"/>
      <c r="AZ1203" s="134"/>
      <c r="BA1203" s="134"/>
      <c r="BB1203" s="134"/>
      <c r="BC1203" s="134"/>
      <c r="BD1203" s="134"/>
      <c r="BE1203" s="134"/>
      <c r="BF1203" s="134"/>
      <c r="BG1203" s="134"/>
      <c r="BH1203" s="134"/>
      <c r="BI1203" s="134"/>
      <c r="BJ1203" s="134"/>
      <c r="BK1203" s="134"/>
      <c r="BL1203" s="134"/>
      <c r="BM1203" s="135"/>
      <c r="BN1203" s="136" t="n">
        <f aca="false">+MAX($D$3,DATOS_[[#This Row],[Fecha Inicio Sit. Contract.]])</f>
        <v>0</v>
      </c>
      <c r="BO1203" s="136" t="n">
        <f aca="false">+MIN($D$4,DATOS_[[#This Row],[Fecha Fin Sit. Contract.]])</f>
        <v>0</v>
      </c>
      <c r="BP1203" s="137" t="n">
        <f aca="false">+DATOS_[[#This Row],[% de jornada]]*IF(DATOS_[[#This Row],[% jornada reducida]]="",1,DATOS_[[#This Row],[% jornada reducida]])</f>
        <v>0</v>
      </c>
      <c r="BQ1203" s="137" t="n">
        <f aca="false">+(DATOS_[[#This Row],[F.fin.cal]]-DATOS_[[#This Row],[F.ini.cal]]+1)/($D$4-$D$3+1)</f>
        <v>1</v>
      </c>
      <c r="BR1203" s="137" t="str">
        <f aca="false">IF(OR(AND(DATOS_[[#This Row],[Fecha Fin Contrato]]&lt;$D$3,DATOS_[[#This Row],[Fecha Fin Contrato]]&lt;&gt;""),DATOS_[[#This Row],[Fecha de Contratación]]&gt;$D$4),"Fuera","Dentro")</f>
        <v>Dentro</v>
      </c>
      <c r="BS1203" s="137" t="str">
        <f aca="false" t="array" ref="BS1203:BS1203">IF(MAX(IF(DATOS_[id]=DATOS_[[#This Row],[id]],DATOS_[F.fin.cal]))=DATOS_[[#This Row],[F.fin.cal]],"Sí","NO")</f>
        <v>Sí</v>
      </c>
      <c r="BT1203" s="137" t="str">
        <f aca="false">IF(AND(DATOS_[[#This Row],[% normaliz]]&lt;&gt;1,DATOS_[[#This Row],[% anualiz]]=1),"Sí","NO")</f>
        <v>Sí</v>
      </c>
      <c r="BU1203" s="137" t="str">
        <f aca="false">IF(AND(DATOS_[[#This Row],[% normaliz]]=1,DATOS_[[#This Row],[% anualiz]]&lt;&gt;1),"Sí","NO")</f>
        <v>NO</v>
      </c>
      <c r="BV1203" s="137" t="str">
        <f aca="false">IF(AND(DATOS_[[#This Row],[% normaliz]]&lt;&gt;1,DATOS_[[#This Row],[% anualiz]]&lt;&gt;1),"Sí","NO")</f>
        <v>NO</v>
      </c>
      <c r="BW1203" s="137" t="str">
        <f aca="false">+IF(DATOS_[[#This Row],[% normaliz]]*DATOS_[[#This Row],[% anualiz]]=1,"NO","Sí")</f>
        <v>Sí</v>
      </c>
      <c r="BX1203" s="138" t="e">
        <f aca="false">(DATOS_[[#This Row],[S.BASE]]*(1/DATOS_[[#This Row],[% normaliz]])*(1/DATOS_[[#This Row],[% anualiz]]))*IF(DATOS_[[#This Row],[Check Equiparado]]="Sí",1,0)</f>
        <v>#DIV/0!</v>
      </c>
      <c r="BY1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3" s="138" t="e">
        <f aca="false">+DATOS_[[#This Row],[SALARIO BASE Eq]]+DATOS_[[#This Row],[Tot COMPL.SAL Eq]]</f>
        <v>#DIV/0!</v>
      </c>
      <c r="CA1203" s="138" t="e">
        <f aca="false" t="array" ref="CA1203:CA1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3" s="138" t="e">
        <f aca="false">+DATOS_[[#This Row],[TOTAL SALARIO Eq]]+DATOS_[[#This Row],[Tot Extrasalarial Eq]]</f>
        <v>#DIV/0!</v>
      </c>
      <c r="CC1203" s="139" t="n">
        <f aca="false">DATOS_[[#This Row],[S.BASE]]</f>
        <v>0</v>
      </c>
      <c r="CD1203" s="139" t="n">
        <f aca="false">+SUM(DATOS_[[#This Row],[Conc.Sal.01]:[Conc.Sal.30]])</f>
        <v>0</v>
      </c>
      <c r="CE1203" s="139" t="n">
        <f aca="false">+DATOS_[[#This Row],[SALARIO BASE Ef]]+DATOS_[[#This Row],[Tot COMPL.SAL Ef]]</f>
        <v>0</v>
      </c>
      <c r="CF1203" s="139" t="n">
        <f aca="false">+SUM(DATOS_[[#This Row],[C.Extra.01]:[C.Extra.05]])</f>
        <v>0</v>
      </c>
      <c r="CG1203" s="139" t="n">
        <f aca="false">+DATOS_[[#This Row],[TOTAL SALARIO Ef]]+DATOS_[[#This Row],[Tot Extrasalarial Ef]]</f>
        <v>0</v>
      </c>
      <c r="CH1203" s="140" t="n">
        <f aca="false">MIN(IF(DATOS_[[#This Row],[Fecha Fin Contrato]]="",$D$4,DATOS_[[#This Row],[Fecha Fin Contrato]]),$D$4)-MAX(DATOS_[[#This Row],[Fecha de Contratación]],$D$3)+1</f>
        <v>1</v>
      </c>
      <c r="CI1203" s="141" t="str">
        <f aca="false">IF(COUNTIFS(DATOS_[id],DATOS_[[#This Row],[id]])&gt;1,DATOS_[[#This Row],[id]],"")</f>
        <v/>
      </c>
      <c r="CJ1203" s="141" t="n">
        <f aca="false">(Inicio!$G$10-DATOS_[[#This Row],[Fecha Nacimiento]])/365.25</f>
        <v>0</v>
      </c>
      <c r="CK1203" s="141" t="n">
        <f aca="false">(Inicio!$G$10-DATOS_[[#This Row],[Fecha de Antigüedad]])/365.25</f>
        <v>0</v>
      </c>
      <c r="CL1203" s="141" t="e">
        <f aca="false">+VLOOKUP(DATOS_[[#This Row],[Clave de Contrato]],TblTiposContrato13[],3,0)</f>
        <v>#N/A</v>
      </c>
      <c r="CM1203" s="141" t="e">
        <f aca="false">+VLOOKUP(DATOS_[[#This Row],[Clave de Contrato]],TblTiposContrato13[],4,0)</f>
        <v>#N/A</v>
      </c>
      <c r="CN1203" s="141" t="str">
        <f aca="false">VLOOKUP(DATOS_[[#This Row],[Edad]],CONTRATOS!TblRngEdad,2,1)</f>
        <v>20  o menos</v>
      </c>
      <c r="CO1203" s="141" t="str">
        <f aca="false">VLOOKUP(DATOS_[[#This Row],[Antigüedad]],TblRngAntg14[],2,1)</f>
        <v>0 a 1 años</v>
      </c>
    </row>
    <row r="1204" customFormat="false" ht="13.8" hidden="false" customHeight="false" outlineLevel="0" collapsed="false">
      <c r="D1204" s="128"/>
      <c r="E1204" s="129"/>
      <c r="F1204" s="129"/>
      <c r="G1204" s="129"/>
      <c r="H1204" s="130"/>
      <c r="I1204" s="131"/>
      <c r="J1204" s="128"/>
      <c r="K1204" s="132"/>
      <c r="L1204" s="132"/>
      <c r="M1204" s="133"/>
      <c r="N1204" s="133"/>
      <c r="O1204" s="133"/>
      <c r="P1204" s="129"/>
      <c r="Z1204" s="74"/>
      <c r="AA1204" s="75"/>
      <c r="AB1204" s="75"/>
      <c r="AC1204" s="129"/>
      <c r="AD1204" s="134"/>
      <c r="AE1204" s="134"/>
      <c r="AF1204" s="134"/>
      <c r="AG1204" s="134"/>
      <c r="AH1204" s="134"/>
      <c r="AI1204" s="134"/>
      <c r="AJ1204" s="134"/>
      <c r="AK1204" s="134"/>
      <c r="AL1204" s="134"/>
      <c r="AM1204" s="134"/>
      <c r="AN1204" s="134"/>
      <c r="AO1204" s="134"/>
      <c r="AP1204" s="134"/>
      <c r="AQ1204" s="134"/>
      <c r="AR1204" s="134"/>
      <c r="AS1204" s="134"/>
      <c r="AT1204" s="134"/>
      <c r="AU1204" s="134"/>
      <c r="AV1204" s="134"/>
      <c r="AW1204" s="134"/>
      <c r="AX1204" s="134"/>
      <c r="AY1204" s="134"/>
      <c r="AZ1204" s="134"/>
      <c r="BA1204" s="134"/>
      <c r="BB1204" s="134"/>
      <c r="BC1204" s="134"/>
      <c r="BD1204" s="134"/>
      <c r="BE1204" s="134"/>
      <c r="BF1204" s="134"/>
      <c r="BG1204" s="134"/>
      <c r="BH1204" s="134"/>
      <c r="BI1204" s="134"/>
      <c r="BJ1204" s="134"/>
      <c r="BK1204" s="134"/>
      <c r="BL1204" s="134"/>
      <c r="BM1204" s="135"/>
      <c r="BN1204" s="136" t="n">
        <f aca="false">+MAX($D$3,DATOS_[[#This Row],[Fecha Inicio Sit. Contract.]])</f>
        <v>0</v>
      </c>
      <c r="BO1204" s="136" t="n">
        <f aca="false">+MIN($D$4,DATOS_[[#This Row],[Fecha Fin Sit. Contract.]])</f>
        <v>0</v>
      </c>
      <c r="BP1204" s="137" t="n">
        <f aca="false">+DATOS_[[#This Row],[% de jornada]]*IF(DATOS_[[#This Row],[% jornada reducida]]="",1,DATOS_[[#This Row],[% jornada reducida]])</f>
        <v>0</v>
      </c>
      <c r="BQ1204" s="137" t="n">
        <f aca="false">+(DATOS_[[#This Row],[F.fin.cal]]-DATOS_[[#This Row],[F.ini.cal]]+1)/($D$4-$D$3+1)</f>
        <v>1</v>
      </c>
      <c r="BR1204" s="137" t="str">
        <f aca="false">IF(OR(AND(DATOS_[[#This Row],[Fecha Fin Contrato]]&lt;$D$3,DATOS_[[#This Row],[Fecha Fin Contrato]]&lt;&gt;""),DATOS_[[#This Row],[Fecha de Contratación]]&gt;$D$4),"Fuera","Dentro")</f>
        <v>Dentro</v>
      </c>
      <c r="BS1204" s="137" t="str">
        <f aca="false" t="array" ref="BS1204:BS1204">IF(MAX(IF(DATOS_[id]=DATOS_[[#This Row],[id]],DATOS_[F.fin.cal]))=DATOS_[[#This Row],[F.fin.cal]],"Sí","NO")</f>
        <v>Sí</v>
      </c>
      <c r="BT1204" s="137" t="str">
        <f aca="false">IF(AND(DATOS_[[#This Row],[% normaliz]]&lt;&gt;1,DATOS_[[#This Row],[% anualiz]]=1),"Sí","NO")</f>
        <v>Sí</v>
      </c>
      <c r="BU1204" s="137" t="str">
        <f aca="false">IF(AND(DATOS_[[#This Row],[% normaliz]]=1,DATOS_[[#This Row],[% anualiz]]&lt;&gt;1),"Sí","NO")</f>
        <v>NO</v>
      </c>
      <c r="BV1204" s="137" t="str">
        <f aca="false">IF(AND(DATOS_[[#This Row],[% normaliz]]&lt;&gt;1,DATOS_[[#This Row],[% anualiz]]&lt;&gt;1),"Sí","NO")</f>
        <v>NO</v>
      </c>
      <c r="BW1204" s="137" t="str">
        <f aca="false">+IF(DATOS_[[#This Row],[% normaliz]]*DATOS_[[#This Row],[% anualiz]]=1,"NO","Sí")</f>
        <v>Sí</v>
      </c>
      <c r="BX1204" s="138" t="e">
        <f aca="false">(DATOS_[[#This Row],[S.BASE]]*(1/DATOS_[[#This Row],[% normaliz]])*(1/DATOS_[[#This Row],[% anualiz]]))*IF(DATOS_[[#This Row],[Check Equiparado]]="Sí",1,0)</f>
        <v>#DIV/0!</v>
      </c>
      <c r="BY1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4" s="138" t="e">
        <f aca="false">+DATOS_[[#This Row],[SALARIO BASE Eq]]+DATOS_[[#This Row],[Tot COMPL.SAL Eq]]</f>
        <v>#DIV/0!</v>
      </c>
      <c r="CA1204" s="138" t="e">
        <f aca="false" t="array" ref="CA1204:CA1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4" s="138" t="e">
        <f aca="false">+DATOS_[[#This Row],[TOTAL SALARIO Eq]]+DATOS_[[#This Row],[Tot Extrasalarial Eq]]</f>
        <v>#DIV/0!</v>
      </c>
      <c r="CC1204" s="139" t="n">
        <f aca="false">DATOS_[[#This Row],[S.BASE]]</f>
        <v>0</v>
      </c>
      <c r="CD1204" s="139" t="n">
        <f aca="false">+SUM(DATOS_[[#This Row],[Conc.Sal.01]:[Conc.Sal.30]])</f>
        <v>0</v>
      </c>
      <c r="CE1204" s="139" t="n">
        <f aca="false">+DATOS_[[#This Row],[SALARIO BASE Ef]]+DATOS_[[#This Row],[Tot COMPL.SAL Ef]]</f>
        <v>0</v>
      </c>
      <c r="CF1204" s="139" t="n">
        <f aca="false">+SUM(DATOS_[[#This Row],[C.Extra.01]:[C.Extra.05]])</f>
        <v>0</v>
      </c>
      <c r="CG1204" s="139" t="n">
        <f aca="false">+DATOS_[[#This Row],[TOTAL SALARIO Ef]]+DATOS_[[#This Row],[Tot Extrasalarial Ef]]</f>
        <v>0</v>
      </c>
      <c r="CH1204" s="140" t="n">
        <f aca="false">MIN(IF(DATOS_[[#This Row],[Fecha Fin Contrato]]="",$D$4,DATOS_[[#This Row],[Fecha Fin Contrato]]),$D$4)-MAX(DATOS_[[#This Row],[Fecha de Contratación]],$D$3)+1</f>
        <v>1</v>
      </c>
      <c r="CI1204" s="141" t="str">
        <f aca="false">IF(COUNTIFS(DATOS_[id],DATOS_[[#This Row],[id]])&gt;1,DATOS_[[#This Row],[id]],"")</f>
        <v/>
      </c>
      <c r="CJ1204" s="141" t="n">
        <f aca="false">(Inicio!$G$10-DATOS_[[#This Row],[Fecha Nacimiento]])/365.25</f>
        <v>0</v>
      </c>
      <c r="CK1204" s="141" t="n">
        <f aca="false">(Inicio!$G$10-DATOS_[[#This Row],[Fecha de Antigüedad]])/365.25</f>
        <v>0</v>
      </c>
      <c r="CL1204" s="141" t="e">
        <f aca="false">+VLOOKUP(DATOS_[[#This Row],[Clave de Contrato]],TblTiposContrato13[],3,0)</f>
        <v>#N/A</v>
      </c>
      <c r="CM1204" s="141" t="e">
        <f aca="false">+VLOOKUP(DATOS_[[#This Row],[Clave de Contrato]],TblTiposContrato13[],4,0)</f>
        <v>#N/A</v>
      </c>
      <c r="CN1204" s="141" t="str">
        <f aca="false">VLOOKUP(DATOS_[[#This Row],[Edad]],CONTRATOS!TblRngEdad,2,1)</f>
        <v>20  o menos</v>
      </c>
      <c r="CO1204" s="141" t="str">
        <f aca="false">VLOOKUP(DATOS_[[#This Row],[Antigüedad]],TblRngAntg14[],2,1)</f>
        <v>0 a 1 años</v>
      </c>
    </row>
    <row r="1205" customFormat="false" ht="13.8" hidden="false" customHeight="false" outlineLevel="0" collapsed="false">
      <c r="D1205" s="128"/>
      <c r="E1205" s="129"/>
      <c r="F1205" s="129"/>
      <c r="G1205" s="129"/>
      <c r="H1205" s="130"/>
      <c r="I1205" s="131"/>
      <c r="J1205" s="128"/>
      <c r="K1205" s="132"/>
      <c r="L1205" s="132"/>
      <c r="M1205" s="133"/>
      <c r="N1205" s="133"/>
      <c r="O1205" s="133"/>
      <c r="P1205" s="129"/>
      <c r="Z1205" s="74"/>
      <c r="AA1205" s="75"/>
      <c r="AB1205" s="75"/>
      <c r="AC1205" s="129"/>
      <c r="AD1205" s="134"/>
      <c r="AE1205" s="134"/>
      <c r="AF1205" s="134"/>
      <c r="AG1205" s="134"/>
      <c r="AH1205" s="134"/>
      <c r="AI1205" s="134"/>
      <c r="AJ1205" s="134"/>
      <c r="AK1205" s="134"/>
      <c r="AL1205" s="134"/>
      <c r="AM1205" s="134"/>
      <c r="AN1205" s="134"/>
      <c r="AO1205" s="134"/>
      <c r="AP1205" s="134"/>
      <c r="AQ1205" s="134"/>
      <c r="AR1205" s="134"/>
      <c r="AS1205" s="134"/>
      <c r="AT1205" s="134"/>
      <c r="AU1205" s="134"/>
      <c r="AV1205" s="134"/>
      <c r="AW1205" s="134"/>
      <c r="AX1205" s="134"/>
      <c r="AY1205" s="134"/>
      <c r="AZ1205" s="134"/>
      <c r="BA1205" s="134"/>
      <c r="BB1205" s="134"/>
      <c r="BC1205" s="134"/>
      <c r="BD1205" s="134"/>
      <c r="BE1205" s="134"/>
      <c r="BF1205" s="134"/>
      <c r="BG1205" s="134"/>
      <c r="BH1205" s="134"/>
      <c r="BI1205" s="134"/>
      <c r="BJ1205" s="134"/>
      <c r="BK1205" s="134"/>
      <c r="BL1205" s="134"/>
      <c r="BM1205" s="135"/>
      <c r="BN1205" s="136" t="n">
        <f aca="false">+MAX($D$3,DATOS_[[#This Row],[Fecha Inicio Sit. Contract.]])</f>
        <v>0</v>
      </c>
      <c r="BO1205" s="136" t="n">
        <f aca="false">+MIN($D$4,DATOS_[[#This Row],[Fecha Fin Sit. Contract.]])</f>
        <v>0</v>
      </c>
      <c r="BP1205" s="137" t="n">
        <f aca="false">+DATOS_[[#This Row],[% de jornada]]*IF(DATOS_[[#This Row],[% jornada reducida]]="",1,DATOS_[[#This Row],[% jornada reducida]])</f>
        <v>0</v>
      </c>
      <c r="BQ1205" s="137" t="n">
        <f aca="false">+(DATOS_[[#This Row],[F.fin.cal]]-DATOS_[[#This Row],[F.ini.cal]]+1)/($D$4-$D$3+1)</f>
        <v>1</v>
      </c>
      <c r="BR1205" s="137" t="str">
        <f aca="false">IF(OR(AND(DATOS_[[#This Row],[Fecha Fin Contrato]]&lt;$D$3,DATOS_[[#This Row],[Fecha Fin Contrato]]&lt;&gt;""),DATOS_[[#This Row],[Fecha de Contratación]]&gt;$D$4),"Fuera","Dentro")</f>
        <v>Dentro</v>
      </c>
      <c r="BS1205" s="137" t="str">
        <f aca="false" t="array" ref="BS1205:BS1205">IF(MAX(IF(DATOS_[id]=DATOS_[[#This Row],[id]],DATOS_[F.fin.cal]))=DATOS_[[#This Row],[F.fin.cal]],"Sí","NO")</f>
        <v>Sí</v>
      </c>
      <c r="BT1205" s="137" t="str">
        <f aca="false">IF(AND(DATOS_[[#This Row],[% normaliz]]&lt;&gt;1,DATOS_[[#This Row],[% anualiz]]=1),"Sí","NO")</f>
        <v>Sí</v>
      </c>
      <c r="BU1205" s="137" t="str">
        <f aca="false">IF(AND(DATOS_[[#This Row],[% normaliz]]=1,DATOS_[[#This Row],[% anualiz]]&lt;&gt;1),"Sí","NO")</f>
        <v>NO</v>
      </c>
      <c r="BV1205" s="137" t="str">
        <f aca="false">IF(AND(DATOS_[[#This Row],[% normaliz]]&lt;&gt;1,DATOS_[[#This Row],[% anualiz]]&lt;&gt;1),"Sí","NO")</f>
        <v>NO</v>
      </c>
      <c r="BW1205" s="137" t="str">
        <f aca="false">+IF(DATOS_[[#This Row],[% normaliz]]*DATOS_[[#This Row],[% anualiz]]=1,"NO","Sí")</f>
        <v>Sí</v>
      </c>
      <c r="BX1205" s="138" t="e">
        <f aca="false">(DATOS_[[#This Row],[S.BASE]]*(1/DATOS_[[#This Row],[% normaliz]])*(1/DATOS_[[#This Row],[% anualiz]]))*IF(DATOS_[[#This Row],[Check Equiparado]]="Sí",1,0)</f>
        <v>#DIV/0!</v>
      </c>
      <c r="BY1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5" s="138" t="e">
        <f aca="false">+DATOS_[[#This Row],[SALARIO BASE Eq]]+DATOS_[[#This Row],[Tot COMPL.SAL Eq]]</f>
        <v>#DIV/0!</v>
      </c>
      <c r="CA1205" s="138" t="e">
        <f aca="false" t="array" ref="CA1205:CA1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5" s="138" t="e">
        <f aca="false">+DATOS_[[#This Row],[TOTAL SALARIO Eq]]+DATOS_[[#This Row],[Tot Extrasalarial Eq]]</f>
        <v>#DIV/0!</v>
      </c>
      <c r="CC1205" s="139" t="n">
        <f aca="false">DATOS_[[#This Row],[S.BASE]]</f>
        <v>0</v>
      </c>
      <c r="CD1205" s="139" t="n">
        <f aca="false">+SUM(DATOS_[[#This Row],[Conc.Sal.01]:[Conc.Sal.30]])</f>
        <v>0</v>
      </c>
      <c r="CE1205" s="139" t="n">
        <f aca="false">+DATOS_[[#This Row],[SALARIO BASE Ef]]+DATOS_[[#This Row],[Tot COMPL.SAL Ef]]</f>
        <v>0</v>
      </c>
      <c r="CF1205" s="139" t="n">
        <f aca="false">+SUM(DATOS_[[#This Row],[C.Extra.01]:[C.Extra.05]])</f>
        <v>0</v>
      </c>
      <c r="CG1205" s="139" t="n">
        <f aca="false">+DATOS_[[#This Row],[TOTAL SALARIO Ef]]+DATOS_[[#This Row],[Tot Extrasalarial Ef]]</f>
        <v>0</v>
      </c>
      <c r="CH1205" s="140" t="n">
        <f aca="false">MIN(IF(DATOS_[[#This Row],[Fecha Fin Contrato]]="",$D$4,DATOS_[[#This Row],[Fecha Fin Contrato]]),$D$4)-MAX(DATOS_[[#This Row],[Fecha de Contratación]],$D$3)+1</f>
        <v>1</v>
      </c>
      <c r="CI1205" s="141" t="str">
        <f aca="false">IF(COUNTIFS(DATOS_[id],DATOS_[[#This Row],[id]])&gt;1,DATOS_[[#This Row],[id]],"")</f>
        <v/>
      </c>
      <c r="CJ1205" s="141" t="n">
        <f aca="false">(Inicio!$G$10-DATOS_[[#This Row],[Fecha Nacimiento]])/365.25</f>
        <v>0</v>
      </c>
      <c r="CK1205" s="141" t="n">
        <f aca="false">(Inicio!$G$10-DATOS_[[#This Row],[Fecha de Antigüedad]])/365.25</f>
        <v>0</v>
      </c>
      <c r="CL1205" s="141" t="e">
        <f aca="false">+VLOOKUP(DATOS_[[#This Row],[Clave de Contrato]],TblTiposContrato13[],3,0)</f>
        <v>#N/A</v>
      </c>
      <c r="CM1205" s="141" t="e">
        <f aca="false">+VLOOKUP(DATOS_[[#This Row],[Clave de Contrato]],TblTiposContrato13[],4,0)</f>
        <v>#N/A</v>
      </c>
      <c r="CN1205" s="141" t="str">
        <f aca="false">VLOOKUP(DATOS_[[#This Row],[Edad]],CONTRATOS!TblRngEdad,2,1)</f>
        <v>20  o menos</v>
      </c>
      <c r="CO1205" s="141" t="str">
        <f aca="false">VLOOKUP(DATOS_[[#This Row],[Antigüedad]],TblRngAntg14[],2,1)</f>
        <v>0 a 1 años</v>
      </c>
    </row>
    <row r="1206" customFormat="false" ht="13.8" hidden="false" customHeight="false" outlineLevel="0" collapsed="false">
      <c r="D1206" s="128"/>
      <c r="E1206" s="129"/>
      <c r="F1206" s="129"/>
      <c r="G1206" s="129"/>
      <c r="H1206" s="130"/>
      <c r="I1206" s="131"/>
      <c r="J1206" s="128"/>
      <c r="K1206" s="132"/>
      <c r="L1206" s="132"/>
      <c r="M1206" s="133"/>
      <c r="N1206" s="133"/>
      <c r="O1206" s="133"/>
      <c r="P1206" s="129"/>
      <c r="Z1206" s="74"/>
      <c r="AA1206" s="75"/>
      <c r="AB1206" s="75"/>
      <c r="AC1206" s="129"/>
      <c r="AD1206" s="134"/>
      <c r="AE1206" s="134"/>
      <c r="AF1206" s="134"/>
      <c r="AG1206" s="134"/>
      <c r="AH1206" s="134"/>
      <c r="AI1206" s="134"/>
      <c r="AJ1206" s="134"/>
      <c r="AK1206" s="134"/>
      <c r="AL1206" s="134"/>
      <c r="AM1206" s="134"/>
      <c r="AN1206" s="134"/>
      <c r="AO1206" s="134"/>
      <c r="AP1206" s="134"/>
      <c r="AQ1206" s="134"/>
      <c r="AR1206" s="134"/>
      <c r="AS1206" s="134"/>
      <c r="AT1206" s="134"/>
      <c r="AU1206" s="134"/>
      <c r="AV1206" s="134"/>
      <c r="AW1206" s="134"/>
      <c r="AX1206" s="134"/>
      <c r="AY1206" s="134"/>
      <c r="AZ1206" s="134"/>
      <c r="BA1206" s="134"/>
      <c r="BB1206" s="134"/>
      <c r="BC1206" s="134"/>
      <c r="BD1206" s="134"/>
      <c r="BE1206" s="134"/>
      <c r="BF1206" s="134"/>
      <c r="BG1206" s="134"/>
      <c r="BH1206" s="134"/>
      <c r="BI1206" s="134"/>
      <c r="BJ1206" s="134"/>
      <c r="BK1206" s="134"/>
      <c r="BL1206" s="134"/>
      <c r="BM1206" s="135"/>
      <c r="BN1206" s="136" t="n">
        <f aca="false">+MAX($D$3,DATOS_[[#This Row],[Fecha Inicio Sit. Contract.]])</f>
        <v>0</v>
      </c>
      <c r="BO1206" s="136" t="n">
        <f aca="false">+MIN($D$4,DATOS_[[#This Row],[Fecha Fin Sit. Contract.]])</f>
        <v>0</v>
      </c>
      <c r="BP1206" s="137" t="n">
        <f aca="false">+DATOS_[[#This Row],[% de jornada]]*IF(DATOS_[[#This Row],[% jornada reducida]]="",1,DATOS_[[#This Row],[% jornada reducida]])</f>
        <v>0</v>
      </c>
      <c r="BQ1206" s="137" t="n">
        <f aca="false">+(DATOS_[[#This Row],[F.fin.cal]]-DATOS_[[#This Row],[F.ini.cal]]+1)/($D$4-$D$3+1)</f>
        <v>1</v>
      </c>
      <c r="BR1206" s="137" t="str">
        <f aca="false">IF(OR(AND(DATOS_[[#This Row],[Fecha Fin Contrato]]&lt;$D$3,DATOS_[[#This Row],[Fecha Fin Contrato]]&lt;&gt;""),DATOS_[[#This Row],[Fecha de Contratación]]&gt;$D$4),"Fuera","Dentro")</f>
        <v>Dentro</v>
      </c>
      <c r="BS1206" s="137" t="str">
        <f aca="false" t="array" ref="BS1206:BS1206">IF(MAX(IF(DATOS_[id]=DATOS_[[#This Row],[id]],DATOS_[F.fin.cal]))=DATOS_[[#This Row],[F.fin.cal]],"Sí","NO")</f>
        <v>Sí</v>
      </c>
      <c r="BT1206" s="137" t="str">
        <f aca="false">IF(AND(DATOS_[[#This Row],[% normaliz]]&lt;&gt;1,DATOS_[[#This Row],[% anualiz]]=1),"Sí","NO")</f>
        <v>Sí</v>
      </c>
      <c r="BU1206" s="137" t="str">
        <f aca="false">IF(AND(DATOS_[[#This Row],[% normaliz]]=1,DATOS_[[#This Row],[% anualiz]]&lt;&gt;1),"Sí","NO")</f>
        <v>NO</v>
      </c>
      <c r="BV1206" s="137" t="str">
        <f aca="false">IF(AND(DATOS_[[#This Row],[% normaliz]]&lt;&gt;1,DATOS_[[#This Row],[% anualiz]]&lt;&gt;1),"Sí","NO")</f>
        <v>NO</v>
      </c>
      <c r="BW1206" s="137" t="str">
        <f aca="false">+IF(DATOS_[[#This Row],[% normaliz]]*DATOS_[[#This Row],[% anualiz]]=1,"NO","Sí")</f>
        <v>Sí</v>
      </c>
      <c r="BX1206" s="138" t="e">
        <f aca="false">(DATOS_[[#This Row],[S.BASE]]*(1/DATOS_[[#This Row],[% normaliz]])*(1/DATOS_[[#This Row],[% anualiz]]))*IF(DATOS_[[#This Row],[Check Equiparado]]="Sí",1,0)</f>
        <v>#DIV/0!</v>
      </c>
      <c r="BY1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6" s="138" t="e">
        <f aca="false">+DATOS_[[#This Row],[SALARIO BASE Eq]]+DATOS_[[#This Row],[Tot COMPL.SAL Eq]]</f>
        <v>#DIV/0!</v>
      </c>
      <c r="CA1206" s="138" t="e">
        <f aca="false" t="array" ref="CA1206:CA1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6" s="138" t="e">
        <f aca="false">+DATOS_[[#This Row],[TOTAL SALARIO Eq]]+DATOS_[[#This Row],[Tot Extrasalarial Eq]]</f>
        <v>#DIV/0!</v>
      </c>
      <c r="CC1206" s="139" t="n">
        <f aca="false">DATOS_[[#This Row],[S.BASE]]</f>
        <v>0</v>
      </c>
      <c r="CD1206" s="139" t="n">
        <f aca="false">+SUM(DATOS_[[#This Row],[Conc.Sal.01]:[Conc.Sal.30]])</f>
        <v>0</v>
      </c>
      <c r="CE1206" s="139" t="n">
        <f aca="false">+DATOS_[[#This Row],[SALARIO BASE Ef]]+DATOS_[[#This Row],[Tot COMPL.SAL Ef]]</f>
        <v>0</v>
      </c>
      <c r="CF1206" s="139" t="n">
        <f aca="false">+SUM(DATOS_[[#This Row],[C.Extra.01]:[C.Extra.05]])</f>
        <v>0</v>
      </c>
      <c r="CG1206" s="139" t="n">
        <f aca="false">+DATOS_[[#This Row],[TOTAL SALARIO Ef]]+DATOS_[[#This Row],[Tot Extrasalarial Ef]]</f>
        <v>0</v>
      </c>
      <c r="CH1206" s="140" t="n">
        <f aca="false">MIN(IF(DATOS_[[#This Row],[Fecha Fin Contrato]]="",$D$4,DATOS_[[#This Row],[Fecha Fin Contrato]]),$D$4)-MAX(DATOS_[[#This Row],[Fecha de Contratación]],$D$3)+1</f>
        <v>1</v>
      </c>
      <c r="CI1206" s="141" t="str">
        <f aca="false">IF(COUNTIFS(DATOS_[id],DATOS_[[#This Row],[id]])&gt;1,DATOS_[[#This Row],[id]],"")</f>
        <v/>
      </c>
      <c r="CJ1206" s="141" t="n">
        <f aca="false">(Inicio!$G$10-DATOS_[[#This Row],[Fecha Nacimiento]])/365.25</f>
        <v>0</v>
      </c>
      <c r="CK1206" s="141" t="n">
        <f aca="false">(Inicio!$G$10-DATOS_[[#This Row],[Fecha de Antigüedad]])/365.25</f>
        <v>0</v>
      </c>
      <c r="CL1206" s="141" t="e">
        <f aca="false">+VLOOKUP(DATOS_[[#This Row],[Clave de Contrato]],TblTiposContrato13[],3,0)</f>
        <v>#N/A</v>
      </c>
      <c r="CM1206" s="141" t="e">
        <f aca="false">+VLOOKUP(DATOS_[[#This Row],[Clave de Contrato]],TblTiposContrato13[],4,0)</f>
        <v>#N/A</v>
      </c>
      <c r="CN1206" s="141" t="str">
        <f aca="false">VLOOKUP(DATOS_[[#This Row],[Edad]],CONTRATOS!TblRngEdad,2,1)</f>
        <v>20  o menos</v>
      </c>
      <c r="CO1206" s="141" t="str">
        <f aca="false">VLOOKUP(DATOS_[[#This Row],[Antigüedad]],TblRngAntg14[],2,1)</f>
        <v>0 a 1 años</v>
      </c>
    </row>
    <row r="1207" customFormat="false" ht="13.8" hidden="false" customHeight="false" outlineLevel="0" collapsed="false">
      <c r="D1207" s="128"/>
      <c r="E1207" s="129"/>
      <c r="F1207" s="129"/>
      <c r="G1207" s="129"/>
      <c r="H1207" s="130"/>
      <c r="I1207" s="131"/>
      <c r="J1207" s="128"/>
      <c r="K1207" s="132"/>
      <c r="L1207" s="132"/>
      <c r="M1207" s="133"/>
      <c r="N1207" s="133"/>
      <c r="O1207" s="133"/>
      <c r="P1207" s="129"/>
      <c r="Z1207" s="74"/>
      <c r="AA1207" s="75"/>
      <c r="AB1207" s="75"/>
      <c r="AC1207" s="129"/>
      <c r="AD1207" s="134"/>
      <c r="AE1207" s="134"/>
      <c r="AF1207" s="134"/>
      <c r="AG1207" s="134"/>
      <c r="AH1207" s="134"/>
      <c r="AI1207" s="134"/>
      <c r="AJ1207" s="134"/>
      <c r="AK1207" s="134"/>
      <c r="AL1207" s="134"/>
      <c r="AM1207" s="134"/>
      <c r="AN1207" s="134"/>
      <c r="AO1207" s="134"/>
      <c r="AP1207" s="134"/>
      <c r="AQ1207" s="134"/>
      <c r="AR1207" s="134"/>
      <c r="AS1207" s="134"/>
      <c r="AT1207" s="134"/>
      <c r="AU1207" s="134"/>
      <c r="AV1207" s="134"/>
      <c r="AW1207" s="134"/>
      <c r="AX1207" s="134"/>
      <c r="AY1207" s="134"/>
      <c r="AZ1207" s="134"/>
      <c r="BA1207" s="134"/>
      <c r="BB1207" s="134"/>
      <c r="BC1207" s="134"/>
      <c r="BD1207" s="134"/>
      <c r="BE1207" s="134"/>
      <c r="BF1207" s="134"/>
      <c r="BG1207" s="134"/>
      <c r="BH1207" s="134"/>
      <c r="BI1207" s="134"/>
      <c r="BJ1207" s="134"/>
      <c r="BK1207" s="134"/>
      <c r="BL1207" s="134"/>
      <c r="BM1207" s="135"/>
      <c r="BN1207" s="136" t="n">
        <f aca="false">+MAX($D$3,DATOS_[[#This Row],[Fecha Inicio Sit. Contract.]])</f>
        <v>0</v>
      </c>
      <c r="BO1207" s="136" t="n">
        <f aca="false">+MIN($D$4,DATOS_[[#This Row],[Fecha Fin Sit. Contract.]])</f>
        <v>0</v>
      </c>
      <c r="BP1207" s="137" t="n">
        <f aca="false">+DATOS_[[#This Row],[% de jornada]]*IF(DATOS_[[#This Row],[% jornada reducida]]="",1,DATOS_[[#This Row],[% jornada reducida]])</f>
        <v>0</v>
      </c>
      <c r="BQ1207" s="137" t="n">
        <f aca="false">+(DATOS_[[#This Row],[F.fin.cal]]-DATOS_[[#This Row],[F.ini.cal]]+1)/($D$4-$D$3+1)</f>
        <v>1</v>
      </c>
      <c r="BR1207" s="137" t="str">
        <f aca="false">IF(OR(AND(DATOS_[[#This Row],[Fecha Fin Contrato]]&lt;$D$3,DATOS_[[#This Row],[Fecha Fin Contrato]]&lt;&gt;""),DATOS_[[#This Row],[Fecha de Contratación]]&gt;$D$4),"Fuera","Dentro")</f>
        <v>Dentro</v>
      </c>
      <c r="BS1207" s="137" t="str">
        <f aca="false" t="array" ref="BS1207:BS1207">IF(MAX(IF(DATOS_[id]=DATOS_[[#This Row],[id]],DATOS_[F.fin.cal]))=DATOS_[[#This Row],[F.fin.cal]],"Sí","NO")</f>
        <v>Sí</v>
      </c>
      <c r="BT1207" s="137" t="str">
        <f aca="false">IF(AND(DATOS_[[#This Row],[% normaliz]]&lt;&gt;1,DATOS_[[#This Row],[% anualiz]]=1),"Sí","NO")</f>
        <v>Sí</v>
      </c>
      <c r="BU1207" s="137" t="str">
        <f aca="false">IF(AND(DATOS_[[#This Row],[% normaliz]]=1,DATOS_[[#This Row],[% anualiz]]&lt;&gt;1),"Sí","NO")</f>
        <v>NO</v>
      </c>
      <c r="BV1207" s="137" t="str">
        <f aca="false">IF(AND(DATOS_[[#This Row],[% normaliz]]&lt;&gt;1,DATOS_[[#This Row],[% anualiz]]&lt;&gt;1),"Sí","NO")</f>
        <v>NO</v>
      </c>
      <c r="BW1207" s="137" t="str">
        <f aca="false">+IF(DATOS_[[#This Row],[% normaliz]]*DATOS_[[#This Row],[% anualiz]]=1,"NO","Sí")</f>
        <v>Sí</v>
      </c>
      <c r="BX1207" s="138" t="e">
        <f aca="false">(DATOS_[[#This Row],[S.BASE]]*(1/DATOS_[[#This Row],[% normaliz]])*(1/DATOS_[[#This Row],[% anualiz]]))*IF(DATOS_[[#This Row],[Check Equiparado]]="Sí",1,0)</f>
        <v>#DIV/0!</v>
      </c>
      <c r="BY1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7" s="138" t="e">
        <f aca="false">+DATOS_[[#This Row],[SALARIO BASE Eq]]+DATOS_[[#This Row],[Tot COMPL.SAL Eq]]</f>
        <v>#DIV/0!</v>
      </c>
      <c r="CA1207" s="138" t="e">
        <f aca="false" t="array" ref="CA1207:CA1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7" s="138" t="e">
        <f aca="false">+DATOS_[[#This Row],[TOTAL SALARIO Eq]]+DATOS_[[#This Row],[Tot Extrasalarial Eq]]</f>
        <v>#DIV/0!</v>
      </c>
      <c r="CC1207" s="139" t="n">
        <f aca="false">DATOS_[[#This Row],[S.BASE]]</f>
        <v>0</v>
      </c>
      <c r="CD1207" s="139" t="n">
        <f aca="false">+SUM(DATOS_[[#This Row],[Conc.Sal.01]:[Conc.Sal.30]])</f>
        <v>0</v>
      </c>
      <c r="CE1207" s="139" t="n">
        <f aca="false">+DATOS_[[#This Row],[SALARIO BASE Ef]]+DATOS_[[#This Row],[Tot COMPL.SAL Ef]]</f>
        <v>0</v>
      </c>
      <c r="CF1207" s="139" t="n">
        <f aca="false">+SUM(DATOS_[[#This Row],[C.Extra.01]:[C.Extra.05]])</f>
        <v>0</v>
      </c>
      <c r="CG1207" s="139" t="n">
        <f aca="false">+DATOS_[[#This Row],[TOTAL SALARIO Ef]]+DATOS_[[#This Row],[Tot Extrasalarial Ef]]</f>
        <v>0</v>
      </c>
      <c r="CH1207" s="140" t="n">
        <f aca="false">MIN(IF(DATOS_[[#This Row],[Fecha Fin Contrato]]="",$D$4,DATOS_[[#This Row],[Fecha Fin Contrato]]),$D$4)-MAX(DATOS_[[#This Row],[Fecha de Contratación]],$D$3)+1</f>
        <v>1</v>
      </c>
      <c r="CI1207" s="141" t="str">
        <f aca="false">IF(COUNTIFS(DATOS_[id],DATOS_[[#This Row],[id]])&gt;1,DATOS_[[#This Row],[id]],"")</f>
        <v/>
      </c>
      <c r="CJ1207" s="141" t="n">
        <f aca="false">(Inicio!$G$10-DATOS_[[#This Row],[Fecha Nacimiento]])/365.25</f>
        <v>0</v>
      </c>
      <c r="CK1207" s="141" t="n">
        <f aca="false">(Inicio!$G$10-DATOS_[[#This Row],[Fecha de Antigüedad]])/365.25</f>
        <v>0</v>
      </c>
      <c r="CL1207" s="141" t="e">
        <f aca="false">+VLOOKUP(DATOS_[[#This Row],[Clave de Contrato]],TblTiposContrato13[],3,0)</f>
        <v>#N/A</v>
      </c>
      <c r="CM1207" s="141" t="e">
        <f aca="false">+VLOOKUP(DATOS_[[#This Row],[Clave de Contrato]],TblTiposContrato13[],4,0)</f>
        <v>#N/A</v>
      </c>
      <c r="CN1207" s="141" t="str">
        <f aca="false">VLOOKUP(DATOS_[[#This Row],[Edad]],CONTRATOS!TblRngEdad,2,1)</f>
        <v>20  o menos</v>
      </c>
      <c r="CO1207" s="141" t="str">
        <f aca="false">VLOOKUP(DATOS_[[#This Row],[Antigüedad]],TblRngAntg14[],2,1)</f>
        <v>0 a 1 años</v>
      </c>
    </row>
    <row r="1208" customFormat="false" ht="13.8" hidden="false" customHeight="false" outlineLevel="0" collapsed="false">
      <c r="D1208" s="128"/>
      <c r="E1208" s="129"/>
      <c r="F1208" s="129"/>
      <c r="G1208" s="129"/>
      <c r="H1208" s="130"/>
      <c r="I1208" s="131"/>
      <c r="J1208" s="128"/>
      <c r="K1208" s="132"/>
      <c r="L1208" s="132"/>
      <c r="M1208" s="133"/>
      <c r="N1208" s="133"/>
      <c r="O1208" s="133"/>
      <c r="P1208" s="129"/>
      <c r="Z1208" s="74"/>
      <c r="AA1208" s="75"/>
      <c r="AB1208" s="75"/>
      <c r="AC1208" s="129"/>
      <c r="AD1208" s="134"/>
      <c r="AE1208" s="134"/>
      <c r="AF1208" s="134"/>
      <c r="AG1208" s="134"/>
      <c r="AH1208" s="134"/>
      <c r="AI1208" s="134"/>
      <c r="AJ1208" s="134"/>
      <c r="AK1208" s="134"/>
      <c r="AL1208" s="134"/>
      <c r="AM1208" s="134"/>
      <c r="AN1208" s="134"/>
      <c r="AO1208" s="134"/>
      <c r="AP1208" s="134"/>
      <c r="AQ1208" s="134"/>
      <c r="AR1208" s="134"/>
      <c r="AS1208" s="134"/>
      <c r="AT1208" s="134"/>
      <c r="AU1208" s="134"/>
      <c r="AV1208" s="134"/>
      <c r="AW1208" s="134"/>
      <c r="AX1208" s="134"/>
      <c r="AY1208" s="134"/>
      <c r="AZ1208" s="134"/>
      <c r="BA1208" s="134"/>
      <c r="BB1208" s="134"/>
      <c r="BC1208" s="134"/>
      <c r="BD1208" s="134"/>
      <c r="BE1208" s="134"/>
      <c r="BF1208" s="134"/>
      <c r="BG1208" s="134"/>
      <c r="BH1208" s="134"/>
      <c r="BI1208" s="134"/>
      <c r="BJ1208" s="134"/>
      <c r="BK1208" s="134"/>
      <c r="BL1208" s="134"/>
      <c r="BM1208" s="135"/>
      <c r="BN1208" s="136" t="n">
        <f aca="false">+MAX($D$3,DATOS_[[#This Row],[Fecha Inicio Sit. Contract.]])</f>
        <v>0</v>
      </c>
      <c r="BO1208" s="136" t="n">
        <f aca="false">+MIN($D$4,DATOS_[[#This Row],[Fecha Fin Sit. Contract.]])</f>
        <v>0</v>
      </c>
      <c r="BP1208" s="137" t="n">
        <f aca="false">+DATOS_[[#This Row],[% de jornada]]*IF(DATOS_[[#This Row],[% jornada reducida]]="",1,DATOS_[[#This Row],[% jornada reducida]])</f>
        <v>0</v>
      </c>
      <c r="BQ1208" s="137" t="n">
        <f aca="false">+(DATOS_[[#This Row],[F.fin.cal]]-DATOS_[[#This Row],[F.ini.cal]]+1)/($D$4-$D$3+1)</f>
        <v>1</v>
      </c>
      <c r="BR1208" s="137" t="str">
        <f aca="false">IF(OR(AND(DATOS_[[#This Row],[Fecha Fin Contrato]]&lt;$D$3,DATOS_[[#This Row],[Fecha Fin Contrato]]&lt;&gt;""),DATOS_[[#This Row],[Fecha de Contratación]]&gt;$D$4),"Fuera","Dentro")</f>
        <v>Dentro</v>
      </c>
      <c r="BS1208" s="137" t="str">
        <f aca="false" t="array" ref="BS1208:BS1208">IF(MAX(IF(DATOS_[id]=DATOS_[[#This Row],[id]],DATOS_[F.fin.cal]))=DATOS_[[#This Row],[F.fin.cal]],"Sí","NO")</f>
        <v>Sí</v>
      </c>
      <c r="BT1208" s="137" t="str">
        <f aca="false">IF(AND(DATOS_[[#This Row],[% normaliz]]&lt;&gt;1,DATOS_[[#This Row],[% anualiz]]=1),"Sí","NO")</f>
        <v>Sí</v>
      </c>
      <c r="BU1208" s="137" t="str">
        <f aca="false">IF(AND(DATOS_[[#This Row],[% normaliz]]=1,DATOS_[[#This Row],[% anualiz]]&lt;&gt;1),"Sí","NO")</f>
        <v>NO</v>
      </c>
      <c r="BV1208" s="137" t="str">
        <f aca="false">IF(AND(DATOS_[[#This Row],[% normaliz]]&lt;&gt;1,DATOS_[[#This Row],[% anualiz]]&lt;&gt;1),"Sí","NO")</f>
        <v>NO</v>
      </c>
      <c r="BW1208" s="137" t="str">
        <f aca="false">+IF(DATOS_[[#This Row],[% normaliz]]*DATOS_[[#This Row],[% anualiz]]=1,"NO","Sí")</f>
        <v>Sí</v>
      </c>
      <c r="BX1208" s="138" t="e">
        <f aca="false">(DATOS_[[#This Row],[S.BASE]]*(1/DATOS_[[#This Row],[% normaliz]])*(1/DATOS_[[#This Row],[% anualiz]]))*IF(DATOS_[[#This Row],[Check Equiparado]]="Sí",1,0)</f>
        <v>#DIV/0!</v>
      </c>
      <c r="BY1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8" s="138" t="e">
        <f aca="false">+DATOS_[[#This Row],[SALARIO BASE Eq]]+DATOS_[[#This Row],[Tot COMPL.SAL Eq]]</f>
        <v>#DIV/0!</v>
      </c>
      <c r="CA1208" s="138" t="e">
        <f aca="false" t="array" ref="CA1208:CA1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8" s="138" t="e">
        <f aca="false">+DATOS_[[#This Row],[TOTAL SALARIO Eq]]+DATOS_[[#This Row],[Tot Extrasalarial Eq]]</f>
        <v>#DIV/0!</v>
      </c>
      <c r="CC1208" s="139" t="n">
        <f aca="false">DATOS_[[#This Row],[S.BASE]]</f>
        <v>0</v>
      </c>
      <c r="CD1208" s="139" t="n">
        <f aca="false">+SUM(DATOS_[[#This Row],[Conc.Sal.01]:[Conc.Sal.30]])</f>
        <v>0</v>
      </c>
      <c r="CE1208" s="139" t="n">
        <f aca="false">+DATOS_[[#This Row],[SALARIO BASE Ef]]+DATOS_[[#This Row],[Tot COMPL.SAL Ef]]</f>
        <v>0</v>
      </c>
      <c r="CF1208" s="139" t="n">
        <f aca="false">+SUM(DATOS_[[#This Row],[C.Extra.01]:[C.Extra.05]])</f>
        <v>0</v>
      </c>
      <c r="CG1208" s="139" t="n">
        <f aca="false">+DATOS_[[#This Row],[TOTAL SALARIO Ef]]+DATOS_[[#This Row],[Tot Extrasalarial Ef]]</f>
        <v>0</v>
      </c>
      <c r="CH1208" s="140" t="n">
        <f aca="false">MIN(IF(DATOS_[[#This Row],[Fecha Fin Contrato]]="",$D$4,DATOS_[[#This Row],[Fecha Fin Contrato]]),$D$4)-MAX(DATOS_[[#This Row],[Fecha de Contratación]],$D$3)+1</f>
        <v>1</v>
      </c>
      <c r="CI1208" s="141" t="str">
        <f aca="false">IF(COUNTIFS(DATOS_[id],DATOS_[[#This Row],[id]])&gt;1,DATOS_[[#This Row],[id]],"")</f>
        <v/>
      </c>
      <c r="CJ1208" s="141" t="n">
        <f aca="false">(Inicio!$G$10-DATOS_[[#This Row],[Fecha Nacimiento]])/365.25</f>
        <v>0</v>
      </c>
      <c r="CK1208" s="141" t="n">
        <f aca="false">(Inicio!$G$10-DATOS_[[#This Row],[Fecha de Antigüedad]])/365.25</f>
        <v>0</v>
      </c>
      <c r="CL1208" s="141" t="e">
        <f aca="false">+VLOOKUP(DATOS_[[#This Row],[Clave de Contrato]],TblTiposContrato13[],3,0)</f>
        <v>#N/A</v>
      </c>
      <c r="CM1208" s="141" t="e">
        <f aca="false">+VLOOKUP(DATOS_[[#This Row],[Clave de Contrato]],TblTiposContrato13[],4,0)</f>
        <v>#N/A</v>
      </c>
      <c r="CN1208" s="141" t="str">
        <f aca="false">VLOOKUP(DATOS_[[#This Row],[Edad]],CONTRATOS!TblRngEdad,2,1)</f>
        <v>20  o menos</v>
      </c>
      <c r="CO1208" s="141" t="str">
        <f aca="false">VLOOKUP(DATOS_[[#This Row],[Antigüedad]],TblRngAntg14[],2,1)</f>
        <v>0 a 1 años</v>
      </c>
    </row>
    <row r="1209" customFormat="false" ht="13.8" hidden="false" customHeight="false" outlineLevel="0" collapsed="false">
      <c r="D1209" s="128"/>
      <c r="E1209" s="129"/>
      <c r="F1209" s="129"/>
      <c r="G1209" s="129"/>
      <c r="H1209" s="130"/>
      <c r="I1209" s="131"/>
      <c r="J1209" s="128"/>
      <c r="K1209" s="132"/>
      <c r="L1209" s="132"/>
      <c r="M1209" s="133"/>
      <c r="N1209" s="133"/>
      <c r="O1209" s="133"/>
      <c r="P1209" s="129"/>
      <c r="Z1209" s="74"/>
      <c r="AA1209" s="75"/>
      <c r="AB1209" s="75"/>
      <c r="AC1209" s="129"/>
      <c r="AD1209" s="134"/>
      <c r="AE1209" s="134"/>
      <c r="AF1209" s="134"/>
      <c r="AG1209" s="134"/>
      <c r="AH1209" s="134"/>
      <c r="AI1209" s="134"/>
      <c r="AJ1209" s="134"/>
      <c r="AK1209" s="134"/>
      <c r="AL1209" s="134"/>
      <c r="AM1209" s="134"/>
      <c r="AN1209" s="134"/>
      <c r="AO1209" s="134"/>
      <c r="AP1209" s="134"/>
      <c r="AQ1209" s="134"/>
      <c r="AR1209" s="134"/>
      <c r="AS1209" s="134"/>
      <c r="AT1209" s="134"/>
      <c r="AU1209" s="134"/>
      <c r="AV1209" s="134"/>
      <c r="AW1209" s="134"/>
      <c r="AX1209" s="134"/>
      <c r="AY1209" s="134"/>
      <c r="AZ1209" s="134"/>
      <c r="BA1209" s="134"/>
      <c r="BB1209" s="134"/>
      <c r="BC1209" s="134"/>
      <c r="BD1209" s="134"/>
      <c r="BE1209" s="134"/>
      <c r="BF1209" s="134"/>
      <c r="BG1209" s="134"/>
      <c r="BH1209" s="134"/>
      <c r="BI1209" s="134"/>
      <c r="BJ1209" s="134"/>
      <c r="BK1209" s="134"/>
      <c r="BL1209" s="134"/>
      <c r="BM1209" s="135"/>
      <c r="BN1209" s="136" t="n">
        <f aca="false">+MAX($D$3,DATOS_[[#This Row],[Fecha Inicio Sit. Contract.]])</f>
        <v>0</v>
      </c>
      <c r="BO1209" s="136" t="n">
        <f aca="false">+MIN($D$4,DATOS_[[#This Row],[Fecha Fin Sit. Contract.]])</f>
        <v>0</v>
      </c>
      <c r="BP1209" s="137" t="n">
        <f aca="false">+DATOS_[[#This Row],[% de jornada]]*IF(DATOS_[[#This Row],[% jornada reducida]]="",1,DATOS_[[#This Row],[% jornada reducida]])</f>
        <v>0</v>
      </c>
      <c r="BQ1209" s="137" t="n">
        <f aca="false">+(DATOS_[[#This Row],[F.fin.cal]]-DATOS_[[#This Row],[F.ini.cal]]+1)/($D$4-$D$3+1)</f>
        <v>1</v>
      </c>
      <c r="BR1209" s="137" t="str">
        <f aca="false">IF(OR(AND(DATOS_[[#This Row],[Fecha Fin Contrato]]&lt;$D$3,DATOS_[[#This Row],[Fecha Fin Contrato]]&lt;&gt;""),DATOS_[[#This Row],[Fecha de Contratación]]&gt;$D$4),"Fuera","Dentro")</f>
        <v>Dentro</v>
      </c>
      <c r="BS1209" s="137" t="str">
        <f aca="false" t="array" ref="BS1209:BS1209">IF(MAX(IF(DATOS_[id]=DATOS_[[#This Row],[id]],DATOS_[F.fin.cal]))=DATOS_[[#This Row],[F.fin.cal]],"Sí","NO")</f>
        <v>Sí</v>
      </c>
      <c r="BT1209" s="137" t="str">
        <f aca="false">IF(AND(DATOS_[[#This Row],[% normaliz]]&lt;&gt;1,DATOS_[[#This Row],[% anualiz]]=1),"Sí","NO")</f>
        <v>Sí</v>
      </c>
      <c r="BU1209" s="137" t="str">
        <f aca="false">IF(AND(DATOS_[[#This Row],[% normaliz]]=1,DATOS_[[#This Row],[% anualiz]]&lt;&gt;1),"Sí","NO")</f>
        <v>NO</v>
      </c>
      <c r="BV1209" s="137" t="str">
        <f aca="false">IF(AND(DATOS_[[#This Row],[% normaliz]]&lt;&gt;1,DATOS_[[#This Row],[% anualiz]]&lt;&gt;1),"Sí","NO")</f>
        <v>NO</v>
      </c>
      <c r="BW1209" s="137" t="str">
        <f aca="false">+IF(DATOS_[[#This Row],[% normaliz]]*DATOS_[[#This Row],[% anualiz]]=1,"NO","Sí")</f>
        <v>Sí</v>
      </c>
      <c r="BX1209" s="138" t="e">
        <f aca="false">(DATOS_[[#This Row],[S.BASE]]*(1/DATOS_[[#This Row],[% normaliz]])*(1/DATOS_[[#This Row],[% anualiz]]))*IF(DATOS_[[#This Row],[Check Equiparado]]="Sí",1,0)</f>
        <v>#DIV/0!</v>
      </c>
      <c r="BY1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9" s="138" t="e">
        <f aca="false">+DATOS_[[#This Row],[SALARIO BASE Eq]]+DATOS_[[#This Row],[Tot COMPL.SAL Eq]]</f>
        <v>#DIV/0!</v>
      </c>
      <c r="CA1209" s="138" t="e">
        <f aca="false" t="array" ref="CA1209:CA1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9" s="138" t="e">
        <f aca="false">+DATOS_[[#This Row],[TOTAL SALARIO Eq]]+DATOS_[[#This Row],[Tot Extrasalarial Eq]]</f>
        <v>#DIV/0!</v>
      </c>
      <c r="CC1209" s="139" t="n">
        <f aca="false">DATOS_[[#This Row],[S.BASE]]</f>
        <v>0</v>
      </c>
      <c r="CD1209" s="139" t="n">
        <f aca="false">+SUM(DATOS_[[#This Row],[Conc.Sal.01]:[Conc.Sal.30]])</f>
        <v>0</v>
      </c>
      <c r="CE1209" s="139" t="n">
        <f aca="false">+DATOS_[[#This Row],[SALARIO BASE Ef]]+DATOS_[[#This Row],[Tot COMPL.SAL Ef]]</f>
        <v>0</v>
      </c>
      <c r="CF1209" s="139" t="n">
        <f aca="false">+SUM(DATOS_[[#This Row],[C.Extra.01]:[C.Extra.05]])</f>
        <v>0</v>
      </c>
      <c r="CG1209" s="139" t="n">
        <f aca="false">+DATOS_[[#This Row],[TOTAL SALARIO Ef]]+DATOS_[[#This Row],[Tot Extrasalarial Ef]]</f>
        <v>0</v>
      </c>
      <c r="CH1209" s="140" t="n">
        <f aca="false">MIN(IF(DATOS_[[#This Row],[Fecha Fin Contrato]]="",$D$4,DATOS_[[#This Row],[Fecha Fin Contrato]]),$D$4)-MAX(DATOS_[[#This Row],[Fecha de Contratación]],$D$3)+1</f>
        <v>1</v>
      </c>
      <c r="CI1209" s="141" t="str">
        <f aca="false">IF(COUNTIFS(DATOS_[id],DATOS_[[#This Row],[id]])&gt;1,DATOS_[[#This Row],[id]],"")</f>
        <v/>
      </c>
      <c r="CJ1209" s="141" t="n">
        <f aca="false">(Inicio!$G$10-DATOS_[[#This Row],[Fecha Nacimiento]])/365.25</f>
        <v>0</v>
      </c>
      <c r="CK1209" s="141" t="n">
        <f aca="false">(Inicio!$G$10-DATOS_[[#This Row],[Fecha de Antigüedad]])/365.25</f>
        <v>0</v>
      </c>
      <c r="CL1209" s="141" t="e">
        <f aca="false">+VLOOKUP(DATOS_[[#This Row],[Clave de Contrato]],TblTiposContrato13[],3,0)</f>
        <v>#N/A</v>
      </c>
      <c r="CM1209" s="141" t="e">
        <f aca="false">+VLOOKUP(DATOS_[[#This Row],[Clave de Contrato]],TblTiposContrato13[],4,0)</f>
        <v>#N/A</v>
      </c>
      <c r="CN1209" s="141" t="str">
        <f aca="false">VLOOKUP(DATOS_[[#This Row],[Edad]],CONTRATOS!TblRngEdad,2,1)</f>
        <v>20  o menos</v>
      </c>
      <c r="CO1209" s="141" t="str">
        <f aca="false">VLOOKUP(DATOS_[[#This Row],[Antigüedad]],TblRngAntg14[],2,1)</f>
        <v>0 a 1 años</v>
      </c>
    </row>
    <row r="1210" customFormat="false" ht="13.8" hidden="false" customHeight="false" outlineLevel="0" collapsed="false">
      <c r="D1210" s="128"/>
      <c r="E1210" s="129"/>
      <c r="F1210" s="129"/>
      <c r="G1210" s="129"/>
      <c r="H1210" s="130"/>
      <c r="I1210" s="131"/>
      <c r="J1210" s="128"/>
      <c r="K1210" s="132"/>
      <c r="L1210" s="132"/>
      <c r="M1210" s="133"/>
      <c r="N1210" s="133"/>
      <c r="O1210" s="133"/>
      <c r="P1210" s="129"/>
      <c r="Z1210" s="74"/>
      <c r="AA1210" s="75"/>
      <c r="AB1210" s="75"/>
      <c r="AC1210" s="129"/>
      <c r="AD1210" s="134"/>
      <c r="AE1210" s="134"/>
      <c r="AF1210" s="134"/>
      <c r="AG1210" s="134"/>
      <c r="AH1210" s="134"/>
      <c r="AI1210" s="134"/>
      <c r="AJ1210" s="134"/>
      <c r="AK1210" s="134"/>
      <c r="AL1210" s="134"/>
      <c r="AM1210" s="134"/>
      <c r="AN1210" s="134"/>
      <c r="AO1210" s="134"/>
      <c r="AP1210" s="134"/>
      <c r="AQ1210" s="134"/>
      <c r="AR1210" s="134"/>
      <c r="AS1210" s="134"/>
      <c r="AT1210" s="134"/>
      <c r="AU1210" s="134"/>
      <c r="AV1210" s="134"/>
      <c r="AW1210" s="134"/>
      <c r="AX1210" s="134"/>
      <c r="AY1210" s="134"/>
      <c r="AZ1210" s="134"/>
      <c r="BA1210" s="134"/>
      <c r="BB1210" s="134"/>
      <c r="BC1210" s="134"/>
      <c r="BD1210" s="134"/>
      <c r="BE1210" s="134"/>
      <c r="BF1210" s="134"/>
      <c r="BG1210" s="134"/>
      <c r="BH1210" s="134"/>
      <c r="BI1210" s="134"/>
      <c r="BJ1210" s="134"/>
      <c r="BK1210" s="134"/>
      <c r="BL1210" s="134"/>
      <c r="BM1210" s="135"/>
      <c r="BN1210" s="136" t="n">
        <f aca="false">+MAX($D$3,DATOS_[[#This Row],[Fecha Inicio Sit. Contract.]])</f>
        <v>0</v>
      </c>
      <c r="BO1210" s="136" t="n">
        <f aca="false">+MIN($D$4,DATOS_[[#This Row],[Fecha Fin Sit. Contract.]])</f>
        <v>0</v>
      </c>
      <c r="BP1210" s="137" t="n">
        <f aca="false">+DATOS_[[#This Row],[% de jornada]]*IF(DATOS_[[#This Row],[% jornada reducida]]="",1,DATOS_[[#This Row],[% jornada reducida]])</f>
        <v>0</v>
      </c>
      <c r="BQ1210" s="137" t="n">
        <f aca="false">+(DATOS_[[#This Row],[F.fin.cal]]-DATOS_[[#This Row],[F.ini.cal]]+1)/($D$4-$D$3+1)</f>
        <v>1</v>
      </c>
      <c r="BR1210" s="137" t="str">
        <f aca="false">IF(OR(AND(DATOS_[[#This Row],[Fecha Fin Contrato]]&lt;$D$3,DATOS_[[#This Row],[Fecha Fin Contrato]]&lt;&gt;""),DATOS_[[#This Row],[Fecha de Contratación]]&gt;$D$4),"Fuera","Dentro")</f>
        <v>Dentro</v>
      </c>
      <c r="BS1210" s="137" t="str">
        <f aca="false" t="array" ref="BS1210:BS1210">IF(MAX(IF(DATOS_[id]=DATOS_[[#This Row],[id]],DATOS_[F.fin.cal]))=DATOS_[[#This Row],[F.fin.cal]],"Sí","NO")</f>
        <v>Sí</v>
      </c>
      <c r="BT1210" s="137" t="str">
        <f aca="false">IF(AND(DATOS_[[#This Row],[% normaliz]]&lt;&gt;1,DATOS_[[#This Row],[% anualiz]]=1),"Sí","NO")</f>
        <v>Sí</v>
      </c>
      <c r="BU1210" s="137" t="str">
        <f aca="false">IF(AND(DATOS_[[#This Row],[% normaliz]]=1,DATOS_[[#This Row],[% anualiz]]&lt;&gt;1),"Sí","NO")</f>
        <v>NO</v>
      </c>
      <c r="BV1210" s="137" t="str">
        <f aca="false">IF(AND(DATOS_[[#This Row],[% normaliz]]&lt;&gt;1,DATOS_[[#This Row],[% anualiz]]&lt;&gt;1),"Sí","NO")</f>
        <v>NO</v>
      </c>
      <c r="BW1210" s="137" t="str">
        <f aca="false">+IF(DATOS_[[#This Row],[% normaliz]]*DATOS_[[#This Row],[% anualiz]]=1,"NO","Sí")</f>
        <v>Sí</v>
      </c>
      <c r="BX1210" s="138" t="e">
        <f aca="false">(DATOS_[[#This Row],[S.BASE]]*(1/DATOS_[[#This Row],[% normaliz]])*(1/DATOS_[[#This Row],[% anualiz]]))*IF(DATOS_[[#This Row],[Check Equiparado]]="Sí",1,0)</f>
        <v>#DIV/0!</v>
      </c>
      <c r="BY1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0" s="138" t="e">
        <f aca="false">+DATOS_[[#This Row],[SALARIO BASE Eq]]+DATOS_[[#This Row],[Tot COMPL.SAL Eq]]</f>
        <v>#DIV/0!</v>
      </c>
      <c r="CA1210" s="138" t="e">
        <f aca="false" t="array" ref="CA1210:CA1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0" s="138" t="e">
        <f aca="false">+DATOS_[[#This Row],[TOTAL SALARIO Eq]]+DATOS_[[#This Row],[Tot Extrasalarial Eq]]</f>
        <v>#DIV/0!</v>
      </c>
      <c r="CC1210" s="139" t="n">
        <f aca="false">DATOS_[[#This Row],[S.BASE]]</f>
        <v>0</v>
      </c>
      <c r="CD1210" s="139" t="n">
        <f aca="false">+SUM(DATOS_[[#This Row],[Conc.Sal.01]:[Conc.Sal.30]])</f>
        <v>0</v>
      </c>
      <c r="CE1210" s="139" t="n">
        <f aca="false">+DATOS_[[#This Row],[SALARIO BASE Ef]]+DATOS_[[#This Row],[Tot COMPL.SAL Ef]]</f>
        <v>0</v>
      </c>
      <c r="CF1210" s="139" t="n">
        <f aca="false">+SUM(DATOS_[[#This Row],[C.Extra.01]:[C.Extra.05]])</f>
        <v>0</v>
      </c>
      <c r="CG1210" s="139" t="n">
        <f aca="false">+DATOS_[[#This Row],[TOTAL SALARIO Ef]]+DATOS_[[#This Row],[Tot Extrasalarial Ef]]</f>
        <v>0</v>
      </c>
      <c r="CH1210" s="140" t="n">
        <f aca="false">MIN(IF(DATOS_[[#This Row],[Fecha Fin Contrato]]="",$D$4,DATOS_[[#This Row],[Fecha Fin Contrato]]),$D$4)-MAX(DATOS_[[#This Row],[Fecha de Contratación]],$D$3)+1</f>
        <v>1</v>
      </c>
      <c r="CI1210" s="141" t="str">
        <f aca="false">IF(COUNTIFS(DATOS_[id],DATOS_[[#This Row],[id]])&gt;1,DATOS_[[#This Row],[id]],"")</f>
        <v/>
      </c>
      <c r="CJ1210" s="141" t="n">
        <f aca="false">(Inicio!$G$10-DATOS_[[#This Row],[Fecha Nacimiento]])/365.25</f>
        <v>0</v>
      </c>
      <c r="CK1210" s="141" t="n">
        <f aca="false">(Inicio!$G$10-DATOS_[[#This Row],[Fecha de Antigüedad]])/365.25</f>
        <v>0</v>
      </c>
      <c r="CL1210" s="141" t="e">
        <f aca="false">+VLOOKUP(DATOS_[[#This Row],[Clave de Contrato]],TblTiposContrato13[],3,0)</f>
        <v>#N/A</v>
      </c>
      <c r="CM1210" s="141" t="e">
        <f aca="false">+VLOOKUP(DATOS_[[#This Row],[Clave de Contrato]],TblTiposContrato13[],4,0)</f>
        <v>#N/A</v>
      </c>
      <c r="CN1210" s="141" t="str">
        <f aca="false">VLOOKUP(DATOS_[[#This Row],[Edad]],CONTRATOS!TblRngEdad,2,1)</f>
        <v>20  o menos</v>
      </c>
      <c r="CO1210" s="141" t="str">
        <f aca="false">VLOOKUP(DATOS_[[#This Row],[Antigüedad]],TblRngAntg14[],2,1)</f>
        <v>0 a 1 años</v>
      </c>
    </row>
    <row r="1211" customFormat="false" ht="13.8" hidden="false" customHeight="false" outlineLevel="0" collapsed="false">
      <c r="D1211" s="128"/>
      <c r="E1211" s="129"/>
      <c r="F1211" s="129"/>
      <c r="G1211" s="129"/>
      <c r="H1211" s="130"/>
      <c r="I1211" s="131"/>
      <c r="J1211" s="128"/>
      <c r="K1211" s="132"/>
      <c r="L1211" s="132"/>
      <c r="M1211" s="133"/>
      <c r="N1211" s="133"/>
      <c r="O1211" s="133"/>
      <c r="P1211" s="129"/>
      <c r="Z1211" s="74"/>
      <c r="AA1211" s="75"/>
      <c r="AB1211" s="75"/>
      <c r="AC1211" s="129"/>
      <c r="AD1211" s="134"/>
      <c r="AE1211" s="134"/>
      <c r="AF1211" s="134"/>
      <c r="AG1211" s="134"/>
      <c r="AH1211" s="134"/>
      <c r="AI1211" s="134"/>
      <c r="AJ1211" s="134"/>
      <c r="AK1211" s="134"/>
      <c r="AL1211" s="134"/>
      <c r="AM1211" s="134"/>
      <c r="AN1211" s="134"/>
      <c r="AO1211" s="134"/>
      <c r="AP1211" s="134"/>
      <c r="AQ1211" s="134"/>
      <c r="AR1211" s="134"/>
      <c r="AS1211" s="134"/>
      <c r="AT1211" s="134"/>
      <c r="AU1211" s="134"/>
      <c r="AV1211" s="134"/>
      <c r="AW1211" s="134"/>
      <c r="AX1211" s="134"/>
      <c r="AY1211" s="134"/>
      <c r="AZ1211" s="134"/>
      <c r="BA1211" s="134"/>
      <c r="BB1211" s="134"/>
      <c r="BC1211" s="134"/>
      <c r="BD1211" s="134"/>
      <c r="BE1211" s="134"/>
      <c r="BF1211" s="134"/>
      <c r="BG1211" s="134"/>
      <c r="BH1211" s="134"/>
      <c r="BI1211" s="134"/>
      <c r="BJ1211" s="134"/>
      <c r="BK1211" s="134"/>
      <c r="BL1211" s="134"/>
      <c r="BM1211" s="135"/>
      <c r="BN1211" s="136" t="n">
        <f aca="false">+MAX($D$3,DATOS_[[#This Row],[Fecha Inicio Sit. Contract.]])</f>
        <v>0</v>
      </c>
      <c r="BO1211" s="136" t="n">
        <f aca="false">+MIN($D$4,DATOS_[[#This Row],[Fecha Fin Sit. Contract.]])</f>
        <v>0</v>
      </c>
      <c r="BP1211" s="137" t="n">
        <f aca="false">+DATOS_[[#This Row],[% de jornada]]*IF(DATOS_[[#This Row],[% jornada reducida]]="",1,DATOS_[[#This Row],[% jornada reducida]])</f>
        <v>0</v>
      </c>
      <c r="BQ1211" s="137" t="n">
        <f aca="false">+(DATOS_[[#This Row],[F.fin.cal]]-DATOS_[[#This Row],[F.ini.cal]]+1)/($D$4-$D$3+1)</f>
        <v>1</v>
      </c>
      <c r="BR1211" s="137" t="str">
        <f aca="false">IF(OR(AND(DATOS_[[#This Row],[Fecha Fin Contrato]]&lt;$D$3,DATOS_[[#This Row],[Fecha Fin Contrato]]&lt;&gt;""),DATOS_[[#This Row],[Fecha de Contratación]]&gt;$D$4),"Fuera","Dentro")</f>
        <v>Dentro</v>
      </c>
      <c r="BS1211" s="137" t="str">
        <f aca="false" t="array" ref="BS1211:BS1211">IF(MAX(IF(DATOS_[id]=DATOS_[[#This Row],[id]],DATOS_[F.fin.cal]))=DATOS_[[#This Row],[F.fin.cal]],"Sí","NO")</f>
        <v>Sí</v>
      </c>
      <c r="BT1211" s="137" t="str">
        <f aca="false">IF(AND(DATOS_[[#This Row],[% normaliz]]&lt;&gt;1,DATOS_[[#This Row],[% anualiz]]=1),"Sí","NO")</f>
        <v>Sí</v>
      </c>
      <c r="BU1211" s="137" t="str">
        <f aca="false">IF(AND(DATOS_[[#This Row],[% normaliz]]=1,DATOS_[[#This Row],[% anualiz]]&lt;&gt;1),"Sí","NO")</f>
        <v>NO</v>
      </c>
      <c r="BV1211" s="137" t="str">
        <f aca="false">IF(AND(DATOS_[[#This Row],[% normaliz]]&lt;&gt;1,DATOS_[[#This Row],[% anualiz]]&lt;&gt;1),"Sí","NO")</f>
        <v>NO</v>
      </c>
      <c r="BW1211" s="137" t="str">
        <f aca="false">+IF(DATOS_[[#This Row],[% normaliz]]*DATOS_[[#This Row],[% anualiz]]=1,"NO","Sí")</f>
        <v>Sí</v>
      </c>
      <c r="BX1211" s="138" t="e">
        <f aca="false">(DATOS_[[#This Row],[S.BASE]]*(1/DATOS_[[#This Row],[% normaliz]])*(1/DATOS_[[#This Row],[% anualiz]]))*IF(DATOS_[[#This Row],[Check Equiparado]]="Sí",1,0)</f>
        <v>#DIV/0!</v>
      </c>
      <c r="BY1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1" s="138" t="e">
        <f aca="false">+DATOS_[[#This Row],[SALARIO BASE Eq]]+DATOS_[[#This Row],[Tot COMPL.SAL Eq]]</f>
        <v>#DIV/0!</v>
      </c>
      <c r="CA1211" s="138" t="e">
        <f aca="false" t="array" ref="CA1211:CA1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1" s="138" t="e">
        <f aca="false">+DATOS_[[#This Row],[TOTAL SALARIO Eq]]+DATOS_[[#This Row],[Tot Extrasalarial Eq]]</f>
        <v>#DIV/0!</v>
      </c>
      <c r="CC1211" s="139" t="n">
        <f aca="false">DATOS_[[#This Row],[S.BASE]]</f>
        <v>0</v>
      </c>
      <c r="CD1211" s="139" t="n">
        <f aca="false">+SUM(DATOS_[[#This Row],[Conc.Sal.01]:[Conc.Sal.30]])</f>
        <v>0</v>
      </c>
      <c r="CE1211" s="139" t="n">
        <f aca="false">+DATOS_[[#This Row],[SALARIO BASE Ef]]+DATOS_[[#This Row],[Tot COMPL.SAL Ef]]</f>
        <v>0</v>
      </c>
      <c r="CF1211" s="139" t="n">
        <f aca="false">+SUM(DATOS_[[#This Row],[C.Extra.01]:[C.Extra.05]])</f>
        <v>0</v>
      </c>
      <c r="CG1211" s="139" t="n">
        <f aca="false">+DATOS_[[#This Row],[TOTAL SALARIO Ef]]+DATOS_[[#This Row],[Tot Extrasalarial Ef]]</f>
        <v>0</v>
      </c>
      <c r="CH1211" s="140" t="n">
        <f aca="false">MIN(IF(DATOS_[[#This Row],[Fecha Fin Contrato]]="",$D$4,DATOS_[[#This Row],[Fecha Fin Contrato]]),$D$4)-MAX(DATOS_[[#This Row],[Fecha de Contratación]],$D$3)+1</f>
        <v>1</v>
      </c>
      <c r="CI1211" s="141" t="str">
        <f aca="false">IF(COUNTIFS(DATOS_[id],DATOS_[[#This Row],[id]])&gt;1,DATOS_[[#This Row],[id]],"")</f>
        <v/>
      </c>
      <c r="CJ1211" s="141" t="n">
        <f aca="false">(Inicio!$G$10-DATOS_[[#This Row],[Fecha Nacimiento]])/365.25</f>
        <v>0</v>
      </c>
      <c r="CK1211" s="141" t="n">
        <f aca="false">(Inicio!$G$10-DATOS_[[#This Row],[Fecha de Antigüedad]])/365.25</f>
        <v>0</v>
      </c>
      <c r="CL1211" s="141" t="e">
        <f aca="false">+VLOOKUP(DATOS_[[#This Row],[Clave de Contrato]],TblTiposContrato13[],3,0)</f>
        <v>#N/A</v>
      </c>
      <c r="CM1211" s="141" t="e">
        <f aca="false">+VLOOKUP(DATOS_[[#This Row],[Clave de Contrato]],TblTiposContrato13[],4,0)</f>
        <v>#N/A</v>
      </c>
      <c r="CN1211" s="141" t="str">
        <f aca="false">VLOOKUP(DATOS_[[#This Row],[Edad]],CONTRATOS!TblRngEdad,2,1)</f>
        <v>20  o menos</v>
      </c>
      <c r="CO1211" s="141" t="str">
        <f aca="false">VLOOKUP(DATOS_[[#This Row],[Antigüedad]],TblRngAntg14[],2,1)</f>
        <v>0 a 1 años</v>
      </c>
    </row>
    <row r="1212" customFormat="false" ht="13.8" hidden="false" customHeight="false" outlineLevel="0" collapsed="false">
      <c r="D1212" s="128"/>
      <c r="E1212" s="129"/>
      <c r="F1212" s="129"/>
      <c r="G1212" s="129"/>
      <c r="H1212" s="130"/>
      <c r="I1212" s="131"/>
      <c r="J1212" s="128"/>
      <c r="K1212" s="132"/>
      <c r="L1212" s="132"/>
      <c r="M1212" s="133"/>
      <c r="N1212" s="133"/>
      <c r="O1212" s="133"/>
      <c r="P1212" s="129"/>
      <c r="Z1212" s="74"/>
      <c r="AA1212" s="75"/>
      <c r="AB1212" s="75"/>
      <c r="AC1212" s="129"/>
      <c r="AD1212" s="134"/>
      <c r="AE1212" s="134"/>
      <c r="AF1212" s="134"/>
      <c r="AG1212" s="134"/>
      <c r="AH1212" s="134"/>
      <c r="AI1212" s="134"/>
      <c r="AJ1212" s="134"/>
      <c r="AK1212" s="134"/>
      <c r="AL1212" s="134"/>
      <c r="AM1212" s="134"/>
      <c r="AN1212" s="134"/>
      <c r="AO1212" s="134"/>
      <c r="AP1212" s="134"/>
      <c r="AQ1212" s="134"/>
      <c r="AR1212" s="134"/>
      <c r="AS1212" s="134"/>
      <c r="AT1212" s="134"/>
      <c r="AU1212" s="134"/>
      <c r="AV1212" s="134"/>
      <c r="AW1212" s="134"/>
      <c r="AX1212" s="134"/>
      <c r="AY1212" s="134"/>
      <c r="AZ1212" s="134"/>
      <c r="BA1212" s="134"/>
      <c r="BB1212" s="134"/>
      <c r="BC1212" s="134"/>
      <c r="BD1212" s="134"/>
      <c r="BE1212" s="134"/>
      <c r="BF1212" s="134"/>
      <c r="BG1212" s="134"/>
      <c r="BH1212" s="134"/>
      <c r="BI1212" s="134"/>
      <c r="BJ1212" s="134"/>
      <c r="BK1212" s="134"/>
      <c r="BL1212" s="134"/>
      <c r="BM1212" s="135"/>
      <c r="BN1212" s="136" t="n">
        <f aca="false">+MAX($D$3,DATOS_[[#This Row],[Fecha Inicio Sit. Contract.]])</f>
        <v>0</v>
      </c>
      <c r="BO1212" s="136" t="n">
        <f aca="false">+MIN($D$4,DATOS_[[#This Row],[Fecha Fin Sit. Contract.]])</f>
        <v>0</v>
      </c>
      <c r="BP1212" s="137" t="n">
        <f aca="false">+DATOS_[[#This Row],[% de jornada]]*IF(DATOS_[[#This Row],[% jornada reducida]]="",1,DATOS_[[#This Row],[% jornada reducida]])</f>
        <v>0</v>
      </c>
      <c r="BQ1212" s="137" t="n">
        <f aca="false">+(DATOS_[[#This Row],[F.fin.cal]]-DATOS_[[#This Row],[F.ini.cal]]+1)/($D$4-$D$3+1)</f>
        <v>1</v>
      </c>
      <c r="BR1212" s="137" t="str">
        <f aca="false">IF(OR(AND(DATOS_[[#This Row],[Fecha Fin Contrato]]&lt;$D$3,DATOS_[[#This Row],[Fecha Fin Contrato]]&lt;&gt;""),DATOS_[[#This Row],[Fecha de Contratación]]&gt;$D$4),"Fuera","Dentro")</f>
        <v>Dentro</v>
      </c>
      <c r="BS1212" s="137" t="str">
        <f aca="false" t="array" ref="BS1212:BS1212">IF(MAX(IF(DATOS_[id]=DATOS_[[#This Row],[id]],DATOS_[F.fin.cal]))=DATOS_[[#This Row],[F.fin.cal]],"Sí","NO")</f>
        <v>Sí</v>
      </c>
      <c r="BT1212" s="137" t="str">
        <f aca="false">IF(AND(DATOS_[[#This Row],[% normaliz]]&lt;&gt;1,DATOS_[[#This Row],[% anualiz]]=1),"Sí","NO")</f>
        <v>Sí</v>
      </c>
      <c r="BU1212" s="137" t="str">
        <f aca="false">IF(AND(DATOS_[[#This Row],[% normaliz]]=1,DATOS_[[#This Row],[% anualiz]]&lt;&gt;1),"Sí","NO")</f>
        <v>NO</v>
      </c>
      <c r="BV1212" s="137" t="str">
        <f aca="false">IF(AND(DATOS_[[#This Row],[% normaliz]]&lt;&gt;1,DATOS_[[#This Row],[% anualiz]]&lt;&gt;1),"Sí","NO")</f>
        <v>NO</v>
      </c>
      <c r="BW1212" s="137" t="str">
        <f aca="false">+IF(DATOS_[[#This Row],[% normaliz]]*DATOS_[[#This Row],[% anualiz]]=1,"NO","Sí")</f>
        <v>Sí</v>
      </c>
      <c r="BX1212" s="138" t="e">
        <f aca="false">(DATOS_[[#This Row],[S.BASE]]*(1/DATOS_[[#This Row],[% normaliz]])*(1/DATOS_[[#This Row],[% anualiz]]))*IF(DATOS_[[#This Row],[Check Equiparado]]="Sí",1,0)</f>
        <v>#DIV/0!</v>
      </c>
      <c r="BY1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2" s="138" t="e">
        <f aca="false">+DATOS_[[#This Row],[SALARIO BASE Eq]]+DATOS_[[#This Row],[Tot COMPL.SAL Eq]]</f>
        <v>#DIV/0!</v>
      </c>
      <c r="CA1212" s="138" t="e">
        <f aca="false" t="array" ref="CA1212:CA1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2" s="138" t="e">
        <f aca="false">+DATOS_[[#This Row],[TOTAL SALARIO Eq]]+DATOS_[[#This Row],[Tot Extrasalarial Eq]]</f>
        <v>#DIV/0!</v>
      </c>
      <c r="CC1212" s="139" t="n">
        <f aca="false">DATOS_[[#This Row],[S.BASE]]</f>
        <v>0</v>
      </c>
      <c r="CD1212" s="139" t="n">
        <f aca="false">+SUM(DATOS_[[#This Row],[Conc.Sal.01]:[Conc.Sal.30]])</f>
        <v>0</v>
      </c>
      <c r="CE1212" s="139" t="n">
        <f aca="false">+DATOS_[[#This Row],[SALARIO BASE Ef]]+DATOS_[[#This Row],[Tot COMPL.SAL Ef]]</f>
        <v>0</v>
      </c>
      <c r="CF1212" s="139" t="n">
        <f aca="false">+SUM(DATOS_[[#This Row],[C.Extra.01]:[C.Extra.05]])</f>
        <v>0</v>
      </c>
      <c r="CG1212" s="139" t="n">
        <f aca="false">+DATOS_[[#This Row],[TOTAL SALARIO Ef]]+DATOS_[[#This Row],[Tot Extrasalarial Ef]]</f>
        <v>0</v>
      </c>
      <c r="CH1212" s="140" t="n">
        <f aca="false">MIN(IF(DATOS_[[#This Row],[Fecha Fin Contrato]]="",$D$4,DATOS_[[#This Row],[Fecha Fin Contrato]]),$D$4)-MAX(DATOS_[[#This Row],[Fecha de Contratación]],$D$3)+1</f>
        <v>1</v>
      </c>
      <c r="CI1212" s="141" t="str">
        <f aca="false">IF(COUNTIFS(DATOS_[id],DATOS_[[#This Row],[id]])&gt;1,DATOS_[[#This Row],[id]],"")</f>
        <v/>
      </c>
      <c r="CJ1212" s="141" t="n">
        <f aca="false">(Inicio!$G$10-DATOS_[[#This Row],[Fecha Nacimiento]])/365.25</f>
        <v>0</v>
      </c>
      <c r="CK1212" s="141" t="n">
        <f aca="false">(Inicio!$G$10-DATOS_[[#This Row],[Fecha de Antigüedad]])/365.25</f>
        <v>0</v>
      </c>
      <c r="CL1212" s="141" t="e">
        <f aca="false">+VLOOKUP(DATOS_[[#This Row],[Clave de Contrato]],TblTiposContrato13[],3,0)</f>
        <v>#N/A</v>
      </c>
      <c r="CM1212" s="141" t="e">
        <f aca="false">+VLOOKUP(DATOS_[[#This Row],[Clave de Contrato]],TblTiposContrato13[],4,0)</f>
        <v>#N/A</v>
      </c>
      <c r="CN1212" s="141" t="str">
        <f aca="false">VLOOKUP(DATOS_[[#This Row],[Edad]],CONTRATOS!TblRngEdad,2,1)</f>
        <v>20  o menos</v>
      </c>
      <c r="CO1212" s="141" t="str">
        <f aca="false">VLOOKUP(DATOS_[[#This Row],[Antigüedad]],TblRngAntg14[],2,1)</f>
        <v>0 a 1 años</v>
      </c>
    </row>
    <row r="1213" customFormat="false" ht="13.8" hidden="false" customHeight="false" outlineLevel="0" collapsed="false">
      <c r="D1213" s="128"/>
      <c r="E1213" s="129"/>
      <c r="F1213" s="129"/>
      <c r="G1213" s="129"/>
      <c r="H1213" s="130"/>
      <c r="I1213" s="131"/>
      <c r="J1213" s="128"/>
      <c r="K1213" s="132"/>
      <c r="L1213" s="132"/>
      <c r="M1213" s="133"/>
      <c r="N1213" s="133"/>
      <c r="O1213" s="133"/>
      <c r="P1213" s="129"/>
      <c r="Z1213" s="74"/>
      <c r="AA1213" s="75"/>
      <c r="AB1213" s="75"/>
      <c r="AC1213" s="129"/>
      <c r="AD1213" s="134"/>
      <c r="AE1213" s="134"/>
      <c r="AF1213" s="134"/>
      <c r="AG1213" s="134"/>
      <c r="AH1213" s="134"/>
      <c r="AI1213" s="134"/>
      <c r="AJ1213" s="134"/>
      <c r="AK1213" s="134"/>
      <c r="AL1213" s="134"/>
      <c r="AM1213" s="134"/>
      <c r="AN1213" s="134"/>
      <c r="AO1213" s="134"/>
      <c r="AP1213" s="134"/>
      <c r="AQ1213" s="134"/>
      <c r="AR1213" s="134"/>
      <c r="AS1213" s="134"/>
      <c r="AT1213" s="134"/>
      <c r="AU1213" s="134"/>
      <c r="AV1213" s="134"/>
      <c r="AW1213" s="134"/>
      <c r="AX1213" s="134"/>
      <c r="AY1213" s="134"/>
      <c r="AZ1213" s="134"/>
      <c r="BA1213" s="134"/>
      <c r="BB1213" s="134"/>
      <c r="BC1213" s="134"/>
      <c r="BD1213" s="134"/>
      <c r="BE1213" s="134"/>
      <c r="BF1213" s="134"/>
      <c r="BG1213" s="134"/>
      <c r="BH1213" s="134"/>
      <c r="BI1213" s="134"/>
      <c r="BJ1213" s="134"/>
      <c r="BK1213" s="134"/>
      <c r="BL1213" s="134"/>
      <c r="BM1213" s="135"/>
      <c r="BN1213" s="136" t="n">
        <f aca="false">+MAX($D$3,DATOS_[[#This Row],[Fecha Inicio Sit. Contract.]])</f>
        <v>0</v>
      </c>
      <c r="BO1213" s="136" t="n">
        <f aca="false">+MIN($D$4,DATOS_[[#This Row],[Fecha Fin Sit. Contract.]])</f>
        <v>0</v>
      </c>
      <c r="BP1213" s="137" t="n">
        <f aca="false">+DATOS_[[#This Row],[% de jornada]]*IF(DATOS_[[#This Row],[% jornada reducida]]="",1,DATOS_[[#This Row],[% jornada reducida]])</f>
        <v>0</v>
      </c>
      <c r="BQ1213" s="137" t="n">
        <f aca="false">+(DATOS_[[#This Row],[F.fin.cal]]-DATOS_[[#This Row],[F.ini.cal]]+1)/($D$4-$D$3+1)</f>
        <v>1</v>
      </c>
      <c r="BR1213" s="137" t="str">
        <f aca="false">IF(OR(AND(DATOS_[[#This Row],[Fecha Fin Contrato]]&lt;$D$3,DATOS_[[#This Row],[Fecha Fin Contrato]]&lt;&gt;""),DATOS_[[#This Row],[Fecha de Contratación]]&gt;$D$4),"Fuera","Dentro")</f>
        <v>Dentro</v>
      </c>
      <c r="BS1213" s="137" t="str">
        <f aca="false" t="array" ref="BS1213:BS1213">IF(MAX(IF(DATOS_[id]=DATOS_[[#This Row],[id]],DATOS_[F.fin.cal]))=DATOS_[[#This Row],[F.fin.cal]],"Sí","NO")</f>
        <v>Sí</v>
      </c>
      <c r="BT1213" s="137" t="str">
        <f aca="false">IF(AND(DATOS_[[#This Row],[% normaliz]]&lt;&gt;1,DATOS_[[#This Row],[% anualiz]]=1),"Sí","NO")</f>
        <v>Sí</v>
      </c>
      <c r="BU1213" s="137" t="str">
        <f aca="false">IF(AND(DATOS_[[#This Row],[% normaliz]]=1,DATOS_[[#This Row],[% anualiz]]&lt;&gt;1),"Sí","NO")</f>
        <v>NO</v>
      </c>
      <c r="BV1213" s="137" t="str">
        <f aca="false">IF(AND(DATOS_[[#This Row],[% normaliz]]&lt;&gt;1,DATOS_[[#This Row],[% anualiz]]&lt;&gt;1),"Sí","NO")</f>
        <v>NO</v>
      </c>
      <c r="BW1213" s="137" t="str">
        <f aca="false">+IF(DATOS_[[#This Row],[% normaliz]]*DATOS_[[#This Row],[% anualiz]]=1,"NO","Sí")</f>
        <v>Sí</v>
      </c>
      <c r="BX1213" s="138" t="e">
        <f aca="false">(DATOS_[[#This Row],[S.BASE]]*(1/DATOS_[[#This Row],[% normaliz]])*(1/DATOS_[[#This Row],[% anualiz]]))*IF(DATOS_[[#This Row],[Check Equiparado]]="Sí",1,0)</f>
        <v>#DIV/0!</v>
      </c>
      <c r="BY1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3" s="138" t="e">
        <f aca="false">+DATOS_[[#This Row],[SALARIO BASE Eq]]+DATOS_[[#This Row],[Tot COMPL.SAL Eq]]</f>
        <v>#DIV/0!</v>
      </c>
      <c r="CA1213" s="138" t="e">
        <f aca="false" t="array" ref="CA1213:CA1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3" s="138" t="e">
        <f aca="false">+DATOS_[[#This Row],[TOTAL SALARIO Eq]]+DATOS_[[#This Row],[Tot Extrasalarial Eq]]</f>
        <v>#DIV/0!</v>
      </c>
      <c r="CC1213" s="139" t="n">
        <f aca="false">DATOS_[[#This Row],[S.BASE]]</f>
        <v>0</v>
      </c>
      <c r="CD1213" s="139" t="n">
        <f aca="false">+SUM(DATOS_[[#This Row],[Conc.Sal.01]:[Conc.Sal.30]])</f>
        <v>0</v>
      </c>
      <c r="CE1213" s="139" t="n">
        <f aca="false">+DATOS_[[#This Row],[SALARIO BASE Ef]]+DATOS_[[#This Row],[Tot COMPL.SAL Ef]]</f>
        <v>0</v>
      </c>
      <c r="CF1213" s="139" t="n">
        <f aca="false">+SUM(DATOS_[[#This Row],[C.Extra.01]:[C.Extra.05]])</f>
        <v>0</v>
      </c>
      <c r="CG1213" s="139" t="n">
        <f aca="false">+DATOS_[[#This Row],[TOTAL SALARIO Ef]]+DATOS_[[#This Row],[Tot Extrasalarial Ef]]</f>
        <v>0</v>
      </c>
      <c r="CH1213" s="140" t="n">
        <f aca="false">MIN(IF(DATOS_[[#This Row],[Fecha Fin Contrato]]="",$D$4,DATOS_[[#This Row],[Fecha Fin Contrato]]),$D$4)-MAX(DATOS_[[#This Row],[Fecha de Contratación]],$D$3)+1</f>
        <v>1</v>
      </c>
      <c r="CI1213" s="141" t="str">
        <f aca="false">IF(COUNTIFS(DATOS_[id],DATOS_[[#This Row],[id]])&gt;1,DATOS_[[#This Row],[id]],"")</f>
        <v/>
      </c>
      <c r="CJ1213" s="141" t="n">
        <f aca="false">(Inicio!$G$10-DATOS_[[#This Row],[Fecha Nacimiento]])/365.25</f>
        <v>0</v>
      </c>
      <c r="CK1213" s="141" t="n">
        <f aca="false">(Inicio!$G$10-DATOS_[[#This Row],[Fecha de Antigüedad]])/365.25</f>
        <v>0</v>
      </c>
      <c r="CL1213" s="141" t="e">
        <f aca="false">+VLOOKUP(DATOS_[[#This Row],[Clave de Contrato]],TblTiposContrato13[],3,0)</f>
        <v>#N/A</v>
      </c>
      <c r="CM1213" s="141" t="e">
        <f aca="false">+VLOOKUP(DATOS_[[#This Row],[Clave de Contrato]],TblTiposContrato13[],4,0)</f>
        <v>#N/A</v>
      </c>
      <c r="CN1213" s="141" t="str">
        <f aca="false">VLOOKUP(DATOS_[[#This Row],[Edad]],CONTRATOS!TblRngEdad,2,1)</f>
        <v>20  o menos</v>
      </c>
      <c r="CO1213" s="141" t="str">
        <f aca="false">VLOOKUP(DATOS_[[#This Row],[Antigüedad]],TblRngAntg14[],2,1)</f>
        <v>0 a 1 años</v>
      </c>
    </row>
    <row r="1214" customFormat="false" ht="13.8" hidden="false" customHeight="false" outlineLevel="0" collapsed="false">
      <c r="D1214" s="128"/>
      <c r="E1214" s="129"/>
      <c r="F1214" s="129"/>
      <c r="G1214" s="129"/>
      <c r="H1214" s="130"/>
      <c r="I1214" s="131"/>
      <c r="J1214" s="128"/>
      <c r="K1214" s="132"/>
      <c r="L1214" s="132"/>
      <c r="M1214" s="133"/>
      <c r="N1214" s="133"/>
      <c r="O1214" s="133"/>
      <c r="P1214" s="129"/>
      <c r="Z1214" s="74"/>
      <c r="AA1214" s="75"/>
      <c r="AB1214" s="75"/>
      <c r="AC1214" s="129"/>
      <c r="AD1214" s="134"/>
      <c r="AE1214" s="134"/>
      <c r="AF1214" s="134"/>
      <c r="AG1214" s="134"/>
      <c r="AH1214" s="134"/>
      <c r="AI1214" s="134"/>
      <c r="AJ1214" s="134"/>
      <c r="AK1214" s="134"/>
      <c r="AL1214" s="134"/>
      <c r="AM1214" s="134"/>
      <c r="AN1214" s="134"/>
      <c r="AO1214" s="134"/>
      <c r="AP1214" s="134"/>
      <c r="AQ1214" s="134"/>
      <c r="AR1214" s="134"/>
      <c r="AS1214" s="134"/>
      <c r="AT1214" s="134"/>
      <c r="AU1214" s="134"/>
      <c r="AV1214" s="134"/>
      <c r="AW1214" s="134"/>
      <c r="AX1214" s="134"/>
      <c r="AY1214" s="134"/>
      <c r="AZ1214" s="134"/>
      <c r="BA1214" s="134"/>
      <c r="BB1214" s="134"/>
      <c r="BC1214" s="134"/>
      <c r="BD1214" s="134"/>
      <c r="BE1214" s="134"/>
      <c r="BF1214" s="134"/>
      <c r="BG1214" s="134"/>
      <c r="BH1214" s="134"/>
      <c r="BI1214" s="134"/>
      <c r="BJ1214" s="134"/>
      <c r="BK1214" s="134"/>
      <c r="BL1214" s="134"/>
      <c r="BM1214" s="135"/>
      <c r="BN1214" s="136" t="n">
        <f aca="false">+MAX($D$3,DATOS_[[#This Row],[Fecha Inicio Sit. Contract.]])</f>
        <v>0</v>
      </c>
      <c r="BO1214" s="136" t="n">
        <f aca="false">+MIN($D$4,DATOS_[[#This Row],[Fecha Fin Sit. Contract.]])</f>
        <v>0</v>
      </c>
      <c r="BP1214" s="137" t="n">
        <f aca="false">+DATOS_[[#This Row],[% de jornada]]*IF(DATOS_[[#This Row],[% jornada reducida]]="",1,DATOS_[[#This Row],[% jornada reducida]])</f>
        <v>0</v>
      </c>
      <c r="BQ1214" s="137" t="n">
        <f aca="false">+(DATOS_[[#This Row],[F.fin.cal]]-DATOS_[[#This Row],[F.ini.cal]]+1)/($D$4-$D$3+1)</f>
        <v>1</v>
      </c>
      <c r="BR1214" s="137" t="str">
        <f aca="false">IF(OR(AND(DATOS_[[#This Row],[Fecha Fin Contrato]]&lt;$D$3,DATOS_[[#This Row],[Fecha Fin Contrato]]&lt;&gt;""),DATOS_[[#This Row],[Fecha de Contratación]]&gt;$D$4),"Fuera","Dentro")</f>
        <v>Dentro</v>
      </c>
      <c r="BS1214" s="137" t="str">
        <f aca="false" t="array" ref="BS1214:BS1214">IF(MAX(IF(DATOS_[id]=DATOS_[[#This Row],[id]],DATOS_[F.fin.cal]))=DATOS_[[#This Row],[F.fin.cal]],"Sí","NO")</f>
        <v>Sí</v>
      </c>
      <c r="BT1214" s="137" t="str">
        <f aca="false">IF(AND(DATOS_[[#This Row],[% normaliz]]&lt;&gt;1,DATOS_[[#This Row],[% anualiz]]=1),"Sí","NO")</f>
        <v>Sí</v>
      </c>
      <c r="BU1214" s="137" t="str">
        <f aca="false">IF(AND(DATOS_[[#This Row],[% normaliz]]=1,DATOS_[[#This Row],[% anualiz]]&lt;&gt;1),"Sí","NO")</f>
        <v>NO</v>
      </c>
      <c r="BV1214" s="137" t="str">
        <f aca="false">IF(AND(DATOS_[[#This Row],[% normaliz]]&lt;&gt;1,DATOS_[[#This Row],[% anualiz]]&lt;&gt;1),"Sí","NO")</f>
        <v>NO</v>
      </c>
      <c r="BW1214" s="137" t="str">
        <f aca="false">+IF(DATOS_[[#This Row],[% normaliz]]*DATOS_[[#This Row],[% anualiz]]=1,"NO","Sí")</f>
        <v>Sí</v>
      </c>
      <c r="BX1214" s="138" t="e">
        <f aca="false">(DATOS_[[#This Row],[S.BASE]]*(1/DATOS_[[#This Row],[% normaliz]])*(1/DATOS_[[#This Row],[% anualiz]]))*IF(DATOS_[[#This Row],[Check Equiparado]]="Sí",1,0)</f>
        <v>#DIV/0!</v>
      </c>
      <c r="BY1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4" s="138" t="e">
        <f aca="false">+DATOS_[[#This Row],[SALARIO BASE Eq]]+DATOS_[[#This Row],[Tot COMPL.SAL Eq]]</f>
        <v>#DIV/0!</v>
      </c>
      <c r="CA1214" s="138" t="e">
        <f aca="false" t="array" ref="CA1214:CA1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4" s="138" t="e">
        <f aca="false">+DATOS_[[#This Row],[TOTAL SALARIO Eq]]+DATOS_[[#This Row],[Tot Extrasalarial Eq]]</f>
        <v>#DIV/0!</v>
      </c>
      <c r="CC1214" s="139" t="n">
        <f aca="false">DATOS_[[#This Row],[S.BASE]]</f>
        <v>0</v>
      </c>
      <c r="CD1214" s="139" t="n">
        <f aca="false">+SUM(DATOS_[[#This Row],[Conc.Sal.01]:[Conc.Sal.30]])</f>
        <v>0</v>
      </c>
      <c r="CE1214" s="139" t="n">
        <f aca="false">+DATOS_[[#This Row],[SALARIO BASE Ef]]+DATOS_[[#This Row],[Tot COMPL.SAL Ef]]</f>
        <v>0</v>
      </c>
      <c r="CF1214" s="139" t="n">
        <f aca="false">+SUM(DATOS_[[#This Row],[C.Extra.01]:[C.Extra.05]])</f>
        <v>0</v>
      </c>
      <c r="CG1214" s="139" t="n">
        <f aca="false">+DATOS_[[#This Row],[TOTAL SALARIO Ef]]+DATOS_[[#This Row],[Tot Extrasalarial Ef]]</f>
        <v>0</v>
      </c>
      <c r="CH1214" s="140" t="n">
        <f aca="false">MIN(IF(DATOS_[[#This Row],[Fecha Fin Contrato]]="",$D$4,DATOS_[[#This Row],[Fecha Fin Contrato]]),$D$4)-MAX(DATOS_[[#This Row],[Fecha de Contratación]],$D$3)+1</f>
        <v>1</v>
      </c>
      <c r="CI1214" s="141" t="str">
        <f aca="false">IF(COUNTIFS(DATOS_[id],DATOS_[[#This Row],[id]])&gt;1,DATOS_[[#This Row],[id]],"")</f>
        <v/>
      </c>
      <c r="CJ1214" s="141" t="n">
        <f aca="false">(Inicio!$G$10-DATOS_[[#This Row],[Fecha Nacimiento]])/365.25</f>
        <v>0</v>
      </c>
      <c r="CK1214" s="141" t="n">
        <f aca="false">(Inicio!$G$10-DATOS_[[#This Row],[Fecha de Antigüedad]])/365.25</f>
        <v>0</v>
      </c>
      <c r="CL1214" s="141" t="e">
        <f aca="false">+VLOOKUP(DATOS_[[#This Row],[Clave de Contrato]],TblTiposContrato13[],3,0)</f>
        <v>#N/A</v>
      </c>
      <c r="CM1214" s="141" t="e">
        <f aca="false">+VLOOKUP(DATOS_[[#This Row],[Clave de Contrato]],TblTiposContrato13[],4,0)</f>
        <v>#N/A</v>
      </c>
      <c r="CN1214" s="141" t="str">
        <f aca="false">VLOOKUP(DATOS_[[#This Row],[Edad]],CONTRATOS!TblRngEdad,2,1)</f>
        <v>20  o menos</v>
      </c>
      <c r="CO1214" s="141" t="str">
        <f aca="false">VLOOKUP(DATOS_[[#This Row],[Antigüedad]],TblRngAntg14[],2,1)</f>
        <v>0 a 1 años</v>
      </c>
    </row>
    <row r="1215" customFormat="false" ht="13.8" hidden="false" customHeight="false" outlineLevel="0" collapsed="false">
      <c r="D1215" s="128"/>
      <c r="E1215" s="129"/>
      <c r="F1215" s="129"/>
      <c r="G1215" s="129"/>
      <c r="H1215" s="130"/>
      <c r="I1215" s="131"/>
      <c r="J1215" s="128"/>
      <c r="K1215" s="132"/>
      <c r="L1215" s="132"/>
      <c r="M1215" s="133"/>
      <c r="N1215" s="133"/>
      <c r="O1215" s="133"/>
      <c r="P1215" s="129"/>
      <c r="Z1215" s="74"/>
      <c r="AA1215" s="75"/>
      <c r="AB1215" s="75"/>
      <c r="AC1215" s="129"/>
      <c r="AD1215" s="134"/>
      <c r="AE1215" s="134"/>
      <c r="AF1215" s="134"/>
      <c r="AG1215" s="134"/>
      <c r="AH1215" s="134"/>
      <c r="AI1215" s="134"/>
      <c r="AJ1215" s="134"/>
      <c r="AK1215" s="134"/>
      <c r="AL1215" s="134"/>
      <c r="AM1215" s="134"/>
      <c r="AN1215" s="134"/>
      <c r="AO1215" s="134"/>
      <c r="AP1215" s="134"/>
      <c r="AQ1215" s="134"/>
      <c r="AR1215" s="134"/>
      <c r="AS1215" s="134"/>
      <c r="AT1215" s="134"/>
      <c r="AU1215" s="134"/>
      <c r="AV1215" s="134"/>
      <c r="AW1215" s="134"/>
      <c r="AX1215" s="134"/>
      <c r="AY1215" s="134"/>
      <c r="AZ1215" s="134"/>
      <c r="BA1215" s="134"/>
      <c r="BB1215" s="134"/>
      <c r="BC1215" s="134"/>
      <c r="BD1215" s="134"/>
      <c r="BE1215" s="134"/>
      <c r="BF1215" s="134"/>
      <c r="BG1215" s="134"/>
      <c r="BH1215" s="134"/>
      <c r="BI1215" s="134"/>
      <c r="BJ1215" s="134"/>
      <c r="BK1215" s="134"/>
      <c r="BL1215" s="134"/>
      <c r="BM1215" s="135"/>
      <c r="BN1215" s="136" t="n">
        <f aca="false">+MAX($D$3,DATOS_[[#This Row],[Fecha Inicio Sit. Contract.]])</f>
        <v>0</v>
      </c>
      <c r="BO1215" s="136" t="n">
        <f aca="false">+MIN($D$4,DATOS_[[#This Row],[Fecha Fin Sit. Contract.]])</f>
        <v>0</v>
      </c>
      <c r="BP1215" s="137" t="n">
        <f aca="false">+DATOS_[[#This Row],[% de jornada]]*IF(DATOS_[[#This Row],[% jornada reducida]]="",1,DATOS_[[#This Row],[% jornada reducida]])</f>
        <v>0</v>
      </c>
      <c r="BQ1215" s="137" t="n">
        <f aca="false">+(DATOS_[[#This Row],[F.fin.cal]]-DATOS_[[#This Row],[F.ini.cal]]+1)/($D$4-$D$3+1)</f>
        <v>1</v>
      </c>
      <c r="BR1215" s="137" t="str">
        <f aca="false">IF(OR(AND(DATOS_[[#This Row],[Fecha Fin Contrato]]&lt;$D$3,DATOS_[[#This Row],[Fecha Fin Contrato]]&lt;&gt;""),DATOS_[[#This Row],[Fecha de Contratación]]&gt;$D$4),"Fuera","Dentro")</f>
        <v>Dentro</v>
      </c>
      <c r="BS1215" s="137" t="str">
        <f aca="false" t="array" ref="BS1215:BS1215">IF(MAX(IF(DATOS_[id]=DATOS_[[#This Row],[id]],DATOS_[F.fin.cal]))=DATOS_[[#This Row],[F.fin.cal]],"Sí","NO")</f>
        <v>Sí</v>
      </c>
      <c r="BT1215" s="137" t="str">
        <f aca="false">IF(AND(DATOS_[[#This Row],[% normaliz]]&lt;&gt;1,DATOS_[[#This Row],[% anualiz]]=1),"Sí","NO")</f>
        <v>Sí</v>
      </c>
      <c r="BU1215" s="137" t="str">
        <f aca="false">IF(AND(DATOS_[[#This Row],[% normaliz]]=1,DATOS_[[#This Row],[% anualiz]]&lt;&gt;1),"Sí","NO")</f>
        <v>NO</v>
      </c>
      <c r="BV1215" s="137" t="str">
        <f aca="false">IF(AND(DATOS_[[#This Row],[% normaliz]]&lt;&gt;1,DATOS_[[#This Row],[% anualiz]]&lt;&gt;1),"Sí","NO")</f>
        <v>NO</v>
      </c>
      <c r="BW1215" s="137" t="str">
        <f aca="false">+IF(DATOS_[[#This Row],[% normaliz]]*DATOS_[[#This Row],[% anualiz]]=1,"NO","Sí")</f>
        <v>Sí</v>
      </c>
      <c r="BX1215" s="138" t="e">
        <f aca="false">(DATOS_[[#This Row],[S.BASE]]*(1/DATOS_[[#This Row],[% normaliz]])*(1/DATOS_[[#This Row],[% anualiz]]))*IF(DATOS_[[#This Row],[Check Equiparado]]="Sí",1,0)</f>
        <v>#DIV/0!</v>
      </c>
      <c r="BY1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5" s="138" t="e">
        <f aca="false">+DATOS_[[#This Row],[SALARIO BASE Eq]]+DATOS_[[#This Row],[Tot COMPL.SAL Eq]]</f>
        <v>#DIV/0!</v>
      </c>
      <c r="CA1215" s="138" t="e">
        <f aca="false" t="array" ref="CA1215:CA1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5" s="138" t="e">
        <f aca="false">+DATOS_[[#This Row],[TOTAL SALARIO Eq]]+DATOS_[[#This Row],[Tot Extrasalarial Eq]]</f>
        <v>#DIV/0!</v>
      </c>
      <c r="CC1215" s="139" t="n">
        <f aca="false">DATOS_[[#This Row],[S.BASE]]</f>
        <v>0</v>
      </c>
      <c r="CD1215" s="139" t="n">
        <f aca="false">+SUM(DATOS_[[#This Row],[Conc.Sal.01]:[Conc.Sal.30]])</f>
        <v>0</v>
      </c>
      <c r="CE1215" s="139" t="n">
        <f aca="false">+DATOS_[[#This Row],[SALARIO BASE Ef]]+DATOS_[[#This Row],[Tot COMPL.SAL Ef]]</f>
        <v>0</v>
      </c>
      <c r="CF1215" s="139" t="n">
        <f aca="false">+SUM(DATOS_[[#This Row],[C.Extra.01]:[C.Extra.05]])</f>
        <v>0</v>
      </c>
      <c r="CG1215" s="139" t="n">
        <f aca="false">+DATOS_[[#This Row],[TOTAL SALARIO Ef]]+DATOS_[[#This Row],[Tot Extrasalarial Ef]]</f>
        <v>0</v>
      </c>
      <c r="CH1215" s="140" t="n">
        <f aca="false">MIN(IF(DATOS_[[#This Row],[Fecha Fin Contrato]]="",$D$4,DATOS_[[#This Row],[Fecha Fin Contrato]]),$D$4)-MAX(DATOS_[[#This Row],[Fecha de Contratación]],$D$3)+1</f>
        <v>1</v>
      </c>
      <c r="CI1215" s="141" t="str">
        <f aca="false">IF(COUNTIFS(DATOS_[id],DATOS_[[#This Row],[id]])&gt;1,DATOS_[[#This Row],[id]],"")</f>
        <v/>
      </c>
      <c r="CJ1215" s="141" t="n">
        <f aca="false">(Inicio!$G$10-DATOS_[[#This Row],[Fecha Nacimiento]])/365.25</f>
        <v>0</v>
      </c>
      <c r="CK1215" s="141" t="n">
        <f aca="false">(Inicio!$G$10-DATOS_[[#This Row],[Fecha de Antigüedad]])/365.25</f>
        <v>0</v>
      </c>
      <c r="CL1215" s="141" t="e">
        <f aca="false">+VLOOKUP(DATOS_[[#This Row],[Clave de Contrato]],TblTiposContrato13[],3,0)</f>
        <v>#N/A</v>
      </c>
      <c r="CM1215" s="141" t="e">
        <f aca="false">+VLOOKUP(DATOS_[[#This Row],[Clave de Contrato]],TblTiposContrato13[],4,0)</f>
        <v>#N/A</v>
      </c>
      <c r="CN1215" s="141" t="str">
        <f aca="false">VLOOKUP(DATOS_[[#This Row],[Edad]],CONTRATOS!TblRngEdad,2,1)</f>
        <v>20  o menos</v>
      </c>
      <c r="CO1215" s="141" t="str">
        <f aca="false">VLOOKUP(DATOS_[[#This Row],[Antigüedad]],TblRngAntg14[],2,1)</f>
        <v>0 a 1 años</v>
      </c>
    </row>
    <row r="1216" customFormat="false" ht="13.8" hidden="false" customHeight="false" outlineLevel="0" collapsed="false">
      <c r="D1216" s="128"/>
      <c r="E1216" s="129"/>
      <c r="F1216" s="129"/>
      <c r="G1216" s="129"/>
      <c r="H1216" s="130"/>
      <c r="I1216" s="131"/>
      <c r="J1216" s="128"/>
      <c r="K1216" s="132"/>
      <c r="L1216" s="132"/>
      <c r="M1216" s="133"/>
      <c r="N1216" s="133"/>
      <c r="O1216" s="133"/>
      <c r="P1216" s="129"/>
      <c r="Z1216" s="74"/>
      <c r="AA1216" s="75"/>
      <c r="AB1216" s="75"/>
      <c r="AC1216" s="129"/>
      <c r="AD1216" s="134"/>
      <c r="AE1216" s="134"/>
      <c r="AF1216" s="134"/>
      <c r="AG1216" s="134"/>
      <c r="AH1216" s="134"/>
      <c r="AI1216" s="134"/>
      <c r="AJ1216" s="134"/>
      <c r="AK1216" s="134"/>
      <c r="AL1216" s="134"/>
      <c r="AM1216" s="134"/>
      <c r="AN1216" s="134"/>
      <c r="AO1216" s="134"/>
      <c r="AP1216" s="134"/>
      <c r="AQ1216" s="134"/>
      <c r="AR1216" s="134"/>
      <c r="AS1216" s="134"/>
      <c r="AT1216" s="134"/>
      <c r="AU1216" s="134"/>
      <c r="AV1216" s="134"/>
      <c r="AW1216" s="134"/>
      <c r="AX1216" s="134"/>
      <c r="AY1216" s="134"/>
      <c r="AZ1216" s="134"/>
      <c r="BA1216" s="134"/>
      <c r="BB1216" s="134"/>
      <c r="BC1216" s="134"/>
      <c r="BD1216" s="134"/>
      <c r="BE1216" s="134"/>
      <c r="BF1216" s="134"/>
      <c r="BG1216" s="134"/>
      <c r="BH1216" s="134"/>
      <c r="BI1216" s="134"/>
      <c r="BJ1216" s="134"/>
      <c r="BK1216" s="134"/>
      <c r="BL1216" s="134"/>
      <c r="BM1216" s="135"/>
      <c r="BN1216" s="136" t="n">
        <f aca="false">+MAX($D$3,DATOS_[[#This Row],[Fecha Inicio Sit. Contract.]])</f>
        <v>0</v>
      </c>
      <c r="BO1216" s="136" t="n">
        <f aca="false">+MIN($D$4,DATOS_[[#This Row],[Fecha Fin Sit. Contract.]])</f>
        <v>0</v>
      </c>
      <c r="BP1216" s="137" t="n">
        <f aca="false">+DATOS_[[#This Row],[% de jornada]]*IF(DATOS_[[#This Row],[% jornada reducida]]="",1,DATOS_[[#This Row],[% jornada reducida]])</f>
        <v>0</v>
      </c>
      <c r="BQ1216" s="137" t="n">
        <f aca="false">+(DATOS_[[#This Row],[F.fin.cal]]-DATOS_[[#This Row],[F.ini.cal]]+1)/($D$4-$D$3+1)</f>
        <v>1</v>
      </c>
      <c r="BR1216" s="137" t="str">
        <f aca="false">IF(OR(AND(DATOS_[[#This Row],[Fecha Fin Contrato]]&lt;$D$3,DATOS_[[#This Row],[Fecha Fin Contrato]]&lt;&gt;""),DATOS_[[#This Row],[Fecha de Contratación]]&gt;$D$4),"Fuera","Dentro")</f>
        <v>Dentro</v>
      </c>
      <c r="BS1216" s="137" t="str">
        <f aca="false" t="array" ref="BS1216:BS1216">IF(MAX(IF(DATOS_[id]=DATOS_[[#This Row],[id]],DATOS_[F.fin.cal]))=DATOS_[[#This Row],[F.fin.cal]],"Sí","NO")</f>
        <v>Sí</v>
      </c>
      <c r="BT1216" s="137" t="str">
        <f aca="false">IF(AND(DATOS_[[#This Row],[% normaliz]]&lt;&gt;1,DATOS_[[#This Row],[% anualiz]]=1),"Sí","NO")</f>
        <v>Sí</v>
      </c>
      <c r="BU1216" s="137" t="str">
        <f aca="false">IF(AND(DATOS_[[#This Row],[% normaliz]]=1,DATOS_[[#This Row],[% anualiz]]&lt;&gt;1),"Sí","NO")</f>
        <v>NO</v>
      </c>
      <c r="BV1216" s="137" t="str">
        <f aca="false">IF(AND(DATOS_[[#This Row],[% normaliz]]&lt;&gt;1,DATOS_[[#This Row],[% anualiz]]&lt;&gt;1),"Sí","NO")</f>
        <v>NO</v>
      </c>
      <c r="BW1216" s="137" t="str">
        <f aca="false">+IF(DATOS_[[#This Row],[% normaliz]]*DATOS_[[#This Row],[% anualiz]]=1,"NO","Sí")</f>
        <v>Sí</v>
      </c>
      <c r="BX1216" s="138" t="e">
        <f aca="false">(DATOS_[[#This Row],[S.BASE]]*(1/DATOS_[[#This Row],[% normaliz]])*(1/DATOS_[[#This Row],[% anualiz]]))*IF(DATOS_[[#This Row],[Check Equiparado]]="Sí",1,0)</f>
        <v>#DIV/0!</v>
      </c>
      <c r="BY1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6" s="138" t="e">
        <f aca="false">+DATOS_[[#This Row],[SALARIO BASE Eq]]+DATOS_[[#This Row],[Tot COMPL.SAL Eq]]</f>
        <v>#DIV/0!</v>
      </c>
      <c r="CA1216" s="138" t="e">
        <f aca="false" t="array" ref="CA1216:CA1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6" s="138" t="e">
        <f aca="false">+DATOS_[[#This Row],[TOTAL SALARIO Eq]]+DATOS_[[#This Row],[Tot Extrasalarial Eq]]</f>
        <v>#DIV/0!</v>
      </c>
      <c r="CC1216" s="139" t="n">
        <f aca="false">DATOS_[[#This Row],[S.BASE]]</f>
        <v>0</v>
      </c>
      <c r="CD1216" s="139" t="n">
        <f aca="false">+SUM(DATOS_[[#This Row],[Conc.Sal.01]:[Conc.Sal.30]])</f>
        <v>0</v>
      </c>
      <c r="CE1216" s="139" t="n">
        <f aca="false">+DATOS_[[#This Row],[SALARIO BASE Ef]]+DATOS_[[#This Row],[Tot COMPL.SAL Ef]]</f>
        <v>0</v>
      </c>
      <c r="CF1216" s="139" t="n">
        <f aca="false">+SUM(DATOS_[[#This Row],[C.Extra.01]:[C.Extra.05]])</f>
        <v>0</v>
      </c>
      <c r="CG1216" s="139" t="n">
        <f aca="false">+DATOS_[[#This Row],[TOTAL SALARIO Ef]]+DATOS_[[#This Row],[Tot Extrasalarial Ef]]</f>
        <v>0</v>
      </c>
      <c r="CH1216" s="140" t="n">
        <f aca="false">MIN(IF(DATOS_[[#This Row],[Fecha Fin Contrato]]="",$D$4,DATOS_[[#This Row],[Fecha Fin Contrato]]),$D$4)-MAX(DATOS_[[#This Row],[Fecha de Contratación]],$D$3)+1</f>
        <v>1</v>
      </c>
      <c r="CI1216" s="141" t="str">
        <f aca="false">IF(COUNTIFS(DATOS_[id],DATOS_[[#This Row],[id]])&gt;1,DATOS_[[#This Row],[id]],"")</f>
        <v/>
      </c>
      <c r="CJ1216" s="141" t="n">
        <f aca="false">(Inicio!$G$10-DATOS_[[#This Row],[Fecha Nacimiento]])/365.25</f>
        <v>0</v>
      </c>
      <c r="CK1216" s="141" t="n">
        <f aca="false">(Inicio!$G$10-DATOS_[[#This Row],[Fecha de Antigüedad]])/365.25</f>
        <v>0</v>
      </c>
      <c r="CL1216" s="141" t="e">
        <f aca="false">+VLOOKUP(DATOS_[[#This Row],[Clave de Contrato]],TblTiposContrato13[],3,0)</f>
        <v>#N/A</v>
      </c>
      <c r="CM1216" s="141" t="e">
        <f aca="false">+VLOOKUP(DATOS_[[#This Row],[Clave de Contrato]],TblTiposContrato13[],4,0)</f>
        <v>#N/A</v>
      </c>
      <c r="CN1216" s="141" t="str">
        <f aca="false">VLOOKUP(DATOS_[[#This Row],[Edad]],CONTRATOS!TblRngEdad,2,1)</f>
        <v>20  o menos</v>
      </c>
      <c r="CO1216" s="141" t="str">
        <f aca="false">VLOOKUP(DATOS_[[#This Row],[Antigüedad]],TblRngAntg14[],2,1)</f>
        <v>0 a 1 años</v>
      </c>
    </row>
    <row r="1217" customFormat="false" ht="13.8" hidden="false" customHeight="false" outlineLevel="0" collapsed="false">
      <c r="D1217" s="128"/>
      <c r="E1217" s="129"/>
      <c r="F1217" s="129"/>
      <c r="G1217" s="129"/>
      <c r="H1217" s="130"/>
      <c r="I1217" s="131"/>
      <c r="J1217" s="128"/>
      <c r="K1217" s="132"/>
      <c r="L1217" s="132"/>
      <c r="M1217" s="133"/>
      <c r="N1217" s="133"/>
      <c r="O1217" s="133"/>
      <c r="P1217" s="129"/>
      <c r="Z1217" s="74"/>
      <c r="AA1217" s="75"/>
      <c r="AB1217" s="75"/>
      <c r="AC1217" s="129"/>
      <c r="AD1217" s="134"/>
      <c r="AE1217" s="134"/>
      <c r="AF1217" s="134"/>
      <c r="AG1217" s="134"/>
      <c r="AH1217" s="134"/>
      <c r="AI1217" s="134"/>
      <c r="AJ1217" s="134"/>
      <c r="AK1217" s="134"/>
      <c r="AL1217" s="134"/>
      <c r="AM1217" s="134"/>
      <c r="AN1217" s="134"/>
      <c r="AO1217" s="134"/>
      <c r="AP1217" s="134"/>
      <c r="AQ1217" s="134"/>
      <c r="AR1217" s="134"/>
      <c r="AS1217" s="134"/>
      <c r="AT1217" s="134"/>
      <c r="AU1217" s="134"/>
      <c r="AV1217" s="134"/>
      <c r="AW1217" s="134"/>
      <c r="AX1217" s="134"/>
      <c r="AY1217" s="134"/>
      <c r="AZ1217" s="134"/>
      <c r="BA1217" s="134"/>
      <c r="BB1217" s="134"/>
      <c r="BC1217" s="134"/>
      <c r="BD1217" s="134"/>
      <c r="BE1217" s="134"/>
      <c r="BF1217" s="134"/>
      <c r="BG1217" s="134"/>
      <c r="BH1217" s="134"/>
      <c r="BI1217" s="134"/>
      <c r="BJ1217" s="134"/>
      <c r="BK1217" s="134"/>
      <c r="BL1217" s="134"/>
      <c r="BM1217" s="135"/>
      <c r="BN1217" s="136" t="n">
        <f aca="false">+MAX($D$3,DATOS_[[#This Row],[Fecha Inicio Sit. Contract.]])</f>
        <v>0</v>
      </c>
      <c r="BO1217" s="136" t="n">
        <f aca="false">+MIN($D$4,DATOS_[[#This Row],[Fecha Fin Sit. Contract.]])</f>
        <v>0</v>
      </c>
      <c r="BP1217" s="137" t="n">
        <f aca="false">+DATOS_[[#This Row],[% de jornada]]*IF(DATOS_[[#This Row],[% jornada reducida]]="",1,DATOS_[[#This Row],[% jornada reducida]])</f>
        <v>0</v>
      </c>
      <c r="BQ1217" s="137" t="n">
        <f aca="false">+(DATOS_[[#This Row],[F.fin.cal]]-DATOS_[[#This Row],[F.ini.cal]]+1)/($D$4-$D$3+1)</f>
        <v>1</v>
      </c>
      <c r="BR1217" s="137" t="str">
        <f aca="false">IF(OR(AND(DATOS_[[#This Row],[Fecha Fin Contrato]]&lt;$D$3,DATOS_[[#This Row],[Fecha Fin Contrato]]&lt;&gt;""),DATOS_[[#This Row],[Fecha de Contratación]]&gt;$D$4),"Fuera","Dentro")</f>
        <v>Dentro</v>
      </c>
      <c r="BS1217" s="137" t="str">
        <f aca="false" t="array" ref="BS1217:BS1217">IF(MAX(IF(DATOS_[id]=DATOS_[[#This Row],[id]],DATOS_[F.fin.cal]))=DATOS_[[#This Row],[F.fin.cal]],"Sí","NO")</f>
        <v>Sí</v>
      </c>
      <c r="BT1217" s="137" t="str">
        <f aca="false">IF(AND(DATOS_[[#This Row],[% normaliz]]&lt;&gt;1,DATOS_[[#This Row],[% anualiz]]=1),"Sí","NO")</f>
        <v>Sí</v>
      </c>
      <c r="BU1217" s="137" t="str">
        <f aca="false">IF(AND(DATOS_[[#This Row],[% normaliz]]=1,DATOS_[[#This Row],[% anualiz]]&lt;&gt;1),"Sí","NO")</f>
        <v>NO</v>
      </c>
      <c r="BV1217" s="137" t="str">
        <f aca="false">IF(AND(DATOS_[[#This Row],[% normaliz]]&lt;&gt;1,DATOS_[[#This Row],[% anualiz]]&lt;&gt;1),"Sí","NO")</f>
        <v>NO</v>
      </c>
      <c r="BW1217" s="137" t="str">
        <f aca="false">+IF(DATOS_[[#This Row],[% normaliz]]*DATOS_[[#This Row],[% anualiz]]=1,"NO","Sí")</f>
        <v>Sí</v>
      </c>
      <c r="BX1217" s="138" t="e">
        <f aca="false">(DATOS_[[#This Row],[S.BASE]]*(1/DATOS_[[#This Row],[% normaliz]])*(1/DATOS_[[#This Row],[% anualiz]]))*IF(DATOS_[[#This Row],[Check Equiparado]]="Sí",1,0)</f>
        <v>#DIV/0!</v>
      </c>
      <c r="BY1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7" s="138" t="e">
        <f aca="false">+DATOS_[[#This Row],[SALARIO BASE Eq]]+DATOS_[[#This Row],[Tot COMPL.SAL Eq]]</f>
        <v>#DIV/0!</v>
      </c>
      <c r="CA1217" s="138" t="e">
        <f aca="false" t="array" ref="CA1217:CA1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7" s="138" t="e">
        <f aca="false">+DATOS_[[#This Row],[TOTAL SALARIO Eq]]+DATOS_[[#This Row],[Tot Extrasalarial Eq]]</f>
        <v>#DIV/0!</v>
      </c>
      <c r="CC1217" s="139" t="n">
        <f aca="false">DATOS_[[#This Row],[S.BASE]]</f>
        <v>0</v>
      </c>
      <c r="CD1217" s="139" t="n">
        <f aca="false">+SUM(DATOS_[[#This Row],[Conc.Sal.01]:[Conc.Sal.30]])</f>
        <v>0</v>
      </c>
      <c r="CE1217" s="139" t="n">
        <f aca="false">+DATOS_[[#This Row],[SALARIO BASE Ef]]+DATOS_[[#This Row],[Tot COMPL.SAL Ef]]</f>
        <v>0</v>
      </c>
      <c r="CF1217" s="139" t="n">
        <f aca="false">+SUM(DATOS_[[#This Row],[C.Extra.01]:[C.Extra.05]])</f>
        <v>0</v>
      </c>
      <c r="CG1217" s="139" t="n">
        <f aca="false">+DATOS_[[#This Row],[TOTAL SALARIO Ef]]+DATOS_[[#This Row],[Tot Extrasalarial Ef]]</f>
        <v>0</v>
      </c>
      <c r="CH1217" s="140" t="n">
        <f aca="false">MIN(IF(DATOS_[[#This Row],[Fecha Fin Contrato]]="",$D$4,DATOS_[[#This Row],[Fecha Fin Contrato]]),$D$4)-MAX(DATOS_[[#This Row],[Fecha de Contratación]],$D$3)+1</f>
        <v>1</v>
      </c>
      <c r="CI1217" s="141" t="str">
        <f aca="false">IF(COUNTIFS(DATOS_[id],DATOS_[[#This Row],[id]])&gt;1,DATOS_[[#This Row],[id]],"")</f>
        <v/>
      </c>
      <c r="CJ1217" s="141" t="n">
        <f aca="false">(Inicio!$G$10-DATOS_[[#This Row],[Fecha Nacimiento]])/365.25</f>
        <v>0</v>
      </c>
      <c r="CK1217" s="141" t="n">
        <f aca="false">(Inicio!$G$10-DATOS_[[#This Row],[Fecha de Antigüedad]])/365.25</f>
        <v>0</v>
      </c>
      <c r="CL1217" s="141" t="e">
        <f aca="false">+VLOOKUP(DATOS_[[#This Row],[Clave de Contrato]],TblTiposContrato13[],3,0)</f>
        <v>#N/A</v>
      </c>
      <c r="CM1217" s="141" t="e">
        <f aca="false">+VLOOKUP(DATOS_[[#This Row],[Clave de Contrato]],TblTiposContrato13[],4,0)</f>
        <v>#N/A</v>
      </c>
      <c r="CN1217" s="141" t="str">
        <f aca="false">VLOOKUP(DATOS_[[#This Row],[Edad]],CONTRATOS!TblRngEdad,2,1)</f>
        <v>20  o menos</v>
      </c>
      <c r="CO1217" s="141" t="str">
        <f aca="false">VLOOKUP(DATOS_[[#This Row],[Antigüedad]],TblRngAntg14[],2,1)</f>
        <v>0 a 1 años</v>
      </c>
    </row>
    <row r="1218" customFormat="false" ht="13.8" hidden="false" customHeight="false" outlineLevel="0" collapsed="false">
      <c r="D1218" s="128"/>
      <c r="E1218" s="129"/>
      <c r="F1218" s="129"/>
      <c r="G1218" s="129"/>
      <c r="H1218" s="130"/>
      <c r="I1218" s="131"/>
      <c r="J1218" s="128"/>
      <c r="K1218" s="132"/>
      <c r="L1218" s="132"/>
      <c r="M1218" s="133"/>
      <c r="N1218" s="133"/>
      <c r="O1218" s="133"/>
      <c r="P1218" s="129"/>
      <c r="Z1218" s="74"/>
      <c r="AA1218" s="75"/>
      <c r="AB1218" s="75"/>
      <c r="AC1218" s="129"/>
      <c r="AD1218" s="134"/>
      <c r="AE1218" s="134"/>
      <c r="AF1218" s="134"/>
      <c r="AG1218" s="134"/>
      <c r="AH1218" s="134"/>
      <c r="AI1218" s="134"/>
      <c r="AJ1218" s="134"/>
      <c r="AK1218" s="134"/>
      <c r="AL1218" s="134"/>
      <c r="AM1218" s="134"/>
      <c r="AN1218" s="134"/>
      <c r="AO1218" s="134"/>
      <c r="AP1218" s="134"/>
      <c r="AQ1218" s="134"/>
      <c r="AR1218" s="134"/>
      <c r="AS1218" s="134"/>
      <c r="AT1218" s="134"/>
      <c r="AU1218" s="134"/>
      <c r="AV1218" s="134"/>
      <c r="AW1218" s="134"/>
      <c r="AX1218" s="134"/>
      <c r="AY1218" s="134"/>
      <c r="AZ1218" s="134"/>
      <c r="BA1218" s="134"/>
      <c r="BB1218" s="134"/>
      <c r="BC1218" s="134"/>
      <c r="BD1218" s="134"/>
      <c r="BE1218" s="134"/>
      <c r="BF1218" s="134"/>
      <c r="BG1218" s="134"/>
      <c r="BH1218" s="134"/>
      <c r="BI1218" s="134"/>
      <c r="BJ1218" s="134"/>
      <c r="BK1218" s="134"/>
      <c r="BL1218" s="134"/>
      <c r="BM1218" s="135"/>
      <c r="BN1218" s="136" t="n">
        <f aca="false">+MAX($D$3,DATOS_[[#This Row],[Fecha Inicio Sit. Contract.]])</f>
        <v>0</v>
      </c>
      <c r="BO1218" s="136" t="n">
        <f aca="false">+MIN($D$4,DATOS_[[#This Row],[Fecha Fin Sit. Contract.]])</f>
        <v>0</v>
      </c>
      <c r="BP1218" s="137" t="n">
        <f aca="false">+DATOS_[[#This Row],[% de jornada]]*IF(DATOS_[[#This Row],[% jornada reducida]]="",1,DATOS_[[#This Row],[% jornada reducida]])</f>
        <v>0</v>
      </c>
      <c r="BQ1218" s="137" t="n">
        <f aca="false">+(DATOS_[[#This Row],[F.fin.cal]]-DATOS_[[#This Row],[F.ini.cal]]+1)/($D$4-$D$3+1)</f>
        <v>1</v>
      </c>
      <c r="BR1218" s="137" t="str">
        <f aca="false">IF(OR(AND(DATOS_[[#This Row],[Fecha Fin Contrato]]&lt;$D$3,DATOS_[[#This Row],[Fecha Fin Contrato]]&lt;&gt;""),DATOS_[[#This Row],[Fecha de Contratación]]&gt;$D$4),"Fuera","Dentro")</f>
        <v>Dentro</v>
      </c>
      <c r="BS1218" s="137" t="str">
        <f aca="false" t="array" ref="BS1218:BS1218">IF(MAX(IF(DATOS_[id]=DATOS_[[#This Row],[id]],DATOS_[F.fin.cal]))=DATOS_[[#This Row],[F.fin.cal]],"Sí","NO")</f>
        <v>Sí</v>
      </c>
      <c r="BT1218" s="137" t="str">
        <f aca="false">IF(AND(DATOS_[[#This Row],[% normaliz]]&lt;&gt;1,DATOS_[[#This Row],[% anualiz]]=1),"Sí","NO")</f>
        <v>Sí</v>
      </c>
      <c r="BU1218" s="137" t="str">
        <f aca="false">IF(AND(DATOS_[[#This Row],[% normaliz]]=1,DATOS_[[#This Row],[% anualiz]]&lt;&gt;1),"Sí","NO")</f>
        <v>NO</v>
      </c>
      <c r="BV1218" s="137" t="str">
        <f aca="false">IF(AND(DATOS_[[#This Row],[% normaliz]]&lt;&gt;1,DATOS_[[#This Row],[% anualiz]]&lt;&gt;1),"Sí","NO")</f>
        <v>NO</v>
      </c>
      <c r="BW1218" s="137" t="str">
        <f aca="false">+IF(DATOS_[[#This Row],[% normaliz]]*DATOS_[[#This Row],[% anualiz]]=1,"NO","Sí")</f>
        <v>Sí</v>
      </c>
      <c r="BX1218" s="138" t="e">
        <f aca="false">(DATOS_[[#This Row],[S.BASE]]*(1/DATOS_[[#This Row],[% normaliz]])*(1/DATOS_[[#This Row],[% anualiz]]))*IF(DATOS_[[#This Row],[Check Equiparado]]="Sí",1,0)</f>
        <v>#DIV/0!</v>
      </c>
      <c r="BY1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8" s="138" t="e">
        <f aca="false">+DATOS_[[#This Row],[SALARIO BASE Eq]]+DATOS_[[#This Row],[Tot COMPL.SAL Eq]]</f>
        <v>#DIV/0!</v>
      </c>
      <c r="CA1218" s="138" t="e">
        <f aca="false" t="array" ref="CA1218:CA1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8" s="138" t="e">
        <f aca="false">+DATOS_[[#This Row],[TOTAL SALARIO Eq]]+DATOS_[[#This Row],[Tot Extrasalarial Eq]]</f>
        <v>#DIV/0!</v>
      </c>
      <c r="CC1218" s="139" t="n">
        <f aca="false">DATOS_[[#This Row],[S.BASE]]</f>
        <v>0</v>
      </c>
      <c r="CD1218" s="139" t="n">
        <f aca="false">+SUM(DATOS_[[#This Row],[Conc.Sal.01]:[Conc.Sal.30]])</f>
        <v>0</v>
      </c>
      <c r="CE1218" s="139" t="n">
        <f aca="false">+DATOS_[[#This Row],[SALARIO BASE Ef]]+DATOS_[[#This Row],[Tot COMPL.SAL Ef]]</f>
        <v>0</v>
      </c>
      <c r="CF1218" s="139" t="n">
        <f aca="false">+SUM(DATOS_[[#This Row],[C.Extra.01]:[C.Extra.05]])</f>
        <v>0</v>
      </c>
      <c r="CG1218" s="139" t="n">
        <f aca="false">+DATOS_[[#This Row],[TOTAL SALARIO Ef]]+DATOS_[[#This Row],[Tot Extrasalarial Ef]]</f>
        <v>0</v>
      </c>
      <c r="CH1218" s="140" t="n">
        <f aca="false">MIN(IF(DATOS_[[#This Row],[Fecha Fin Contrato]]="",$D$4,DATOS_[[#This Row],[Fecha Fin Contrato]]),$D$4)-MAX(DATOS_[[#This Row],[Fecha de Contratación]],$D$3)+1</f>
        <v>1</v>
      </c>
      <c r="CI1218" s="141" t="str">
        <f aca="false">IF(COUNTIFS(DATOS_[id],DATOS_[[#This Row],[id]])&gt;1,DATOS_[[#This Row],[id]],"")</f>
        <v/>
      </c>
      <c r="CJ1218" s="141" t="n">
        <f aca="false">(Inicio!$G$10-DATOS_[[#This Row],[Fecha Nacimiento]])/365.25</f>
        <v>0</v>
      </c>
      <c r="CK1218" s="141" t="n">
        <f aca="false">(Inicio!$G$10-DATOS_[[#This Row],[Fecha de Antigüedad]])/365.25</f>
        <v>0</v>
      </c>
      <c r="CL1218" s="141" t="e">
        <f aca="false">+VLOOKUP(DATOS_[[#This Row],[Clave de Contrato]],TblTiposContrato13[],3,0)</f>
        <v>#N/A</v>
      </c>
      <c r="CM1218" s="141" t="e">
        <f aca="false">+VLOOKUP(DATOS_[[#This Row],[Clave de Contrato]],TblTiposContrato13[],4,0)</f>
        <v>#N/A</v>
      </c>
      <c r="CN1218" s="141" t="str">
        <f aca="false">VLOOKUP(DATOS_[[#This Row],[Edad]],CONTRATOS!TblRngEdad,2,1)</f>
        <v>20  o menos</v>
      </c>
      <c r="CO1218" s="141" t="str">
        <f aca="false">VLOOKUP(DATOS_[[#This Row],[Antigüedad]],TblRngAntg14[],2,1)</f>
        <v>0 a 1 años</v>
      </c>
    </row>
    <row r="1219" customFormat="false" ht="13.8" hidden="false" customHeight="false" outlineLevel="0" collapsed="false">
      <c r="D1219" s="128"/>
      <c r="E1219" s="129"/>
      <c r="F1219" s="129"/>
      <c r="G1219" s="129"/>
      <c r="H1219" s="130"/>
      <c r="I1219" s="131"/>
      <c r="J1219" s="128"/>
      <c r="K1219" s="132"/>
      <c r="L1219" s="132"/>
      <c r="M1219" s="133"/>
      <c r="N1219" s="133"/>
      <c r="O1219" s="133"/>
      <c r="P1219" s="129"/>
      <c r="Z1219" s="74"/>
      <c r="AA1219" s="75"/>
      <c r="AB1219" s="75"/>
      <c r="AC1219" s="129"/>
      <c r="AD1219" s="134"/>
      <c r="AE1219" s="134"/>
      <c r="AF1219" s="134"/>
      <c r="AG1219" s="134"/>
      <c r="AH1219" s="134"/>
      <c r="AI1219" s="134"/>
      <c r="AJ1219" s="134"/>
      <c r="AK1219" s="134"/>
      <c r="AL1219" s="134"/>
      <c r="AM1219" s="134"/>
      <c r="AN1219" s="134"/>
      <c r="AO1219" s="134"/>
      <c r="AP1219" s="134"/>
      <c r="AQ1219" s="134"/>
      <c r="AR1219" s="134"/>
      <c r="AS1219" s="134"/>
      <c r="AT1219" s="134"/>
      <c r="AU1219" s="134"/>
      <c r="AV1219" s="134"/>
      <c r="AW1219" s="134"/>
      <c r="AX1219" s="134"/>
      <c r="AY1219" s="134"/>
      <c r="AZ1219" s="134"/>
      <c r="BA1219" s="134"/>
      <c r="BB1219" s="134"/>
      <c r="BC1219" s="134"/>
      <c r="BD1219" s="134"/>
      <c r="BE1219" s="134"/>
      <c r="BF1219" s="134"/>
      <c r="BG1219" s="134"/>
      <c r="BH1219" s="134"/>
      <c r="BI1219" s="134"/>
      <c r="BJ1219" s="134"/>
      <c r="BK1219" s="134"/>
      <c r="BL1219" s="134"/>
      <c r="BM1219" s="135"/>
      <c r="BN1219" s="136" t="n">
        <f aca="false">+MAX($D$3,DATOS_[[#This Row],[Fecha Inicio Sit. Contract.]])</f>
        <v>0</v>
      </c>
      <c r="BO1219" s="136" t="n">
        <f aca="false">+MIN($D$4,DATOS_[[#This Row],[Fecha Fin Sit. Contract.]])</f>
        <v>0</v>
      </c>
      <c r="BP1219" s="137" t="n">
        <f aca="false">+DATOS_[[#This Row],[% de jornada]]*IF(DATOS_[[#This Row],[% jornada reducida]]="",1,DATOS_[[#This Row],[% jornada reducida]])</f>
        <v>0</v>
      </c>
      <c r="BQ1219" s="137" t="n">
        <f aca="false">+(DATOS_[[#This Row],[F.fin.cal]]-DATOS_[[#This Row],[F.ini.cal]]+1)/($D$4-$D$3+1)</f>
        <v>1</v>
      </c>
      <c r="BR1219" s="137" t="str">
        <f aca="false">IF(OR(AND(DATOS_[[#This Row],[Fecha Fin Contrato]]&lt;$D$3,DATOS_[[#This Row],[Fecha Fin Contrato]]&lt;&gt;""),DATOS_[[#This Row],[Fecha de Contratación]]&gt;$D$4),"Fuera","Dentro")</f>
        <v>Dentro</v>
      </c>
      <c r="BS1219" s="137" t="str">
        <f aca="false" t="array" ref="BS1219:BS1219">IF(MAX(IF(DATOS_[id]=DATOS_[[#This Row],[id]],DATOS_[F.fin.cal]))=DATOS_[[#This Row],[F.fin.cal]],"Sí","NO")</f>
        <v>Sí</v>
      </c>
      <c r="BT1219" s="137" t="str">
        <f aca="false">IF(AND(DATOS_[[#This Row],[% normaliz]]&lt;&gt;1,DATOS_[[#This Row],[% anualiz]]=1),"Sí","NO")</f>
        <v>Sí</v>
      </c>
      <c r="BU1219" s="137" t="str">
        <f aca="false">IF(AND(DATOS_[[#This Row],[% normaliz]]=1,DATOS_[[#This Row],[% anualiz]]&lt;&gt;1),"Sí","NO")</f>
        <v>NO</v>
      </c>
      <c r="BV1219" s="137" t="str">
        <f aca="false">IF(AND(DATOS_[[#This Row],[% normaliz]]&lt;&gt;1,DATOS_[[#This Row],[% anualiz]]&lt;&gt;1),"Sí","NO")</f>
        <v>NO</v>
      </c>
      <c r="BW1219" s="137" t="str">
        <f aca="false">+IF(DATOS_[[#This Row],[% normaliz]]*DATOS_[[#This Row],[% anualiz]]=1,"NO","Sí")</f>
        <v>Sí</v>
      </c>
      <c r="BX1219" s="138" t="e">
        <f aca="false">(DATOS_[[#This Row],[S.BASE]]*(1/DATOS_[[#This Row],[% normaliz]])*(1/DATOS_[[#This Row],[% anualiz]]))*IF(DATOS_[[#This Row],[Check Equiparado]]="Sí",1,0)</f>
        <v>#DIV/0!</v>
      </c>
      <c r="BY1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9" s="138" t="e">
        <f aca="false">+DATOS_[[#This Row],[SALARIO BASE Eq]]+DATOS_[[#This Row],[Tot COMPL.SAL Eq]]</f>
        <v>#DIV/0!</v>
      </c>
      <c r="CA1219" s="138" t="e">
        <f aca="false" t="array" ref="CA1219:CA1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9" s="138" t="e">
        <f aca="false">+DATOS_[[#This Row],[TOTAL SALARIO Eq]]+DATOS_[[#This Row],[Tot Extrasalarial Eq]]</f>
        <v>#DIV/0!</v>
      </c>
      <c r="CC1219" s="139" t="n">
        <f aca="false">DATOS_[[#This Row],[S.BASE]]</f>
        <v>0</v>
      </c>
      <c r="CD1219" s="139" t="n">
        <f aca="false">+SUM(DATOS_[[#This Row],[Conc.Sal.01]:[Conc.Sal.30]])</f>
        <v>0</v>
      </c>
      <c r="CE1219" s="139" t="n">
        <f aca="false">+DATOS_[[#This Row],[SALARIO BASE Ef]]+DATOS_[[#This Row],[Tot COMPL.SAL Ef]]</f>
        <v>0</v>
      </c>
      <c r="CF1219" s="139" t="n">
        <f aca="false">+SUM(DATOS_[[#This Row],[C.Extra.01]:[C.Extra.05]])</f>
        <v>0</v>
      </c>
      <c r="CG1219" s="139" t="n">
        <f aca="false">+DATOS_[[#This Row],[TOTAL SALARIO Ef]]+DATOS_[[#This Row],[Tot Extrasalarial Ef]]</f>
        <v>0</v>
      </c>
      <c r="CH1219" s="140" t="n">
        <f aca="false">MIN(IF(DATOS_[[#This Row],[Fecha Fin Contrato]]="",$D$4,DATOS_[[#This Row],[Fecha Fin Contrato]]),$D$4)-MAX(DATOS_[[#This Row],[Fecha de Contratación]],$D$3)+1</f>
        <v>1</v>
      </c>
      <c r="CI1219" s="141" t="str">
        <f aca="false">IF(COUNTIFS(DATOS_[id],DATOS_[[#This Row],[id]])&gt;1,DATOS_[[#This Row],[id]],"")</f>
        <v/>
      </c>
      <c r="CJ1219" s="141" t="n">
        <f aca="false">(Inicio!$G$10-DATOS_[[#This Row],[Fecha Nacimiento]])/365.25</f>
        <v>0</v>
      </c>
      <c r="CK1219" s="141" t="n">
        <f aca="false">(Inicio!$G$10-DATOS_[[#This Row],[Fecha de Antigüedad]])/365.25</f>
        <v>0</v>
      </c>
      <c r="CL1219" s="141" t="e">
        <f aca="false">+VLOOKUP(DATOS_[[#This Row],[Clave de Contrato]],TblTiposContrato13[],3,0)</f>
        <v>#N/A</v>
      </c>
      <c r="CM1219" s="141" t="e">
        <f aca="false">+VLOOKUP(DATOS_[[#This Row],[Clave de Contrato]],TblTiposContrato13[],4,0)</f>
        <v>#N/A</v>
      </c>
      <c r="CN1219" s="141" t="str">
        <f aca="false">VLOOKUP(DATOS_[[#This Row],[Edad]],CONTRATOS!TblRngEdad,2,1)</f>
        <v>20  o menos</v>
      </c>
      <c r="CO1219" s="141" t="str">
        <f aca="false">VLOOKUP(DATOS_[[#This Row],[Antigüedad]],TblRngAntg14[],2,1)</f>
        <v>0 a 1 años</v>
      </c>
    </row>
    <row r="1220" customFormat="false" ht="13.8" hidden="false" customHeight="false" outlineLevel="0" collapsed="false">
      <c r="D1220" s="128"/>
      <c r="E1220" s="129"/>
      <c r="F1220" s="129"/>
      <c r="G1220" s="129"/>
      <c r="H1220" s="130"/>
      <c r="I1220" s="131"/>
      <c r="J1220" s="128"/>
      <c r="K1220" s="132"/>
      <c r="L1220" s="132"/>
      <c r="M1220" s="133"/>
      <c r="N1220" s="133"/>
      <c r="O1220" s="133"/>
      <c r="P1220" s="129"/>
      <c r="Z1220" s="74"/>
      <c r="AA1220" s="75"/>
      <c r="AB1220" s="75"/>
      <c r="AC1220" s="129"/>
      <c r="AD1220" s="134"/>
      <c r="AE1220" s="134"/>
      <c r="AF1220" s="134"/>
      <c r="AG1220" s="134"/>
      <c r="AH1220" s="134"/>
      <c r="AI1220" s="134"/>
      <c r="AJ1220" s="134"/>
      <c r="AK1220" s="134"/>
      <c r="AL1220" s="134"/>
      <c r="AM1220" s="134"/>
      <c r="AN1220" s="134"/>
      <c r="AO1220" s="134"/>
      <c r="AP1220" s="134"/>
      <c r="AQ1220" s="134"/>
      <c r="AR1220" s="134"/>
      <c r="AS1220" s="134"/>
      <c r="AT1220" s="134"/>
      <c r="AU1220" s="134"/>
      <c r="AV1220" s="134"/>
      <c r="AW1220" s="134"/>
      <c r="AX1220" s="134"/>
      <c r="AY1220" s="134"/>
      <c r="AZ1220" s="134"/>
      <c r="BA1220" s="134"/>
      <c r="BB1220" s="134"/>
      <c r="BC1220" s="134"/>
      <c r="BD1220" s="134"/>
      <c r="BE1220" s="134"/>
      <c r="BF1220" s="134"/>
      <c r="BG1220" s="134"/>
      <c r="BH1220" s="134"/>
      <c r="BI1220" s="134"/>
      <c r="BJ1220" s="134"/>
      <c r="BK1220" s="134"/>
      <c r="BL1220" s="134"/>
      <c r="BM1220" s="135"/>
      <c r="BN1220" s="136" t="n">
        <f aca="false">+MAX($D$3,DATOS_[[#This Row],[Fecha Inicio Sit. Contract.]])</f>
        <v>0</v>
      </c>
      <c r="BO1220" s="136" t="n">
        <f aca="false">+MIN($D$4,DATOS_[[#This Row],[Fecha Fin Sit. Contract.]])</f>
        <v>0</v>
      </c>
      <c r="BP1220" s="137" t="n">
        <f aca="false">+DATOS_[[#This Row],[% de jornada]]*IF(DATOS_[[#This Row],[% jornada reducida]]="",1,DATOS_[[#This Row],[% jornada reducida]])</f>
        <v>0</v>
      </c>
      <c r="BQ1220" s="137" t="n">
        <f aca="false">+(DATOS_[[#This Row],[F.fin.cal]]-DATOS_[[#This Row],[F.ini.cal]]+1)/($D$4-$D$3+1)</f>
        <v>1</v>
      </c>
      <c r="BR1220" s="137" t="str">
        <f aca="false">IF(OR(AND(DATOS_[[#This Row],[Fecha Fin Contrato]]&lt;$D$3,DATOS_[[#This Row],[Fecha Fin Contrato]]&lt;&gt;""),DATOS_[[#This Row],[Fecha de Contratación]]&gt;$D$4),"Fuera","Dentro")</f>
        <v>Dentro</v>
      </c>
      <c r="BS1220" s="137" t="str">
        <f aca="false" t="array" ref="BS1220:BS1220">IF(MAX(IF(DATOS_[id]=DATOS_[[#This Row],[id]],DATOS_[F.fin.cal]))=DATOS_[[#This Row],[F.fin.cal]],"Sí","NO")</f>
        <v>Sí</v>
      </c>
      <c r="BT1220" s="137" t="str">
        <f aca="false">IF(AND(DATOS_[[#This Row],[% normaliz]]&lt;&gt;1,DATOS_[[#This Row],[% anualiz]]=1),"Sí","NO")</f>
        <v>Sí</v>
      </c>
      <c r="BU1220" s="137" t="str">
        <f aca="false">IF(AND(DATOS_[[#This Row],[% normaliz]]=1,DATOS_[[#This Row],[% anualiz]]&lt;&gt;1),"Sí","NO")</f>
        <v>NO</v>
      </c>
      <c r="BV1220" s="137" t="str">
        <f aca="false">IF(AND(DATOS_[[#This Row],[% normaliz]]&lt;&gt;1,DATOS_[[#This Row],[% anualiz]]&lt;&gt;1),"Sí","NO")</f>
        <v>NO</v>
      </c>
      <c r="BW1220" s="137" t="str">
        <f aca="false">+IF(DATOS_[[#This Row],[% normaliz]]*DATOS_[[#This Row],[% anualiz]]=1,"NO","Sí")</f>
        <v>Sí</v>
      </c>
      <c r="BX1220" s="138" t="e">
        <f aca="false">(DATOS_[[#This Row],[S.BASE]]*(1/DATOS_[[#This Row],[% normaliz]])*(1/DATOS_[[#This Row],[% anualiz]]))*IF(DATOS_[[#This Row],[Check Equiparado]]="Sí",1,0)</f>
        <v>#DIV/0!</v>
      </c>
      <c r="BY1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0" s="138" t="e">
        <f aca="false">+DATOS_[[#This Row],[SALARIO BASE Eq]]+DATOS_[[#This Row],[Tot COMPL.SAL Eq]]</f>
        <v>#DIV/0!</v>
      </c>
      <c r="CA1220" s="138" t="e">
        <f aca="false" t="array" ref="CA1220:CA1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0" s="138" t="e">
        <f aca="false">+DATOS_[[#This Row],[TOTAL SALARIO Eq]]+DATOS_[[#This Row],[Tot Extrasalarial Eq]]</f>
        <v>#DIV/0!</v>
      </c>
      <c r="CC1220" s="139" t="n">
        <f aca="false">DATOS_[[#This Row],[S.BASE]]</f>
        <v>0</v>
      </c>
      <c r="CD1220" s="139" t="n">
        <f aca="false">+SUM(DATOS_[[#This Row],[Conc.Sal.01]:[Conc.Sal.30]])</f>
        <v>0</v>
      </c>
      <c r="CE1220" s="139" t="n">
        <f aca="false">+DATOS_[[#This Row],[SALARIO BASE Ef]]+DATOS_[[#This Row],[Tot COMPL.SAL Ef]]</f>
        <v>0</v>
      </c>
      <c r="CF1220" s="139" t="n">
        <f aca="false">+SUM(DATOS_[[#This Row],[C.Extra.01]:[C.Extra.05]])</f>
        <v>0</v>
      </c>
      <c r="CG1220" s="139" t="n">
        <f aca="false">+DATOS_[[#This Row],[TOTAL SALARIO Ef]]+DATOS_[[#This Row],[Tot Extrasalarial Ef]]</f>
        <v>0</v>
      </c>
      <c r="CH1220" s="140" t="n">
        <f aca="false">MIN(IF(DATOS_[[#This Row],[Fecha Fin Contrato]]="",$D$4,DATOS_[[#This Row],[Fecha Fin Contrato]]),$D$4)-MAX(DATOS_[[#This Row],[Fecha de Contratación]],$D$3)+1</f>
        <v>1</v>
      </c>
      <c r="CI1220" s="141" t="str">
        <f aca="false">IF(COUNTIFS(DATOS_[id],DATOS_[[#This Row],[id]])&gt;1,DATOS_[[#This Row],[id]],"")</f>
        <v/>
      </c>
      <c r="CJ1220" s="141" t="n">
        <f aca="false">(Inicio!$G$10-DATOS_[[#This Row],[Fecha Nacimiento]])/365.25</f>
        <v>0</v>
      </c>
      <c r="CK1220" s="141" t="n">
        <f aca="false">(Inicio!$G$10-DATOS_[[#This Row],[Fecha de Antigüedad]])/365.25</f>
        <v>0</v>
      </c>
      <c r="CL1220" s="141" t="e">
        <f aca="false">+VLOOKUP(DATOS_[[#This Row],[Clave de Contrato]],TblTiposContrato13[],3,0)</f>
        <v>#N/A</v>
      </c>
      <c r="CM1220" s="141" t="e">
        <f aca="false">+VLOOKUP(DATOS_[[#This Row],[Clave de Contrato]],TblTiposContrato13[],4,0)</f>
        <v>#N/A</v>
      </c>
      <c r="CN1220" s="141" t="str">
        <f aca="false">VLOOKUP(DATOS_[[#This Row],[Edad]],CONTRATOS!TblRngEdad,2,1)</f>
        <v>20  o menos</v>
      </c>
      <c r="CO1220" s="141" t="str">
        <f aca="false">VLOOKUP(DATOS_[[#This Row],[Antigüedad]],TblRngAntg14[],2,1)</f>
        <v>0 a 1 años</v>
      </c>
    </row>
    <row r="1221" customFormat="false" ht="13.8" hidden="false" customHeight="false" outlineLevel="0" collapsed="false">
      <c r="D1221" s="128"/>
      <c r="E1221" s="129"/>
      <c r="F1221" s="129"/>
      <c r="G1221" s="129"/>
      <c r="H1221" s="130"/>
      <c r="I1221" s="131"/>
      <c r="J1221" s="128"/>
      <c r="K1221" s="132"/>
      <c r="L1221" s="132"/>
      <c r="M1221" s="133"/>
      <c r="N1221" s="133"/>
      <c r="O1221" s="133"/>
      <c r="P1221" s="129"/>
      <c r="Z1221" s="74"/>
      <c r="AA1221" s="75"/>
      <c r="AB1221" s="75"/>
      <c r="AC1221" s="129"/>
      <c r="AD1221" s="134"/>
      <c r="AE1221" s="134"/>
      <c r="AF1221" s="134"/>
      <c r="AG1221" s="134"/>
      <c r="AH1221" s="134"/>
      <c r="AI1221" s="134"/>
      <c r="AJ1221" s="134"/>
      <c r="AK1221" s="134"/>
      <c r="AL1221" s="134"/>
      <c r="AM1221" s="134"/>
      <c r="AN1221" s="134"/>
      <c r="AO1221" s="134"/>
      <c r="AP1221" s="134"/>
      <c r="AQ1221" s="134"/>
      <c r="AR1221" s="134"/>
      <c r="AS1221" s="134"/>
      <c r="AT1221" s="134"/>
      <c r="AU1221" s="134"/>
      <c r="AV1221" s="134"/>
      <c r="AW1221" s="134"/>
      <c r="AX1221" s="134"/>
      <c r="AY1221" s="134"/>
      <c r="AZ1221" s="134"/>
      <c r="BA1221" s="134"/>
      <c r="BB1221" s="134"/>
      <c r="BC1221" s="134"/>
      <c r="BD1221" s="134"/>
      <c r="BE1221" s="134"/>
      <c r="BF1221" s="134"/>
      <c r="BG1221" s="134"/>
      <c r="BH1221" s="134"/>
      <c r="BI1221" s="134"/>
      <c r="BJ1221" s="134"/>
      <c r="BK1221" s="134"/>
      <c r="BL1221" s="134"/>
      <c r="BM1221" s="135"/>
      <c r="BN1221" s="136" t="n">
        <f aca="false">+MAX($D$3,DATOS_[[#This Row],[Fecha Inicio Sit. Contract.]])</f>
        <v>0</v>
      </c>
      <c r="BO1221" s="136" t="n">
        <f aca="false">+MIN($D$4,DATOS_[[#This Row],[Fecha Fin Sit. Contract.]])</f>
        <v>0</v>
      </c>
      <c r="BP1221" s="137" t="n">
        <f aca="false">+DATOS_[[#This Row],[% de jornada]]*IF(DATOS_[[#This Row],[% jornada reducida]]="",1,DATOS_[[#This Row],[% jornada reducida]])</f>
        <v>0</v>
      </c>
      <c r="BQ1221" s="137" t="n">
        <f aca="false">+(DATOS_[[#This Row],[F.fin.cal]]-DATOS_[[#This Row],[F.ini.cal]]+1)/($D$4-$D$3+1)</f>
        <v>1</v>
      </c>
      <c r="BR1221" s="137" t="str">
        <f aca="false">IF(OR(AND(DATOS_[[#This Row],[Fecha Fin Contrato]]&lt;$D$3,DATOS_[[#This Row],[Fecha Fin Contrato]]&lt;&gt;""),DATOS_[[#This Row],[Fecha de Contratación]]&gt;$D$4),"Fuera","Dentro")</f>
        <v>Dentro</v>
      </c>
      <c r="BS1221" s="137" t="str">
        <f aca="false" t="array" ref="BS1221:BS1221">IF(MAX(IF(DATOS_[id]=DATOS_[[#This Row],[id]],DATOS_[F.fin.cal]))=DATOS_[[#This Row],[F.fin.cal]],"Sí","NO")</f>
        <v>Sí</v>
      </c>
      <c r="BT1221" s="137" t="str">
        <f aca="false">IF(AND(DATOS_[[#This Row],[% normaliz]]&lt;&gt;1,DATOS_[[#This Row],[% anualiz]]=1),"Sí","NO")</f>
        <v>Sí</v>
      </c>
      <c r="BU1221" s="137" t="str">
        <f aca="false">IF(AND(DATOS_[[#This Row],[% normaliz]]=1,DATOS_[[#This Row],[% anualiz]]&lt;&gt;1),"Sí","NO")</f>
        <v>NO</v>
      </c>
      <c r="BV1221" s="137" t="str">
        <f aca="false">IF(AND(DATOS_[[#This Row],[% normaliz]]&lt;&gt;1,DATOS_[[#This Row],[% anualiz]]&lt;&gt;1),"Sí","NO")</f>
        <v>NO</v>
      </c>
      <c r="BW1221" s="137" t="str">
        <f aca="false">+IF(DATOS_[[#This Row],[% normaliz]]*DATOS_[[#This Row],[% anualiz]]=1,"NO","Sí")</f>
        <v>Sí</v>
      </c>
      <c r="BX1221" s="138" t="e">
        <f aca="false">(DATOS_[[#This Row],[S.BASE]]*(1/DATOS_[[#This Row],[% normaliz]])*(1/DATOS_[[#This Row],[% anualiz]]))*IF(DATOS_[[#This Row],[Check Equiparado]]="Sí",1,0)</f>
        <v>#DIV/0!</v>
      </c>
      <c r="BY1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1" s="138" t="e">
        <f aca="false">+DATOS_[[#This Row],[SALARIO BASE Eq]]+DATOS_[[#This Row],[Tot COMPL.SAL Eq]]</f>
        <v>#DIV/0!</v>
      </c>
      <c r="CA1221" s="138" t="e">
        <f aca="false" t="array" ref="CA1221:CA1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1" s="138" t="e">
        <f aca="false">+DATOS_[[#This Row],[TOTAL SALARIO Eq]]+DATOS_[[#This Row],[Tot Extrasalarial Eq]]</f>
        <v>#DIV/0!</v>
      </c>
      <c r="CC1221" s="139" t="n">
        <f aca="false">DATOS_[[#This Row],[S.BASE]]</f>
        <v>0</v>
      </c>
      <c r="CD1221" s="139" t="n">
        <f aca="false">+SUM(DATOS_[[#This Row],[Conc.Sal.01]:[Conc.Sal.30]])</f>
        <v>0</v>
      </c>
      <c r="CE1221" s="139" t="n">
        <f aca="false">+DATOS_[[#This Row],[SALARIO BASE Ef]]+DATOS_[[#This Row],[Tot COMPL.SAL Ef]]</f>
        <v>0</v>
      </c>
      <c r="CF1221" s="139" t="n">
        <f aca="false">+SUM(DATOS_[[#This Row],[C.Extra.01]:[C.Extra.05]])</f>
        <v>0</v>
      </c>
      <c r="CG1221" s="139" t="n">
        <f aca="false">+DATOS_[[#This Row],[TOTAL SALARIO Ef]]+DATOS_[[#This Row],[Tot Extrasalarial Ef]]</f>
        <v>0</v>
      </c>
      <c r="CH1221" s="140" t="n">
        <f aca="false">MIN(IF(DATOS_[[#This Row],[Fecha Fin Contrato]]="",$D$4,DATOS_[[#This Row],[Fecha Fin Contrato]]),$D$4)-MAX(DATOS_[[#This Row],[Fecha de Contratación]],$D$3)+1</f>
        <v>1</v>
      </c>
      <c r="CI1221" s="141" t="str">
        <f aca="false">IF(COUNTIFS(DATOS_[id],DATOS_[[#This Row],[id]])&gt;1,DATOS_[[#This Row],[id]],"")</f>
        <v/>
      </c>
      <c r="CJ1221" s="141" t="n">
        <f aca="false">(Inicio!$G$10-DATOS_[[#This Row],[Fecha Nacimiento]])/365.25</f>
        <v>0</v>
      </c>
      <c r="CK1221" s="141" t="n">
        <f aca="false">(Inicio!$G$10-DATOS_[[#This Row],[Fecha de Antigüedad]])/365.25</f>
        <v>0</v>
      </c>
      <c r="CL1221" s="141" t="e">
        <f aca="false">+VLOOKUP(DATOS_[[#This Row],[Clave de Contrato]],TblTiposContrato13[],3,0)</f>
        <v>#N/A</v>
      </c>
      <c r="CM1221" s="141" t="e">
        <f aca="false">+VLOOKUP(DATOS_[[#This Row],[Clave de Contrato]],TblTiposContrato13[],4,0)</f>
        <v>#N/A</v>
      </c>
      <c r="CN1221" s="141" t="str">
        <f aca="false">VLOOKUP(DATOS_[[#This Row],[Edad]],CONTRATOS!TblRngEdad,2,1)</f>
        <v>20  o menos</v>
      </c>
      <c r="CO1221" s="141" t="str">
        <f aca="false">VLOOKUP(DATOS_[[#This Row],[Antigüedad]],TblRngAntg14[],2,1)</f>
        <v>0 a 1 años</v>
      </c>
    </row>
    <row r="1222" customFormat="false" ht="13.8" hidden="false" customHeight="false" outlineLevel="0" collapsed="false">
      <c r="D1222" s="128"/>
      <c r="E1222" s="129"/>
      <c r="F1222" s="129"/>
      <c r="G1222" s="129"/>
      <c r="H1222" s="130"/>
      <c r="I1222" s="131"/>
      <c r="J1222" s="128"/>
      <c r="K1222" s="132"/>
      <c r="L1222" s="132"/>
      <c r="M1222" s="133"/>
      <c r="N1222" s="133"/>
      <c r="O1222" s="133"/>
      <c r="P1222" s="129"/>
      <c r="Z1222" s="74"/>
      <c r="AA1222" s="75"/>
      <c r="AB1222" s="75"/>
      <c r="AC1222" s="129"/>
      <c r="AD1222" s="134"/>
      <c r="AE1222" s="134"/>
      <c r="AF1222" s="134"/>
      <c r="AG1222" s="134"/>
      <c r="AH1222" s="134"/>
      <c r="AI1222" s="134"/>
      <c r="AJ1222" s="134"/>
      <c r="AK1222" s="134"/>
      <c r="AL1222" s="134"/>
      <c r="AM1222" s="134"/>
      <c r="AN1222" s="134"/>
      <c r="AO1222" s="134"/>
      <c r="AP1222" s="134"/>
      <c r="AQ1222" s="134"/>
      <c r="AR1222" s="134"/>
      <c r="AS1222" s="134"/>
      <c r="AT1222" s="134"/>
      <c r="AU1222" s="134"/>
      <c r="AV1222" s="134"/>
      <c r="AW1222" s="134"/>
      <c r="AX1222" s="134"/>
      <c r="AY1222" s="134"/>
      <c r="AZ1222" s="134"/>
      <c r="BA1222" s="134"/>
      <c r="BB1222" s="134"/>
      <c r="BC1222" s="134"/>
      <c r="BD1222" s="134"/>
      <c r="BE1222" s="134"/>
      <c r="BF1222" s="134"/>
      <c r="BG1222" s="134"/>
      <c r="BH1222" s="134"/>
      <c r="BI1222" s="134"/>
      <c r="BJ1222" s="134"/>
      <c r="BK1222" s="134"/>
      <c r="BL1222" s="134"/>
      <c r="BM1222" s="135"/>
      <c r="BN1222" s="136" t="n">
        <f aca="false">+MAX($D$3,DATOS_[[#This Row],[Fecha Inicio Sit. Contract.]])</f>
        <v>0</v>
      </c>
      <c r="BO1222" s="136" t="n">
        <f aca="false">+MIN($D$4,DATOS_[[#This Row],[Fecha Fin Sit. Contract.]])</f>
        <v>0</v>
      </c>
      <c r="BP1222" s="137" t="n">
        <f aca="false">+DATOS_[[#This Row],[% de jornada]]*IF(DATOS_[[#This Row],[% jornada reducida]]="",1,DATOS_[[#This Row],[% jornada reducida]])</f>
        <v>0</v>
      </c>
      <c r="BQ1222" s="137" t="n">
        <f aca="false">+(DATOS_[[#This Row],[F.fin.cal]]-DATOS_[[#This Row],[F.ini.cal]]+1)/($D$4-$D$3+1)</f>
        <v>1</v>
      </c>
      <c r="BR1222" s="137" t="str">
        <f aca="false">IF(OR(AND(DATOS_[[#This Row],[Fecha Fin Contrato]]&lt;$D$3,DATOS_[[#This Row],[Fecha Fin Contrato]]&lt;&gt;""),DATOS_[[#This Row],[Fecha de Contratación]]&gt;$D$4),"Fuera","Dentro")</f>
        <v>Dentro</v>
      </c>
      <c r="BS1222" s="137" t="str">
        <f aca="false" t="array" ref="BS1222:BS1222">IF(MAX(IF(DATOS_[id]=DATOS_[[#This Row],[id]],DATOS_[F.fin.cal]))=DATOS_[[#This Row],[F.fin.cal]],"Sí","NO")</f>
        <v>Sí</v>
      </c>
      <c r="BT1222" s="137" t="str">
        <f aca="false">IF(AND(DATOS_[[#This Row],[% normaliz]]&lt;&gt;1,DATOS_[[#This Row],[% anualiz]]=1),"Sí","NO")</f>
        <v>Sí</v>
      </c>
      <c r="BU1222" s="137" t="str">
        <f aca="false">IF(AND(DATOS_[[#This Row],[% normaliz]]=1,DATOS_[[#This Row],[% anualiz]]&lt;&gt;1),"Sí","NO")</f>
        <v>NO</v>
      </c>
      <c r="BV1222" s="137" t="str">
        <f aca="false">IF(AND(DATOS_[[#This Row],[% normaliz]]&lt;&gt;1,DATOS_[[#This Row],[% anualiz]]&lt;&gt;1),"Sí","NO")</f>
        <v>NO</v>
      </c>
      <c r="BW1222" s="137" t="str">
        <f aca="false">+IF(DATOS_[[#This Row],[% normaliz]]*DATOS_[[#This Row],[% anualiz]]=1,"NO","Sí")</f>
        <v>Sí</v>
      </c>
      <c r="BX1222" s="138" t="e">
        <f aca="false">(DATOS_[[#This Row],[S.BASE]]*(1/DATOS_[[#This Row],[% normaliz]])*(1/DATOS_[[#This Row],[% anualiz]]))*IF(DATOS_[[#This Row],[Check Equiparado]]="Sí",1,0)</f>
        <v>#DIV/0!</v>
      </c>
      <c r="BY1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2" s="138" t="e">
        <f aca="false">+DATOS_[[#This Row],[SALARIO BASE Eq]]+DATOS_[[#This Row],[Tot COMPL.SAL Eq]]</f>
        <v>#DIV/0!</v>
      </c>
      <c r="CA1222" s="138" t="e">
        <f aca="false" t="array" ref="CA1222:CA1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2" s="138" t="e">
        <f aca="false">+DATOS_[[#This Row],[TOTAL SALARIO Eq]]+DATOS_[[#This Row],[Tot Extrasalarial Eq]]</f>
        <v>#DIV/0!</v>
      </c>
      <c r="CC1222" s="139" t="n">
        <f aca="false">DATOS_[[#This Row],[S.BASE]]</f>
        <v>0</v>
      </c>
      <c r="CD1222" s="139" t="n">
        <f aca="false">+SUM(DATOS_[[#This Row],[Conc.Sal.01]:[Conc.Sal.30]])</f>
        <v>0</v>
      </c>
      <c r="CE1222" s="139" t="n">
        <f aca="false">+DATOS_[[#This Row],[SALARIO BASE Ef]]+DATOS_[[#This Row],[Tot COMPL.SAL Ef]]</f>
        <v>0</v>
      </c>
      <c r="CF1222" s="139" t="n">
        <f aca="false">+SUM(DATOS_[[#This Row],[C.Extra.01]:[C.Extra.05]])</f>
        <v>0</v>
      </c>
      <c r="CG1222" s="139" t="n">
        <f aca="false">+DATOS_[[#This Row],[TOTAL SALARIO Ef]]+DATOS_[[#This Row],[Tot Extrasalarial Ef]]</f>
        <v>0</v>
      </c>
      <c r="CH1222" s="140" t="n">
        <f aca="false">MIN(IF(DATOS_[[#This Row],[Fecha Fin Contrato]]="",$D$4,DATOS_[[#This Row],[Fecha Fin Contrato]]),$D$4)-MAX(DATOS_[[#This Row],[Fecha de Contratación]],$D$3)+1</f>
        <v>1</v>
      </c>
      <c r="CI1222" s="141" t="str">
        <f aca="false">IF(COUNTIFS(DATOS_[id],DATOS_[[#This Row],[id]])&gt;1,DATOS_[[#This Row],[id]],"")</f>
        <v/>
      </c>
      <c r="CJ1222" s="141" t="n">
        <f aca="false">(Inicio!$G$10-DATOS_[[#This Row],[Fecha Nacimiento]])/365.25</f>
        <v>0</v>
      </c>
      <c r="CK1222" s="141" t="n">
        <f aca="false">(Inicio!$G$10-DATOS_[[#This Row],[Fecha de Antigüedad]])/365.25</f>
        <v>0</v>
      </c>
      <c r="CL1222" s="141" t="e">
        <f aca="false">+VLOOKUP(DATOS_[[#This Row],[Clave de Contrato]],TblTiposContrato13[],3,0)</f>
        <v>#N/A</v>
      </c>
      <c r="CM1222" s="141" t="e">
        <f aca="false">+VLOOKUP(DATOS_[[#This Row],[Clave de Contrato]],TblTiposContrato13[],4,0)</f>
        <v>#N/A</v>
      </c>
      <c r="CN1222" s="141" t="str">
        <f aca="false">VLOOKUP(DATOS_[[#This Row],[Edad]],CONTRATOS!TblRngEdad,2,1)</f>
        <v>20  o menos</v>
      </c>
      <c r="CO1222" s="141" t="str">
        <f aca="false">VLOOKUP(DATOS_[[#This Row],[Antigüedad]],TblRngAntg14[],2,1)</f>
        <v>0 a 1 años</v>
      </c>
    </row>
    <row r="1223" customFormat="false" ht="13.8" hidden="false" customHeight="false" outlineLevel="0" collapsed="false">
      <c r="D1223" s="128"/>
      <c r="E1223" s="129"/>
      <c r="F1223" s="129"/>
      <c r="G1223" s="129"/>
      <c r="H1223" s="130"/>
      <c r="I1223" s="131"/>
      <c r="J1223" s="128"/>
      <c r="K1223" s="132"/>
      <c r="L1223" s="132"/>
      <c r="M1223" s="133"/>
      <c r="N1223" s="133"/>
      <c r="O1223" s="133"/>
      <c r="P1223" s="129"/>
      <c r="Z1223" s="74"/>
      <c r="AA1223" s="75"/>
      <c r="AB1223" s="75"/>
      <c r="AC1223" s="129"/>
      <c r="AD1223" s="134"/>
      <c r="AE1223" s="134"/>
      <c r="AF1223" s="134"/>
      <c r="AG1223" s="134"/>
      <c r="AH1223" s="134"/>
      <c r="AI1223" s="134"/>
      <c r="AJ1223" s="134"/>
      <c r="AK1223" s="134"/>
      <c r="AL1223" s="134"/>
      <c r="AM1223" s="134"/>
      <c r="AN1223" s="134"/>
      <c r="AO1223" s="134"/>
      <c r="AP1223" s="134"/>
      <c r="AQ1223" s="134"/>
      <c r="AR1223" s="134"/>
      <c r="AS1223" s="134"/>
      <c r="AT1223" s="134"/>
      <c r="AU1223" s="134"/>
      <c r="AV1223" s="134"/>
      <c r="AW1223" s="134"/>
      <c r="AX1223" s="134"/>
      <c r="AY1223" s="134"/>
      <c r="AZ1223" s="134"/>
      <c r="BA1223" s="134"/>
      <c r="BB1223" s="134"/>
      <c r="BC1223" s="134"/>
      <c r="BD1223" s="134"/>
      <c r="BE1223" s="134"/>
      <c r="BF1223" s="134"/>
      <c r="BG1223" s="134"/>
      <c r="BH1223" s="134"/>
      <c r="BI1223" s="134"/>
      <c r="BJ1223" s="134"/>
      <c r="BK1223" s="134"/>
      <c r="BL1223" s="134"/>
      <c r="BM1223" s="135"/>
      <c r="BN1223" s="136" t="n">
        <f aca="false">+MAX($D$3,DATOS_[[#This Row],[Fecha Inicio Sit. Contract.]])</f>
        <v>0</v>
      </c>
      <c r="BO1223" s="136" t="n">
        <f aca="false">+MIN($D$4,DATOS_[[#This Row],[Fecha Fin Sit. Contract.]])</f>
        <v>0</v>
      </c>
      <c r="BP1223" s="137" t="n">
        <f aca="false">+DATOS_[[#This Row],[% de jornada]]*IF(DATOS_[[#This Row],[% jornada reducida]]="",1,DATOS_[[#This Row],[% jornada reducida]])</f>
        <v>0</v>
      </c>
      <c r="BQ1223" s="137" t="n">
        <f aca="false">+(DATOS_[[#This Row],[F.fin.cal]]-DATOS_[[#This Row],[F.ini.cal]]+1)/($D$4-$D$3+1)</f>
        <v>1</v>
      </c>
      <c r="BR1223" s="137" t="str">
        <f aca="false">IF(OR(AND(DATOS_[[#This Row],[Fecha Fin Contrato]]&lt;$D$3,DATOS_[[#This Row],[Fecha Fin Contrato]]&lt;&gt;""),DATOS_[[#This Row],[Fecha de Contratación]]&gt;$D$4),"Fuera","Dentro")</f>
        <v>Dentro</v>
      </c>
      <c r="BS1223" s="137" t="str">
        <f aca="false" t="array" ref="BS1223:BS1223">IF(MAX(IF(DATOS_[id]=DATOS_[[#This Row],[id]],DATOS_[F.fin.cal]))=DATOS_[[#This Row],[F.fin.cal]],"Sí","NO")</f>
        <v>Sí</v>
      </c>
      <c r="BT1223" s="137" t="str">
        <f aca="false">IF(AND(DATOS_[[#This Row],[% normaliz]]&lt;&gt;1,DATOS_[[#This Row],[% anualiz]]=1),"Sí","NO")</f>
        <v>Sí</v>
      </c>
      <c r="BU1223" s="137" t="str">
        <f aca="false">IF(AND(DATOS_[[#This Row],[% normaliz]]=1,DATOS_[[#This Row],[% anualiz]]&lt;&gt;1),"Sí","NO")</f>
        <v>NO</v>
      </c>
      <c r="BV1223" s="137" t="str">
        <f aca="false">IF(AND(DATOS_[[#This Row],[% normaliz]]&lt;&gt;1,DATOS_[[#This Row],[% anualiz]]&lt;&gt;1),"Sí","NO")</f>
        <v>NO</v>
      </c>
      <c r="BW1223" s="137" t="str">
        <f aca="false">+IF(DATOS_[[#This Row],[% normaliz]]*DATOS_[[#This Row],[% anualiz]]=1,"NO","Sí")</f>
        <v>Sí</v>
      </c>
      <c r="BX1223" s="138" t="e">
        <f aca="false">(DATOS_[[#This Row],[S.BASE]]*(1/DATOS_[[#This Row],[% normaliz]])*(1/DATOS_[[#This Row],[% anualiz]]))*IF(DATOS_[[#This Row],[Check Equiparado]]="Sí",1,0)</f>
        <v>#DIV/0!</v>
      </c>
      <c r="BY1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3" s="138" t="e">
        <f aca="false">+DATOS_[[#This Row],[SALARIO BASE Eq]]+DATOS_[[#This Row],[Tot COMPL.SAL Eq]]</f>
        <v>#DIV/0!</v>
      </c>
      <c r="CA1223" s="138" t="e">
        <f aca="false" t="array" ref="CA1223:CA1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3" s="138" t="e">
        <f aca="false">+DATOS_[[#This Row],[TOTAL SALARIO Eq]]+DATOS_[[#This Row],[Tot Extrasalarial Eq]]</f>
        <v>#DIV/0!</v>
      </c>
      <c r="CC1223" s="139" t="n">
        <f aca="false">DATOS_[[#This Row],[S.BASE]]</f>
        <v>0</v>
      </c>
      <c r="CD1223" s="139" t="n">
        <f aca="false">+SUM(DATOS_[[#This Row],[Conc.Sal.01]:[Conc.Sal.30]])</f>
        <v>0</v>
      </c>
      <c r="CE1223" s="139" t="n">
        <f aca="false">+DATOS_[[#This Row],[SALARIO BASE Ef]]+DATOS_[[#This Row],[Tot COMPL.SAL Ef]]</f>
        <v>0</v>
      </c>
      <c r="CF1223" s="139" t="n">
        <f aca="false">+SUM(DATOS_[[#This Row],[C.Extra.01]:[C.Extra.05]])</f>
        <v>0</v>
      </c>
      <c r="CG1223" s="139" t="n">
        <f aca="false">+DATOS_[[#This Row],[TOTAL SALARIO Ef]]+DATOS_[[#This Row],[Tot Extrasalarial Ef]]</f>
        <v>0</v>
      </c>
      <c r="CH1223" s="140" t="n">
        <f aca="false">MIN(IF(DATOS_[[#This Row],[Fecha Fin Contrato]]="",$D$4,DATOS_[[#This Row],[Fecha Fin Contrato]]),$D$4)-MAX(DATOS_[[#This Row],[Fecha de Contratación]],$D$3)+1</f>
        <v>1</v>
      </c>
      <c r="CI1223" s="141" t="str">
        <f aca="false">IF(COUNTIFS(DATOS_[id],DATOS_[[#This Row],[id]])&gt;1,DATOS_[[#This Row],[id]],"")</f>
        <v/>
      </c>
      <c r="CJ1223" s="141" t="n">
        <f aca="false">(Inicio!$G$10-DATOS_[[#This Row],[Fecha Nacimiento]])/365.25</f>
        <v>0</v>
      </c>
      <c r="CK1223" s="141" t="n">
        <f aca="false">(Inicio!$G$10-DATOS_[[#This Row],[Fecha de Antigüedad]])/365.25</f>
        <v>0</v>
      </c>
      <c r="CL1223" s="141" t="e">
        <f aca="false">+VLOOKUP(DATOS_[[#This Row],[Clave de Contrato]],TblTiposContrato13[],3,0)</f>
        <v>#N/A</v>
      </c>
      <c r="CM1223" s="141" t="e">
        <f aca="false">+VLOOKUP(DATOS_[[#This Row],[Clave de Contrato]],TblTiposContrato13[],4,0)</f>
        <v>#N/A</v>
      </c>
      <c r="CN1223" s="141" t="str">
        <f aca="false">VLOOKUP(DATOS_[[#This Row],[Edad]],CONTRATOS!TblRngEdad,2,1)</f>
        <v>20  o menos</v>
      </c>
      <c r="CO1223" s="141" t="str">
        <f aca="false">VLOOKUP(DATOS_[[#This Row],[Antigüedad]],TblRngAntg14[],2,1)</f>
        <v>0 a 1 años</v>
      </c>
    </row>
    <row r="1224" customFormat="false" ht="13.8" hidden="false" customHeight="false" outlineLevel="0" collapsed="false">
      <c r="D1224" s="128"/>
      <c r="E1224" s="129"/>
      <c r="F1224" s="129"/>
      <c r="G1224" s="129"/>
      <c r="H1224" s="130"/>
      <c r="I1224" s="131"/>
      <c r="J1224" s="128"/>
      <c r="K1224" s="132"/>
      <c r="L1224" s="132"/>
      <c r="M1224" s="133"/>
      <c r="N1224" s="133"/>
      <c r="O1224" s="133"/>
      <c r="P1224" s="129"/>
      <c r="Z1224" s="74"/>
      <c r="AA1224" s="75"/>
      <c r="AB1224" s="75"/>
      <c r="AC1224" s="129"/>
      <c r="AD1224" s="134"/>
      <c r="AE1224" s="134"/>
      <c r="AF1224" s="134"/>
      <c r="AG1224" s="134"/>
      <c r="AH1224" s="134"/>
      <c r="AI1224" s="134"/>
      <c r="AJ1224" s="134"/>
      <c r="AK1224" s="134"/>
      <c r="AL1224" s="134"/>
      <c r="AM1224" s="134"/>
      <c r="AN1224" s="134"/>
      <c r="AO1224" s="134"/>
      <c r="AP1224" s="134"/>
      <c r="AQ1224" s="134"/>
      <c r="AR1224" s="134"/>
      <c r="AS1224" s="134"/>
      <c r="AT1224" s="134"/>
      <c r="AU1224" s="134"/>
      <c r="AV1224" s="134"/>
      <c r="AW1224" s="134"/>
      <c r="AX1224" s="134"/>
      <c r="AY1224" s="134"/>
      <c r="AZ1224" s="134"/>
      <c r="BA1224" s="134"/>
      <c r="BB1224" s="134"/>
      <c r="BC1224" s="134"/>
      <c r="BD1224" s="134"/>
      <c r="BE1224" s="134"/>
      <c r="BF1224" s="134"/>
      <c r="BG1224" s="134"/>
      <c r="BH1224" s="134"/>
      <c r="BI1224" s="134"/>
      <c r="BJ1224" s="134"/>
      <c r="BK1224" s="134"/>
      <c r="BL1224" s="134"/>
      <c r="BM1224" s="135"/>
      <c r="BN1224" s="136" t="n">
        <f aca="false">+MAX($D$3,DATOS_[[#This Row],[Fecha Inicio Sit. Contract.]])</f>
        <v>0</v>
      </c>
      <c r="BO1224" s="136" t="n">
        <f aca="false">+MIN($D$4,DATOS_[[#This Row],[Fecha Fin Sit. Contract.]])</f>
        <v>0</v>
      </c>
      <c r="BP1224" s="137" t="n">
        <f aca="false">+DATOS_[[#This Row],[% de jornada]]*IF(DATOS_[[#This Row],[% jornada reducida]]="",1,DATOS_[[#This Row],[% jornada reducida]])</f>
        <v>0</v>
      </c>
      <c r="BQ1224" s="137" t="n">
        <f aca="false">+(DATOS_[[#This Row],[F.fin.cal]]-DATOS_[[#This Row],[F.ini.cal]]+1)/($D$4-$D$3+1)</f>
        <v>1</v>
      </c>
      <c r="BR1224" s="137" t="str">
        <f aca="false">IF(OR(AND(DATOS_[[#This Row],[Fecha Fin Contrato]]&lt;$D$3,DATOS_[[#This Row],[Fecha Fin Contrato]]&lt;&gt;""),DATOS_[[#This Row],[Fecha de Contratación]]&gt;$D$4),"Fuera","Dentro")</f>
        <v>Dentro</v>
      </c>
      <c r="BS1224" s="137" t="str">
        <f aca="false" t="array" ref="BS1224:BS1224">IF(MAX(IF(DATOS_[id]=DATOS_[[#This Row],[id]],DATOS_[F.fin.cal]))=DATOS_[[#This Row],[F.fin.cal]],"Sí","NO")</f>
        <v>Sí</v>
      </c>
      <c r="BT1224" s="137" t="str">
        <f aca="false">IF(AND(DATOS_[[#This Row],[% normaliz]]&lt;&gt;1,DATOS_[[#This Row],[% anualiz]]=1),"Sí","NO")</f>
        <v>Sí</v>
      </c>
      <c r="BU1224" s="137" t="str">
        <f aca="false">IF(AND(DATOS_[[#This Row],[% normaliz]]=1,DATOS_[[#This Row],[% anualiz]]&lt;&gt;1),"Sí","NO")</f>
        <v>NO</v>
      </c>
      <c r="BV1224" s="137" t="str">
        <f aca="false">IF(AND(DATOS_[[#This Row],[% normaliz]]&lt;&gt;1,DATOS_[[#This Row],[% anualiz]]&lt;&gt;1),"Sí","NO")</f>
        <v>NO</v>
      </c>
      <c r="BW1224" s="137" t="str">
        <f aca="false">+IF(DATOS_[[#This Row],[% normaliz]]*DATOS_[[#This Row],[% anualiz]]=1,"NO","Sí")</f>
        <v>Sí</v>
      </c>
      <c r="BX1224" s="138" t="e">
        <f aca="false">(DATOS_[[#This Row],[S.BASE]]*(1/DATOS_[[#This Row],[% normaliz]])*(1/DATOS_[[#This Row],[% anualiz]]))*IF(DATOS_[[#This Row],[Check Equiparado]]="Sí",1,0)</f>
        <v>#DIV/0!</v>
      </c>
      <c r="BY1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4" s="138" t="e">
        <f aca="false">+DATOS_[[#This Row],[SALARIO BASE Eq]]+DATOS_[[#This Row],[Tot COMPL.SAL Eq]]</f>
        <v>#DIV/0!</v>
      </c>
      <c r="CA1224" s="138" t="e">
        <f aca="false" t="array" ref="CA1224:CA1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4" s="138" t="e">
        <f aca="false">+DATOS_[[#This Row],[TOTAL SALARIO Eq]]+DATOS_[[#This Row],[Tot Extrasalarial Eq]]</f>
        <v>#DIV/0!</v>
      </c>
      <c r="CC1224" s="139" t="n">
        <f aca="false">DATOS_[[#This Row],[S.BASE]]</f>
        <v>0</v>
      </c>
      <c r="CD1224" s="139" t="n">
        <f aca="false">+SUM(DATOS_[[#This Row],[Conc.Sal.01]:[Conc.Sal.30]])</f>
        <v>0</v>
      </c>
      <c r="CE1224" s="139" t="n">
        <f aca="false">+DATOS_[[#This Row],[SALARIO BASE Ef]]+DATOS_[[#This Row],[Tot COMPL.SAL Ef]]</f>
        <v>0</v>
      </c>
      <c r="CF1224" s="139" t="n">
        <f aca="false">+SUM(DATOS_[[#This Row],[C.Extra.01]:[C.Extra.05]])</f>
        <v>0</v>
      </c>
      <c r="CG1224" s="139" t="n">
        <f aca="false">+DATOS_[[#This Row],[TOTAL SALARIO Ef]]+DATOS_[[#This Row],[Tot Extrasalarial Ef]]</f>
        <v>0</v>
      </c>
      <c r="CH1224" s="140" t="n">
        <f aca="false">MIN(IF(DATOS_[[#This Row],[Fecha Fin Contrato]]="",$D$4,DATOS_[[#This Row],[Fecha Fin Contrato]]),$D$4)-MAX(DATOS_[[#This Row],[Fecha de Contratación]],$D$3)+1</f>
        <v>1</v>
      </c>
      <c r="CI1224" s="141" t="str">
        <f aca="false">IF(COUNTIFS(DATOS_[id],DATOS_[[#This Row],[id]])&gt;1,DATOS_[[#This Row],[id]],"")</f>
        <v/>
      </c>
      <c r="CJ1224" s="141" t="n">
        <f aca="false">(Inicio!$G$10-DATOS_[[#This Row],[Fecha Nacimiento]])/365.25</f>
        <v>0</v>
      </c>
      <c r="CK1224" s="141" t="n">
        <f aca="false">(Inicio!$G$10-DATOS_[[#This Row],[Fecha de Antigüedad]])/365.25</f>
        <v>0</v>
      </c>
      <c r="CL1224" s="141" t="e">
        <f aca="false">+VLOOKUP(DATOS_[[#This Row],[Clave de Contrato]],TblTiposContrato13[],3,0)</f>
        <v>#N/A</v>
      </c>
      <c r="CM1224" s="141" t="e">
        <f aca="false">+VLOOKUP(DATOS_[[#This Row],[Clave de Contrato]],TblTiposContrato13[],4,0)</f>
        <v>#N/A</v>
      </c>
      <c r="CN1224" s="141" t="str">
        <f aca="false">VLOOKUP(DATOS_[[#This Row],[Edad]],CONTRATOS!TblRngEdad,2,1)</f>
        <v>20  o menos</v>
      </c>
      <c r="CO1224" s="141" t="str">
        <f aca="false">VLOOKUP(DATOS_[[#This Row],[Antigüedad]],TblRngAntg14[],2,1)</f>
        <v>0 a 1 años</v>
      </c>
    </row>
    <row r="1225" customFormat="false" ht="13.8" hidden="false" customHeight="false" outlineLevel="0" collapsed="false">
      <c r="D1225" s="128"/>
      <c r="E1225" s="129"/>
      <c r="F1225" s="129"/>
      <c r="G1225" s="129"/>
      <c r="H1225" s="130"/>
      <c r="I1225" s="131"/>
      <c r="J1225" s="128"/>
      <c r="K1225" s="132"/>
      <c r="L1225" s="132"/>
      <c r="M1225" s="133"/>
      <c r="N1225" s="133"/>
      <c r="O1225" s="133"/>
      <c r="P1225" s="129"/>
      <c r="Z1225" s="74"/>
      <c r="AA1225" s="75"/>
      <c r="AB1225" s="75"/>
      <c r="AC1225" s="129"/>
      <c r="AD1225" s="134"/>
      <c r="AE1225" s="134"/>
      <c r="AF1225" s="134"/>
      <c r="AG1225" s="134"/>
      <c r="AH1225" s="134"/>
      <c r="AI1225" s="134"/>
      <c r="AJ1225" s="134"/>
      <c r="AK1225" s="134"/>
      <c r="AL1225" s="134"/>
      <c r="AM1225" s="134"/>
      <c r="AN1225" s="134"/>
      <c r="AO1225" s="134"/>
      <c r="AP1225" s="134"/>
      <c r="AQ1225" s="134"/>
      <c r="AR1225" s="134"/>
      <c r="AS1225" s="134"/>
      <c r="AT1225" s="134"/>
      <c r="AU1225" s="134"/>
      <c r="AV1225" s="134"/>
      <c r="AW1225" s="134"/>
      <c r="AX1225" s="134"/>
      <c r="AY1225" s="134"/>
      <c r="AZ1225" s="134"/>
      <c r="BA1225" s="134"/>
      <c r="BB1225" s="134"/>
      <c r="BC1225" s="134"/>
      <c r="BD1225" s="134"/>
      <c r="BE1225" s="134"/>
      <c r="BF1225" s="134"/>
      <c r="BG1225" s="134"/>
      <c r="BH1225" s="134"/>
      <c r="BI1225" s="134"/>
      <c r="BJ1225" s="134"/>
      <c r="BK1225" s="134"/>
      <c r="BL1225" s="134"/>
      <c r="BM1225" s="135"/>
      <c r="BN1225" s="136" t="n">
        <f aca="false">+MAX($D$3,DATOS_[[#This Row],[Fecha Inicio Sit. Contract.]])</f>
        <v>0</v>
      </c>
      <c r="BO1225" s="136" t="n">
        <f aca="false">+MIN($D$4,DATOS_[[#This Row],[Fecha Fin Sit. Contract.]])</f>
        <v>0</v>
      </c>
      <c r="BP1225" s="137" t="n">
        <f aca="false">+DATOS_[[#This Row],[% de jornada]]*IF(DATOS_[[#This Row],[% jornada reducida]]="",1,DATOS_[[#This Row],[% jornada reducida]])</f>
        <v>0</v>
      </c>
      <c r="BQ1225" s="137" t="n">
        <f aca="false">+(DATOS_[[#This Row],[F.fin.cal]]-DATOS_[[#This Row],[F.ini.cal]]+1)/($D$4-$D$3+1)</f>
        <v>1</v>
      </c>
      <c r="BR1225" s="137" t="str">
        <f aca="false">IF(OR(AND(DATOS_[[#This Row],[Fecha Fin Contrato]]&lt;$D$3,DATOS_[[#This Row],[Fecha Fin Contrato]]&lt;&gt;""),DATOS_[[#This Row],[Fecha de Contratación]]&gt;$D$4),"Fuera","Dentro")</f>
        <v>Dentro</v>
      </c>
      <c r="BS1225" s="137" t="str">
        <f aca="false" t="array" ref="BS1225:BS1225">IF(MAX(IF(DATOS_[id]=DATOS_[[#This Row],[id]],DATOS_[F.fin.cal]))=DATOS_[[#This Row],[F.fin.cal]],"Sí","NO")</f>
        <v>Sí</v>
      </c>
      <c r="BT1225" s="137" t="str">
        <f aca="false">IF(AND(DATOS_[[#This Row],[% normaliz]]&lt;&gt;1,DATOS_[[#This Row],[% anualiz]]=1),"Sí","NO")</f>
        <v>Sí</v>
      </c>
      <c r="BU1225" s="137" t="str">
        <f aca="false">IF(AND(DATOS_[[#This Row],[% normaliz]]=1,DATOS_[[#This Row],[% anualiz]]&lt;&gt;1),"Sí","NO")</f>
        <v>NO</v>
      </c>
      <c r="BV1225" s="137" t="str">
        <f aca="false">IF(AND(DATOS_[[#This Row],[% normaliz]]&lt;&gt;1,DATOS_[[#This Row],[% anualiz]]&lt;&gt;1),"Sí","NO")</f>
        <v>NO</v>
      </c>
      <c r="BW1225" s="137" t="str">
        <f aca="false">+IF(DATOS_[[#This Row],[% normaliz]]*DATOS_[[#This Row],[% anualiz]]=1,"NO","Sí")</f>
        <v>Sí</v>
      </c>
      <c r="BX1225" s="138" t="e">
        <f aca="false">(DATOS_[[#This Row],[S.BASE]]*(1/DATOS_[[#This Row],[% normaliz]])*(1/DATOS_[[#This Row],[% anualiz]]))*IF(DATOS_[[#This Row],[Check Equiparado]]="Sí",1,0)</f>
        <v>#DIV/0!</v>
      </c>
      <c r="BY1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5" s="138" t="e">
        <f aca="false">+DATOS_[[#This Row],[SALARIO BASE Eq]]+DATOS_[[#This Row],[Tot COMPL.SAL Eq]]</f>
        <v>#DIV/0!</v>
      </c>
      <c r="CA1225" s="138" t="e">
        <f aca="false" t="array" ref="CA1225:CA1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5" s="138" t="e">
        <f aca="false">+DATOS_[[#This Row],[TOTAL SALARIO Eq]]+DATOS_[[#This Row],[Tot Extrasalarial Eq]]</f>
        <v>#DIV/0!</v>
      </c>
      <c r="CC1225" s="139" t="n">
        <f aca="false">DATOS_[[#This Row],[S.BASE]]</f>
        <v>0</v>
      </c>
      <c r="CD1225" s="139" t="n">
        <f aca="false">+SUM(DATOS_[[#This Row],[Conc.Sal.01]:[Conc.Sal.30]])</f>
        <v>0</v>
      </c>
      <c r="CE1225" s="139" t="n">
        <f aca="false">+DATOS_[[#This Row],[SALARIO BASE Ef]]+DATOS_[[#This Row],[Tot COMPL.SAL Ef]]</f>
        <v>0</v>
      </c>
      <c r="CF1225" s="139" t="n">
        <f aca="false">+SUM(DATOS_[[#This Row],[C.Extra.01]:[C.Extra.05]])</f>
        <v>0</v>
      </c>
      <c r="CG1225" s="139" t="n">
        <f aca="false">+DATOS_[[#This Row],[TOTAL SALARIO Ef]]+DATOS_[[#This Row],[Tot Extrasalarial Ef]]</f>
        <v>0</v>
      </c>
      <c r="CH1225" s="140" t="n">
        <f aca="false">MIN(IF(DATOS_[[#This Row],[Fecha Fin Contrato]]="",$D$4,DATOS_[[#This Row],[Fecha Fin Contrato]]),$D$4)-MAX(DATOS_[[#This Row],[Fecha de Contratación]],$D$3)+1</f>
        <v>1</v>
      </c>
      <c r="CI1225" s="141" t="str">
        <f aca="false">IF(COUNTIFS(DATOS_[id],DATOS_[[#This Row],[id]])&gt;1,DATOS_[[#This Row],[id]],"")</f>
        <v/>
      </c>
      <c r="CJ1225" s="141" t="n">
        <f aca="false">(Inicio!$G$10-DATOS_[[#This Row],[Fecha Nacimiento]])/365.25</f>
        <v>0</v>
      </c>
      <c r="CK1225" s="141" t="n">
        <f aca="false">(Inicio!$G$10-DATOS_[[#This Row],[Fecha de Antigüedad]])/365.25</f>
        <v>0</v>
      </c>
      <c r="CL1225" s="141" t="e">
        <f aca="false">+VLOOKUP(DATOS_[[#This Row],[Clave de Contrato]],TblTiposContrato13[],3,0)</f>
        <v>#N/A</v>
      </c>
      <c r="CM1225" s="141" t="e">
        <f aca="false">+VLOOKUP(DATOS_[[#This Row],[Clave de Contrato]],TblTiposContrato13[],4,0)</f>
        <v>#N/A</v>
      </c>
      <c r="CN1225" s="141" t="str">
        <f aca="false">VLOOKUP(DATOS_[[#This Row],[Edad]],CONTRATOS!TblRngEdad,2,1)</f>
        <v>20  o menos</v>
      </c>
      <c r="CO1225" s="141" t="str">
        <f aca="false">VLOOKUP(DATOS_[[#This Row],[Antigüedad]],TblRngAntg14[],2,1)</f>
        <v>0 a 1 años</v>
      </c>
    </row>
    <row r="1226" customFormat="false" ht="13.8" hidden="false" customHeight="false" outlineLevel="0" collapsed="false">
      <c r="D1226" s="128"/>
      <c r="E1226" s="129"/>
      <c r="F1226" s="129"/>
      <c r="G1226" s="129"/>
      <c r="H1226" s="130"/>
      <c r="I1226" s="131"/>
      <c r="J1226" s="128"/>
      <c r="K1226" s="132"/>
      <c r="L1226" s="132"/>
      <c r="M1226" s="133"/>
      <c r="N1226" s="133"/>
      <c r="O1226" s="133"/>
      <c r="P1226" s="129"/>
      <c r="Z1226" s="74"/>
      <c r="AA1226" s="75"/>
      <c r="AB1226" s="75"/>
      <c r="AC1226" s="129"/>
      <c r="AD1226" s="134"/>
      <c r="AE1226" s="134"/>
      <c r="AF1226" s="134"/>
      <c r="AG1226" s="134"/>
      <c r="AH1226" s="134"/>
      <c r="AI1226" s="134"/>
      <c r="AJ1226" s="134"/>
      <c r="AK1226" s="134"/>
      <c r="AL1226" s="134"/>
      <c r="AM1226" s="134"/>
      <c r="AN1226" s="134"/>
      <c r="AO1226" s="134"/>
      <c r="AP1226" s="134"/>
      <c r="AQ1226" s="134"/>
      <c r="AR1226" s="134"/>
      <c r="AS1226" s="134"/>
      <c r="AT1226" s="134"/>
      <c r="AU1226" s="134"/>
      <c r="AV1226" s="134"/>
      <c r="AW1226" s="134"/>
      <c r="AX1226" s="134"/>
      <c r="AY1226" s="134"/>
      <c r="AZ1226" s="134"/>
      <c r="BA1226" s="134"/>
      <c r="BB1226" s="134"/>
      <c r="BC1226" s="134"/>
      <c r="BD1226" s="134"/>
      <c r="BE1226" s="134"/>
      <c r="BF1226" s="134"/>
      <c r="BG1226" s="134"/>
      <c r="BH1226" s="134"/>
      <c r="BI1226" s="134"/>
      <c r="BJ1226" s="134"/>
      <c r="BK1226" s="134"/>
      <c r="BL1226" s="134"/>
      <c r="BM1226" s="135"/>
      <c r="BN1226" s="136" t="n">
        <f aca="false">+MAX($D$3,DATOS_[[#This Row],[Fecha Inicio Sit. Contract.]])</f>
        <v>0</v>
      </c>
      <c r="BO1226" s="136" t="n">
        <f aca="false">+MIN($D$4,DATOS_[[#This Row],[Fecha Fin Sit. Contract.]])</f>
        <v>0</v>
      </c>
      <c r="BP1226" s="137" t="n">
        <f aca="false">+DATOS_[[#This Row],[% de jornada]]*IF(DATOS_[[#This Row],[% jornada reducida]]="",1,DATOS_[[#This Row],[% jornada reducida]])</f>
        <v>0</v>
      </c>
      <c r="BQ1226" s="137" t="n">
        <f aca="false">+(DATOS_[[#This Row],[F.fin.cal]]-DATOS_[[#This Row],[F.ini.cal]]+1)/($D$4-$D$3+1)</f>
        <v>1</v>
      </c>
      <c r="BR1226" s="137" t="str">
        <f aca="false">IF(OR(AND(DATOS_[[#This Row],[Fecha Fin Contrato]]&lt;$D$3,DATOS_[[#This Row],[Fecha Fin Contrato]]&lt;&gt;""),DATOS_[[#This Row],[Fecha de Contratación]]&gt;$D$4),"Fuera","Dentro")</f>
        <v>Dentro</v>
      </c>
      <c r="BS1226" s="137" t="str">
        <f aca="false" t="array" ref="BS1226:BS1226">IF(MAX(IF(DATOS_[id]=DATOS_[[#This Row],[id]],DATOS_[F.fin.cal]))=DATOS_[[#This Row],[F.fin.cal]],"Sí","NO")</f>
        <v>Sí</v>
      </c>
      <c r="BT1226" s="137" t="str">
        <f aca="false">IF(AND(DATOS_[[#This Row],[% normaliz]]&lt;&gt;1,DATOS_[[#This Row],[% anualiz]]=1),"Sí","NO")</f>
        <v>Sí</v>
      </c>
      <c r="BU1226" s="137" t="str">
        <f aca="false">IF(AND(DATOS_[[#This Row],[% normaliz]]=1,DATOS_[[#This Row],[% anualiz]]&lt;&gt;1),"Sí","NO")</f>
        <v>NO</v>
      </c>
      <c r="BV1226" s="137" t="str">
        <f aca="false">IF(AND(DATOS_[[#This Row],[% normaliz]]&lt;&gt;1,DATOS_[[#This Row],[% anualiz]]&lt;&gt;1),"Sí","NO")</f>
        <v>NO</v>
      </c>
      <c r="BW1226" s="137" t="str">
        <f aca="false">+IF(DATOS_[[#This Row],[% normaliz]]*DATOS_[[#This Row],[% anualiz]]=1,"NO","Sí")</f>
        <v>Sí</v>
      </c>
      <c r="BX1226" s="138" t="e">
        <f aca="false">(DATOS_[[#This Row],[S.BASE]]*(1/DATOS_[[#This Row],[% normaliz]])*(1/DATOS_[[#This Row],[% anualiz]]))*IF(DATOS_[[#This Row],[Check Equiparado]]="Sí",1,0)</f>
        <v>#DIV/0!</v>
      </c>
      <c r="BY1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6" s="138" t="e">
        <f aca="false">+DATOS_[[#This Row],[SALARIO BASE Eq]]+DATOS_[[#This Row],[Tot COMPL.SAL Eq]]</f>
        <v>#DIV/0!</v>
      </c>
      <c r="CA1226" s="138" t="e">
        <f aca="false" t="array" ref="CA1226:CA1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6" s="138" t="e">
        <f aca="false">+DATOS_[[#This Row],[TOTAL SALARIO Eq]]+DATOS_[[#This Row],[Tot Extrasalarial Eq]]</f>
        <v>#DIV/0!</v>
      </c>
      <c r="CC1226" s="139" t="n">
        <f aca="false">DATOS_[[#This Row],[S.BASE]]</f>
        <v>0</v>
      </c>
      <c r="CD1226" s="139" t="n">
        <f aca="false">+SUM(DATOS_[[#This Row],[Conc.Sal.01]:[Conc.Sal.30]])</f>
        <v>0</v>
      </c>
      <c r="CE1226" s="139" t="n">
        <f aca="false">+DATOS_[[#This Row],[SALARIO BASE Ef]]+DATOS_[[#This Row],[Tot COMPL.SAL Ef]]</f>
        <v>0</v>
      </c>
      <c r="CF1226" s="139" t="n">
        <f aca="false">+SUM(DATOS_[[#This Row],[C.Extra.01]:[C.Extra.05]])</f>
        <v>0</v>
      </c>
      <c r="CG1226" s="139" t="n">
        <f aca="false">+DATOS_[[#This Row],[TOTAL SALARIO Ef]]+DATOS_[[#This Row],[Tot Extrasalarial Ef]]</f>
        <v>0</v>
      </c>
      <c r="CH1226" s="140" t="n">
        <f aca="false">MIN(IF(DATOS_[[#This Row],[Fecha Fin Contrato]]="",$D$4,DATOS_[[#This Row],[Fecha Fin Contrato]]),$D$4)-MAX(DATOS_[[#This Row],[Fecha de Contratación]],$D$3)+1</f>
        <v>1</v>
      </c>
      <c r="CI1226" s="141" t="str">
        <f aca="false">IF(COUNTIFS(DATOS_[id],DATOS_[[#This Row],[id]])&gt;1,DATOS_[[#This Row],[id]],"")</f>
        <v/>
      </c>
      <c r="CJ1226" s="141" t="n">
        <f aca="false">(Inicio!$G$10-DATOS_[[#This Row],[Fecha Nacimiento]])/365.25</f>
        <v>0</v>
      </c>
      <c r="CK1226" s="141" t="n">
        <f aca="false">(Inicio!$G$10-DATOS_[[#This Row],[Fecha de Antigüedad]])/365.25</f>
        <v>0</v>
      </c>
      <c r="CL1226" s="141" t="e">
        <f aca="false">+VLOOKUP(DATOS_[[#This Row],[Clave de Contrato]],TblTiposContrato13[],3,0)</f>
        <v>#N/A</v>
      </c>
      <c r="CM1226" s="141" t="e">
        <f aca="false">+VLOOKUP(DATOS_[[#This Row],[Clave de Contrato]],TblTiposContrato13[],4,0)</f>
        <v>#N/A</v>
      </c>
      <c r="CN1226" s="141" t="str">
        <f aca="false">VLOOKUP(DATOS_[[#This Row],[Edad]],CONTRATOS!TblRngEdad,2,1)</f>
        <v>20  o menos</v>
      </c>
      <c r="CO1226" s="141" t="str">
        <f aca="false">VLOOKUP(DATOS_[[#This Row],[Antigüedad]],TblRngAntg14[],2,1)</f>
        <v>0 a 1 años</v>
      </c>
    </row>
    <row r="1227" customFormat="false" ht="13.8" hidden="false" customHeight="false" outlineLevel="0" collapsed="false">
      <c r="D1227" s="128"/>
      <c r="E1227" s="129"/>
      <c r="F1227" s="129"/>
      <c r="G1227" s="129"/>
      <c r="H1227" s="130"/>
      <c r="I1227" s="131"/>
      <c r="J1227" s="128"/>
      <c r="K1227" s="132"/>
      <c r="L1227" s="132"/>
      <c r="M1227" s="133"/>
      <c r="N1227" s="133"/>
      <c r="O1227" s="133"/>
      <c r="P1227" s="129"/>
      <c r="Z1227" s="74"/>
      <c r="AA1227" s="75"/>
      <c r="AB1227" s="75"/>
      <c r="AC1227" s="129"/>
      <c r="AD1227" s="134"/>
      <c r="AE1227" s="134"/>
      <c r="AF1227" s="134"/>
      <c r="AG1227" s="134"/>
      <c r="AH1227" s="134"/>
      <c r="AI1227" s="134"/>
      <c r="AJ1227" s="134"/>
      <c r="AK1227" s="134"/>
      <c r="AL1227" s="134"/>
      <c r="AM1227" s="134"/>
      <c r="AN1227" s="134"/>
      <c r="AO1227" s="134"/>
      <c r="AP1227" s="134"/>
      <c r="AQ1227" s="134"/>
      <c r="AR1227" s="134"/>
      <c r="AS1227" s="134"/>
      <c r="AT1227" s="134"/>
      <c r="AU1227" s="134"/>
      <c r="AV1227" s="134"/>
      <c r="AW1227" s="134"/>
      <c r="AX1227" s="134"/>
      <c r="AY1227" s="134"/>
      <c r="AZ1227" s="134"/>
      <c r="BA1227" s="134"/>
      <c r="BB1227" s="134"/>
      <c r="BC1227" s="134"/>
      <c r="BD1227" s="134"/>
      <c r="BE1227" s="134"/>
      <c r="BF1227" s="134"/>
      <c r="BG1227" s="134"/>
      <c r="BH1227" s="134"/>
      <c r="BI1227" s="134"/>
      <c r="BJ1227" s="134"/>
      <c r="BK1227" s="134"/>
      <c r="BL1227" s="134"/>
      <c r="BM1227" s="135"/>
      <c r="BN1227" s="136" t="n">
        <f aca="false">+MAX($D$3,DATOS_[[#This Row],[Fecha Inicio Sit. Contract.]])</f>
        <v>0</v>
      </c>
      <c r="BO1227" s="136" t="n">
        <f aca="false">+MIN($D$4,DATOS_[[#This Row],[Fecha Fin Sit. Contract.]])</f>
        <v>0</v>
      </c>
      <c r="BP1227" s="137" t="n">
        <f aca="false">+DATOS_[[#This Row],[% de jornada]]*IF(DATOS_[[#This Row],[% jornada reducida]]="",1,DATOS_[[#This Row],[% jornada reducida]])</f>
        <v>0</v>
      </c>
      <c r="BQ1227" s="137" t="n">
        <f aca="false">+(DATOS_[[#This Row],[F.fin.cal]]-DATOS_[[#This Row],[F.ini.cal]]+1)/($D$4-$D$3+1)</f>
        <v>1</v>
      </c>
      <c r="BR1227" s="137" t="str">
        <f aca="false">IF(OR(AND(DATOS_[[#This Row],[Fecha Fin Contrato]]&lt;$D$3,DATOS_[[#This Row],[Fecha Fin Contrato]]&lt;&gt;""),DATOS_[[#This Row],[Fecha de Contratación]]&gt;$D$4),"Fuera","Dentro")</f>
        <v>Dentro</v>
      </c>
      <c r="BS1227" s="137" t="str">
        <f aca="false" t="array" ref="BS1227:BS1227">IF(MAX(IF(DATOS_[id]=DATOS_[[#This Row],[id]],DATOS_[F.fin.cal]))=DATOS_[[#This Row],[F.fin.cal]],"Sí","NO")</f>
        <v>Sí</v>
      </c>
      <c r="BT1227" s="137" t="str">
        <f aca="false">IF(AND(DATOS_[[#This Row],[% normaliz]]&lt;&gt;1,DATOS_[[#This Row],[% anualiz]]=1),"Sí","NO")</f>
        <v>Sí</v>
      </c>
      <c r="BU1227" s="137" t="str">
        <f aca="false">IF(AND(DATOS_[[#This Row],[% normaliz]]=1,DATOS_[[#This Row],[% anualiz]]&lt;&gt;1),"Sí","NO")</f>
        <v>NO</v>
      </c>
      <c r="BV1227" s="137" t="str">
        <f aca="false">IF(AND(DATOS_[[#This Row],[% normaliz]]&lt;&gt;1,DATOS_[[#This Row],[% anualiz]]&lt;&gt;1),"Sí","NO")</f>
        <v>NO</v>
      </c>
      <c r="BW1227" s="137" t="str">
        <f aca="false">+IF(DATOS_[[#This Row],[% normaliz]]*DATOS_[[#This Row],[% anualiz]]=1,"NO","Sí")</f>
        <v>Sí</v>
      </c>
      <c r="BX1227" s="138" t="e">
        <f aca="false">(DATOS_[[#This Row],[S.BASE]]*(1/DATOS_[[#This Row],[% normaliz]])*(1/DATOS_[[#This Row],[% anualiz]]))*IF(DATOS_[[#This Row],[Check Equiparado]]="Sí",1,0)</f>
        <v>#DIV/0!</v>
      </c>
      <c r="BY1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7" s="138" t="e">
        <f aca="false">+DATOS_[[#This Row],[SALARIO BASE Eq]]+DATOS_[[#This Row],[Tot COMPL.SAL Eq]]</f>
        <v>#DIV/0!</v>
      </c>
      <c r="CA1227" s="138" t="e">
        <f aca="false" t="array" ref="CA1227:CA1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7" s="138" t="e">
        <f aca="false">+DATOS_[[#This Row],[TOTAL SALARIO Eq]]+DATOS_[[#This Row],[Tot Extrasalarial Eq]]</f>
        <v>#DIV/0!</v>
      </c>
      <c r="CC1227" s="139" t="n">
        <f aca="false">DATOS_[[#This Row],[S.BASE]]</f>
        <v>0</v>
      </c>
      <c r="CD1227" s="139" t="n">
        <f aca="false">+SUM(DATOS_[[#This Row],[Conc.Sal.01]:[Conc.Sal.30]])</f>
        <v>0</v>
      </c>
      <c r="CE1227" s="139" t="n">
        <f aca="false">+DATOS_[[#This Row],[SALARIO BASE Ef]]+DATOS_[[#This Row],[Tot COMPL.SAL Ef]]</f>
        <v>0</v>
      </c>
      <c r="CF1227" s="139" t="n">
        <f aca="false">+SUM(DATOS_[[#This Row],[C.Extra.01]:[C.Extra.05]])</f>
        <v>0</v>
      </c>
      <c r="CG1227" s="139" t="n">
        <f aca="false">+DATOS_[[#This Row],[TOTAL SALARIO Ef]]+DATOS_[[#This Row],[Tot Extrasalarial Ef]]</f>
        <v>0</v>
      </c>
      <c r="CH1227" s="140" t="n">
        <f aca="false">MIN(IF(DATOS_[[#This Row],[Fecha Fin Contrato]]="",$D$4,DATOS_[[#This Row],[Fecha Fin Contrato]]),$D$4)-MAX(DATOS_[[#This Row],[Fecha de Contratación]],$D$3)+1</f>
        <v>1</v>
      </c>
      <c r="CI1227" s="141" t="str">
        <f aca="false">IF(COUNTIFS(DATOS_[id],DATOS_[[#This Row],[id]])&gt;1,DATOS_[[#This Row],[id]],"")</f>
        <v/>
      </c>
      <c r="CJ1227" s="141" t="n">
        <f aca="false">(Inicio!$G$10-DATOS_[[#This Row],[Fecha Nacimiento]])/365.25</f>
        <v>0</v>
      </c>
      <c r="CK1227" s="141" t="n">
        <f aca="false">(Inicio!$G$10-DATOS_[[#This Row],[Fecha de Antigüedad]])/365.25</f>
        <v>0</v>
      </c>
      <c r="CL1227" s="141" t="e">
        <f aca="false">+VLOOKUP(DATOS_[[#This Row],[Clave de Contrato]],TblTiposContrato13[],3,0)</f>
        <v>#N/A</v>
      </c>
      <c r="CM1227" s="141" t="e">
        <f aca="false">+VLOOKUP(DATOS_[[#This Row],[Clave de Contrato]],TblTiposContrato13[],4,0)</f>
        <v>#N/A</v>
      </c>
      <c r="CN1227" s="141" t="str">
        <f aca="false">VLOOKUP(DATOS_[[#This Row],[Edad]],CONTRATOS!TblRngEdad,2,1)</f>
        <v>20  o menos</v>
      </c>
      <c r="CO1227" s="141" t="str">
        <f aca="false">VLOOKUP(DATOS_[[#This Row],[Antigüedad]],TblRngAntg14[],2,1)</f>
        <v>0 a 1 años</v>
      </c>
    </row>
    <row r="1228" customFormat="false" ht="13.8" hidden="false" customHeight="false" outlineLevel="0" collapsed="false">
      <c r="D1228" s="128"/>
      <c r="E1228" s="129"/>
      <c r="F1228" s="129"/>
      <c r="G1228" s="129"/>
      <c r="H1228" s="130"/>
      <c r="I1228" s="131"/>
      <c r="J1228" s="128"/>
      <c r="K1228" s="132"/>
      <c r="L1228" s="132"/>
      <c r="M1228" s="133"/>
      <c r="N1228" s="133"/>
      <c r="O1228" s="133"/>
      <c r="P1228" s="129"/>
      <c r="Z1228" s="74"/>
      <c r="AA1228" s="75"/>
      <c r="AB1228" s="75"/>
      <c r="AC1228" s="129"/>
      <c r="AD1228" s="134"/>
      <c r="AE1228" s="134"/>
      <c r="AF1228" s="134"/>
      <c r="AG1228" s="134"/>
      <c r="AH1228" s="134"/>
      <c r="AI1228" s="134"/>
      <c r="AJ1228" s="134"/>
      <c r="AK1228" s="134"/>
      <c r="AL1228" s="134"/>
      <c r="AM1228" s="134"/>
      <c r="AN1228" s="134"/>
      <c r="AO1228" s="134"/>
      <c r="AP1228" s="134"/>
      <c r="AQ1228" s="134"/>
      <c r="AR1228" s="134"/>
      <c r="AS1228" s="134"/>
      <c r="AT1228" s="134"/>
      <c r="AU1228" s="134"/>
      <c r="AV1228" s="134"/>
      <c r="AW1228" s="134"/>
      <c r="AX1228" s="134"/>
      <c r="AY1228" s="134"/>
      <c r="AZ1228" s="134"/>
      <c r="BA1228" s="134"/>
      <c r="BB1228" s="134"/>
      <c r="BC1228" s="134"/>
      <c r="BD1228" s="134"/>
      <c r="BE1228" s="134"/>
      <c r="BF1228" s="134"/>
      <c r="BG1228" s="134"/>
      <c r="BH1228" s="134"/>
      <c r="BI1228" s="134"/>
      <c r="BJ1228" s="134"/>
      <c r="BK1228" s="134"/>
      <c r="BL1228" s="134"/>
      <c r="BM1228" s="135"/>
      <c r="BN1228" s="136" t="n">
        <f aca="false">+MAX($D$3,DATOS_[[#This Row],[Fecha Inicio Sit. Contract.]])</f>
        <v>0</v>
      </c>
      <c r="BO1228" s="136" t="n">
        <f aca="false">+MIN($D$4,DATOS_[[#This Row],[Fecha Fin Sit. Contract.]])</f>
        <v>0</v>
      </c>
      <c r="BP1228" s="137" t="n">
        <f aca="false">+DATOS_[[#This Row],[% de jornada]]*IF(DATOS_[[#This Row],[% jornada reducida]]="",1,DATOS_[[#This Row],[% jornada reducida]])</f>
        <v>0</v>
      </c>
      <c r="BQ1228" s="137" t="n">
        <f aca="false">+(DATOS_[[#This Row],[F.fin.cal]]-DATOS_[[#This Row],[F.ini.cal]]+1)/($D$4-$D$3+1)</f>
        <v>1</v>
      </c>
      <c r="BR1228" s="137" t="str">
        <f aca="false">IF(OR(AND(DATOS_[[#This Row],[Fecha Fin Contrato]]&lt;$D$3,DATOS_[[#This Row],[Fecha Fin Contrato]]&lt;&gt;""),DATOS_[[#This Row],[Fecha de Contratación]]&gt;$D$4),"Fuera","Dentro")</f>
        <v>Dentro</v>
      </c>
      <c r="BS1228" s="137" t="str">
        <f aca="false" t="array" ref="BS1228:BS1228">IF(MAX(IF(DATOS_[id]=DATOS_[[#This Row],[id]],DATOS_[F.fin.cal]))=DATOS_[[#This Row],[F.fin.cal]],"Sí","NO")</f>
        <v>Sí</v>
      </c>
      <c r="BT1228" s="137" t="str">
        <f aca="false">IF(AND(DATOS_[[#This Row],[% normaliz]]&lt;&gt;1,DATOS_[[#This Row],[% anualiz]]=1),"Sí","NO")</f>
        <v>Sí</v>
      </c>
      <c r="BU1228" s="137" t="str">
        <f aca="false">IF(AND(DATOS_[[#This Row],[% normaliz]]=1,DATOS_[[#This Row],[% anualiz]]&lt;&gt;1),"Sí","NO")</f>
        <v>NO</v>
      </c>
      <c r="BV1228" s="137" t="str">
        <f aca="false">IF(AND(DATOS_[[#This Row],[% normaliz]]&lt;&gt;1,DATOS_[[#This Row],[% anualiz]]&lt;&gt;1),"Sí","NO")</f>
        <v>NO</v>
      </c>
      <c r="BW1228" s="137" t="str">
        <f aca="false">+IF(DATOS_[[#This Row],[% normaliz]]*DATOS_[[#This Row],[% anualiz]]=1,"NO","Sí")</f>
        <v>Sí</v>
      </c>
      <c r="BX1228" s="138" t="e">
        <f aca="false">(DATOS_[[#This Row],[S.BASE]]*(1/DATOS_[[#This Row],[% normaliz]])*(1/DATOS_[[#This Row],[% anualiz]]))*IF(DATOS_[[#This Row],[Check Equiparado]]="Sí",1,0)</f>
        <v>#DIV/0!</v>
      </c>
      <c r="BY1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8" s="138" t="e">
        <f aca="false">+DATOS_[[#This Row],[SALARIO BASE Eq]]+DATOS_[[#This Row],[Tot COMPL.SAL Eq]]</f>
        <v>#DIV/0!</v>
      </c>
      <c r="CA1228" s="138" t="e">
        <f aca="false" t="array" ref="CA1228:CA1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8" s="138" t="e">
        <f aca="false">+DATOS_[[#This Row],[TOTAL SALARIO Eq]]+DATOS_[[#This Row],[Tot Extrasalarial Eq]]</f>
        <v>#DIV/0!</v>
      </c>
      <c r="CC1228" s="139" t="n">
        <f aca="false">DATOS_[[#This Row],[S.BASE]]</f>
        <v>0</v>
      </c>
      <c r="CD1228" s="139" t="n">
        <f aca="false">+SUM(DATOS_[[#This Row],[Conc.Sal.01]:[Conc.Sal.30]])</f>
        <v>0</v>
      </c>
      <c r="CE1228" s="139" t="n">
        <f aca="false">+DATOS_[[#This Row],[SALARIO BASE Ef]]+DATOS_[[#This Row],[Tot COMPL.SAL Ef]]</f>
        <v>0</v>
      </c>
      <c r="CF1228" s="139" t="n">
        <f aca="false">+SUM(DATOS_[[#This Row],[C.Extra.01]:[C.Extra.05]])</f>
        <v>0</v>
      </c>
      <c r="CG1228" s="139" t="n">
        <f aca="false">+DATOS_[[#This Row],[TOTAL SALARIO Ef]]+DATOS_[[#This Row],[Tot Extrasalarial Ef]]</f>
        <v>0</v>
      </c>
      <c r="CH1228" s="140" t="n">
        <f aca="false">MIN(IF(DATOS_[[#This Row],[Fecha Fin Contrato]]="",$D$4,DATOS_[[#This Row],[Fecha Fin Contrato]]),$D$4)-MAX(DATOS_[[#This Row],[Fecha de Contratación]],$D$3)+1</f>
        <v>1</v>
      </c>
      <c r="CI1228" s="141" t="str">
        <f aca="false">IF(COUNTIFS(DATOS_[id],DATOS_[[#This Row],[id]])&gt;1,DATOS_[[#This Row],[id]],"")</f>
        <v/>
      </c>
      <c r="CJ1228" s="141" t="n">
        <f aca="false">(Inicio!$G$10-DATOS_[[#This Row],[Fecha Nacimiento]])/365.25</f>
        <v>0</v>
      </c>
      <c r="CK1228" s="141" t="n">
        <f aca="false">(Inicio!$G$10-DATOS_[[#This Row],[Fecha de Antigüedad]])/365.25</f>
        <v>0</v>
      </c>
      <c r="CL1228" s="141" t="e">
        <f aca="false">+VLOOKUP(DATOS_[[#This Row],[Clave de Contrato]],TblTiposContrato13[],3,0)</f>
        <v>#N/A</v>
      </c>
      <c r="CM1228" s="141" t="e">
        <f aca="false">+VLOOKUP(DATOS_[[#This Row],[Clave de Contrato]],TblTiposContrato13[],4,0)</f>
        <v>#N/A</v>
      </c>
      <c r="CN1228" s="141" t="str">
        <f aca="false">VLOOKUP(DATOS_[[#This Row],[Edad]],CONTRATOS!TblRngEdad,2,1)</f>
        <v>20  o menos</v>
      </c>
      <c r="CO1228" s="141" t="str">
        <f aca="false">VLOOKUP(DATOS_[[#This Row],[Antigüedad]],TblRngAntg14[],2,1)</f>
        <v>0 a 1 años</v>
      </c>
    </row>
    <row r="1229" customFormat="false" ht="13.8" hidden="false" customHeight="false" outlineLevel="0" collapsed="false">
      <c r="D1229" s="128"/>
      <c r="E1229" s="129"/>
      <c r="F1229" s="129"/>
      <c r="G1229" s="129"/>
      <c r="H1229" s="130"/>
      <c r="I1229" s="131"/>
      <c r="J1229" s="128"/>
      <c r="K1229" s="132"/>
      <c r="L1229" s="132"/>
      <c r="M1229" s="133"/>
      <c r="N1229" s="133"/>
      <c r="O1229" s="133"/>
      <c r="P1229" s="129"/>
      <c r="Z1229" s="74"/>
      <c r="AA1229" s="75"/>
      <c r="AB1229" s="75"/>
      <c r="AC1229" s="129"/>
      <c r="AD1229" s="134"/>
      <c r="AE1229" s="134"/>
      <c r="AF1229" s="134"/>
      <c r="AG1229" s="134"/>
      <c r="AH1229" s="134"/>
      <c r="AI1229" s="134"/>
      <c r="AJ1229" s="134"/>
      <c r="AK1229" s="134"/>
      <c r="AL1229" s="134"/>
      <c r="AM1229" s="134"/>
      <c r="AN1229" s="134"/>
      <c r="AO1229" s="134"/>
      <c r="AP1229" s="134"/>
      <c r="AQ1229" s="134"/>
      <c r="AR1229" s="134"/>
      <c r="AS1229" s="134"/>
      <c r="AT1229" s="134"/>
      <c r="AU1229" s="134"/>
      <c r="AV1229" s="134"/>
      <c r="AW1229" s="134"/>
      <c r="AX1229" s="134"/>
      <c r="AY1229" s="134"/>
      <c r="AZ1229" s="134"/>
      <c r="BA1229" s="134"/>
      <c r="BB1229" s="134"/>
      <c r="BC1229" s="134"/>
      <c r="BD1229" s="134"/>
      <c r="BE1229" s="134"/>
      <c r="BF1229" s="134"/>
      <c r="BG1229" s="134"/>
      <c r="BH1229" s="134"/>
      <c r="BI1229" s="134"/>
      <c r="BJ1229" s="134"/>
      <c r="BK1229" s="134"/>
      <c r="BL1229" s="134"/>
      <c r="BM1229" s="135"/>
      <c r="BN1229" s="136" t="n">
        <f aca="false">+MAX($D$3,DATOS_[[#This Row],[Fecha Inicio Sit. Contract.]])</f>
        <v>0</v>
      </c>
      <c r="BO1229" s="136" t="n">
        <f aca="false">+MIN($D$4,DATOS_[[#This Row],[Fecha Fin Sit. Contract.]])</f>
        <v>0</v>
      </c>
      <c r="BP1229" s="137" t="n">
        <f aca="false">+DATOS_[[#This Row],[% de jornada]]*IF(DATOS_[[#This Row],[% jornada reducida]]="",1,DATOS_[[#This Row],[% jornada reducida]])</f>
        <v>0</v>
      </c>
      <c r="BQ1229" s="137" t="n">
        <f aca="false">+(DATOS_[[#This Row],[F.fin.cal]]-DATOS_[[#This Row],[F.ini.cal]]+1)/($D$4-$D$3+1)</f>
        <v>1</v>
      </c>
      <c r="BR1229" s="137" t="str">
        <f aca="false">IF(OR(AND(DATOS_[[#This Row],[Fecha Fin Contrato]]&lt;$D$3,DATOS_[[#This Row],[Fecha Fin Contrato]]&lt;&gt;""),DATOS_[[#This Row],[Fecha de Contratación]]&gt;$D$4),"Fuera","Dentro")</f>
        <v>Dentro</v>
      </c>
      <c r="BS1229" s="137" t="str">
        <f aca="false" t="array" ref="BS1229:BS1229">IF(MAX(IF(DATOS_[id]=DATOS_[[#This Row],[id]],DATOS_[F.fin.cal]))=DATOS_[[#This Row],[F.fin.cal]],"Sí","NO")</f>
        <v>Sí</v>
      </c>
      <c r="BT1229" s="137" t="str">
        <f aca="false">IF(AND(DATOS_[[#This Row],[% normaliz]]&lt;&gt;1,DATOS_[[#This Row],[% anualiz]]=1),"Sí","NO")</f>
        <v>Sí</v>
      </c>
      <c r="BU1229" s="137" t="str">
        <f aca="false">IF(AND(DATOS_[[#This Row],[% normaliz]]=1,DATOS_[[#This Row],[% anualiz]]&lt;&gt;1),"Sí","NO")</f>
        <v>NO</v>
      </c>
      <c r="BV1229" s="137" t="str">
        <f aca="false">IF(AND(DATOS_[[#This Row],[% normaliz]]&lt;&gt;1,DATOS_[[#This Row],[% anualiz]]&lt;&gt;1),"Sí","NO")</f>
        <v>NO</v>
      </c>
      <c r="BW1229" s="137" t="str">
        <f aca="false">+IF(DATOS_[[#This Row],[% normaliz]]*DATOS_[[#This Row],[% anualiz]]=1,"NO","Sí")</f>
        <v>Sí</v>
      </c>
      <c r="BX1229" s="138" t="e">
        <f aca="false">(DATOS_[[#This Row],[S.BASE]]*(1/DATOS_[[#This Row],[% normaliz]])*(1/DATOS_[[#This Row],[% anualiz]]))*IF(DATOS_[[#This Row],[Check Equiparado]]="Sí",1,0)</f>
        <v>#DIV/0!</v>
      </c>
      <c r="BY1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9" s="138" t="e">
        <f aca="false">+DATOS_[[#This Row],[SALARIO BASE Eq]]+DATOS_[[#This Row],[Tot COMPL.SAL Eq]]</f>
        <v>#DIV/0!</v>
      </c>
      <c r="CA1229" s="138" t="e">
        <f aca="false" t="array" ref="CA1229:CA1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9" s="138" t="e">
        <f aca="false">+DATOS_[[#This Row],[TOTAL SALARIO Eq]]+DATOS_[[#This Row],[Tot Extrasalarial Eq]]</f>
        <v>#DIV/0!</v>
      </c>
      <c r="CC1229" s="139" t="n">
        <f aca="false">DATOS_[[#This Row],[S.BASE]]</f>
        <v>0</v>
      </c>
      <c r="CD1229" s="139" t="n">
        <f aca="false">+SUM(DATOS_[[#This Row],[Conc.Sal.01]:[Conc.Sal.30]])</f>
        <v>0</v>
      </c>
      <c r="CE1229" s="139" t="n">
        <f aca="false">+DATOS_[[#This Row],[SALARIO BASE Ef]]+DATOS_[[#This Row],[Tot COMPL.SAL Ef]]</f>
        <v>0</v>
      </c>
      <c r="CF1229" s="139" t="n">
        <f aca="false">+SUM(DATOS_[[#This Row],[C.Extra.01]:[C.Extra.05]])</f>
        <v>0</v>
      </c>
      <c r="CG1229" s="139" t="n">
        <f aca="false">+DATOS_[[#This Row],[TOTAL SALARIO Ef]]+DATOS_[[#This Row],[Tot Extrasalarial Ef]]</f>
        <v>0</v>
      </c>
      <c r="CH1229" s="140" t="n">
        <f aca="false">MIN(IF(DATOS_[[#This Row],[Fecha Fin Contrato]]="",$D$4,DATOS_[[#This Row],[Fecha Fin Contrato]]),$D$4)-MAX(DATOS_[[#This Row],[Fecha de Contratación]],$D$3)+1</f>
        <v>1</v>
      </c>
      <c r="CI1229" s="141" t="str">
        <f aca="false">IF(COUNTIFS(DATOS_[id],DATOS_[[#This Row],[id]])&gt;1,DATOS_[[#This Row],[id]],"")</f>
        <v/>
      </c>
      <c r="CJ1229" s="141" t="n">
        <f aca="false">(Inicio!$G$10-DATOS_[[#This Row],[Fecha Nacimiento]])/365.25</f>
        <v>0</v>
      </c>
      <c r="CK1229" s="141" t="n">
        <f aca="false">(Inicio!$G$10-DATOS_[[#This Row],[Fecha de Antigüedad]])/365.25</f>
        <v>0</v>
      </c>
      <c r="CL1229" s="141" t="e">
        <f aca="false">+VLOOKUP(DATOS_[[#This Row],[Clave de Contrato]],TblTiposContrato13[],3,0)</f>
        <v>#N/A</v>
      </c>
      <c r="CM1229" s="141" t="e">
        <f aca="false">+VLOOKUP(DATOS_[[#This Row],[Clave de Contrato]],TblTiposContrato13[],4,0)</f>
        <v>#N/A</v>
      </c>
      <c r="CN1229" s="141" t="str">
        <f aca="false">VLOOKUP(DATOS_[[#This Row],[Edad]],CONTRATOS!TblRngEdad,2,1)</f>
        <v>20  o menos</v>
      </c>
      <c r="CO1229" s="141" t="str">
        <f aca="false">VLOOKUP(DATOS_[[#This Row],[Antigüedad]],TblRngAntg14[],2,1)</f>
        <v>0 a 1 años</v>
      </c>
    </row>
    <row r="1230" customFormat="false" ht="13.8" hidden="false" customHeight="false" outlineLevel="0" collapsed="false">
      <c r="D1230" s="128"/>
      <c r="E1230" s="129"/>
      <c r="F1230" s="129"/>
      <c r="G1230" s="129"/>
      <c r="H1230" s="130"/>
      <c r="I1230" s="131"/>
      <c r="J1230" s="128"/>
      <c r="K1230" s="132"/>
      <c r="L1230" s="132"/>
      <c r="M1230" s="133"/>
      <c r="N1230" s="133"/>
      <c r="O1230" s="133"/>
      <c r="P1230" s="129"/>
      <c r="Z1230" s="74"/>
      <c r="AA1230" s="75"/>
      <c r="AB1230" s="75"/>
      <c r="AC1230" s="129"/>
      <c r="AD1230" s="134"/>
      <c r="AE1230" s="134"/>
      <c r="AF1230" s="134"/>
      <c r="AG1230" s="134"/>
      <c r="AH1230" s="134"/>
      <c r="AI1230" s="134"/>
      <c r="AJ1230" s="134"/>
      <c r="AK1230" s="134"/>
      <c r="AL1230" s="134"/>
      <c r="AM1230" s="134"/>
      <c r="AN1230" s="134"/>
      <c r="AO1230" s="134"/>
      <c r="AP1230" s="134"/>
      <c r="AQ1230" s="134"/>
      <c r="AR1230" s="134"/>
      <c r="AS1230" s="134"/>
      <c r="AT1230" s="134"/>
      <c r="AU1230" s="134"/>
      <c r="AV1230" s="134"/>
      <c r="AW1230" s="134"/>
      <c r="AX1230" s="134"/>
      <c r="AY1230" s="134"/>
      <c r="AZ1230" s="134"/>
      <c r="BA1230" s="134"/>
      <c r="BB1230" s="134"/>
      <c r="BC1230" s="134"/>
      <c r="BD1230" s="134"/>
      <c r="BE1230" s="134"/>
      <c r="BF1230" s="134"/>
      <c r="BG1230" s="134"/>
      <c r="BH1230" s="134"/>
      <c r="BI1230" s="134"/>
      <c r="BJ1230" s="134"/>
      <c r="BK1230" s="134"/>
      <c r="BL1230" s="134"/>
      <c r="BM1230" s="135"/>
      <c r="BN1230" s="136" t="n">
        <f aca="false">+MAX($D$3,DATOS_[[#This Row],[Fecha Inicio Sit. Contract.]])</f>
        <v>0</v>
      </c>
      <c r="BO1230" s="136" t="n">
        <f aca="false">+MIN($D$4,DATOS_[[#This Row],[Fecha Fin Sit. Contract.]])</f>
        <v>0</v>
      </c>
      <c r="BP1230" s="137" t="n">
        <f aca="false">+DATOS_[[#This Row],[% de jornada]]*IF(DATOS_[[#This Row],[% jornada reducida]]="",1,DATOS_[[#This Row],[% jornada reducida]])</f>
        <v>0</v>
      </c>
      <c r="BQ1230" s="137" t="n">
        <f aca="false">+(DATOS_[[#This Row],[F.fin.cal]]-DATOS_[[#This Row],[F.ini.cal]]+1)/($D$4-$D$3+1)</f>
        <v>1</v>
      </c>
      <c r="BR1230" s="137" t="str">
        <f aca="false">IF(OR(AND(DATOS_[[#This Row],[Fecha Fin Contrato]]&lt;$D$3,DATOS_[[#This Row],[Fecha Fin Contrato]]&lt;&gt;""),DATOS_[[#This Row],[Fecha de Contratación]]&gt;$D$4),"Fuera","Dentro")</f>
        <v>Dentro</v>
      </c>
      <c r="BS1230" s="137" t="str">
        <f aca="false" t="array" ref="BS1230:BS1230">IF(MAX(IF(DATOS_[id]=DATOS_[[#This Row],[id]],DATOS_[F.fin.cal]))=DATOS_[[#This Row],[F.fin.cal]],"Sí","NO")</f>
        <v>Sí</v>
      </c>
      <c r="BT1230" s="137" t="str">
        <f aca="false">IF(AND(DATOS_[[#This Row],[% normaliz]]&lt;&gt;1,DATOS_[[#This Row],[% anualiz]]=1),"Sí","NO")</f>
        <v>Sí</v>
      </c>
      <c r="BU1230" s="137" t="str">
        <f aca="false">IF(AND(DATOS_[[#This Row],[% normaliz]]=1,DATOS_[[#This Row],[% anualiz]]&lt;&gt;1),"Sí","NO")</f>
        <v>NO</v>
      </c>
      <c r="BV1230" s="137" t="str">
        <f aca="false">IF(AND(DATOS_[[#This Row],[% normaliz]]&lt;&gt;1,DATOS_[[#This Row],[% anualiz]]&lt;&gt;1),"Sí","NO")</f>
        <v>NO</v>
      </c>
      <c r="BW1230" s="137" t="str">
        <f aca="false">+IF(DATOS_[[#This Row],[% normaliz]]*DATOS_[[#This Row],[% anualiz]]=1,"NO","Sí")</f>
        <v>Sí</v>
      </c>
      <c r="BX1230" s="138" t="e">
        <f aca="false">(DATOS_[[#This Row],[S.BASE]]*(1/DATOS_[[#This Row],[% normaliz]])*(1/DATOS_[[#This Row],[% anualiz]]))*IF(DATOS_[[#This Row],[Check Equiparado]]="Sí",1,0)</f>
        <v>#DIV/0!</v>
      </c>
      <c r="BY1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0" s="138" t="e">
        <f aca="false">+DATOS_[[#This Row],[SALARIO BASE Eq]]+DATOS_[[#This Row],[Tot COMPL.SAL Eq]]</f>
        <v>#DIV/0!</v>
      </c>
      <c r="CA1230" s="138" t="e">
        <f aca="false" t="array" ref="CA1230:CA1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0" s="138" t="e">
        <f aca="false">+DATOS_[[#This Row],[TOTAL SALARIO Eq]]+DATOS_[[#This Row],[Tot Extrasalarial Eq]]</f>
        <v>#DIV/0!</v>
      </c>
      <c r="CC1230" s="139" t="n">
        <f aca="false">DATOS_[[#This Row],[S.BASE]]</f>
        <v>0</v>
      </c>
      <c r="CD1230" s="139" t="n">
        <f aca="false">+SUM(DATOS_[[#This Row],[Conc.Sal.01]:[Conc.Sal.30]])</f>
        <v>0</v>
      </c>
      <c r="CE1230" s="139" t="n">
        <f aca="false">+DATOS_[[#This Row],[SALARIO BASE Ef]]+DATOS_[[#This Row],[Tot COMPL.SAL Ef]]</f>
        <v>0</v>
      </c>
      <c r="CF1230" s="139" t="n">
        <f aca="false">+SUM(DATOS_[[#This Row],[C.Extra.01]:[C.Extra.05]])</f>
        <v>0</v>
      </c>
      <c r="CG1230" s="139" t="n">
        <f aca="false">+DATOS_[[#This Row],[TOTAL SALARIO Ef]]+DATOS_[[#This Row],[Tot Extrasalarial Ef]]</f>
        <v>0</v>
      </c>
      <c r="CH1230" s="140" t="n">
        <f aca="false">MIN(IF(DATOS_[[#This Row],[Fecha Fin Contrato]]="",$D$4,DATOS_[[#This Row],[Fecha Fin Contrato]]),$D$4)-MAX(DATOS_[[#This Row],[Fecha de Contratación]],$D$3)+1</f>
        <v>1</v>
      </c>
      <c r="CI1230" s="141" t="str">
        <f aca="false">IF(COUNTIFS(DATOS_[id],DATOS_[[#This Row],[id]])&gt;1,DATOS_[[#This Row],[id]],"")</f>
        <v/>
      </c>
      <c r="CJ1230" s="141" t="n">
        <f aca="false">(Inicio!$G$10-DATOS_[[#This Row],[Fecha Nacimiento]])/365.25</f>
        <v>0</v>
      </c>
      <c r="CK1230" s="141" t="n">
        <f aca="false">(Inicio!$G$10-DATOS_[[#This Row],[Fecha de Antigüedad]])/365.25</f>
        <v>0</v>
      </c>
      <c r="CL1230" s="141" t="e">
        <f aca="false">+VLOOKUP(DATOS_[[#This Row],[Clave de Contrato]],TblTiposContrato13[],3,0)</f>
        <v>#N/A</v>
      </c>
      <c r="CM1230" s="141" t="e">
        <f aca="false">+VLOOKUP(DATOS_[[#This Row],[Clave de Contrato]],TblTiposContrato13[],4,0)</f>
        <v>#N/A</v>
      </c>
      <c r="CN1230" s="141" t="str">
        <f aca="false">VLOOKUP(DATOS_[[#This Row],[Edad]],CONTRATOS!TblRngEdad,2,1)</f>
        <v>20  o menos</v>
      </c>
      <c r="CO1230" s="141" t="str">
        <f aca="false">VLOOKUP(DATOS_[[#This Row],[Antigüedad]],TblRngAntg14[],2,1)</f>
        <v>0 a 1 años</v>
      </c>
    </row>
    <row r="1231" customFormat="false" ht="13.8" hidden="false" customHeight="false" outlineLevel="0" collapsed="false">
      <c r="D1231" s="128"/>
      <c r="E1231" s="129"/>
      <c r="F1231" s="129"/>
      <c r="G1231" s="129"/>
      <c r="H1231" s="130"/>
      <c r="I1231" s="131"/>
      <c r="J1231" s="128"/>
      <c r="K1231" s="132"/>
      <c r="L1231" s="132"/>
      <c r="M1231" s="133"/>
      <c r="N1231" s="133"/>
      <c r="O1231" s="133"/>
      <c r="P1231" s="129"/>
      <c r="Z1231" s="74"/>
      <c r="AA1231" s="75"/>
      <c r="AB1231" s="75"/>
      <c r="AC1231" s="129"/>
      <c r="AD1231" s="134"/>
      <c r="AE1231" s="134"/>
      <c r="AF1231" s="134"/>
      <c r="AG1231" s="134"/>
      <c r="AH1231" s="134"/>
      <c r="AI1231" s="134"/>
      <c r="AJ1231" s="134"/>
      <c r="AK1231" s="134"/>
      <c r="AL1231" s="134"/>
      <c r="AM1231" s="134"/>
      <c r="AN1231" s="134"/>
      <c r="AO1231" s="134"/>
      <c r="AP1231" s="134"/>
      <c r="AQ1231" s="134"/>
      <c r="AR1231" s="134"/>
      <c r="AS1231" s="134"/>
      <c r="AT1231" s="134"/>
      <c r="AU1231" s="134"/>
      <c r="AV1231" s="134"/>
      <c r="AW1231" s="134"/>
      <c r="AX1231" s="134"/>
      <c r="AY1231" s="134"/>
      <c r="AZ1231" s="134"/>
      <c r="BA1231" s="134"/>
      <c r="BB1231" s="134"/>
      <c r="BC1231" s="134"/>
      <c r="BD1231" s="134"/>
      <c r="BE1231" s="134"/>
      <c r="BF1231" s="134"/>
      <c r="BG1231" s="134"/>
      <c r="BH1231" s="134"/>
      <c r="BI1231" s="134"/>
      <c r="BJ1231" s="134"/>
      <c r="BK1231" s="134"/>
      <c r="BL1231" s="134"/>
      <c r="BM1231" s="135"/>
      <c r="BN1231" s="136" t="n">
        <f aca="false">+MAX($D$3,DATOS_[[#This Row],[Fecha Inicio Sit. Contract.]])</f>
        <v>0</v>
      </c>
      <c r="BO1231" s="136" t="n">
        <f aca="false">+MIN($D$4,DATOS_[[#This Row],[Fecha Fin Sit. Contract.]])</f>
        <v>0</v>
      </c>
      <c r="BP1231" s="137" t="n">
        <f aca="false">+DATOS_[[#This Row],[% de jornada]]*IF(DATOS_[[#This Row],[% jornada reducida]]="",1,DATOS_[[#This Row],[% jornada reducida]])</f>
        <v>0</v>
      </c>
      <c r="BQ1231" s="137" t="n">
        <f aca="false">+(DATOS_[[#This Row],[F.fin.cal]]-DATOS_[[#This Row],[F.ini.cal]]+1)/($D$4-$D$3+1)</f>
        <v>1</v>
      </c>
      <c r="BR1231" s="137" t="str">
        <f aca="false">IF(OR(AND(DATOS_[[#This Row],[Fecha Fin Contrato]]&lt;$D$3,DATOS_[[#This Row],[Fecha Fin Contrato]]&lt;&gt;""),DATOS_[[#This Row],[Fecha de Contratación]]&gt;$D$4),"Fuera","Dentro")</f>
        <v>Dentro</v>
      </c>
      <c r="BS1231" s="137" t="str">
        <f aca="false" t="array" ref="BS1231:BS1231">IF(MAX(IF(DATOS_[id]=DATOS_[[#This Row],[id]],DATOS_[F.fin.cal]))=DATOS_[[#This Row],[F.fin.cal]],"Sí","NO")</f>
        <v>Sí</v>
      </c>
      <c r="BT1231" s="137" t="str">
        <f aca="false">IF(AND(DATOS_[[#This Row],[% normaliz]]&lt;&gt;1,DATOS_[[#This Row],[% anualiz]]=1),"Sí","NO")</f>
        <v>Sí</v>
      </c>
      <c r="BU1231" s="137" t="str">
        <f aca="false">IF(AND(DATOS_[[#This Row],[% normaliz]]=1,DATOS_[[#This Row],[% anualiz]]&lt;&gt;1),"Sí","NO")</f>
        <v>NO</v>
      </c>
      <c r="BV1231" s="137" t="str">
        <f aca="false">IF(AND(DATOS_[[#This Row],[% normaliz]]&lt;&gt;1,DATOS_[[#This Row],[% anualiz]]&lt;&gt;1),"Sí","NO")</f>
        <v>NO</v>
      </c>
      <c r="BW1231" s="137" t="str">
        <f aca="false">+IF(DATOS_[[#This Row],[% normaliz]]*DATOS_[[#This Row],[% anualiz]]=1,"NO","Sí")</f>
        <v>Sí</v>
      </c>
      <c r="BX1231" s="138" t="e">
        <f aca="false">(DATOS_[[#This Row],[S.BASE]]*(1/DATOS_[[#This Row],[% normaliz]])*(1/DATOS_[[#This Row],[% anualiz]]))*IF(DATOS_[[#This Row],[Check Equiparado]]="Sí",1,0)</f>
        <v>#DIV/0!</v>
      </c>
      <c r="BY1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1" s="138" t="e">
        <f aca="false">+DATOS_[[#This Row],[SALARIO BASE Eq]]+DATOS_[[#This Row],[Tot COMPL.SAL Eq]]</f>
        <v>#DIV/0!</v>
      </c>
      <c r="CA1231" s="138" t="e">
        <f aca="false" t="array" ref="CA1231:CA1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1" s="138" t="e">
        <f aca="false">+DATOS_[[#This Row],[TOTAL SALARIO Eq]]+DATOS_[[#This Row],[Tot Extrasalarial Eq]]</f>
        <v>#DIV/0!</v>
      </c>
      <c r="CC1231" s="139" t="n">
        <f aca="false">DATOS_[[#This Row],[S.BASE]]</f>
        <v>0</v>
      </c>
      <c r="CD1231" s="139" t="n">
        <f aca="false">+SUM(DATOS_[[#This Row],[Conc.Sal.01]:[Conc.Sal.30]])</f>
        <v>0</v>
      </c>
      <c r="CE1231" s="139" t="n">
        <f aca="false">+DATOS_[[#This Row],[SALARIO BASE Ef]]+DATOS_[[#This Row],[Tot COMPL.SAL Ef]]</f>
        <v>0</v>
      </c>
      <c r="CF1231" s="139" t="n">
        <f aca="false">+SUM(DATOS_[[#This Row],[C.Extra.01]:[C.Extra.05]])</f>
        <v>0</v>
      </c>
      <c r="CG1231" s="139" t="n">
        <f aca="false">+DATOS_[[#This Row],[TOTAL SALARIO Ef]]+DATOS_[[#This Row],[Tot Extrasalarial Ef]]</f>
        <v>0</v>
      </c>
      <c r="CH1231" s="140" t="n">
        <f aca="false">MIN(IF(DATOS_[[#This Row],[Fecha Fin Contrato]]="",$D$4,DATOS_[[#This Row],[Fecha Fin Contrato]]),$D$4)-MAX(DATOS_[[#This Row],[Fecha de Contratación]],$D$3)+1</f>
        <v>1</v>
      </c>
      <c r="CI1231" s="141" t="str">
        <f aca="false">IF(COUNTIFS(DATOS_[id],DATOS_[[#This Row],[id]])&gt;1,DATOS_[[#This Row],[id]],"")</f>
        <v/>
      </c>
      <c r="CJ1231" s="141" t="n">
        <f aca="false">(Inicio!$G$10-DATOS_[[#This Row],[Fecha Nacimiento]])/365.25</f>
        <v>0</v>
      </c>
      <c r="CK1231" s="141" t="n">
        <f aca="false">(Inicio!$G$10-DATOS_[[#This Row],[Fecha de Antigüedad]])/365.25</f>
        <v>0</v>
      </c>
      <c r="CL1231" s="141" t="e">
        <f aca="false">+VLOOKUP(DATOS_[[#This Row],[Clave de Contrato]],TblTiposContrato13[],3,0)</f>
        <v>#N/A</v>
      </c>
      <c r="CM1231" s="141" t="e">
        <f aca="false">+VLOOKUP(DATOS_[[#This Row],[Clave de Contrato]],TblTiposContrato13[],4,0)</f>
        <v>#N/A</v>
      </c>
      <c r="CN1231" s="141" t="str">
        <f aca="false">VLOOKUP(DATOS_[[#This Row],[Edad]],CONTRATOS!TblRngEdad,2,1)</f>
        <v>20  o menos</v>
      </c>
      <c r="CO1231" s="141" t="str">
        <f aca="false">VLOOKUP(DATOS_[[#This Row],[Antigüedad]],TblRngAntg14[],2,1)</f>
        <v>0 a 1 años</v>
      </c>
    </row>
    <row r="1232" customFormat="false" ht="13.8" hidden="false" customHeight="false" outlineLevel="0" collapsed="false">
      <c r="D1232" s="128"/>
      <c r="E1232" s="129"/>
      <c r="F1232" s="129"/>
      <c r="G1232" s="129"/>
      <c r="H1232" s="130"/>
      <c r="I1232" s="131"/>
      <c r="J1232" s="128"/>
      <c r="K1232" s="132"/>
      <c r="L1232" s="132"/>
      <c r="M1232" s="133"/>
      <c r="N1232" s="133"/>
      <c r="O1232" s="133"/>
      <c r="P1232" s="129"/>
      <c r="Z1232" s="74"/>
      <c r="AA1232" s="75"/>
      <c r="AB1232" s="75"/>
      <c r="AC1232" s="129"/>
      <c r="AD1232" s="134"/>
      <c r="AE1232" s="134"/>
      <c r="AF1232" s="134"/>
      <c r="AG1232" s="134"/>
      <c r="AH1232" s="134"/>
      <c r="AI1232" s="134"/>
      <c r="AJ1232" s="134"/>
      <c r="AK1232" s="134"/>
      <c r="AL1232" s="134"/>
      <c r="AM1232" s="134"/>
      <c r="AN1232" s="134"/>
      <c r="AO1232" s="134"/>
      <c r="AP1232" s="134"/>
      <c r="AQ1232" s="134"/>
      <c r="AR1232" s="134"/>
      <c r="AS1232" s="134"/>
      <c r="AT1232" s="134"/>
      <c r="AU1232" s="134"/>
      <c r="AV1232" s="134"/>
      <c r="AW1232" s="134"/>
      <c r="AX1232" s="134"/>
      <c r="AY1232" s="134"/>
      <c r="AZ1232" s="134"/>
      <c r="BA1232" s="134"/>
      <c r="BB1232" s="134"/>
      <c r="BC1232" s="134"/>
      <c r="BD1232" s="134"/>
      <c r="BE1232" s="134"/>
      <c r="BF1232" s="134"/>
      <c r="BG1232" s="134"/>
      <c r="BH1232" s="134"/>
      <c r="BI1232" s="134"/>
      <c r="BJ1232" s="134"/>
      <c r="BK1232" s="134"/>
      <c r="BL1232" s="134"/>
      <c r="BM1232" s="135"/>
      <c r="BN1232" s="136" t="n">
        <f aca="false">+MAX($D$3,DATOS_[[#This Row],[Fecha Inicio Sit. Contract.]])</f>
        <v>0</v>
      </c>
      <c r="BO1232" s="136" t="n">
        <f aca="false">+MIN($D$4,DATOS_[[#This Row],[Fecha Fin Sit. Contract.]])</f>
        <v>0</v>
      </c>
      <c r="BP1232" s="137" t="n">
        <f aca="false">+DATOS_[[#This Row],[% de jornada]]*IF(DATOS_[[#This Row],[% jornada reducida]]="",1,DATOS_[[#This Row],[% jornada reducida]])</f>
        <v>0</v>
      </c>
      <c r="BQ1232" s="137" t="n">
        <f aca="false">+(DATOS_[[#This Row],[F.fin.cal]]-DATOS_[[#This Row],[F.ini.cal]]+1)/($D$4-$D$3+1)</f>
        <v>1</v>
      </c>
      <c r="BR1232" s="137" t="str">
        <f aca="false">IF(OR(AND(DATOS_[[#This Row],[Fecha Fin Contrato]]&lt;$D$3,DATOS_[[#This Row],[Fecha Fin Contrato]]&lt;&gt;""),DATOS_[[#This Row],[Fecha de Contratación]]&gt;$D$4),"Fuera","Dentro")</f>
        <v>Dentro</v>
      </c>
      <c r="BS1232" s="137" t="str">
        <f aca="false" t="array" ref="BS1232:BS1232">IF(MAX(IF(DATOS_[id]=DATOS_[[#This Row],[id]],DATOS_[F.fin.cal]))=DATOS_[[#This Row],[F.fin.cal]],"Sí","NO")</f>
        <v>Sí</v>
      </c>
      <c r="BT1232" s="137" t="str">
        <f aca="false">IF(AND(DATOS_[[#This Row],[% normaliz]]&lt;&gt;1,DATOS_[[#This Row],[% anualiz]]=1),"Sí","NO")</f>
        <v>Sí</v>
      </c>
      <c r="BU1232" s="137" t="str">
        <f aca="false">IF(AND(DATOS_[[#This Row],[% normaliz]]=1,DATOS_[[#This Row],[% anualiz]]&lt;&gt;1),"Sí","NO")</f>
        <v>NO</v>
      </c>
      <c r="BV1232" s="137" t="str">
        <f aca="false">IF(AND(DATOS_[[#This Row],[% normaliz]]&lt;&gt;1,DATOS_[[#This Row],[% anualiz]]&lt;&gt;1),"Sí","NO")</f>
        <v>NO</v>
      </c>
      <c r="BW1232" s="137" t="str">
        <f aca="false">+IF(DATOS_[[#This Row],[% normaliz]]*DATOS_[[#This Row],[% anualiz]]=1,"NO","Sí")</f>
        <v>Sí</v>
      </c>
      <c r="BX1232" s="138" t="e">
        <f aca="false">(DATOS_[[#This Row],[S.BASE]]*(1/DATOS_[[#This Row],[% normaliz]])*(1/DATOS_[[#This Row],[% anualiz]]))*IF(DATOS_[[#This Row],[Check Equiparado]]="Sí",1,0)</f>
        <v>#DIV/0!</v>
      </c>
      <c r="BY1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2" s="138" t="e">
        <f aca="false">+DATOS_[[#This Row],[SALARIO BASE Eq]]+DATOS_[[#This Row],[Tot COMPL.SAL Eq]]</f>
        <v>#DIV/0!</v>
      </c>
      <c r="CA1232" s="138" t="e">
        <f aca="false" t="array" ref="CA1232:CA1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2" s="138" t="e">
        <f aca="false">+DATOS_[[#This Row],[TOTAL SALARIO Eq]]+DATOS_[[#This Row],[Tot Extrasalarial Eq]]</f>
        <v>#DIV/0!</v>
      </c>
      <c r="CC1232" s="139" t="n">
        <f aca="false">DATOS_[[#This Row],[S.BASE]]</f>
        <v>0</v>
      </c>
      <c r="CD1232" s="139" t="n">
        <f aca="false">+SUM(DATOS_[[#This Row],[Conc.Sal.01]:[Conc.Sal.30]])</f>
        <v>0</v>
      </c>
      <c r="CE1232" s="139" t="n">
        <f aca="false">+DATOS_[[#This Row],[SALARIO BASE Ef]]+DATOS_[[#This Row],[Tot COMPL.SAL Ef]]</f>
        <v>0</v>
      </c>
      <c r="CF1232" s="139" t="n">
        <f aca="false">+SUM(DATOS_[[#This Row],[C.Extra.01]:[C.Extra.05]])</f>
        <v>0</v>
      </c>
      <c r="CG1232" s="139" t="n">
        <f aca="false">+DATOS_[[#This Row],[TOTAL SALARIO Ef]]+DATOS_[[#This Row],[Tot Extrasalarial Ef]]</f>
        <v>0</v>
      </c>
      <c r="CH1232" s="140" t="n">
        <f aca="false">MIN(IF(DATOS_[[#This Row],[Fecha Fin Contrato]]="",$D$4,DATOS_[[#This Row],[Fecha Fin Contrato]]),$D$4)-MAX(DATOS_[[#This Row],[Fecha de Contratación]],$D$3)+1</f>
        <v>1</v>
      </c>
      <c r="CI1232" s="141" t="str">
        <f aca="false">IF(COUNTIFS(DATOS_[id],DATOS_[[#This Row],[id]])&gt;1,DATOS_[[#This Row],[id]],"")</f>
        <v/>
      </c>
      <c r="CJ1232" s="141" t="n">
        <f aca="false">(Inicio!$G$10-DATOS_[[#This Row],[Fecha Nacimiento]])/365.25</f>
        <v>0</v>
      </c>
      <c r="CK1232" s="141" t="n">
        <f aca="false">(Inicio!$G$10-DATOS_[[#This Row],[Fecha de Antigüedad]])/365.25</f>
        <v>0</v>
      </c>
      <c r="CL1232" s="141" t="e">
        <f aca="false">+VLOOKUP(DATOS_[[#This Row],[Clave de Contrato]],TblTiposContrato13[],3,0)</f>
        <v>#N/A</v>
      </c>
      <c r="CM1232" s="141" t="e">
        <f aca="false">+VLOOKUP(DATOS_[[#This Row],[Clave de Contrato]],TblTiposContrato13[],4,0)</f>
        <v>#N/A</v>
      </c>
      <c r="CN1232" s="141" t="str">
        <f aca="false">VLOOKUP(DATOS_[[#This Row],[Edad]],CONTRATOS!TblRngEdad,2,1)</f>
        <v>20  o menos</v>
      </c>
      <c r="CO1232" s="141" t="str">
        <f aca="false">VLOOKUP(DATOS_[[#This Row],[Antigüedad]],TblRngAntg14[],2,1)</f>
        <v>0 a 1 años</v>
      </c>
    </row>
    <row r="1233" customFormat="false" ht="13.8" hidden="false" customHeight="false" outlineLevel="0" collapsed="false">
      <c r="D1233" s="128"/>
      <c r="E1233" s="129"/>
      <c r="F1233" s="129"/>
      <c r="G1233" s="129"/>
      <c r="H1233" s="130"/>
      <c r="I1233" s="131"/>
      <c r="J1233" s="128"/>
      <c r="K1233" s="132"/>
      <c r="L1233" s="132"/>
      <c r="M1233" s="133"/>
      <c r="N1233" s="133"/>
      <c r="O1233" s="133"/>
      <c r="P1233" s="129"/>
      <c r="Z1233" s="74"/>
      <c r="AA1233" s="75"/>
      <c r="AB1233" s="75"/>
      <c r="AC1233" s="129"/>
      <c r="AD1233" s="134"/>
      <c r="AE1233" s="134"/>
      <c r="AF1233" s="134"/>
      <c r="AG1233" s="134"/>
      <c r="AH1233" s="134"/>
      <c r="AI1233" s="134"/>
      <c r="AJ1233" s="134"/>
      <c r="AK1233" s="134"/>
      <c r="AL1233" s="134"/>
      <c r="AM1233" s="134"/>
      <c r="AN1233" s="134"/>
      <c r="AO1233" s="134"/>
      <c r="AP1233" s="134"/>
      <c r="AQ1233" s="134"/>
      <c r="AR1233" s="134"/>
      <c r="AS1233" s="134"/>
      <c r="AT1233" s="134"/>
      <c r="AU1233" s="134"/>
      <c r="AV1233" s="134"/>
      <c r="AW1233" s="134"/>
      <c r="AX1233" s="134"/>
      <c r="AY1233" s="134"/>
      <c r="AZ1233" s="134"/>
      <c r="BA1233" s="134"/>
      <c r="BB1233" s="134"/>
      <c r="BC1233" s="134"/>
      <c r="BD1233" s="134"/>
      <c r="BE1233" s="134"/>
      <c r="BF1233" s="134"/>
      <c r="BG1233" s="134"/>
      <c r="BH1233" s="134"/>
      <c r="BI1233" s="134"/>
      <c r="BJ1233" s="134"/>
      <c r="BK1233" s="134"/>
      <c r="BL1233" s="134"/>
      <c r="BM1233" s="135"/>
      <c r="BN1233" s="136" t="n">
        <f aca="false">+MAX($D$3,DATOS_[[#This Row],[Fecha Inicio Sit. Contract.]])</f>
        <v>0</v>
      </c>
      <c r="BO1233" s="136" t="n">
        <f aca="false">+MIN($D$4,DATOS_[[#This Row],[Fecha Fin Sit. Contract.]])</f>
        <v>0</v>
      </c>
      <c r="BP1233" s="137" t="n">
        <f aca="false">+DATOS_[[#This Row],[% de jornada]]*IF(DATOS_[[#This Row],[% jornada reducida]]="",1,DATOS_[[#This Row],[% jornada reducida]])</f>
        <v>0</v>
      </c>
      <c r="BQ1233" s="137" t="n">
        <f aca="false">+(DATOS_[[#This Row],[F.fin.cal]]-DATOS_[[#This Row],[F.ini.cal]]+1)/($D$4-$D$3+1)</f>
        <v>1</v>
      </c>
      <c r="BR1233" s="137" t="str">
        <f aca="false">IF(OR(AND(DATOS_[[#This Row],[Fecha Fin Contrato]]&lt;$D$3,DATOS_[[#This Row],[Fecha Fin Contrato]]&lt;&gt;""),DATOS_[[#This Row],[Fecha de Contratación]]&gt;$D$4),"Fuera","Dentro")</f>
        <v>Dentro</v>
      </c>
      <c r="BS1233" s="137" t="str">
        <f aca="false" t="array" ref="BS1233:BS1233">IF(MAX(IF(DATOS_[id]=DATOS_[[#This Row],[id]],DATOS_[F.fin.cal]))=DATOS_[[#This Row],[F.fin.cal]],"Sí","NO")</f>
        <v>Sí</v>
      </c>
      <c r="BT1233" s="137" t="str">
        <f aca="false">IF(AND(DATOS_[[#This Row],[% normaliz]]&lt;&gt;1,DATOS_[[#This Row],[% anualiz]]=1),"Sí","NO")</f>
        <v>Sí</v>
      </c>
      <c r="BU1233" s="137" t="str">
        <f aca="false">IF(AND(DATOS_[[#This Row],[% normaliz]]=1,DATOS_[[#This Row],[% anualiz]]&lt;&gt;1),"Sí","NO")</f>
        <v>NO</v>
      </c>
      <c r="BV1233" s="137" t="str">
        <f aca="false">IF(AND(DATOS_[[#This Row],[% normaliz]]&lt;&gt;1,DATOS_[[#This Row],[% anualiz]]&lt;&gt;1),"Sí","NO")</f>
        <v>NO</v>
      </c>
      <c r="BW1233" s="137" t="str">
        <f aca="false">+IF(DATOS_[[#This Row],[% normaliz]]*DATOS_[[#This Row],[% anualiz]]=1,"NO","Sí")</f>
        <v>Sí</v>
      </c>
      <c r="BX1233" s="138" t="e">
        <f aca="false">(DATOS_[[#This Row],[S.BASE]]*(1/DATOS_[[#This Row],[% normaliz]])*(1/DATOS_[[#This Row],[% anualiz]]))*IF(DATOS_[[#This Row],[Check Equiparado]]="Sí",1,0)</f>
        <v>#DIV/0!</v>
      </c>
      <c r="BY1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3" s="138" t="e">
        <f aca="false">+DATOS_[[#This Row],[SALARIO BASE Eq]]+DATOS_[[#This Row],[Tot COMPL.SAL Eq]]</f>
        <v>#DIV/0!</v>
      </c>
      <c r="CA1233" s="138" t="e">
        <f aca="false" t="array" ref="CA1233:CA1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3" s="138" t="e">
        <f aca="false">+DATOS_[[#This Row],[TOTAL SALARIO Eq]]+DATOS_[[#This Row],[Tot Extrasalarial Eq]]</f>
        <v>#DIV/0!</v>
      </c>
      <c r="CC1233" s="139" t="n">
        <f aca="false">DATOS_[[#This Row],[S.BASE]]</f>
        <v>0</v>
      </c>
      <c r="CD1233" s="139" t="n">
        <f aca="false">+SUM(DATOS_[[#This Row],[Conc.Sal.01]:[Conc.Sal.30]])</f>
        <v>0</v>
      </c>
      <c r="CE1233" s="139" t="n">
        <f aca="false">+DATOS_[[#This Row],[SALARIO BASE Ef]]+DATOS_[[#This Row],[Tot COMPL.SAL Ef]]</f>
        <v>0</v>
      </c>
      <c r="CF1233" s="139" t="n">
        <f aca="false">+SUM(DATOS_[[#This Row],[C.Extra.01]:[C.Extra.05]])</f>
        <v>0</v>
      </c>
      <c r="CG1233" s="139" t="n">
        <f aca="false">+DATOS_[[#This Row],[TOTAL SALARIO Ef]]+DATOS_[[#This Row],[Tot Extrasalarial Ef]]</f>
        <v>0</v>
      </c>
      <c r="CH1233" s="140" t="n">
        <f aca="false">MIN(IF(DATOS_[[#This Row],[Fecha Fin Contrato]]="",$D$4,DATOS_[[#This Row],[Fecha Fin Contrato]]),$D$4)-MAX(DATOS_[[#This Row],[Fecha de Contratación]],$D$3)+1</f>
        <v>1</v>
      </c>
      <c r="CI1233" s="141" t="str">
        <f aca="false">IF(COUNTIFS(DATOS_[id],DATOS_[[#This Row],[id]])&gt;1,DATOS_[[#This Row],[id]],"")</f>
        <v/>
      </c>
      <c r="CJ1233" s="141" t="n">
        <f aca="false">(Inicio!$G$10-DATOS_[[#This Row],[Fecha Nacimiento]])/365.25</f>
        <v>0</v>
      </c>
      <c r="CK1233" s="141" t="n">
        <f aca="false">(Inicio!$G$10-DATOS_[[#This Row],[Fecha de Antigüedad]])/365.25</f>
        <v>0</v>
      </c>
      <c r="CL1233" s="141" t="e">
        <f aca="false">+VLOOKUP(DATOS_[[#This Row],[Clave de Contrato]],TblTiposContrato13[],3,0)</f>
        <v>#N/A</v>
      </c>
      <c r="CM1233" s="141" t="e">
        <f aca="false">+VLOOKUP(DATOS_[[#This Row],[Clave de Contrato]],TblTiposContrato13[],4,0)</f>
        <v>#N/A</v>
      </c>
      <c r="CN1233" s="141" t="str">
        <f aca="false">VLOOKUP(DATOS_[[#This Row],[Edad]],CONTRATOS!TblRngEdad,2,1)</f>
        <v>20  o menos</v>
      </c>
      <c r="CO1233" s="141" t="str">
        <f aca="false">VLOOKUP(DATOS_[[#This Row],[Antigüedad]],TblRngAntg14[],2,1)</f>
        <v>0 a 1 años</v>
      </c>
    </row>
    <row r="1234" customFormat="false" ht="13.8" hidden="false" customHeight="false" outlineLevel="0" collapsed="false">
      <c r="D1234" s="128"/>
      <c r="E1234" s="129"/>
      <c r="F1234" s="129"/>
      <c r="G1234" s="129"/>
      <c r="H1234" s="130"/>
      <c r="I1234" s="131"/>
      <c r="J1234" s="128"/>
      <c r="K1234" s="132"/>
      <c r="L1234" s="132"/>
      <c r="M1234" s="133"/>
      <c r="N1234" s="133"/>
      <c r="O1234" s="133"/>
      <c r="P1234" s="129"/>
      <c r="Z1234" s="74"/>
      <c r="AA1234" s="75"/>
      <c r="AB1234" s="75"/>
      <c r="AC1234" s="129"/>
      <c r="AD1234" s="134"/>
      <c r="AE1234" s="134"/>
      <c r="AF1234" s="134"/>
      <c r="AG1234" s="134"/>
      <c r="AH1234" s="134"/>
      <c r="AI1234" s="134"/>
      <c r="AJ1234" s="134"/>
      <c r="AK1234" s="134"/>
      <c r="AL1234" s="134"/>
      <c r="AM1234" s="134"/>
      <c r="AN1234" s="134"/>
      <c r="AO1234" s="134"/>
      <c r="AP1234" s="134"/>
      <c r="AQ1234" s="134"/>
      <c r="AR1234" s="134"/>
      <c r="AS1234" s="134"/>
      <c r="AT1234" s="134"/>
      <c r="AU1234" s="134"/>
      <c r="AV1234" s="134"/>
      <c r="AW1234" s="134"/>
      <c r="AX1234" s="134"/>
      <c r="AY1234" s="134"/>
      <c r="AZ1234" s="134"/>
      <c r="BA1234" s="134"/>
      <c r="BB1234" s="134"/>
      <c r="BC1234" s="134"/>
      <c r="BD1234" s="134"/>
      <c r="BE1234" s="134"/>
      <c r="BF1234" s="134"/>
      <c r="BG1234" s="134"/>
      <c r="BH1234" s="134"/>
      <c r="BI1234" s="134"/>
      <c r="BJ1234" s="134"/>
      <c r="BK1234" s="134"/>
      <c r="BL1234" s="134"/>
      <c r="BM1234" s="135"/>
      <c r="BN1234" s="136" t="n">
        <f aca="false">+MAX($D$3,DATOS_[[#This Row],[Fecha Inicio Sit. Contract.]])</f>
        <v>0</v>
      </c>
      <c r="BO1234" s="136" t="n">
        <f aca="false">+MIN($D$4,DATOS_[[#This Row],[Fecha Fin Sit. Contract.]])</f>
        <v>0</v>
      </c>
      <c r="BP1234" s="137" t="n">
        <f aca="false">+DATOS_[[#This Row],[% de jornada]]*IF(DATOS_[[#This Row],[% jornada reducida]]="",1,DATOS_[[#This Row],[% jornada reducida]])</f>
        <v>0</v>
      </c>
      <c r="BQ1234" s="137" t="n">
        <f aca="false">+(DATOS_[[#This Row],[F.fin.cal]]-DATOS_[[#This Row],[F.ini.cal]]+1)/($D$4-$D$3+1)</f>
        <v>1</v>
      </c>
      <c r="BR1234" s="137" t="str">
        <f aca="false">IF(OR(AND(DATOS_[[#This Row],[Fecha Fin Contrato]]&lt;$D$3,DATOS_[[#This Row],[Fecha Fin Contrato]]&lt;&gt;""),DATOS_[[#This Row],[Fecha de Contratación]]&gt;$D$4),"Fuera","Dentro")</f>
        <v>Dentro</v>
      </c>
      <c r="BS1234" s="137" t="str">
        <f aca="false" t="array" ref="BS1234:BS1234">IF(MAX(IF(DATOS_[id]=DATOS_[[#This Row],[id]],DATOS_[F.fin.cal]))=DATOS_[[#This Row],[F.fin.cal]],"Sí","NO")</f>
        <v>Sí</v>
      </c>
      <c r="BT1234" s="137" t="str">
        <f aca="false">IF(AND(DATOS_[[#This Row],[% normaliz]]&lt;&gt;1,DATOS_[[#This Row],[% anualiz]]=1),"Sí","NO")</f>
        <v>Sí</v>
      </c>
      <c r="BU1234" s="137" t="str">
        <f aca="false">IF(AND(DATOS_[[#This Row],[% normaliz]]=1,DATOS_[[#This Row],[% anualiz]]&lt;&gt;1),"Sí","NO")</f>
        <v>NO</v>
      </c>
      <c r="BV1234" s="137" t="str">
        <f aca="false">IF(AND(DATOS_[[#This Row],[% normaliz]]&lt;&gt;1,DATOS_[[#This Row],[% anualiz]]&lt;&gt;1),"Sí","NO")</f>
        <v>NO</v>
      </c>
      <c r="BW1234" s="137" t="str">
        <f aca="false">+IF(DATOS_[[#This Row],[% normaliz]]*DATOS_[[#This Row],[% anualiz]]=1,"NO","Sí")</f>
        <v>Sí</v>
      </c>
      <c r="BX1234" s="138" t="e">
        <f aca="false">(DATOS_[[#This Row],[S.BASE]]*(1/DATOS_[[#This Row],[% normaliz]])*(1/DATOS_[[#This Row],[% anualiz]]))*IF(DATOS_[[#This Row],[Check Equiparado]]="Sí",1,0)</f>
        <v>#DIV/0!</v>
      </c>
      <c r="BY1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4" s="138" t="e">
        <f aca="false">+DATOS_[[#This Row],[SALARIO BASE Eq]]+DATOS_[[#This Row],[Tot COMPL.SAL Eq]]</f>
        <v>#DIV/0!</v>
      </c>
      <c r="CA1234" s="138" t="e">
        <f aca="false" t="array" ref="CA1234:CA1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4" s="138" t="e">
        <f aca="false">+DATOS_[[#This Row],[TOTAL SALARIO Eq]]+DATOS_[[#This Row],[Tot Extrasalarial Eq]]</f>
        <v>#DIV/0!</v>
      </c>
      <c r="CC1234" s="139" t="n">
        <f aca="false">DATOS_[[#This Row],[S.BASE]]</f>
        <v>0</v>
      </c>
      <c r="CD1234" s="139" t="n">
        <f aca="false">+SUM(DATOS_[[#This Row],[Conc.Sal.01]:[Conc.Sal.30]])</f>
        <v>0</v>
      </c>
      <c r="CE1234" s="139" t="n">
        <f aca="false">+DATOS_[[#This Row],[SALARIO BASE Ef]]+DATOS_[[#This Row],[Tot COMPL.SAL Ef]]</f>
        <v>0</v>
      </c>
      <c r="CF1234" s="139" t="n">
        <f aca="false">+SUM(DATOS_[[#This Row],[C.Extra.01]:[C.Extra.05]])</f>
        <v>0</v>
      </c>
      <c r="CG1234" s="139" t="n">
        <f aca="false">+DATOS_[[#This Row],[TOTAL SALARIO Ef]]+DATOS_[[#This Row],[Tot Extrasalarial Ef]]</f>
        <v>0</v>
      </c>
      <c r="CH1234" s="140" t="n">
        <f aca="false">MIN(IF(DATOS_[[#This Row],[Fecha Fin Contrato]]="",$D$4,DATOS_[[#This Row],[Fecha Fin Contrato]]),$D$4)-MAX(DATOS_[[#This Row],[Fecha de Contratación]],$D$3)+1</f>
        <v>1</v>
      </c>
      <c r="CI1234" s="141" t="str">
        <f aca="false">IF(COUNTIFS(DATOS_[id],DATOS_[[#This Row],[id]])&gt;1,DATOS_[[#This Row],[id]],"")</f>
        <v/>
      </c>
      <c r="CJ1234" s="141" t="n">
        <f aca="false">(Inicio!$G$10-DATOS_[[#This Row],[Fecha Nacimiento]])/365.25</f>
        <v>0</v>
      </c>
      <c r="CK1234" s="141" t="n">
        <f aca="false">(Inicio!$G$10-DATOS_[[#This Row],[Fecha de Antigüedad]])/365.25</f>
        <v>0</v>
      </c>
      <c r="CL1234" s="141" t="e">
        <f aca="false">+VLOOKUP(DATOS_[[#This Row],[Clave de Contrato]],TblTiposContrato13[],3,0)</f>
        <v>#N/A</v>
      </c>
      <c r="CM1234" s="141" t="e">
        <f aca="false">+VLOOKUP(DATOS_[[#This Row],[Clave de Contrato]],TblTiposContrato13[],4,0)</f>
        <v>#N/A</v>
      </c>
      <c r="CN1234" s="141" t="str">
        <f aca="false">VLOOKUP(DATOS_[[#This Row],[Edad]],CONTRATOS!TblRngEdad,2,1)</f>
        <v>20  o menos</v>
      </c>
      <c r="CO1234" s="141" t="str">
        <f aca="false">VLOOKUP(DATOS_[[#This Row],[Antigüedad]],TblRngAntg14[],2,1)</f>
        <v>0 a 1 años</v>
      </c>
    </row>
    <row r="1235" customFormat="false" ht="13.8" hidden="false" customHeight="false" outlineLevel="0" collapsed="false">
      <c r="D1235" s="128"/>
      <c r="E1235" s="129"/>
      <c r="F1235" s="129"/>
      <c r="G1235" s="129"/>
      <c r="H1235" s="130"/>
      <c r="I1235" s="131"/>
      <c r="J1235" s="128"/>
      <c r="K1235" s="132"/>
      <c r="L1235" s="132"/>
      <c r="M1235" s="133"/>
      <c r="N1235" s="133"/>
      <c r="O1235" s="133"/>
      <c r="P1235" s="129"/>
      <c r="Z1235" s="74"/>
      <c r="AA1235" s="75"/>
      <c r="AB1235" s="75"/>
      <c r="AC1235" s="129"/>
      <c r="AD1235" s="134"/>
      <c r="AE1235" s="134"/>
      <c r="AF1235" s="134"/>
      <c r="AG1235" s="134"/>
      <c r="AH1235" s="134"/>
      <c r="AI1235" s="134"/>
      <c r="AJ1235" s="134"/>
      <c r="AK1235" s="134"/>
      <c r="AL1235" s="134"/>
      <c r="AM1235" s="134"/>
      <c r="AN1235" s="134"/>
      <c r="AO1235" s="134"/>
      <c r="AP1235" s="134"/>
      <c r="AQ1235" s="134"/>
      <c r="AR1235" s="134"/>
      <c r="AS1235" s="134"/>
      <c r="AT1235" s="134"/>
      <c r="AU1235" s="134"/>
      <c r="AV1235" s="134"/>
      <c r="AW1235" s="134"/>
      <c r="AX1235" s="134"/>
      <c r="AY1235" s="134"/>
      <c r="AZ1235" s="134"/>
      <c r="BA1235" s="134"/>
      <c r="BB1235" s="134"/>
      <c r="BC1235" s="134"/>
      <c r="BD1235" s="134"/>
      <c r="BE1235" s="134"/>
      <c r="BF1235" s="134"/>
      <c r="BG1235" s="134"/>
      <c r="BH1235" s="134"/>
      <c r="BI1235" s="134"/>
      <c r="BJ1235" s="134"/>
      <c r="BK1235" s="134"/>
      <c r="BL1235" s="134"/>
      <c r="BM1235" s="135"/>
      <c r="BN1235" s="136" t="n">
        <f aca="false">+MAX($D$3,DATOS_[[#This Row],[Fecha Inicio Sit. Contract.]])</f>
        <v>0</v>
      </c>
      <c r="BO1235" s="136" t="n">
        <f aca="false">+MIN($D$4,DATOS_[[#This Row],[Fecha Fin Sit. Contract.]])</f>
        <v>0</v>
      </c>
      <c r="BP1235" s="137" t="n">
        <f aca="false">+DATOS_[[#This Row],[% de jornada]]*IF(DATOS_[[#This Row],[% jornada reducida]]="",1,DATOS_[[#This Row],[% jornada reducida]])</f>
        <v>0</v>
      </c>
      <c r="BQ1235" s="137" t="n">
        <f aca="false">+(DATOS_[[#This Row],[F.fin.cal]]-DATOS_[[#This Row],[F.ini.cal]]+1)/($D$4-$D$3+1)</f>
        <v>1</v>
      </c>
      <c r="BR1235" s="137" t="str">
        <f aca="false">IF(OR(AND(DATOS_[[#This Row],[Fecha Fin Contrato]]&lt;$D$3,DATOS_[[#This Row],[Fecha Fin Contrato]]&lt;&gt;""),DATOS_[[#This Row],[Fecha de Contratación]]&gt;$D$4),"Fuera","Dentro")</f>
        <v>Dentro</v>
      </c>
      <c r="BS1235" s="137" t="str">
        <f aca="false" t="array" ref="BS1235:BS1235">IF(MAX(IF(DATOS_[id]=DATOS_[[#This Row],[id]],DATOS_[F.fin.cal]))=DATOS_[[#This Row],[F.fin.cal]],"Sí","NO")</f>
        <v>Sí</v>
      </c>
      <c r="BT1235" s="137" t="str">
        <f aca="false">IF(AND(DATOS_[[#This Row],[% normaliz]]&lt;&gt;1,DATOS_[[#This Row],[% anualiz]]=1),"Sí","NO")</f>
        <v>Sí</v>
      </c>
      <c r="BU1235" s="137" t="str">
        <f aca="false">IF(AND(DATOS_[[#This Row],[% normaliz]]=1,DATOS_[[#This Row],[% anualiz]]&lt;&gt;1),"Sí","NO")</f>
        <v>NO</v>
      </c>
      <c r="BV1235" s="137" t="str">
        <f aca="false">IF(AND(DATOS_[[#This Row],[% normaliz]]&lt;&gt;1,DATOS_[[#This Row],[% anualiz]]&lt;&gt;1),"Sí","NO")</f>
        <v>NO</v>
      </c>
      <c r="BW1235" s="137" t="str">
        <f aca="false">+IF(DATOS_[[#This Row],[% normaliz]]*DATOS_[[#This Row],[% anualiz]]=1,"NO","Sí")</f>
        <v>Sí</v>
      </c>
      <c r="BX1235" s="138" t="e">
        <f aca="false">(DATOS_[[#This Row],[S.BASE]]*(1/DATOS_[[#This Row],[% normaliz]])*(1/DATOS_[[#This Row],[% anualiz]]))*IF(DATOS_[[#This Row],[Check Equiparado]]="Sí",1,0)</f>
        <v>#DIV/0!</v>
      </c>
      <c r="BY1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5" s="138" t="e">
        <f aca="false">+DATOS_[[#This Row],[SALARIO BASE Eq]]+DATOS_[[#This Row],[Tot COMPL.SAL Eq]]</f>
        <v>#DIV/0!</v>
      </c>
      <c r="CA1235" s="138" t="e">
        <f aca="false" t="array" ref="CA1235:CA1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5" s="138" t="e">
        <f aca="false">+DATOS_[[#This Row],[TOTAL SALARIO Eq]]+DATOS_[[#This Row],[Tot Extrasalarial Eq]]</f>
        <v>#DIV/0!</v>
      </c>
      <c r="CC1235" s="139" t="n">
        <f aca="false">DATOS_[[#This Row],[S.BASE]]</f>
        <v>0</v>
      </c>
      <c r="CD1235" s="139" t="n">
        <f aca="false">+SUM(DATOS_[[#This Row],[Conc.Sal.01]:[Conc.Sal.30]])</f>
        <v>0</v>
      </c>
      <c r="CE1235" s="139" t="n">
        <f aca="false">+DATOS_[[#This Row],[SALARIO BASE Ef]]+DATOS_[[#This Row],[Tot COMPL.SAL Ef]]</f>
        <v>0</v>
      </c>
      <c r="CF1235" s="139" t="n">
        <f aca="false">+SUM(DATOS_[[#This Row],[C.Extra.01]:[C.Extra.05]])</f>
        <v>0</v>
      </c>
      <c r="CG1235" s="139" t="n">
        <f aca="false">+DATOS_[[#This Row],[TOTAL SALARIO Ef]]+DATOS_[[#This Row],[Tot Extrasalarial Ef]]</f>
        <v>0</v>
      </c>
      <c r="CH1235" s="140" t="n">
        <f aca="false">MIN(IF(DATOS_[[#This Row],[Fecha Fin Contrato]]="",$D$4,DATOS_[[#This Row],[Fecha Fin Contrato]]),$D$4)-MAX(DATOS_[[#This Row],[Fecha de Contratación]],$D$3)+1</f>
        <v>1</v>
      </c>
      <c r="CI1235" s="141" t="str">
        <f aca="false">IF(COUNTIFS(DATOS_[id],DATOS_[[#This Row],[id]])&gt;1,DATOS_[[#This Row],[id]],"")</f>
        <v/>
      </c>
      <c r="CJ1235" s="141" t="n">
        <f aca="false">(Inicio!$G$10-DATOS_[[#This Row],[Fecha Nacimiento]])/365.25</f>
        <v>0</v>
      </c>
      <c r="CK1235" s="141" t="n">
        <f aca="false">(Inicio!$G$10-DATOS_[[#This Row],[Fecha de Antigüedad]])/365.25</f>
        <v>0</v>
      </c>
      <c r="CL1235" s="141" t="e">
        <f aca="false">+VLOOKUP(DATOS_[[#This Row],[Clave de Contrato]],TblTiposContrato13[],3,0)</f>
        <v>#N/A</v>
      </c>
      <c r="CM1235" s="141" t="e">
        <f aca="false">+VLOOKUP(DATOS_[[#This Row],[Clave de Contrato]],TblTiposContrato13[],4,0)</f>
        <v>#N/A</v>
      </c>
      <c r="CN1235" s="141" t="str">
        <f aca="false">VLOOKUP(DATOS_[[#This Row],[Edad]],CONTRATOS!TblRngEdad,2,1)</f>
        <v>20  o menos</v>
      </c>
      <c r="CO1235" s="141" t="str">
        <f aca="false">VLOOKUP(DATOS_[[#This Row],[Antigüedad]],TblRngAntg14[],2,1)</f>
        <v>0 a 1 años</v>
      </c>
    </row>
    <row r="1236" customFormat="false" ht="13.8" hidden="false" customHeight="false" outlineLevel="0" collapsed="false">
      <c r="D1236" s="128"/>
      <c r="E1236" s="129"/>
      <c r="F1236" s="129"/>
      <c r="G1236" s="129"/>
      <c r="H1236" s="130"/>
      <c r="I1236" s="131"/>
      <c r="J1236" s="128"/>
      <c r="K1236" s="132"/>
      <c r="L1236" s="132"/>
      <c r="M1236" s="133"/>
      <c r="N1236" s="133"/>
      <c r="O1236" s="133"/>
      <c r="P1236" s="129"/>
      <c r="Z1236" s="74"/>
      <c r="AA1236" s="75"/>
      <c r="AB1236" s="75"/>
      <c r="AC1236" s="129"/>
      <c r="AD1236" s="134"/>
      <c r="AE1236" s="134"/>
      <c r="AF1236" s="134"/>
      <c r="AG1236" s="134"/>
      <c r="AH1236" s="134"/>
      <c r="AI1236" s="134"/>
      <c r="AJ1236" s="134"/>
      <c r="AK1236" s="134"/>
      <c r="AL1236" s="134"/>
      <c r="AM1236" s="134"/>
      <c r="AN1236" s="134"/>
      <c r="AO1236" s="134"/>
      <c r="AP1236" s="134"/>
      <c r="AQ1236" s="134"/>
      <c r="AR1236" s="134"/>
      <c r="AS1236" s="134"/>
      <c r="AT1236" s="134"/>
      <c r="AU1236" s="134"/>
      <c r="AV1236" s="134"/>
      <c r="AW1236" s="134"/>
      <c r="AX1236" s="134"/>
      <c r="AY1236" s="134"/>
      <c r="AZ1236" s="134"/>
      <c r="BA1236" s="134"/>
      <c r="BB1236" s="134"/>
      <c r="BC1236" s="134"/>
      <c r="BD1236" s="134"/>
      <c r="BE1236" s="134"/>
      <c r="BF1236" s="134"/>
      <c r="BG1236" s="134"/>
      <c r="BH1236" s="134"/>
      <c r="BI1236" s="134"/>
      <c r="BJ1236" s="134"/>
      <c r="BK1236" s="134"/>
      <c r="BL1236" s="134"/>
      <c r="BM1236" s="135"/>
      <c r="BN1236" s="136" t="n">
        <f aca="false">+MAX($D$3,DATOS_[[#This Row],[Fecha Inicio Sit. Contract.]])</f>
        <v>0</v>
      </c>
      <c r="BO1236" s="136" t="n">
        <f aca="false">+MIN($D$4,DATOS_[[#This Row],[Fecha Fin Sit. Contract.]])</f>
        <v>0</v>
      </c>
      <c r="BP1236" s="137" t="n">
        <f aca="false">+DATOS_[[#This Row],[% de jornada]]*IF(DATOS_[[#This Row],[% jornada reducida]]="",1,DATOS_[[#This Row],[% jornada reducida]])</f>
        <v>0</v>
      </c>
      <c r="BQ1236" s="137" t="n">
        <f aca="false">+(DATOS_[[#This Row],[F.fin.cal]]-DATOS_[[#This Row],[F.ini.cal]]+1)/($D$4-$D$3+1)</f>
        <v>1</v>
      </c>
      <c r="BR1236" s="137" t="str">
        <f aca="false">IF(OR(AND(DATOS_[[#This Row],[Fecha Fin Contrato]]&lt;$D$3,DATOS_[[#This Row],[Fecha Fin Contrato]]&lt;&gt;""),DATOS_[[#This Row],[Fecha de Contratación]]&gt;$D$4),"Fuera","Dentro")</f>
        <v>Dentro</v>
      </c>
      <c r="BS1236" s="137" t="str">
        <f aca="false" t="array" ref="BS1236:BS1236">IF(MAX(IF(DATOS_[id]=DATOS_[[#This Row],[id]],DATOS_[F.fin.cal]))=DATOS_[[#This Row],[F.fin.cal]],"Sí","NO")</f>
        <v>Sí</v>
      </c>
      <c r="BT1236" s="137" t="str">
        <f aca="false">IF(AND(DATOS_[[#This Row],[% normaliz]]&lt;&gt;1,DATOS_[[#This Row],[% anualiz]]=1),"Sí","NO")</f>
        <v>Sí</v>
      </c>
      <c r="BU1236" s="137" t="str">
        <f aca="false">IF(AND(DATOS_[[#This Row],[% normaliz]]=1,DATOS_[[#This Row],[% anualiz]]&lt;&gt;1),"Sí","NO")</f>
        <v>NO</v>
      </c>
      <c r="BV1236" s="137" t="str">
        <f aca="false">IF(AND(DATOS_[[#This Row],[% normaliz]]&lt;&gt;1,DATOS_[[#This Row],[% anualiz]]&lt;&gt;1),"Sí","NO")</f>
        <v>NO</v>
      </c>
      <c r="BW1236" s="137" t="str">
        <f aca="false">+IF(DATOS_[[#This Row],[% normaliz]]*DATOS_[[#This Row],[% anualiz]]=1,"NO","Sí")</f>
        <v>Sí</v>
      </c>
      <c r="BX1236" s="138" t="e">
        <f aca="false">(DATOS_[[#This Row],[S.BASE]]*(1/DATOS_[[#This Row],[% normaliz]])*(1/DATOS_[[#This Row],[% anualiz]]))*IF(DATOS_[[#This Row],[Check Equiparado]]="Sí",1,0)</f>
        <v>#DIV/0!</v>
      </c>
      <c r="BY1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6" s="138" t="e">
        <f aca="false">+DATOS_[[#This Row],[SALARIO BASE Eq]]+DATOS_[[#This Row],[Tot COMPL.SAL Eq]]</f>
        <v>#DIV/0!</v>
      </c>
      <c r="CA1236" s="138" t="e">
        <f aca="false" t="array" ref="CA1236:CA1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6" s="138" t="e">
        <f aca="false">+DATOS_[[#This Row],[TOTAL SALARIO Eq]]+DATOS_[[#This Row],[Tot Extrasalarial Eq]]</f>
        <v>#DIV/0!</v>
      </c>
      <c r="CC1236" s="139" t="n">
        <f aca="false">DATOS_[[#This Row],[S.BASE]]</f>
        <v>0</v>
      </c>
      <c r="CD1236" s="139" t="n">
        <f aca="false">+SUM(DATOS_[[#This Row],[Conc.Sal.01]:[Conc.Sal.30]])</f>
        <v>0</v>
      </c>
      <c r="CE1236" s="139" t="n">
        <f aca="false">+DATOS_[[#This Row],[SALARIO BASE Ef]]+DATOS_[[#This Row],[Tot COMPL.SAL Ef]]</f>
        <v>0</v>
      </c>
      <c r="CF1236" s="139" t="n">
        <f aca="false">+SUM(DATOS_[[#This Row],[C.Extra.01]:[C.Extra.05]])</f>
        <v>0</v>
      </c>
      <c r="CG1236" s="139" t="n">
        <f aca="false">+DATOS_[[#This Row],[TOTAL SALARIO Ef]]+DATOS_[[#This Row],[Tot Extrasalarial Ef]]</f>
        <v>0</v>
      </c>
      <c r="CH1236" s="140" t="n">
        <f aca="false">MIN(IF(DATOS_[[#This Row],[Fecha Fin Contrato]]="",$D$4,DATOS_[[#This Row],[Fecha Fin Contrato]]),$D$4)-MAX(DATOS_[[#This Row],[Fecha de Contratación]],$D$3)+1</f>
        <v>1</v>
      </c>
      <c r="CI1236" s="141" t="str">
        <f aca="false">IF(COUNTIFS(DATOS_[id],DATOS_[[#This Row],[id]])&gt;1,DATOS_[[#This Row],[id]],"")</f>
        <v/>
      </c>
      <c r="CJ1236" s="141" t="n">
        <f aca="false">(Inicio!$G$10-DATOS_[[#This Row],[Fecha Nacimiento]])/365.25</f>
        <v>0</v>
      </c>
      <c r="CK1236" s="141" t="n">
        <f aca="false">(Inicio!$G$10-DATOS_[[#This Row],[Fecha de Antigüedad]])/365.25</f>
        <v>0</v>
      </c>
      <c r="CL1236" s="141" t="e">
        <f aca="false">+VLOOKUP(DATOS_[[#This Row],[Clave de Contrato]],TblTiposContrato13[],3,0)</f>
        <v>#N/A</v>
      </c>
      <c r="CM1236" s="141" t="e">
        <f aca="false">+VLOOKUP(DATOS_[[#This Row],[Clave de Contrato]],TblTiposContrato13[],4,0)</f>
        <v>#N/A</v>
      </c>
      <c r="CN1236" s="141" t="str">
        <f aca="false">VLOOKUP(DATOS_[[#This Row],[Edad]],CONTRATOS!TblRngEdad,2,1)</f>
        <v>20  o menos</v>
      </c>
      <c r="CO1236" s="141" t="str">
        <f aca="false">VLOOKUP(DATOS_[[#This Row],[Antigüedad]],TblRngAntg14[],2,1)</f>
        <v>0 a 1 años</v>
      </c>
    </row>
    <row r="1237" customFormat="false" ht="13.8" hidden="false" customHeight="false" outlineLevel="0" collapsed="false">
      <c r="D1237" s="128"/>
      <c r="E1237" s="129"/>
      <c r="F1237" s="129"/>
      <c r="G1237" s="129"/>
      <c r="H1237" s="130"/>
      <c r="I1237" s="131"/>
      <c r="J1237" s="128"/>
      <c r="K1237" s="132"/>
      <c r="L1237" s="132"/>
      <c r="M1237" s="133"/>
      <c r="N1237" s="133"/>
      <c r="O1237" s="133"/>
      <c r="P1237" s="129"/>
      <c r="Z1237" s="74"/>
      <c r="AA1237" s="75"/>
      <c r="AB1237" s="75"/>
      <c r="AC1237" s="129"/>
      <c r="AD1237" s="134"/>
      <c r="AE1237" s="134"/>
      <c r="AF1237" s="134"/>
      <c r="AG1237" s="134"/>
      <c r="AH1237" s="134"/>
      <c r="AI1237" s="134"/>
      <c r="AJ1237" s="134"/>
      <c r="AK1237" s="134"/>
      <c r="AL1237" s="134"/>
      <c r="AM1237" s="134"/>
      <c r="AN1237" s="134"/>
      <c r="AO1237" s="134"/>
      <c r="AP1237" s="134"/>
      <c r="AQ1237" s="134"/>
      <c r="AR1237" s="134"/>
      <c r="AS1237" s="134"/>
      <c r="AT1237" s="134"/>
      <c r="AU1237" s="134"/>
      <c r="AV1237" s="134"/>
      <c r="AW1237" s="134"/>
      <c r="AX1237" s="134"/>
      <c r="AY1237" s="134"/>
      <c r="AZ1237" s="134"/>
      <c r="BA1237" s="134"/>
      <c r="BB1237" s="134"/>
      <c r="BC1237" s="134"/>
      <c r="BD1237" s="134"/>
      <c r="BE1237" s="134"/>
      <c r="BF1237" s="134"/>
      <c r="BG1237" s="134"/>
      <c r="BH1237" s="134"/>
      <c r="BI1237" s="134"/>
      <c r="BJ1237" s="134"/>
      <c r="BK1237" s="134"/>
      <c r="BL1237" s="134"/>
      <c r="BM1237" s="135"/>
      <c r="BN1237" s="136" t="n">
        <f aca="false">+MAX($D$3,DATOS_[[#This Row],[Fecha Inicio Sit. Contract.]])</f>
        <v>0</v>
      </c>
      <c r="BO1237" s="136" t="n">
        <f aca="false">+MIN($D$4,DATOS_[[#This Row],[Fecha Fin Sit. Contract.]])</f>
        <v>0</v>
      </c>
      <c r="BP1237" s="137" t="n">
        <f aca="false">+DATOS_[[#This Row],[% de jornada]]*IF(DATOS_[[#This Row],[% jornada reducida]]="",1,DATOS_[[#This Row],[% jornada reducida]])</f>
        <v>0</v>
      </c>
      <c r="BQ1237" s="137" t="n">
        <f aca="false">+(DATOS_[[#This Row],[F.fin.cal]]-DATOS_[[#This Row],[F.ini.cal]]+1)/($D$4-$D$3+1)</f>
        <v>1</v>
      </c>
      <c r="BR1237" s="137" t="str">
        <f aca="false">IF(OR(AND(DATOS_[[#This Row],[Fecha Fin Contrato]]&lt;$D$3,DATOS_[[#This Row],[Fecha Fin Contrato]]&lt;&gt;""),DATOS_[[#This Row],[Fecha de Contratación]]&gt;$D$4),"Fuera","Dentro")</f>
        <v>Dentro</v>
      </c>
      <c r="BS1237" s="137" t="str">
        <f aca="false" t="array" ref="BS1237:BS1237">IF(MAX(IF(DATOS_[id]=DATOS_[[#This Row],[id]],DATOS_[F.fin.cal]))=DATOS_[[#This Row],[F.fin.cal]],"Sí","NO")</f>
        <v>Sí</v>
      </c>
      <c r="BT1237" s="137" t="str">
        <f aca="false">IF(AND(DATOS_[[#This Row],[% normaliz]]&lt;&gt;1,DATOS_[[#This Row],[% anualiz]]=1),"Sí","NO")</f>
        <v>Sí</v>
      </c>
      <c r="BU1237" s="137" t="str">
        <f aca="false">IF(AND(DATOS_[[#This Row],[% normaliz]]=1,DATOS_[[#This Row],[% anualiz]]&lt;&gt;1),"Sí","NO")</f>
        <v>NO</v>
      </c>
      <c r="BV1237" s="137" t="str">
        <f aca="false">IF(AND(DATOS_[[#This Row],[% normaliz]]&lt;&gt;1,DATOS_[[#This Row],[% anualiz]]&lt;&gt;1),"Sí","NO")</f>
        <v>NO</v>
      </c>
      <c r="BW1237" s="137" t="str">
        <f aca="false">+IF(DATOS_[[#This Row],[% normaliz]]*DATOS_[[#This Row],[% anualiz]]=1,"NO","Sí")</f>
        <v>Sí</v>
      </c>
      <c r="BX1237" s="138" t="e">
        <f aca="false">(DATOS_[[#This Row],[S.BASE]]*(1/DATOS_[[#This Row],[% normaliz]])*(1/DATOS_[[#This Row],[% anualiz]]))*IF(DATOS_[[#This Row],[Check Equiparado]]="Sí",1,0)</f>
        <v>#DIV/0!</v>
      </c>
      <c r="BY1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7" s="138" t="e">
        <f aca="false">+DATOS_[[#This Row],[SALARIO BASE Eq]]+DATOS_[[#This Row],[Tot COMPL.SAL Eq]]</f>
        <v>#DIV/0!</v>
      </c>
      <c r="CA1237" s="138" t="e">
        <f aca="false" t="array" ref="CA1237:CA1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7" s="138" t="e">
        <f aca="false">+DATOS_[[#This Row],[TOTAL SALARIO Eq]]+DATOS_[[#This Row],[Tot Extrasalarial Eq]]</f>
        <v>#DIV/0!</v>
      </c>
      <c r="CC1237" s="139" t="n">
        <f aca="false">DATOS_[[#This Row],[S.BASE]]</f>
        <v>0</v>
      </c>
      <c r="CD1237" s="139" t="n">
        <f aca="false">+SUM(DATOS_[[#This Row],[Conc.Sal.01]:[Conc.Sal.30]])</f>
        <v>0</v>
      </c>
      <c r="CE1237" s="139" t="n">
        <f aca="false">+DATOS_[[#This Row],[SALARIO BASE Ef]]+DATOS_[[#This Row],[Tot COMPL.SAL Ef]]</f>
        <v>0</v>
      </c>
      <c r="CF1237" s="139" t="n">
        <f aca="false">+SUM(DATOS_[[#This Row],[C.Extra.01]:[C.Extra.05]])</f>
        <v>0</v>
      </c>
      <c r="CG1237" s="139" t="n">
        <f aca="false">+DATOS_[[#This Row],[TOTAL SALARIO Ef]]+DATOS_[[#This Row],[Tot Extrasalarial Ef]]</f>
        <v>0</v>
      </c>
      <c r="CH1237" s="140" t="n">
        <f aca="false">MIN(IF(DATOS_[[#This Row],[Fecha Fin Contrato]]="",$D$4,DATOS_[[#This Row],[Fecha Fin Contrato]]),$D$4)-MAX(DATOS_[[#This Row],[Fecha de Contratación]],$D$3)+1</f>
        <v>1</v>
      </c>
      <c r="CI1237" s="141" t="str">
        <f aca="false">IF(COUNTIFS(DATOS_[id],DATOS_[[#This Row],[id]])&gt;1,DATOS_[[#This Row],[id]],"")</f>
        <v/>
      </c>
      <c r="CJ1237" s="141" t="n">
        <f aca="false">(Inicio!$G$10-DATOS_[[#This Row],[Fecha Nacimiento]])/365.25</f>
        <v>0</v>
      </c>
      <c r="CK1237" s="141" t="n">
        <f aca="false">(Inicio!$G$10-DATOS_[[#This Row],[Fecha de Antigüedad]])/365.25</f>
        <v>0</v>
      </c>
      <c r="CL1237" s="141" t="e">
        <f aca="false">+VLOOKUP(DATOS_[[#This Row],[Clave de Contrato]],TblTiposContrato13[],3,0)</f>
        <v>#N/A</v>
      </c>
      <c r="CM1237" s="141" t="e">
        <f aca="false">+VLOOKUP(DATOS_[[#This Row],[Clave de Contrato]],TblTiposContrato13[],4,0)</f>
        <v>#N/A</v>
      </c>
      <c r="CN1237" s="141" t="str">
        <f aca="false">VLOOKUP(DATOS_[[#This Row],[Edad]],CONTRATOS!TblRngEdad,2,1)</f>
        <v>20  o menos</v>
      </c>
      <c r="CO1237" s="141" t="str">
        <f aca="false">VLOOKUP(DATOS_[[#This Row],[Antigüedad]],TblRngAntg14[],2,1)</f>
        <v>0 a 1 años</v>
      </c>
    </row>
    <row r="1238" customFormat="false" ht="13.8" hidden="false" customHeight="false" outlineLevel="0" collapsed="false">
      <c r="D1238" s="128"/>
      <c r="E1238" s="129"/>
      <c r="F1238" s="129"/>
      <c r="G1238" s="129"/>
      <c r="H1238" s="130"/>
      <c r="I1238" s="131"/>
      <c r="J1238" s="128"/>
      <c r="K1238" s="132"/>
      <c r="L1238" s="132"/>
      <c r="M1238" s="133"/>
      <c r="N1238" s="133"/>
      <c r="O1238" s="133"/>
      <c r="P1238" s="129"/>
      <c r="Z1238" s="74"/>
      <c r="AA1238" s="75"/>
      <c r="AB1238" s="75"/>
      <c r="AC1238" s="129"/>
      <c r="AD1238" s="134"/>
      <c r="AE1238" s="134"/>
      <c r="AF1238" s="134"/>
      <c r="AG1238" s="134"/>
      <c r="AH1238" s="134"/>
      <c r="AI1238" s="134"/>
      <c r="AJ1238" s="134"/>
      <c r="AK1238" s="134"/>
      <c r="AL1238" s="134"/>
      <c r="AM1238" s="134"/>
      <c r="AN1238" s="134"/>
      <c r="AO1238" s="134"/>
      <c r="AP1238" s="134"/>
      <c r="AQ1238" s="134"/>
      <c r="AR1238" s="134"/>
      <c r="AS1238" s="134"/>
      <c r="AT1238" s="134"/>
      <c r="AU1238" s="134"/>
      <c r="AV1238" s="134"/>
      <c r="AW1238" s="134"/>
      <c r="AX1238" s="134"/>
      <c r="AY1238" s="134"/>
      <c r="AZ1238" s="134"/>
      <c r="BA1238" s="134"/>
      <c r="BB1238" s="134"/>
      <c r="BC1238" s="134"/>
      <c r="BD1238" s="134"/>
      <c r="BE1238" s="134"/>
      <c r="BF1238" s="134"/>
      <c r="BG1238" s="134"/>
      <c r="BH1238" s="134"/>
      <c r="BI1238" s="134"/>
      <c r="BJ1238" s="134"/>
      <c r="BK1238" s="134"/>
      <c r="BL1238" s="134"/>
      <c r="BM1238" s="135"/>
      <c r="BN1238" s="136" t="n">
        <f aca="false">+MAX($D$3,DATOS_[[#This Row],[Fecha Inicio Sit. Contract.]])</f>
        <v>0</v>
      </c>
      <c r="BO1238" s="136" t="n">
        <f aca="false">+MIN($D$4,DATOS_[[#This Row],[Fecha Fin Sit. Contract.]])</f>
        <v>0</v>
      </c>
      <c r="BP1238" s="137" t="n">
        <f aca="false">+DATOS_[[#This Row],[% de jornada]]*IF(DATOS_[[#This Row],[% jornada reducida]]="",1,DATOS_[[#This Row],[% jornada reducida]])</f>
        <v>0</v>
      </c>
      <c r="BQ1238" s="137" t="n">
        <f aca="false">+(DATOS_[[#This Row],[F.fin.cal]]-DATOS_[[#This Row],[F.ini.cal]]+1)/($D$4-$D$3+1)</f>
        <v>1</v>
      </c>
      <c r="BR1238" s="137" t="str">
        <f aca="false">IF(OR(AND(DATOS_[[#This Row],[Fecha Fin Contrato]]&lt;$D$3,DATOS_[[#This Row],[Fecha Fin Contrato]]&lt;&gt;""),DATOS_[[#This Row],[Fecha de Contratación]]&gt;$D$4),"Fuera","Dentro")</f>
        <v>Dentro</v>
      </c>
      <c r="BS1238" s="137" t="str">
        <f aca="false" t="array" ref="BS1238:BS1238">IF(MAX(IF(DATOS_[id]=DATOS_[[#This Row],[id]],DATOS_[F.fin.cal]))=DATOS_[[#This Row],[F.fin.cal]],"Sí","NO")</f>
        <v>Sí</v>
      </c>
      <c r="BT1238" s="137" t="str">
        <f aca="false">IF(AND(DATOS_[[#This Row],[% normaliz]]&lt;&gt;1,DATOS_[[#This Row],[% anualiz]]=1),"Sí","NO")</f>
        <v>Sí</v>
      </c>
      <c r="BU1238" s="137" t="str">
        <f aca="false">IF(AND(DATOS_[[#This Row],[% normaliz]]=1,DATOS_[[#This Row],[% anualiz]]&lt;&gt;1),"Sí","NO")</f>
        <v>NO</v>
      </c>
      <c r="BV1238" s="137" t="str">
        <f aca="false">IF(AND(DATOS_[[#This Row],[% normaliz]]&lt;&gt;1,DATOS_[[#This Row],[% anualiz]]&lt;&gt;1),"Sí","NO")</f>
        <v>NO</v>
      </c>
      <c r="BW1238" s="137" t="str">
        <f aca="false">+IF(DATOS_[[#This Row],[% normaliz]]*DATOS_[[#This Row],[% anualiz]]=1,"NO","Sí")</f>
        <v>Sí</v>
      </c>
      <c r="BX1238" s="138" t="e">
        <f aca="false">(DATOS_[[#This Row],[S.BASE]]*(1/DATOS_[[#This Row],[% normaliz]])*(1/DATOS_[[#This Row],[% anualiz]]))*IF(DATOS_[[#This Row],[Check Equiparado]]="Sí",1,0)</f>
        <v>#DIV/0!</v>
      </c>
      <c r="BY1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8" s="138" t="e">
        <f aca="false">+DATOS_[[#This Row],[SALARIO BASE Eq]]+DATOS_[[#This Row],[Tot COMPL.SAL Eq]]</f>
        <v>#DIV/0!</v>
      </c>
      <c r="CA1238" s="138" t="e">
        <f aca="false" t="array" ref="CA1238:CA1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8" s="138" t="e">
        <f aca="false">+DATOS_[[#This Row],[TOTAL SALARIO Eq]]+DATOS_[[#This Row],[Tot Extrasalarial Eq]]</f>
        <v>#DIV/0!</v>
      </c>
      <c r="CC1238" s="139" t="n">
        <f aca="false">DATOS_[[#This Row],[S.BASE]]</f>
        <v>0</v>
      </c>
      <c r="CD1238" s="139" t="n">
        <f aca="false">+SUM(DATOS_[[#This Row],[Conc.Sal.01]:[Conc.Sal.30]])</f>
        <v>0</v>
      </c>
      <c r="CE1238" s="139" t="n">
        <f aca="false">+DATOS_[[#This Row],[SALARIO BASE Ef]]+DATOS_[[#This Row],[Tot COMPL.SAL Ef]]</f>
        <v>0</v>
      </c>
      <c r="CF1238" s="139" t="n">
        <f aca="false">+SUM(DATOS_[[#This Row],[C.Extra.01]:[C.Extra.05]])</f>
        <v>0</v>
      </c>
      <c r="CG1238" s="139" t="n">
        <f aca="false">+DATOS_[[#This Row],[TOTAL SALARIO Ef]]+DATOS_[[#This Row],[Tot Extrasalarial Ef]]</f>
        <v>0</v>
      </c>
      <c r="CH1238" s="140" t="n">
        <f aca="false">MIN(IF(DATOS_[[#This Row],[Fecha Fin Contrato]]="",$D$4,DATOS_[[#This Row],[Fecha Fin Contrato]]),$D$4)-MAX(DATOS_[[#This Row],[Fecha de Contratación]],$D$3)+1</f>
        <v>1</v>
      </c>
      <c r="CI1238" s="141" t="str">
        <f aca="false">IF(COUNTIFS(DATOS_[id],DATOS_[[#This Row],[id]])&gt;1,DATOS_[[#This Row],[id]],"")</f>
        <v/>
      </c>
      <c r="CJ1238" s="141" t="n">
        <f aca="false">(Inicio!$G$10-DATOS_[[#This Row],[Fecha Nacimiento]])/365.25</f>
        <v>0</v>
      </c>
      <c r="CK1238" s="141" t="n">
        <f aca="false">(Inicio!$G$10-DATOS_[[#This Row],[Fecha de Antigüedad]])/365.25</f>
        <v>0</v>
      </c>
      <c r="CL1238" s="141" t="e">
        <f aca="false">+VLOOKUP(DATOS_[[#This Row],[Clave de Contrato]],TblTiposContrato13[],3,0)</f>
        <v>#N/A</v>
      </c>
      <c r="CM1238" s="141" t="e">
        <f aca="false">+VLOOKUP(DATOS_[[#This Row],[Clave de Contrato]],TblTiposContrato13[],4,0)</f>
        <v>#N/A</v>
      </c>
      <c r="CN1238" s="141" t="str">
        <f aca="false">VLOOKUP(DATOS_[[#This Row],[Edad]],CONTRATOS!TblRngEdad,2,1)</f>
        <v>20  o menos</v>
      </c>
      <c r="CO1238" s="141" t="str">
        <f aca="false">VLOOKUP(DATOS_[[#This Row],[Antigüedad]],TblRngAntg14[],2,1)</f>
        <v>0 a 1 años</v>
      </c>
    </row>
    <row r="1239" customFormat="false" ht="13.8" hidden="false" customHeight="false" outlineLevel="0" collapsed="false">
      <c r="D1239" s="128"/>
      <c r="E1239" s="129"/>
      <c r="F1239" s="129"/>
      <c r="G1239" s="129"/>
      <c r="H1239" s="130"/>
      <c r="I1239" s="131"/>
      <c r="J1239" s="128"/>
      <c r="K1239" s="132"/>
      <c r="L1239" s="132"/>
      <c r="M1239" s="133"/>
      <c r="N1239" s="133"/>
      <c r="O1239" s="133"/>
      <c r="P1239" s="129"/>
      <c r="Z1239" s="74"/>
      <c r="AA1239" s="75"/>
      <c r="AB1239" s="75"/>
      <c r="AC1239" s="129"/>
      <c r="AD1239" s="134"/>
      <c r="AE1239" s="134"/>
      <c r="AF1239" s="134"/>
      <c r="AG1239" s="134"/>
      <c r="AH1239" s="134"/>
      <c r="AI1239" s="134"/>
      <c r="AJ1239" s="134"/>
      <c r="AK1239" s="134"/>
      <c r="AL1239" s="134"/>
      <c r="AM1239" s="134"/>
      <c r="AN1239" s="134"/>
      <c r="AO1239" s="134"/>
      <c r="AP1239" s="134"/>
      <c r="AQ1239" s="134"/>
      <c r="AR1239" s="134"/>
      <c r="AS1239" s="134"/>
      <c r="AT1239" s="134"/>
      <c r="AU1239" s="134"/>
      <c r="AV1239" s="134"/>
      <c r="AW1239" s="134"/>
      <c r="AX1239" s="134"/>
      <c r="AY1239" s="134"/>
      <c r="AZ1239" s="134"/>
      <c r="BA1239" s="134"/>
      <c r="BB1239" s="134"/>
      <c r="BC1239" s="134"/>
      <c r="BD1239" s="134"/>
      <c r="BE1239" s="134"/>
      <c r="BF1239" s="134"/>
      <c r="BG1239" s="134"/>
      <c r="BH1239" s="134"/>
      <c r="BI1239" s="134"/>
      <c r="BJ1239" s="134"/>
      <c r="BK1239" s="134"/>
      <c r="BL1239" s="134"/>
      <c r="BM1239" s="135"/>
      <c r="BN1239" s="136" t="n">
        <f aca="false">+MAX($D$3,DATOS_[[#This Row],[Fecha Inicio Sit. Contract.]])</f>
        <v>0</v>
      </c>
      <c r="BO1239" s="136" t="n">
        <f aca="false">+MIN($D$4,DATOS_[[#This Row],[Fecha Fin Sit. Contract.]])</f>
        <v>0</v>
      </c>
      <c r="BP1239" s="137" t="n">
        <f aca="false">+DATOS_[[#This Row],[% de jornada]]*IF(DATOS_[[#This Row],[% jornada reducida]]="",1,DATOS_[[#This Row],[% jornada reducida]])</f>
        <v>0</v>
      </c>
      <c r="BQ1239" s="137" t="n">
        <f aca="false">+(DATOS_[[#This Row],[F.fin.cal]]-DATOS_[[#This Row],[F.ini.cal]]+1)/($D$4-$D$3+1)</f>
        <v>1</v>
      </c>
      <c r="BR1239" s="137" t="str">
        <f aca="false">IF(OR(AND(DATOS_[[#This Row],[Fecha Fin Contrato]]&lt;$D$3,DATOS_[[#This Row],[Fecha Fin Contrato]]&lt;&gt;""),DATOS_[[#This Row],[Fecha de Contratación]]&gt;$D$4),"Fuera","Dentro")</f>
        <v>Dentro</v>
      </c>
      <c r="BS1239" s="137" t="str">
        <f aca="false" t="array" ref="BS1239:BS1239">IF(MAX(IF(DATOS_[id]=DATOS_[[#This Row],[id]],DATOS_[F.fin.cal]))=DATOS_[[#This Row],[F.fin.cal]],"Sí","NO")</f>
        <v>Sí</v>
      </c>
      <c r="BT1239" s="137" t="str">
        <f aca="false">IF(AND(DATOS_[[#This Row],[% normaliz]]&lt;&gt;1,DATOS_[[#This Row],[% anualiz]]=1),"Sí","NO")</f>
        <v>Sí</v>
      </c>
      <c r="BU1239" s="137" t="str">
        <f aca="false">IF(AND(DATOS_[[#This Row],[% normaliz]]=1,DATOS_[[#This Row],[% anualiz]]&lt;&gt;1),"Sí","NO")</f>
        <v>NO</v>
      </c>
      <c r="BV1239" s="137" t="str">
        <f aca="false">IF(AND(DATOS_[[#This Row],[% normaliz]]&lt;&gt;1,DATOS_[[#This Row],[% anualiz]]&lt;&gt;1),"Sí","NO")</f>
        <v>NO</v>
      </c>
      <c r="BW1239" s="137" t="str">
        <f aca="false">+IF(DATOS_[[#This Row],[% normaliz]]*DATOS_[[#This Row],[% anualiz]]=1,"NO","Sí")</f>
        <v>Sí</v>
      </c>
      <c r="BX1239" s="138" t="e">
        <f aca="false">(DATOS_[[#This Row],[S.BASE]]*(1/DATOS_[[#This Row],[% normaliz]])*(1/DATOS_[[#This Row],[% anualiz]]))*IF(DATOS_[[#This Row],[Check Equiparado]]="Sí",1,0)</f>
        <v>#DIV/0!</v>
      </c>
      <c r="BY1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9" s="138" t="e">
        <f aca="false">+DATOS_[[#This Row],[SALARIO BASE Eq]]+DATOS_[[#This Row],[Tot COMPL.SAL Eq]]</f>
        <v>#DIV/0!</v>
      </c>
      <c r="CA1239" s="138" t="e">
        <f aca="false" t="array" ref="CA1239:CA1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9" s="138" t="e">
        <f aca="false">+DATOS_[[#This Row],[TOTAL SALARIO Eq]]+DATOS_[[#This Row],[Tot Extrasalarial Eq]]</f>
        <v>#DIV/0!</v>
      </c>
      <c r="CC1239" s="139" t="n">
        <f aca="false">DATOS_[[#This Row],[S.BASE]]</f>
        <v>0</v>
      </c>
      <c r="CD1239" s="139" t="n">
        <f aca="false">+SUM(DATOS_[[#This Row],[Conc.Sal.01]:[Conc.Sal.30]])</f>
        <v>0</v>
      </c>
      <c r="CE1239" s="139" t="n">
        <f aca="false">+DATOS_[[#This Row],[SALARIO BASE Ef]]+DATOS_[[#This Row],[Tot COMPL.SAL Ef]]</f>
        <v>0</v>
      </c>
      <c r="CF1239" s="139" t="n">
        <f aca="false">+SUM(DATOS_[[#This Row],[C.Extra.01]:[C.Extra.05]])</f>
        <v>0</v>
      </c>
      <c r="CG1239" s="139" t="n">
        <f aca="false">+DATOS_[[#This Row],[TOTAL SALARIO Ef]]+DATOS_[[#This Row],[Tot Extrasalarial Ef]]</f>
        <v>0</v>
      </c>
      <c r="CH1239" s="140" t="n">
        <f aca="false">MIN(IF(DATOS_[[#This Row],[Fecha Fin Contrato]]="",$D$4,DATOS_[[#This Row],[Fecha Fin Contrato]]),$D$4)-MAX(DATOS_[[#This Row],[Fecha de Contratación]],$D$3)+1</f>
        <v>1</v>
      </c>
      <c r="CI1239" s="141" t="str">
        <f aca="false">IF(COUNTIFS(DATOS_[id],DATOS_[[#This Row],[id]])&gt;1,DATOS_[[#This Row],[id]],"")</f>
        <v/>
      </c>
      <c r="CJ1239" s="141" t="n">
        <f aca="false">(Inicio!$G$10-DATOS_[[#This Row],[Fecha Nacimiento]])/365.25</f>
        <v>0</v>
      </c>
      <c r="CK1239" s="141" t="n">
        <f aca="false">(Inicio!$G$10-DATOS_[[#This Row],[Fecha de Antigüedad]])/365.25</f>
        <v>0</v>
      </c>
      <c r="CL1239" s="141" t="e">
        <f aca="false">+VLOOKUP(DATOS_[[#This Row],[Clave de Contrato]],TblTiposContrato13[],3,0)</f>
        <v>#N/A</v>
      </c>
      <c r="CM1239" s="141" t="e">
        <f aca="false">+VLOOKUP(DATOS_[[#This Row],[Clave de Contrato]],TblTiposContrato13[],4,0)</f>
        <v>#N/A</v>
      </c>
      <c r="CN1239" s="141" t="str">
        <f aca="false">VLOOKUP(DATOS_[[#This Row],[Edad]],CONTRATOS!TblRngEdad,2,1)</f>
        <v>20  o menos</v>
      </c>
      <c r="CO1239" s="141" t="str">
        <f aca="false">VLOOKUP(DATOS_[[#This Row],[Antigüedad]],TblRngAntg14[],2,1)</f>
        <v>0 a 1 años</v>
      </c>
    </row>
    <row r="1240" customFormat="false" ht="13.8" hidden="false" customHeight="false" outlineLevel="0" collapsed="false">
      <c r="D1240" s="128"/>
      <c r="E1240" s="129"/>
      <c r="F1240" s="129"/>
      <c r="G1240" s="129"/>
      <c r="H1240" s="130"/>
      <c r="I1240" s="131"/>
      <c r="J1240" s="128"/>
      <c r="K1240" s="132"/>
      <c r="L1240" s="132"/>
      <c r="M1240" s="133"/>
      <c r="N1240" s="133"/>
      <c r="O1240" s="133"/>
      <c r="P1240" s="129"/>
      <c r="Z1240" s="74"/>
      <c r="AA1240" s="75"/>
      <c r="AB1240" s="75"/>
      <c r="AC1240" s="129"/>
      <c r="AD1240" s="134"/>
      <c r="AE1240" s="134"/>
      <c r="AF1240" s="134"/>
      <c r="AG1240" s="134"/>
      <c r="AH1240" s="134"/>
      <c r="AI1240" s="134"/>
      <c r="AJ1240" s="134"/>
      <c r="AK1240" s="134"/>
      <c r="AL1240" s="134"/>
      <c r="AM1240" s="134"/>
      <c r="AN1240" s="134"/>
      <c r="AO1240" s="134"/>
      <c r="AP1240" s="134"/>
      <c r="AQ1240" s="134"/>
      <c r="AR1240" s="134"/>
      <c r="AS1240" s="134"/>
      <c r="AT1240" s="134"/>
      <c r="AU1240" s="134"/>
      <c r="AV1240" s="134"/>
      <c r="AW1240" s="134"/>
      <c r="AX1240" s="134"/>
      <c r="AY1240" s="134"/>
      <c r="AZ1240" s="134"/>
      <c r="BA1240" s="134"/>
      <c r="BB1240" s="134"/>
      <c r="BC1240" s="134"/>
      <c r="BD1240" s="134"/>
      <c r="BE1240" s="134"/>
      <c r="BF1240" s="134"/>
      <c r="BG1240" s="134"/>
      <c r="BH1240" s="134"/>
      <c r="BI1240" s="134"/>
      <c r="BJ1240" s="134"/>
      <c r="BK1240" s="134"/>
      <c r="BL1240" s="134"/>
      <c r="BM1240" s="135"/>
      <c r="BN1240" s="136" t="n">
        <f aca="false">+MAX($D$3,DATOS_[[#This Row],[Fecha Inicio Sit. Contract.]])</f>
        <v>0</v>
      </c>
      <c r="BO1240" s="136" t="n">
        <f aca="false">+MIN($D$4,DATOS_[[#This Row],[Fecha Fin Sit. Contract.]])</f>
        <v>0</v>
      </c>
      <c r="BP1240" s="137" t="n">
        <f aca="false">+DATOS_[[#This Row],[% de jornada]]*IF(DATOS_[[#This Row],[% jornada reducida]]="",1,DATOS_[[#This Row],[% jornada reducida]])</f>
        <v>0</v>
      </c>
      <c r="BQ1240" s="137" t="n">
        <f aca="false">+(DATOS_[[#This Row],[F.fin.cal]]-DATOS_[[#This Row],[F.ini.cal]]+1)/($D$4-$D$3+1)</f>
        <v>1</v>
      </c>
      <c r="BR1240" s="137" t="str">
        <f aca="false">IF(OR(AND(DATOS_[[#This Row],[Fecha Fin Contrato]]&lt;$D$3,DATOS_[[#This Row],[Fecha Fin Contrato]]&lt;&gt;""),DATOS_[[#This Row],[Fecha de Contratación]]&gt;$D$4),"Fuera","Dentro")</f>
        <v>Dentro</v>
      </c>
      <c r="BS1240" s="137" t="str">
        <f aca="false" t="array" ref="BS1240:BS1240">IF(MAX(IF(DATOS_[id]=DATOS_[[#This Row],[id]],DATOS_[F.fin.cal]))=DATOS_[[#This Row],[F.fin.cal]],"Sí","NO")</f>
        <v>Sí</v>
      </c>
      <c r="BT1240" s="137" t="str">
        <f aca="false">IF(AND(DATOS_[[#This Row],[% normaliz]]&lt;&gt;1,DATOS_[[#This Row],[% anualiz]]=1),"Sí","NO")</f>
        <v>Sí</v>
      </c>
      <c r="BU1240" s="137" t="str">
        <f aca="false">IF(AND(DATOS_[[#This Row],[% normaliz]]=1,DATOS_[[#This Row],[% anualiz]]&lt;&gt;1),"Sí","NO")</f>
        <v>NO</v>
      </c>
      <c r="BV1240" s="137" t="str">
        <f aca="false">IF(AND(DATOS_[[#This Row],[% normaliz]]&lt;&gt;1,DATOS_[[#This Row],[% anualiz]]&lt;&gt;1),"Sí","NO")</f>
        <v>NO</v>
      </c>
      <c r="BW1240" s="137" t="str">
        <f aca="false">+IF(DATOS_[[#This Row],[% normaliz]]*DATOS_[[#This Row],[% anualiz]]=1,"NO","Sí")</f>
        <v>Sí</v>
      </c>
      <c r="BX1240" s="138" t="e">
        <f aca="false">(DATOS_[[#This Row],[S.BASE]]*(1/DATOS_[[#This Row],[% normaliz]])*(1/DATOS_[[#This Row],[% anualiz]]))*IF(DATOS_[[#This Row],[Check Equiparado]]="Sí",1,0)</f>
        <v>#DIV/0!</v>
      </c>
      <c r="BY1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0" s="138" t="e">
        <f aca="false">+DATOS_[[#This Row],[SALARIO BASE Eq]]+DATOS_[[#This Row],[Tot COMPL.SAL Eq]]</f>
        <v>#DIV/0!</v>
      </c>
      <c r="CA1240" s="138" t="e">
        <f aca="false" t="array" ref="CA1240:CA1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0" s="138" t="e">
        <f aca="false">+DATOS_[[#This Row],[TOTAL SALARIO Eq]]+DATOS_[[#This Row],[Tot Extrasalarial Eq]]</f>
        <v>#DIV/0!</v>
      </c>
      <c r="CC1240" s="139" t="n">
        <f aca="false">DATOS_[[#This Row],[S.BASE]]</f>
        <v>0</v>
      </c>
      <c r="CD1240" s="139" t="n">
        <f aca="false">+SUM(DATOS_[[#This Row],[Conc.Sal.01]:[Conc.Sal.30]])</f>
        <v>0</v>
      </c>
      <c r="CE1240" s="139" t="n">
        <f aca="false">+DATOS_[[#This Row],[SALARIO BASE Ef]]+DATOS_[[#This Row],[Tot COMPL.SAL Ef]]</f>
        <v>0</v>
      </c>
      <c r="CF1240" s="139" t="n">
        <f aca="false">+SUM(DATOS_[[#This Row],[C.Extra.01]:[C.Extra.05]])</f>
        <v>0</v>
      </c>
      <c r="CG1240" s="139" t="n">
        <f aca="false">+DATOS_[[#This Row],[TOTAL SALARIO Ef]]+DATOS_[[#This Row],[Tot Extrasalarial Ef]]</f>
        <v>0</v>
      </c>
      <c r="CH1240" s="140" t="n">
        <f aca="false">MIN(IF(DATOS_[[#This Row],[Fecha Fin Contrato]]="",$D$4,DATOS_[[#This Row],[Fecha Fin Contrato]]),$D$4)-MAX(DATOS_[[#This Row],[Fecha de Contratación]],$D$3)+1</f>
        <v>1</v>
      </c>
      <c r="CI1240" s="141" t="str">
        <f aca="false">IF(COUNTIFS(DATOS_[id],DATOS_[[#This Row],[id]])&gt;1,DATOS_[[#This Row],[id]],"")</f>
        <v/>
      </c>
      <c r="CJ1240" s="141" t="n">
        <f aca="false">(Inicio!$G$10-DATOS_[[#This Row],[Fecha Nacimiento]])/365.25</f>
        <v>0</v>
      </c>
      <c r="CK1240" s="141" t="n">
        <f aca="false">(Inicio!$G$10-DATOS_[[#This Row],[Fecha de Antigüedad]])/365.25</f>
        <v>0</v>
      </c>
      <c r="CL1240" s="141" t="e">
        <f aca="false">+VLOOKUP(DATOS_[[#This Row],[Clave de Contrato]],TblTiposContrato13[],3,0)</f>
        <v>#N/A</v>
      </c>
      <c r="CM1240" s="141" t="e">
        <f aca="false">+VLOOKUP(DATOS_[[#This Row],[Clave de Contrato]],TblTiposContrato13[],4,0)</f>
        <v>#N/A</v>
      </c>
      <c r="CN1240" s="141" t="str">
        <f aca="false">VLOOKUP(DATOS_[[#This Row],[Edad]],CONTRATOS!TblRngEdad,2,1)</f>
        <v>20  o menos</v>
      </c>
      <c r="CO1240" s="141" t="str">
        <f aca="false">VLOOKUP(DATOS_[[#This Row],[Antigüedad]],TblRngAntg14[],2,1)</f>
        <v>0 a 1 años</v>
      </c>
    </row>
    <row r="1241" customFormat="false" ht="13.8" hidden="false" customHeight="false" outlineLevel="0" collapsed="false">
      <c r="D1241" s="128"/>
      <c r="E1241" s="129"/>
      <c r="F1241" s="129"/>
      <c r="G1241" s="129"/>
      <c r="H1241" s="130"/>
      <c r="I1241" s="131"/>
      <c r="J1241" s="128"/>
      <c r="K1241" s="132"/>
      <c r="L1241" s="132"/>
      <c r="M1241" s="133"/>
      <c r="N1241" s="133"/>
      <c r="O1241" s="133"/>
      <c r="P1241" s="129"/>
      <c r="Z1241" s="74"/>
      <c r="AA1241" s="75"/>
      <c r="AB1241" s="75"/>
      <c r="AC1241" s="129"/>
      <c r="AD1241" s="134"/>
      <c r="AE1241" s="134"/>
      <c r="AF1241" s="134"/>
      <c r="AG1241" s="134"/>
      <c r="AH1241" s="134"/>
      <c r="AI1241" s="134"/>
      <c r="AJ1241" s="134"/>
      <c r="AK1241" s="134"/>
      <c r="AL1241" s="134"/>
      <c r="AM1241" s="134"/>
      <c r="AN1241" s="134"/>
      <c r="AO1241" s="134"/>
      <c r="AP1241" s="134"/>
      <c r="AQ1241" s="134"/>
      <c r="AR1241" s="134"/>
      <c r="AS1241" s="134"/>
      <c r="AT1241" s="134"/>
      <c r="AU1241" s="134"/>
      <c r="AV1241" s="134"/>
      <c r="AW1241" s="134"/>
      <c r="AX1241" s="134"/>
      <c r="AY1241" s="134"/>
      <c r="AZ1241" s="134"/>
      <c r="BA1241" s="134"/>
      <c r="BB1241" s="134"/>
      <c r="BC1241" s="134"/>
      <c r="BD1241" s="134"/>
      <c r="BE1241" s="134"/>
      <c r="BF1241" s="134"/>
      <c r="BG1241" s="134"/>
      <c r="BH1241" s="134"/>
      <c r="BI1241" s="134"/>
      <c r="BJ1241" s="134"/>
      <c r="BK1241" s="134"/>
      <c r="BL1241" s="134"/>
      <c r="BM1241" s="135"/>
      <c r="BN1241" s="136" t="n">
        <f aca="false">+MAX($D$3,DATOS_[[#This Row],[Fecha Inicio Sit. Contract.]])</f>
        <v>0</v>
      </c>
      <c r="BO1241" s="136" t="n">
        <f aca="false">+MIN($D$4,DATOS_[[#This Row],[Fecha Fin Sit. Contract.]])</f>
        <v>0</v>
      </c>
      <c r="BP1241" s="137" t="n">
        <f aca="false">+DATOS_[[#This Row],[% de jornada]]*IF(DATOS_[[#This Row],[% jornada reducida]]="",1,DATOS_[[#This Row],[% jornada reducida]])</f>
        <v>0</v>
      </c>
      <c r="BQ1241" s="137" t="n">
        <f aca="false">+(DATOS_[[#This Row],[F.fin.cal]]-DATOS_[[#This Row],[F.ini.cal]]+1)/($D$4-$D$3+1)</f>
        <v>1</v>
      </c>
      <c r="BR1241" s="137" t="str">
        <f aca="false">IF(OR(AND(DATOS_[[#This Row],[Fecha Fin Contrato]]&lt;$D$3,DATOS_[[#This Row],[Fecha Fin Contrato]]&lt;&gt;""),DATOS_[[#This Row],[Fecha de Contratación]]&gt;$D$4),"Fuera","Dentro")</f>
        <v>Dentro</v>
      </c>
      <c r="BS1241" s="137" t="str">
        <f aca="false" t="array" ref="BS1241:BS1241">IF(MAX(IF(DATOS_[id]=DATOS_[[#This Row],[id]],DATOS_[F.fin.cal]))=DATOS_[[#This Row],[F.fin.cal]],"Sí","NO")</f>
        <v>Sí</v>
      </c>
      <c r="BT1241" s="137" t="str">
        <f aca="false">IF(AND(DATOS_[[#This Row],[% normaliz]]&lt;&gt;1,DATOS_[[#This Row],[% anualiz]]=1),"Sí","NO")</f>
        <v>Sí</v>
      </c>
      <c r="BU1241" s="137" t="str">
        <f aca="false">IF(AND(DATOS_[[#This Row],[% normaliz]]=1,DATOS_[[#This Row],[% anualiz]]&lt;&gt;1),"Sí","NO")</f>
        <v>NO</v>
      </c>
      <c r="BV1241" s="137" t="str">
        <f aca="false">IF(AND(DATOS_[[#This Row],[% normaliz]]&lt;&gt;1,DATOS_[[#This Row],[% anualiz]]&lt;&gt;1),"Sí","NO")</f>
        <v>NO</v>
      </c>
      <c r="BW1241" s="137" t="str">
        <f aca="false">+IF(DATOS_[[#This Row],[% normaliz]]*DATOS_[[#This Row],[% anualiz]]=1,"NO","Sí")</f>
        <v>Sí</v>
      </c>
      <c r="BX1241" s="138" t="e">
        <f aca="false">(DATOS_[[#This Row],[S.BASE]]*(1/DATOS_[[#This Row],[% normaliz]])*(1/DATOS_[[#This Row],[% anualiz]]))*IF(DATOS_[[#This Row],[Check Equiparado]]="Sí",1,0)</f>
        <v>#DIV/0!</v>
      </c>
      <c r="BY1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1" s="138" t="e">
        <f aca="false">+DATOS_[[#This Row],[SALARIO BASE Eq]]+DATOS_[[#This Row],[Tot COMPL.SAL Eq]]</f>
        <v>#DIV/0!</v>
      </c>
      <c r="CA1241" s="138" t="e">
        <f aca="false" t="array" ref="CA1241:CA1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1" s="138" t="e">
        <f aca="false">+DATOS_[[#This Row],[TOTAL SALARIO Eq]]+DATOS_[[#This Row],[Tot Extrasalarial Eq]]</f>
        <v>#DIV/0!</v>
      </c>
      <c r="CC1241" s="139" t="n">
        <f aca="false">DATOS_[[#This Row],[S.BASE]]</f>
        <v>0</v>
      </c>
      <c r="CD1241" s="139" t="n">
        <f aca="false">+SUM(DATOS_[[#This Row],[Conc.Sal.01]:[Conc.Sal.30]])</f>
        <v>0</v>
      </c>
      <c r="CE1241" s="139" t="n">
        <f aca="false">+DATOS_[[#This Row],[SALARIO BASE Ef]]+DATOS_[[#This Row],[Tot COMPL.SAL Ef]]</f>
        <v>0</v>
      </c>
      <c r="CF1241" s="139" t="n">
        <f aca="false">+SUM(DATOS_[[#This Row],[C.Extra.01]:[C.Extra.05]])</f>
        <v>0</v>
      </c>
      <c r="CG1241" s="139" t="n">
        <f aca="false">+DATOS_[[#This Row],[TOTAL SALARIO Ef]]+DATOS_[[#This Row],[Tot Extrasalarial Ef]]</f>
        <v>0</v>
      </c>
      <c r="CH1241" s="140" t="n">
        <f aca="false">MIN(IF(DATOS_[[#This Row],[Fecha Fin Contrato]]="",$D$4,DATOS_[[#This Row],[Fecha Fin Contrato]]),$D$4)-MAX(DATOS_[[#This Row],[Fecha de Contratación]],$D$3)+1</f>
        <v>1</v>
      </c>
      <c r="CI1241" s="141" t="str">
        <f aca="false">IF(COUNTIFS(DATOS_[id],DATOS_[[#This Row],[id]])&gt;1,DATOS_[[#This Row],[id]],"")</f>
        <v/>
      </c>
      <c r="CJ1241" s="141" t="n">
        <f aca="false">(Inicio!$G$10-DATOS_[[#This Row],[Fecha Nacimiento]])/365.25</f>
        <v>0</v>
      </c>
      <c r="CK1241" s="141" t="n">
        <f aca="false">(Inicio!$G$10-DATOS_[[#This Row],[Fecha de Antigüedad]])/365.25</f>
        <v>0</v>
      </c>
      <c r="CL1241" s="141" t="e">
        <f aca="false">+VLOOKUP(DATOS_[[#This Row],[Clave de Contrato]],TblTiposContrato13[],3,0)</f>
        <v>#N/A</v>
      </c>
      <c r="CM1241" s="141" t="e">
        <f aca="false">+VLOOKUP(DATOS_[[#This Row],[Clave de Contrato]],TblTiposContrato13[],4,0)</f>
        <v>#N/A</v>
      </c>
      <c r="CN1241" s="141" t="str">
        <f aca="false">VLOOKUP(DATOS_[[#This Row],[Edad]],CONTRATOS!TblRngEdad,2,1)</f>
        <v>20  o menos</v>
      </c>
      <c r="CO1241" s="141" t="str">
        <f aca="false">VLOOKUP(DATOS_[[#This Row],[Antigüedad]],TblRngAntg14[],2,1)</f>
        <v>0 a 1 años</v>
      </c>
    </row>
    <row r="1242" customFormat="false" ht="13.8" hidden="false" customHeight="false" outlineLevel="0" collapsed="false">
      <c r="D1242" s="128"/>
      <c r="E1242" s="129"/>
      <c r="F1242" s="129"/>
      <c r="G1242" s="129"/>
      <c r="H1242" s="130"/>
      <c r="I1242" s="131"/>
      <c r="J1242" s="128"/>
      <c r="K1242" s="132"/>
      <c r="L1242" s="132"/>
      <c r="M1242" s="133"/>
      <c r="N1242" s="133"/>
      <c r="O1242" s="133"/>
      <c r="P1242" s="129"/>
      <c r="Z1242" s="74"/>
      <c r="AA1242" s="75"/>
      <c r="AB1242" s="75"/>
      <c r="AC1242" s="129"/>
      <c r="AD1242" s="134"/>
      <c r="AE1242" s="134"/>
      <c r="AF1242" s="134"/>
      <c r="AG1242" s="134"/>
      <c r="AH1242" s="134"/>
      <c r="AI1242" s="134"/>
      <c r="AJ1242" s="134"/>
      <c r="AK1242" s="134"/>
      <c r="AL1242" s="134"/>
      <c r="AM1242" s="134"/>
      <c r="AN1242" s="134"/>
      <c r="AO1242" s="134"/>
      <c r="AP1242" s="134"/>
      <c r="AQ1242" s="134"/>
      <c r="AR1242" s="134"/>
      <c r="AS1242" s="134"/>
      <c r="AT1242" s="134"/>
      <c r="AU1242" s="134"/>
      <c r="AV1242" s="134"/>
      <c r="AW1242" s="134"/>
      <c r="AX1242" s="134"/>
      <c r="AY1242" s="134"/>
      <c r="AZ1242" s="134"/>
      <c r="BA1242" s="134"/>
      <c r="BB1242" s="134"/>
      <c r="BC1242" s="134"/>
      <c r="BD1242" s="134"/>
      <c r="BE1242" s="134"/>
      <c r="BF1242" s="134"/>
      <c r="BG1242" s="134"/>
      <c r="BH1242" s="134"/>
      <c r="BI1242" s="134"/>
      <c r="BJ1242" s="134"/>
      <c r="BK1242" s="134"/>
      <c r="BL1242" s="134"/>
      <c r="BM1242" s="135"/>
      <c r="BN1242" s="136" t="n">
        <f aca="false">+MAX($D$3,DATOS_[[#This Row],[Fecha Inicio Sit. Contract.]])</f>
        <v>0</v>
      </c>
      <c r="BO1242" s="136" t="n">
        <f aca="false">+MIN($D$4,DATOS_[[#This Row],[Fecha Fin Sit. Contract.]])</f>
        <v>0</v>
      </c>
      <c r="BP1242" s="137" t="n">
        <f aca="false">+DATOS_[[#This Row],[% de jornada]]*IF(DATOS_[[#This Row],[% jornada reducida]]="",1,DATOS_[[#This Row],[% jornada reducida]])</f>
        <v>0</v>
      </c>
      <c r="BQ1242" s="137" t="n">
        <f aca="false">+(DATOS_[[#This Row],[F.fin.cal]]-DATOS_[[#This Row],[F.ini.cal]]+1)/($D$4-$D$3+1)</f>
        <v>1</v>
      </c>
      <c r="BR1242" s="137" t="str">
        <f aca="false">IF(OR(AND(DATOS_[[#This Row],[Fecha Fin Contrato]]&lt;$D$3,DATOS_[[#This Row],[Fecha Fin Contrato]]&lt;&gt;""),DATOS_[[#This Row],[Fecha de Contratación]]&gt;$D$4),"Fuera","Dentro")</f>
        <v>Dentro</v>
      </c>
      <c r="BS1242" s="137" t="str">
        <f aca="false" t="array" ref="BS1242:BS1242">IF(MAX(IF(DATOS_[id]=DATOS_[[#This Row],[id]],DATOS_[F.fin.cal]))=DATOS_[[#This Row],[F.fin.cal]],"Sí","NO")</f>
        <v>Sí</v>
      </c>
      <c r="BT1242" s="137" t="str">
        <f aca="false">IF(AND(DATOS_[[#This Row],[% normaliz]]&lt;&gt;1,DATOS_[[#This Row],[% anualiz]]=1),"Sí","NO")</f>
        <v>Sí</v>
      </c>
      <c r="BU1242" s="137" t="str">
        <f aca="false">IF(AND(DATOS_[[#This Row],[% normaliz]]=1,DATOS_[[#This Row],[% anualiz]]&lt;&gt;1),"Sí","NO")</f>
        <v>NO</v>
      </c>
      <c r="BV1242" s="137" t="str">
        <f aca="false">IF(AND(DATOS_[[#This Row],[% normaliz]]&lt;&gt;1,DATOS_[[#This Row],[% anualiz]]&lt;&gt;1),"Sí","NO")</f>
        <v>NO</v>
      </c>
      <c r="BW1242" s="137" t="str">
        <f aca="false">+IF(DATOS_[[#This Row],[% normaliz]]*DATOS_[[#This Row],[% anualiz]]=1,"NO","Sí")</f>
        <v>Sí</v>
      </c>
      <c r="BX1242" s="138" t="e">
        <f aca="false">(DATOS_[[#This Row],[S.BASE]]*(1/DATOS_[[#This Row],[% normaliz]])*(1/DATOS_[[#This Row],[% anualiz]]))*IF(DATOS_[[#This Row],[Check Equiparado]]="Sí",1,0)</f>
        <v>#DIV/0!</v>
      </c>
      <c r="BY1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2" s="138" t="e">
        <f aca="false">+DATOS_[[#This Row],[SALARIO BASE Eq]]+DATOS_[[#This Row],[Tot COMPL.SAL Eq]]</f>
        <v>#DIV/0!</v>
      </c>
      <c r="CA1242" s="138" t="e">
        <f aca="false" t="array" ref="CA1242:CA1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2" s="138" t="e">
        <f aca="false">+DATOS_[[#This Row],[TOTAL SALARIO Eq]]+DATOS_[[#This Row],[Tot Extrasalarial Eq]]</f>
        <v>#DIV/0!</v>
      </c>
      <c r="CC1242" s="139" t="n">
        <f aca="false">DATOS_[[#This Row],[S.BASE]]</f>
        <v>0</v>
      </c>
      <c r="CD1242" s="139" t="n">
        <f aca="false">+SUM(DATOS_[[#This Row],[Conc.Sal.01]:[Conc.Sal.30]])</f>
        <v>0</v>
      </c>
      <c r="CE1242" s="139" t="n">
        <f aca="false">+DATOS_[[#This Row],[SALARIO BASE Ef]]+DATOS_[[#This Row],[Tot COMPL.SAL Ef]]</f>
        <v>0</v>
      </c>
      <c r="CF1242" s="139" t="n">
        <f aca="false">+SUM(DATOS_[[#This Row],[C.Extra.01]:[C.Extra.05]])</f>
        <v>0</v>
      </c>
      <c r="CG1242" s="139" t="n">
        <f aca="false">+DATOS_[[#This Row],[TOTAL SALARIO Ef]]+DATOS_[[#This Row],[Tot Extrasalarial Ef]]</f>
        <v>0</v>
      </c>
      <c r="CH1242" s="140" t="n">
        <f aca="false">MIN(IF(DATOS_[[#This Row],[Fecha Fin Contrato]]="",$D$4,DATOS_[[#This Row],[Fecha Fin Contrato]]),$D$4)-MAX(DATOS_[[#This Row],[Fecha de Contratación]],$D$3)+1</f>
        <v>1</v>
      </c>
      <c r="CI1242" s="141" t="str">
        <f aca="false">IF(COUNTIFS(DATOS_[id],DATOS_[[#This Row],[id]])&gt;1,DATOS_[[#This Row],[id]],"")</f>
        <v/>
      </c>
      <c r="CJ1242" s="141" t="n">
        <f aca="false">(Inicio!$G$10-DATOS_[[#This Row],[Fecha Nacimiento]])/365.25</f>
        <v>0</v>
      </c>
      <c r="CK1242" s="141" t="n">
        <f aca="false">(Inicio!$G$10-DATOS_[[#This Row],[Fecha de Antigüedad]])/365.25</f>
        <v>0</v>
      </c>
      <c r="CL1242" s="141" t="e">
        <f aca="false">+VLOOKUP(DATOS_[[#This Row],[Clave de Contrato]],TblTiposContrato13[],3,0)</f>
        <v>#N/A</v>
      </c>
      <c r="CM1242" s="141" t="e">
        <f aca="false">+VLOOKUP(DATOS_[[#This Row],[Clave de Contrato]],TblTiposContrato13[],4,0)</f>
        <v>#N/A</v>
      </c>
      <c r="CN1242" s="141" t="str">
        <f aca="false">VLOOKUP(DATOS_[[#This Row],[Edad]],CONTRATOS!TblRngEdad,2,1)</f>
        <v>20  o menos</v>
      </c>
      <c r="CO1242" s="141" t="str">
        <f aca="false">VLOOKUP(DATOS_[[#This Row],[Antigüedad]],TblRngAntg14[],2,1)</f>
        <v>0 a 1 años</v>
      </c>
    </row>
    <row r="1243" customFormat="false" ht="13.8" hidden="false" customHeight="false" outlineLevel="0" collapsed="false">
      <c r="D1243" s="128"/>
      <c r="E1243" s="129"/>
      <c r="F1243" s="129"/>
      <c r="G1243" s="129"/>
      <c r="H1243" s="130"/>
      <c r="I1243" s="131"/>
      <c r="J1243" s="128"/>
      <c r="K1243" s="132"/>
      <c r="L1243" s="132"/>
      <c r="M1243" s="133"/>
      <c r="N1243" s="133"/>
      <c r="O1243" s="133"/>
      <c r="P1243" s="129"/>
      <c r="Z1243" s="74"/>
      <c r="AA1243" s="75"/>
      <c r="AB1243" s="75"/>
      <c r="AC1243" s="129"/>
      <c r="AD1243" s="134"/>
      <c r="AE1243" s="134"/>
      <c r="AF1243" s="134"/>
      <c r="AG1243" s="134"/>
      <c r="AH1243" s="134"/>
      <c r="AI1243" s="134"/>
      <c r="AJ1243" s="134"/>
      <c r="AK1243" s="134"/>
      <c r="AL1243" s="134"/>
      <c r="AM1243" s="134"/>
      <c r="AN1243" s="134"/>
      <c r="AO1243" s="134"/>
      <c r="AP1243" s="134"/>
      <c r="AQ1243" s="134"/>
      <c r="AR1243" s="134"/>
      <c r="AS1243" s="134"/>
      <c r="AT1243" s="134"/>
      <c r="AU1243" s="134"/>
      <c r="AV1243" s="134"/>
      <c r="AW1243" s="134"/>
      <c r="AX1243" s="134"/>
      <c r="AY1243" s="134"/>
      <c r="AZ1243" s="134"/>
      <c r="BA1243" s="134"/>
      <c r="BB1243" s="134"/>
      <c r="BC1243" s="134"/>
      <c r="BD1243" s="134"/>
      <c r="BE1243" s="134"/>
      <c r="BF1243" s="134"/>
      <c r="BG1243" s="134"/>
      <c r="BH1243" s="134"/>
      <c r="BI1243" s="134"/>
      <c r="BJ1243" s="134"/>
      <c r="BK1243" s="134"/>
      <c r="BL1243" s="134"/>
      <c r="BM1243" s="135"/>
      <c r="BN1243" s="136" t="n">
        <f aca="false">+MAX($D$3,DATOS_[[#This Row],[Fecha Inicio Sit. Contract.]])</f>
        <v>0</v>
      </c>
      <c r="BO1243" s="136" t="n">
        <f aca="false">+MIN($D$4,DATOS_[[#This Row],[Fecha Fin Sit. Contract.]])</f>
        <v>0</v>
      </c>
      <c r="BP1243" s="137" t="n">
        <f aca="false">+DATOS_[[#This Row],[% de jornada]]*IF(DATOS_[[#This Row],[% jornada reducida]]="",1,DATOS_[[#This Row],[% jornada reducida]])</f>
        <v>0</v>
      </c>
      <c r="BQ1243" s="137" t="n">
        <f aca="false">+(DATOS_[[#This Row],[F.fin.cal]]-DATOS_[[#This Row],[F.ini.cal]]+1)/($D$4-$D$3+1)</f>
        <v>1</v>
      </c>
      <c r="BR1243" s="137" t="str">
        <f aca="false">IF(OR(AND(DATOS_[[#This Row],[Fecha Fin Contrato]]&lt;$D$3,DATOS_[[#This Row],[Fecha Fin Contrato]]&lt;&gt;""),DATOS_[[#This Row],[Fecha de Contratación]]&gt;$D$4),"Fuera","Dentro")</f>
        <v>Dentro</v>
      </c>
      <c r="BS1243" s="137" t="str">
        <f aca="false" t="array" ref="BS1243:BS1243">IF(MAX(IF(DATOS_[id]=DATOS_[[#This Row],[id]],DATOS_[F.fin.cal]))=DATOS_[[#This Row],[F.fin.cal]],"Sí","NO")</f>
        <v>Sí</v>
      </c>
      <c r="BT1243" s="137" t="str">
        <f aca="false">IF(AND(DATOS_[[#This Row],[% normaliz]]&lt;&gt;1,DATOS_[[#This Row],[% anualiz]]=1),"Sí","NO")</f>
        <v>Sí</v>
      </c>
      <c r="BU1243" s="137" t="str">
        <f aca="false">IF(AND(DATOS_[[#This Row],[% normaliz]]=1,DATOS_[[#This Row],[% anualiz]]&lt;&gt;1),"Sí","NO")</f>
        <v>NO</v>
      </c>
      <c r="BV1243" s="137" t="str">
        <f aca="false">IF(AND(DATOS_[[#This Row],[% normaliz]]&lt;&gt;1,DATOS_[[#This Row],[% anualiz]]&lt;&gt;1),"Sí","NO")</f>
        <v>NO</v>
      </c>
      <c r="BW1243" s="137" t="str">
        <f aca="false">+IF(DATOS_[[#This Row],[% normaliz]]*DATOS_[[#This Row],[% anualiz]]=1,"NO","Sí")</f>
        <v>Sí</v>
      </c>
      <c r="BX1243" s="138" t="e">
        <f aca="false">(DATOS_[[#This Row],[S.BASE]]*(1/DATOS_[[#This Row],[% normaliz]])*(1/DATOS_[[#This Row],[% anualiz]]))*IF(DATOS_[[#This Row],[Check Equiparado]]="Sí",1,0)</f>
        <v>#DIV/0!</v>
      </c>
      <c r="BY1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3" s="138" t="e">
        <f aca="false">+DATOS_[[#This Row],[SALARIO BASE Eq]]+DATOS_[[#This Row],[Tot COMPL.SAL Eq]]</f>
        <v>#DIV/0!</v>
      </c>
      <c r="CA1243" s="138" t="e">
        <f aca="false" t="array" ref="CA1243:CA1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3" s="138" t="e">
        <f aca="false">+DATOS_[[#This Row],[TOTAL SALARIO Eq]]+DATOS_[[#This Row],[Tot Extrasalarial Eq]]</f>
        <v>#DIV/0!</v>
      </c>
      <c r="CC1243" s="139" t="n">
        <f aca="false">DATOS_[[#This Row],[S.BASE]]</f>
        <v>0</v>
      </c>
      <c r="CD1243" s="139" t="n">
        <f aca="false">+SUM(DATOS_[[#This Row],[Conc.Sal.01]:[Conc.Sal.30]])</f>
        <v>0</v>
      </c>
      <c r="CE1243" s="139" t="n">
        <f aca="false">+DATOS_[[#This Row],[SALARIO BASE Ef]]+DATOS_[[#This Row],[Tot COMPL.SAL Ef]]</f>
        <v>0</v>
      </c>
      <c r="CF1243" s="139" t="n">
        <f aca="false">+SUM(DATOS_[[#This Row],[C.Extra.01]:[C.Extra.05]])</f>
        <v>0</v>
      </c>
      <c r="CG1243" s="139" t="n">
        <f aca="false">+DATOS_[[#This Row],[TOTAL SALARIO Ef]]+DATOS_[[#This Row],[Tot Extrasalarial Ef]]</f>
        <v>0</v>
      </c>
      <c r="CH1243" s="140" t="n">
        <f aca="false">MIN(IF(DATOS_[[#This Row],[Fecha Fin Contrato]]="",$D$4,DATOS_[[#This Row],[Fecha Fin Contrato]]),$D$4)-MAX(DATOS_[[#This Row],[Fecha de Contratación]],$D$3)+1</f>
        <v>1</v>
      </c>
      <c r="CI1243" s="141" t="str">
        <f aca="false">IF(COUNTIFS(DATOS_[id],DATOS_[[#This Row],[id]])&gt;1,DATOS_[[#This Row],[id]],"")</f>
        <v/>
      </c>
      <c r="CJ1243" s="141" t="n">
        <f aca="false">(Inicio!$G$10-DATOS_[[#This Row],[Fecha Nacimiento]])/365.25</f>
        <v>0</v>
      </c>
      <c r="CK1243" s="141" t="n">
        <f aca="false">(Inicio!$G$10-DATOS_[[#This Row],[Fecha de Antigüedad]])/365.25</f>
        <v>0</v>
      </c>
      <c r="CL1243" s="141" t="e">
        <f aca="false">+VLOOKUP(DATOS_[[#This Row],[Clave de Contrato]],TblTiposContrato13[],3,0)</f>
        <v>#N/A</v>
      </c>
      <c r="CM1243" s="141" t="e">
        <f aca="false">+VLOOKUP(DATOS_[[#This Row],[Clave de Contrato]],TblTiposContrato13[],4,0)</f>
        <v>#N/A</v>
      </c>
      <c r="CN1243" s="141" t="str">
        <f aca="false">VLOOKUP(DATOS_[[#This Row],[Edad]],CONTRATOS!TblRngEdad,2,1)</f>
        <v>20  o menos</v>
      </c>
      <c r="CO1243" s="141" t="str">
        <f aca="false">VLOOKUP(DATOS_[[#This Row],[Antigüedad]],TblRngAntg14[],2,1)</f>
        <v>0 a 1 años</v>
      </c>
    </row>
    <row r="1244" customFormat="false" ht="13.8" hidden="false" customHeight="false" outlineLevel="0" collapsed="false">
      <c r="D1244" s="128"/>
      <c r="E1244" s="129"/>
      <c r="F1244" s="129"/>
      <c r="G1244" s="129"/>
      <c r="H1244" s="130"/>
      <c r="I1244" s="131"/>
      <c r="J1244" s="128"/>
      <c r="K1244" s="132"/>
      <c r="L1244" s="132"/>
      <c r="M1244" s="133"/>
      <c r="N1244" s="133"/>
      <c r="O1244" s="133"/>
      <c r="P1244" s="129"/>
      <c r="Z1244" s="74"/>
      <c r="AA1244" s="75"/>
      <c r="AB1244" s="75"/>
      <c r="AC1244" s="129"/>
      <c r="AD1244" s="134"/>
      <c r="AE1244" s="134"/>
      <c r="AF1244" s="134"/>
      <c r="AG1244" s="134"/>
      <c r="AH1244" s="134"/>
      <c r="AI1244" s="134"/>
      <c r="AJ1244" s="134"/>
      <c r="AK1244" s="134"/>
      <c r="AL1244" s="134"/>
      <c r="AM1244" s="134"/>
      <c r="AN1244" s="134"/>
      <c r="AO1244" s="134"/>
      <c r="AP1244" s="134"/>
      <c r="AQ1244" s="134"/>
      <c r="AR1244" s="134"/>
      <c r="AS1244" s="134"/>
      <c r="AT1244" s="134"/>
      <c r="AU1244" s="134"/>
      <c r="AV1244" s="134"/>
      <c r="AW1244" s="134"/>
      <c r="AX1244" s="134"/>
      <c r="AY1244" s="134"/>
      <c r="AZ1244" s="134"/>
      <c r="BA1244" s="134"/>
      <c r="BB1244" s="134"/>
      <c r="BC1244" s="134"/>
      <c r="BD1244" s="134"/>
      <c r="BE1244" s="134"/>
      <c r="BF1244" s="134"/>
      <c r="BG1244" s="134"/>
      <c r="BH1244" s="134"/>
      <c r="BI1244" s="134"/>
      <c r="BJ1244" s="134"/>
      <c r="BK1244" s="134"/>
      <c r="BL1244" s="134"/>
      <c r="BM1244" s="135"/>
      <c r="BN1244" s="136" t="n">
        <f aca="false">+MAX($D$3,DATOS_[[#This Row],[Fecha Inicio Sit. Contract.]])</f>
        <v>0</v>
      </c>
      <c r="BO1244" s="136" t="n">
        <f aca="false">+MIN($D$4,DATOS_[[#This Row],[Fecha Fin Sit. Contract.]])</f>
        <v>0</v>
      </c>
      <c r="BP1244" s="137" t="n">
        <f aca="false">+DATOS_[[#This Row],[% de jornada]]*IF(DATOS_[[#This Row],[% jornada reducida]]="",1,DATOS_[[#This Row],[% jornada reducida]])</f>
        <v>0</v>
      </c>
      <c r="BQ1244" s="137" t="n">
        <f aca="false">+(DATOS_[[#This Row],[F.fin.cal]]-DATOS_[[#This Row],[F.ini.cal]]+1)/($D$4-$D$3+1)</f>
        <v>1</v>
      </c>
      <c r="BR1244" s="137" t="str">
        <f aca="false">IF(OR(AND(DATOS_[[#This Row],[Fecha Fin Contrato]]&lt;$D$3,DATOS_[[#This Row],[Fecha Fin Contrato]]&lt;&gt;""),DATOS_[[#This Row],[Fecha de Contratación]]&gt;$D$4),"Fuera","Dentro")</f>
        <v>Dentro</v>
      </c>
      <c r="BS1244" s="137" t="str">
        <f aca="false" t="array" ref="BS1244:BS1244">IF(MAX(IF(DATOS_[id]=DATOS_[[#This Row],[id]],DATOS_[F.fin.cal]))=DATOS_[[#This Row],[F.fin.cal]],"Sí","NO")</f>
        <v>Sí</v>
      </c>
      <c r="BT1244" s="137" t="str">
        <f aca="false">IF(AND(DATOS_[[#This Row],[% normaliz]]&lt;&gt;1,DATOS_[[#This Row],[% anualiz]]=1),"Sí","NO")</f>
        <v>Sí</v>
      </c>
      <c r="BU1244" s="137" t="str">
        <f aca="false">IF(AND(DATOS_[[#This Row],[% normaliz]]=1,DATOS_[[#This Row],[% anualiz]]&lt;&gt;1),"Sí","NO")</f>
        <v>NO</v>
      </c>
      <c r="BV1244" s="137" t="str">
        <f aca="false">IF(AND(DATOS_[[#This Row],[% normaliz]]&lt;&gt;1,DATOS_[[#This Row],[% anualiz]]&lt;&gt;1),"Sí","NO")</f>
        <v>NO</v>
      </c>
      <c r="BW1244" s="137" t="str">
        <f aca="false">+IF(DATOS_[[#This Row],[% normaliz]]*DATOS_[[#This Row],[% anualiz]]=1,"NO","Sí")</f>
        <v>Sí</v>
      </c>
      <c r="BX1244" s="138" t="e">
        <f aca="false">(DATOS_[[#This Row],[S.BASE]]*(1/DATOS_[[#This Row],[% normaliz]])*(1/DATOS_[[#This Row],[% anualiz]]))*IF(DATOS_[[#This Row],[Check Equiparado]]="Sí",1,0)</f>
        <v>#DIV/0!</v>
      </c>
      <c r="BY1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4" s="138" t="e">
        <f aca="false">+DATOS_[[#This Row],[SALARIO BASE Eq]]+DATOS_[[#This Row],[Tot COMPL.SAL Eq]]</f>
        <v>#DIV/0!</v>
      </c>
      <c r="CA1244" s="138" t="e">
        <f aca="false" t="array" ref="CA1244:CA1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4" s="138" t="e">
        <f aca="false">+DATOS_[[#This Row],[TOTAL SALARIO Eq]]+DATOS_[[#This Row],[Tot Extrasalarial Eq]]</f>
        <v>#DIV/0!</v>
      </c>
      <c r="CC1244" s="139" t="n">
        <f aca="false">DATOS_[[#This Row],[S.BASE]]</f>
        <v>0</v>
      </c>
      <c r="CD1244" s="139" t="n">
        <f aca="false">+SUM(DATOS_[[#This Row],[Conc.Sal.01]:[Conc.Sal.30]])</f>
        <v>0</v>
      </c>
      <c r="CE1244" s="139" t="n">
        <f aca="false">+DATOS_[[#This Row],[SALARIO BASE Ef]]+DATOS_[[#This Row],[Tot COMPL.SAL Ef]]</f>
        <v>0</v>
      </c>
      <c r="CF1244" s="139" t="n">
        <f aca="false">+SUM(DATOS_[[#This Row],[C.Extra.01]:[C.Extra.05]])</f>
        <v>0</v>
      </c>
      <c r="CG1244" s="139" t="n">
        <f aca="false">+DATOS_[[#This Row],[TOTAL SALARIO Ef]]+DATOS_[[#This Row],[Tot Extrasalarial Ef]]</f>
        <v>0</v>
      </c>
      <c r="CH1244" s="140" t="n">
        <f aca="false">MIN(IF(DATOS_[[#This Row],[Fecha Fin Contrato]]="",$D$4,DATOS_[[#This Row],[Fecha Fin Contrato]]),$D$4)-MAX(DATOS_[[#This Row],[Fecha de Contratación]],$D$3)+1</f>
        <v>1</v>
      </c>
      <c r="CI1244" s="141" t="str">
        <f aca="false">IF(COUNTIFS(DATOS_[id],DATOS_[[#This Row],[id]])&gt;1,DATOS_[[#This Row],[id]],"")</f>
        <v/>
      </c>
      <c r="CJ1244" s="141" t="n">
        <f aca="false">(Inicio!$G$10-DATOS_[[#This Row],[Fecha Nacimiento]])/365.25</f>
        <v>0</v>
      </c>
      <c r="CK1244" s="141" t="n">
        <f aca="false">(Inicio!$G$10-DATOS_[[#This Row],[Fecha de Antigüedad]])/365.25</f>
        <v>0</v>
      </c>
      <c r="CL1244" s="141" t="e">
        <f aca="false">+VLOOKUP(DATOS_[[#This Row],[Clave de Contrato]],TblTiposContrato13[],3,0)</f>
        <v>#N/A</v>
      </c>
      <c r="CM1244" s="141" t="e">
        <f aca="false">+VLOOKUP(DATOS_[[#This Row],[Clave de Contrato]],TblTiposContrato13[],4,0)</f>
        <v>#N/A</v>
      </c>
      <c r="CN1244" s="141" t="str">
        <f aca="false">VLOOKUP(DATOS_[[#This Row],[Edad]],CONTRATOS!TblRngEdad,2,1)</f>
        <v>20  o menos</v>
      </c>
      <c r="CO1244" s="141" t="str">
        <f aca="false">VLOOKUP(DATOS_[[#This Row],[Antigüedad]],TblRngAntg14[],2,1)</f>
        <v>0 a 1 años</v>
      </c>
    </row>
    <row r="1245" customFormat="false" ht="13.8" hidden="false" customHeight="false" outlineLevel="0" collapsed="false">
      <c r="D1245" s="128"/>
      <c r="E1245" s="129"/>
      <c r="F1245" s="129"/>
      <c r="G1245" s="129"/>
      <c r="H1245" s="130"/>
      <c r="I1245" s="131"/>
      <c r="J1245" s="128"/>
      <c r="K1245" s="132"/>
      <c r="L1245" s="132"/>
      <c r="M1245" s="133"/>
      <c r="N1245" s="133"/>
      <c r="O1245" s="133"/>
      <c r="P1245" s="129"/>
      <c r="Z1245" s="74"/>
      <c r="AA1245" s="75"/>
      <c r="AB1245" s="75"/>
      <c r="AC1245" s="129"/>
      <c r="AD1245" s="134"/>
      <c r="AE1245" s="134"/>
      <c r="AF1245" s="134"/>
      <c r="AG1245" s="134"/>
      <c r="AH1245" s="134"/>
      <c r="AI1245" s="134"/>
      <c r="AJ1245" s="134"/>
      <c r="AK1245" s="134"/>
      <c r="AL1245" s="134"/>
      <c r="AM1245" s="134"/>
      <c r="AN1245" s="134"/>
      <c r="AO1245" s="134"/>
      <c r="AP1245" s="134"/>
      <c r="AQ1245" s="134"/>
      <c r="AR1245" s="134"/>
      <c r="AS1245" s="134"/>
      <c r="AT1245" s="134"/>
      <c r="AU1245" s="134"/>
      <c r="AV1245" s="134"/>
      <c r="AW1245" s="134"/>
      <c r="AX1245" s="134"/>
      <c r="AY1245" s="134"/>
      <c r="AZ1245" s="134"/>
      <c r="BA1245" s="134"/>
      <c r="BB1245" s="134"/>
      <c r="BC1245" s="134"/>
      <c r="BD1245" s="134"/>
      <c r="BE1245" s="134"/>
      <c r="BF1245" s="134"/>
      <c r="BG1245" s="134"/>
      <c r="BH1245" s="134"/>
      <c r="BI1245" s="134"/>
      <c r="BJ1245" s="134"/>
      <c r="BK1245" s="134"/>
      <c r="BL1245" s="134"/>
      <c r="BM1245" s="135"/>
      <c r="BN1245" s="136" t="n">
        <f aca="false">+MAX($D$3,DATOS_[[#This Row],[Fecha Inicio Sit. Contract.]])</f>
        <v>0</v>
      </c>
      <c r="BO1245" s="136" t="n">
        <f aca="false">+MIN($D$4,DATOS_[[#This Row],[Fecha Fin Sit. Contract.]])</f>
        <v>0</v>
      </c>
      <c r="BP1245" s="137" t="n">
        <f aca="false">+DATOS_[[#This Row],[% de jornada]]*IF(DATOS_[[#This Row],[% jornada reducida]]="",1,DATOS_[[#This Row],[% jornada reducida]])</f>
        <v>0</v>
      </c>
      <c r="BQ1245" s="137" t="n">
        <f aca="false">+(DATOS_[[#This Row],[F.fin.cal]]-DATOS_[[#This Row],[F.ini.cal]]+1)/($D$4-$D$3+1)</f>
        <v>1</v>
      </c>
      <c r="BR1245" s="137" t="str">
        <f aca="false">IF(OR(AND(DATOS_[[#This Row],[Fecha Fin Contrato]]&lt;$D$3,DATOS_[[#This Row],[Fecha Fin Contrato]]&lt;&gt;""),DATOS_[[#This Row],[Fecha de Contratación]]&gt;$D$4),"Fuera","Dentro")</f>
        <v>Dentro</v>
      </c>
      <c r="BS1245" s="137" t="str">
        <f aca="false" t="array" ref="BS1245:BS1245">IF(MAX(IF(DATOS_[id]=DATOS_[[#This Row],[id]],DATOS_[F.fin.cal]))=DATOS_[[#This Row],[F.fin.cal]],"Sí","NO")</f>
        <v>Sí</v>
      </c>
      <c r="BT1245" s="137" t="str">
        <f aca="false">IF(AND(DATOS_[[#This Row],[% normaliz]]&lt;&gt;1,DATOS_[[#This Row],[% anualiz]]=1),"Sí","NO")</f>
        <v>Sí</v>
      </c>
      <c r="BU1245" s="137" t="str">
        <f aca="false">IF(AND(DATOS_[[#This Row],[% normaliz]]=1,DATOS_[[#This Row],[% anualiz]]&lt;&gt;1),"Sí","NO")</f>
        <v>NO</v>
      </c>
      <c r="BV1245" s="137" t="str">
        <f aca="false">IF(AND(DATOS_[[#This Row],[% normaliz]]&lt;&gt;1,DATOS_[[#This Row],[% anualiz]]&lt;&gt;1),"Sí","NO")</f>
        <v>NO</v>
      </c>
      <c r="BW1245" s="137" t="str">
        <f aca="false">+IF(DATOS_[[#This Row],[% normaliz]]*DATOS_[[#This Row],[% anualiz]]=1,"NO","Sí")</f>
        <v>Sí</v>
      </c>
      <c r="BX1245" s="138" t="e">
        <f aca="false">(DATOS_[[#This Row],[S.BASE]]*(1/DATOS_[[#This Row],[% normaliz]])*(1/DATOS_[[#This Row],[% anualiz]]))*IF(DATOS_[[#This Row],[Check Equiparado]]="Sí",1,0)</f>
        <v>#DIV/0!</v>
      </c>
      <c r="BY1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5" s="138" t="e">
        <f aca="false">+DATOS_[[#This Row],[SALARIO BASE Eq]]+DATOS_[[#This Row],[Tot COMPL.SAL Eq]]</f>
        <v>#DIV/0!</v>
      </c>
      <c r="CA1245" s="138" t="e">
        <f aca="false" t="array" ref="CA1245:CA1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5" s="138" t="e">
        <f aca="false">+DATOS_[[#This Row],[TOTAL SALARIO Eq]]+DATOS_[[#This Row],[Tot Extrasalarial Eq]]</f>
        <v>#DIV/0!</v>
      </c>
      <c r="CC1245" s="139" t="n">
        <f aca="false">DATOS_[[#This Row],[S.BASE]]</f>
        <v>0</v>
      </c>
      <c r="CD1245" s="139" t="n">
        <f aca="false">+SUM(DATOS_[[#This Row],[Conc.Sal.01]:[Conc.Sal.30]])</f>
        <v>0</v>
      </c>
      <c r="CE1245" s="139" t="n">
        <f aca="false">+DATOS_[[#This Row],[SALARIO BASE Ef]]+DATOS_[[#This Row],[Tot COMPL.SAL Ef]]</f>
        <v>0</v>
      </c>
      <c r="CF1245" s="139" t="n">
        <f aca="false">+SUM(DATOS_[[#This Row],[C.Extra.01]:[C.Extra.05]])</f>
        <v>0</v>
      </c>
      <c r="CG1245" s="139" t="n">
        <f aca="false">+DATOS_[[#This Row],[TOTAL SALARIO Ef]]+DATOS_[[#This Row],[Tot Extrasalarial Ef]]</f>
        <v>0</v>
      </c>
      <c r="CH1245" s="140" t="n">
        <f aca="false">MIN(IF(DATOS_[[#This Row],[Fecha Fin Contrato]]="",$D$4,DATOS_[[#This Row],[Fecha Fin Contrato]]),$D$4)-MAX(DATOS_[[#This Row],[Fecha de Contratación]],$D$3)+1</f>
        <v>1</v>
      </c>
      <c r="CI1245" s="141" t="str">
        <f aca="false">IF(COUNTIFS(DATOS_[id],DATOS_[[#This Row],[id]])&gt;1,DATOS_[[#This Row],[id]],"")</f>
        <v/>
      </c>
      <c r="CJ1245" s="141" t="n">
        <f aca="false">(Inicio!$G$10-DATOS_[[#This Row],[Fecha Nacimiento]])/365.25</f>
        <v>0</v>
      </c>
      <c r="CK1245" s="141" t="n">
        <f aca="false">(Inicio!$G$10-DATOS_[[#This Row],[Fecha de Antigüedad]])/365.25</f>
        <v>0</v>
      </c>
      <c r="CL1245" s="141" t="e">
        <f aca="false">+VLOOKUP(DATOS_[[#This Row],[Clave de Contrato]],TblTiposContrato13[],3,0)</f>
        <v>#N/A</v>
      </c>
      <c r="CM1245" s="141" t="e">
        <f aca="false">+VLOOKUP(DATOS_[[#This Row],[Clave de Contrato]],TblTiposContrato13[],4,0)</f>
        <v>#N/A</v>
      </c>
      <c r="CN1245" s="141" t="str">
        <f aca="false">VLOOKUP(DATOS_[[#This Row],[Edad]],CONTRATOS!TblRngEdad,2,1)</f>
        <v>20  o menos</v>
      </c>
      <c r="CO1245" s="141" t="str">
        <f aca="false">VLOOKUP(DATOS_[[#This Row],[Antigüedad]],TblRngAntg14[],2,1)</f>
        <v>0 a 1 años</v>
      </c>
    </row>
    <row r="1246" customFormat="false" ht="13.8" hidden="false" customHeight="false" outlineLevel="0" collapsed="false">
      <c r="D1246" s="128"/>
      <c r="E1246" s="129"/>
      <c r="F1246" s="129"/>
      <c r="G1246" s="129"/>
      <c r="H1246" s="130"/>
      <c r="I1246" s="131"/>
      <c r="J1246" s="128"/>
      <c r="K1246" s="132"/>
      <c r="L1246" s="132"/>
      <c r="M1246" s="133"/>
      <c r="N1246" s="133"/>
      <c r="O1246" s="133"/>
      <c r="P1246" s="129"/>
      <c r="Z1246" s="74"/>
      <c r="AA1246" s="75"/>
      <c r="AB1246" s="75"/>
      <c r="AC1246" s="129"/>
      <c r="AD1246" s="134"/>
      <c r="AE1246" s="134"/>
      <c r="AF1246" s="134"/>
      <c r="AG1246" s="134"/>
      <c r="AH1246" s="134"/>
      <c r="AI1246" s="134"/>
      <c r="AJ1246" s="134"/>
      <c r="AK1246" s="134"/>
      <c r="AL1246" s="134"/>
      <c r="AM1246" s="134"/>
      <c r="AN1246" s="134"/>
      <c r="AO1246" s="134"/>
      <c r="AP1246" s="134"/>
      <c r="AQ1246" s="134"/>
      <c r="AR1246" s="134"/>
      <c r="AS1246" s="134"/>
      <c r="AT1246" s="134"/>
      <c r="AU1246" s="134"/>
      <c r="AV1246" s="134"/>
      <c r="AW1246" s="134"/>
      <c r="AX1246" s="134"/>
      <c r="AY1246" s="134"/>
      <c r="AZ1246" s="134"/>
      <c r="BA1246" s="134"/>
      <c r="BB1246" s="134"/>
      <c r="BC1246" s="134"/>
      <c r="BD1246" s="134"/>
      <c r="BE1246" s="134"/>
      <c r="BF1246" s="134"/>
      <c r="BG1246" s="134"/>
      <c r="BH1246" s="134"/>
      <c r="BI1246" s="134"/>
      <c r="BJ1246" s="134"/>
      <c r="BK1246" s="134"/>
      <c r="BL1246" s="134"/>
      <c r="BM1246" s="135"/>
      <c r="BN1246" s="136" t="n">
        <f aca="false">+MAX($D$3,DATOS_[[#This Row],[Fecha Inicio Sit. Contract.]])</f>
        <v>0</v>
      </c>
      <c r="BO1246" s="136" t="n">
        <f aca="false">+MIN($D$4,DATOS_[[#This Row],[Fecha Fin Sit. Contract.]])</f>
        <v>0</v>
      </c>
      <c r="BP1246" s="137" t="n">
        <f aca="false">+DATOS_[[#This Row],[% de jornada]]*IF(DATOS_[[#This Row],[% jornada reducida]]="",1,DATOS_[[#This Row],[% jornada reducida]])</f>
        <v>0</v>
      </c>
      <c r="BQ1246" s="137" t="n">
        <f aca="false">+(DATOS_[[#This Row],[F.fin.cal]]-DATOS_[[#This Row],[F.ini.cal]]+1)/($D$4-$D$3+1)</f>
        <v>1</v>
      </c>
      <c r="BR1246" s="137" t="str">
        <f aca="false">IF(OR(AND(DATOS_[[#This Row],[Fecha Fin Contrato]]&lt;$D$3,DATOS_[[#This Row],[Fecha Fin Contrato]]&lt;&gt;""),DATOS_[[#This Row],[Fecha de Contratación]]&gt;$D$4),"Fuera","Dentro")</f>
        <v>Dentro</v>
      </c>
      <c r="BS1246" s="137" t="str">
        <f aca="false" t="array" ref="BS1246:BS1246">IF(MAX(IF(DATOS_[id]=DATOS_[[#This Row],[id]],DATOS_[F.fin.cal]))=DATOS_[[#This Row],[F.fin.cal]],"Sí","NO")</f>
        <v>Sí</v>
      </c>
      <c r="BT1246" s="137" t="str">
        <f aca="false">IF(AND(DATOS_[[#This Row],[% normaliz]]&lt;&gt;1,DATOS_[[#This Row],[% anualiz]]=1),"Sí","NO")</f>
        <v>Sí</v>
      </c>
      <c r="BU1246" s="137" t="str">
        <f aca="false">IF(AND(DATOS_[[#This Row],[% normaliz]]=1,DATOS_[[#This Row],[% anualiz]]&lt;&gt;1),"Sí","NO")</f>
        <v>NO</v>
      </c>
      <c r="BV1246" s="137" t="str">
        <f aca="false">IF(AND(DATOS_[[#This Row],[% normaliz]]&lt;&gt;1,DATOS_[[#This Row],[% anualiz]]&lt;&gt;1),"Sí","NO")</f>
        <v>NO</v>
      </c>
      <c r="BW1246" s="137" t="str">
        <f aca="false">+IF(DATOS_[[#This Row],[% normaliz]]*DATOS_[[#This Row],[% anualiz]]=1,"NO","Sí")</f>
        <v>Sí</v>
      </c>
      <c r="BX1246" s="138" t="e">
        <f aca="false">(DATOS_[[#This Row],[S.BASE]]*(1/DATOS_[[#This Row],[% normaliz]])*(1/DATOS_[[#This Row],[% anualiz]]))*IF(DATOS_[[#This Row],[Check Equiparado]]="Sí",1,0)</f>
        <v>#DIV/0!</v>
      </c>
      <c r="BY1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6" s="138" t="e">
        <f aca="false">+DATOS_[[#This Row],[SALARIO BASE Eq]]+DATOS_[[#This Row],[Tot COMPL.SAL Eq]]</f>
        <v>#DIV/0!</v>
      </c>
      <c r="CA1246" s="138" t="e">
        <f aca="false" t="array" ref="CA1246:CA1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6" s="138" t="e">
        <f aca="false">+DATOS_[[#This Row],[TOTAL SALARIO Eq]]+DATOS_[[#This Row],[Tot Extrasalarial Eq]]</f>
        <v>#DIV/0!</v>
      </c>
      <c r="CC1246" s="139" t="n">
        <f aca="false">DATOS_[[#This Row],[S.BASE]]</f>
        <v>0</v>
      </c>
      <c r="CD1246" s="139" t="n">
        <f aca="false">+SUM(DATOS_[[#This Row],[Conc.Sal.01]:[Conc.Sal.30]])</f>
        <v>0</v>
      </c>
      <c r="CE1246" s="139" t="n">
        <f aca="false">+DATOS_[[#This Row],[SALARIO BASE Ef]]+DATOS_[[#This Row],[Tot COMPL.SAL Ef]]</f>
        <v>0</v>
      </c>
      <c r="CF1246" s="139" t="n">
        <f aca="false">+SUM(DATOS_[[#This Row],[C.Extra.01]:[C.Extra.05]])</f>
        <v>0</v>
      </c>
      <c r="CG1246" s="139" t="n">
        <f aca="false">+DATOS_[[#This Row],[TOTAL SALARIO Ef]]+DATOS_[[#This Row],[Tot Extrasalarial Ef]]</f>
        <v>0</v>
      </c>
      <c r="CH1246" s="140" t="n">
        <f aca="false">MIN(IF(DATOS_[[#This Row],[Fecha Fin Contrato]]="",$D$4,DATOS_[[#This Row],[Fecha Fin Contrato]]),$D$4)-MAX(DATOS_[[#This Row],[Fecha de Contratación]],$D$3)+1</f>
        <v>1</v>
      </c>
      <c r="CI1246" s="141" t="str">
        <f aca="false">IF(COUNTIFS(DATOS_[id],DATOS_[[#This Row],[id]])&gt;1,DATOS_[[#This Row],[id]],"")</f>
        <v/>
      </c>
      <c r="CJ1246" s="141" t="n">
        <f aca="false">(Inicio!$G$10-DATOS_[[#This Row],[Fecha Nacimiento]])/365.25</f>
        <v>0</v>
      </c>
      <c r="CK1246" s="141" t="n">
        <f aca="false">(Inicio!$G$10-DATOS_[[#This Row],[Fecha de Antigüedad]])/365.25</f>
        <v>0</v>
      </c>
      <c r="CL1246" s="141" t="e">
        <f aca="false">+VLOOKUP(DATOS_[[#This Row],[Clave de Contrato]],TblTiposContrato13[],3,0)</f>
        <v>#N/A</v>
      </c>
      <c r="CM1246" s="141" t="e">
        <f aca="false">+VLOOKUP(DATOS_[[#This Row],[Clave de Contrato]],TblTiposContrato13[],4,0)</f>
        <v>#N/A</v>
      </c>
      <c r="CN1246" s="141" t="str">
        <f aca="false">VLOOKUP(DATOS_[[#This Row],[Edad]],CONTRATOS!TblRngEdad,2,1)</f>
        <v>20  o menos</v>
      </c>
      <c r="CO1246" s="141" t="str">
        <f aca="false">VLOOKUP(DATOS_[[#This Row],[Antigüedad]],TblRngAntg14[],2,1)</f>
        <v>0 a 1 años</v>
      </c>
    </row>
    <row r="1247" customFormat="false" ht="13.8" hidden="false" customHeight="false" outlineLevel="0" collapsed="false">
      <c r="D1247" s="128"/>
      <c r="E1247" s="129"/>
      <c r="F1247" s="129"/>
      <c r="G1247" s="129"/>
      <c r="H1247" s="130"/>
      <c r="I1247" s="131"/>
      <c r="J1247" s="128"/>
      <c r="K1247" s="132"/>
      <c r="L1247" s="132"/>
      <c r="M1247" s="133"/>
      <c r="N1247" s="133"/>
      <c r="O1247" s="133"/>
      <c r="P1247" s="129"/>
      <c r="Z1247" s="74"/>
      <c r="AA1247" s="75"/>
      <c r="AB1247" s="75"/>
      <c r="AC1247" s="129"/>
      <c r="AD1247" s="134"/>
      <c r="AE1247" s="134"/>
      <c r="AF1247" s="134"/>
      <c r="AG1247" s="134"/>
      <c r="AH1247" s="134"/>
      <c r="AI1247" s="134"/>
      <c r="AJ1247" s="134"/>
      <c r="AK1247" s="134"/>
      <c r="AL1247" s="134"/>
      <c r="AM1247" s="134"/>
      <c r="AN1247" s="134"/>
      <c r="AO1247" s="134"/>
      <c r="AP1247" s="134"/>
      <c r="AQ1247" s="134"/>
      <c r="AR1247" s="134"/>
      <c r="AS1247" s="134"/>
      <c r="AT1247" s="134"/>
      <c r="AU1247" s="134"/>
      <c r="AV1247" s="134"/>
      <c r="AW1247" s="134"/>
      <c r="AX1247" s="134"/>
      <c r="AY1247" s="134"/>
      <c r="AZ1247" s="134"/>
      <c r="BA1247" s="134"/>
      <c r="BB1247" s="134"/>
      <c r="BC1247" s="134"/>
      <c r="BD1247" s="134"/>
      <c r="BE1247" s="134"/>
      <c r="BF1247" s="134"/>
      <c r="BG1247" s="134"/>
      <c r="BH1247" s="134"/>
      <c r="BI1247" s="134"/>
      <c r="BJ1247" s="134"/>
      <c r="BK1247" s="134"/>
      <c r="BL1247" s="134"/>
      <c r="BM1247" s="135"/>
      <c r="BN1247" s="136" t="n">
        <f aca="false">+MAX($D$3,DATOS_[[#This Row],[Fecha Inicio Sit. Contract.]])</f>
        <v>0</v>
      </c>
      <c r="BO1247" s="136" t="n">
        <f aca="false">+MIN($D$4,DATOS_[[#This Row],[Fecha Fin Sit. Contract.]])</f>
        <v>0</v>
      </c>
      <c r="BP1247" s="137" t="n">
        <f aca="false">+DATOS_[[#This Row],[% de jornada]]*IF(DATOS_[[#This Row],[% jornada reducida]]="",1,DATOS_[[#This Row],[% jornada reducida]])</f>
        <v>0</v>
      </c>
      <c r="BQ1247" s="137" t="n">
        <f aca="false">+(DATOS_[[#This Row],[F.fin.cal]]-DATOS_[[#This Row],[F.ini.cal]]+1)/($D$4-$D$3+1)</f>
        <v>1</v>
      </c>
      <c r="BR1247" s="137" t="str">
        <f aca="false">IF(OR(AND(DATOS_[[#This Row],[Fecha Fin Contrato]]&lt;$D$3,DATOS_[[#This Row],[Fecha Fin Contrato]]&lt;&gt;""),DATOS_[[#This Row],[Fecha de Contratación]]&gt;$D$4),"Fuera","Dentro")</f>
        <v>Dentro</v>
      </c>
      <c r="BS1247" s="137" t="str">
        <f aca="false" t="array" ref="BS1247:BS1247">IF(MAX(IF(DATOS_[id]=DATOS_[[#This Row],[id]],DATOS_[F.fin.cal]))=DATOS_[[#This Row],[F.fin.cal]],"Sí","NO")</f>
        <v>Sí</v>
      </c>
      <c r="BT1247" s="137" t="str">
        <f aca="false">IF(AND(DATOS_[[#This Row],[% normaliz]]&lt;&gt;1,DATOS_[[#This Row],[% anualiz]]=1),"Sí","NO")</f>
        <v>Sí</v>
      </c>
      <c r="BU1247" s="137" t="str">
        <f aca="false">IF(AND(DATOS_[[#This Row],[% normaliz]]=1,DATOS_[[#This Row],[% anualiz]]&lt;&gt;1),"Sí","NO")</f>
        <v>NO</v>
      </c>
      <c r="BV1247" s="137" t="str">
        <f aca="false">IF(AND(DATOS_[[#This Row],[% normaliz]]&lt;&gt;1,DATOS_[[#This Row],[% anualiz]]&lt;&gt;1),"Sí","NO")</f>
        <v>NO</v>
      </c>
      <c r="BW1247" s="137" t="str">
        <f aca="false">+IF(DATOS_[[#This Row],[% normaliz]]*DATOS_[[#This Row],[% anualiz]]=1,"NO","Sí")</f>
        <v>Sí</v>
      </c>
      <c r="BX1247" s="138" t="e">
        <f aca="false">(DATOS_[[#This Row],[S.BASE]]*(1/DATOS_[[#This Row],[% normaliz]])*(1/DATOS_[[#This Row],[% anualiz]]))*IF(DATOS_[[#This Row],[Check Equiparado]]="Sí",1,0)</f>
        <v>#DIV/0!</v>
      </c>
      <c r="BY1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7" s="138" t="e">
        <f aca="false">+DATOS_[[#This Row],[SALARIO BASE Eq]]+DATOS_[[#This Row],[Tot COMPL.SAL Eq]]</f>
        <v>#DIV/0!</v>
      </c>
      <c r="CA1247" s="138" t="e">
        <f aca="false" t="array" ref="CA1247:CA1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7" s="138" t="e">
        <f aca="false">+DATOS_[[#This Row],[TOTAL SALARIO Eq]]+DATOS_[[#This Row],[Tot Extrasalarial Eq]]</f>
        <v>#DIV/0!</v>
      </c>
      <c r="CC1247" s="139" t="n">
        <f aca="false">DATOS_[[#This Row],[S.BASE]]</f>
        <v>0</v>
      </c>
      <c r="CD1247" s="139" t="n">
        <f aca="false">+SUM(DATOS_[[#This Row],[Conc.Sal.01]:[Conc.Sal.30]])</f>
        <v>0</v>
      </c>
      <c r="CE1247" s="139" t="n">
        <f aca="false">+DATOS_[[#This Row],[SALARIO BASE Ef]]+DATOS_[[#This Row],[Tot COMPL.SAL Ef]]</f>
        <v>0</v>
      </c>
      <c r="CF1247" s="139" t="n">
        <f aca="false">+SUM(DATOS_[[#This Row],[C.Extra.01]:[C.Extra.05]])</f>
        <v>0</v>
      </c>
      <c r="CG1247" s="139" t="n">
        <f aca="false">+DATOS_[[#This Row],[TOTAL SALARIO Ef]]+DATOS_[[#This Row],[Tot Extrasalarial Ef]]</f>
        <v>0</v>
      </c>
      <c r="CH1247" s="140" t="n">
        <f aca="false">MIN(IF(DATOS_[[#This Row],[Fecha Fin Contrato]]="",$D$4,DATOS_[[#This Row],[Fecha Fin Contrato]]),$D$4)-MAX(DATOS_[[#This Row],[Fecha de Contratación]],$D$3)+1</f>
        <v>1</v>
      </c>
      <c r="CI1247" s="141" t="str">
        <f aca="false">IF(COUNTIFS(DATOS_[id],DATOS_[[#This Row],[id]])&gt;1,DATOS_[[#This Row],[id]],"")</f>
        <v/>
      </c>
      <c r="CJ1247" s="141" t="n">
        <f aca="false">(Inicio!$G$10-DATOS_[[#This Row],[Fecha Nacimiento]])/365.25</f>
        <v>0</v>
      </c>
      <c r="CK1247" s="141" t="n">
        <f aca="false">(Inicio!$G$10-DATOS_[[#This Row],[Fecha de Antigüedad]])/365.25</f>
        <v>0</v>
      </c>
      <c r="CL1247" s="141" t="e">
        <f aca="false">+VLOOKUP(DATOS_[[#This Row],[Clave de Contrato]],TblTiposContrato13[],3,0)</f>
        <v>#N/A</v>
      </c>
      <c r="CM1247" s="141" t="e">
        <f aca="false">+VLOOKUP(DATOS_[[#This Row],[Clave de Contrato]],TblTiposContrato13[],4,0)</f>
        <v>#N/A</v>
      </c>
      <c r="CN1247" s="141" t="str">
        <f aca="false">VLOOKUP(DATOS_[[#This Row],[Edad]],CONTRATOS!TblRngEdad,2,1)</f>
        <v>20  o menos</v>
      </c>
      <c r="CO1247" s="141" t="str">
        <f aca="false">VLOOKUP(DATOS_[[#This Row],[Antigüedad]],TblRngAntg14[],2,1)</f>
        <v>0 a 1 años</v>
      </c>
    </row>
    <row r="1248" customFormat="false" ht="13.8" hidden="false" customHeight="false" outlineLevel="0" collapsed="false">
      <c r="D1248" s="128"/>
      <c r="E1248" s="129"/>
      <c r="F1248" s="129"/>
      <c r="G1248" s="129"/>
      <c r="H1248" s="130"/>
      <c r="I1248" s="131"/>
      <c r="J1248" s="128"/>
      <c r="K1248" s="132"/>
      <c r="L1248" s="132"/>
      <c r="M1248" s="133"/>
      <c r="N1248" s="133"/>
      <c r="O1248" s="133"/>
      <c r="P1248" s="129"/>
      <c r="Z1248" s="74"/>
      <c r="AA1248" s="75"/>
      <c r="AB1248" s="75"/>
      <c r="AC1248" s="129"/>
      <c r="AD1248" s="134"/>
      <c r="AE1248" s="134"/>
      <c r="AF1248" s="134"/>
      <c r="AG1248" s="134"/>
      <c r="AH1248" s="134"/>
      <c r="AI1248" s="134"/>
      <c r="AJ1248" s="134"/>
      <c r="AK1248" s="134"/>
      <c r="AL1248" s="134"/>
      <c r="AM1248" s="134"/>
      <c r="AN1248" s="134"/>
      <c r="AO1248" s="134"/>
      <c r="AP1248" s="134"/>
      <c r="AQ1248" s="134"/>
      <c r="AR1248" s="134"/>
      <c r="AS1248" s="134"/>
      <c r="AT1248" s="134"/>
      <c r="AU1248" s="134"/>
      <c r="AV1248" s="134"/>
      <c r="AW1248" s="134"/>
      <c r="AX1248" s="134"/>
      <c r="AY1248" s="134"/>
      <c r="AZ1248" s="134"/>
      <c r="BA1248" s="134"/>
      <c r="BB1248" s="134"/>
      <c r="BC1248" s="134"/>
      <c r="BD1248" s="134"/>
      <c r="BE1248" s="134"/>
      <c r="BF1248" s="134"/>
      <c r="BG1248" s="134"/>
      <c r="BH1248" s="134"/>
      <c r="BI1248" s="134"/>
      <c r="BJ1248" s="134"/>
      <c r="BK1248" s="134"/>
      <c r="BL1248" s="134"/>
      <c r="BM1248" s="135"/>
      <c r="BN1248" s="136" t="n">
        <f aca="false">+MAX($D$3,DATOS_[[#This Row],[Fecha Inicio Sit. Contract.]])</f>
        <v>0</v>
      </c>
      <c r="BO1248" s="136" t="n">
        <f aca="false">+MIN($D$4,DATOS_[[#This Row],[Fecha Fin Sit. Contract.]])</f>
        <v>0</v>
      </c>
      <c r="BP1248" s="137" t="n">
        <f aca="false">+DATOS_[[#This Row],[% de jornada]]*IF(DATOS_[[#This Row],[% jornada reducida]]="",1,DATOS_[[#This Row],[% jornada reducida]])</f>
        <v>0</v>
      </c>
      <c r="BQ1248" s="137" t="n">
        <f aca="false">+(DATOS_[[#This Row],[F.fin.cal]]-DATOS_[[#This Row],[F.ini.cal]]+1)/($D$4-$D$3+1)</f>
        <v>1</v>
      </c>
      <c r="BR1248" s="137" t="str">
        <f aca="false">IF(OR(AND(DATOS_[[#This Row],[Fecha Fin Contrato]]&lt;$D$3,DATOS_[[#This Row],[Fecha Fin Contrato]]&lt;&gt;""),DATOS_[[#This Row],[Fecha de Contratación]]&gt;$D$4),"Fuera","Dentro")</f>
        <v>Dentro</v>
      </c>
      <c r="BS1248" s="137" t="str">
        <f aca="false" t="array" ref="BS1248:BS1248">IF(MAX(IF(DATOS_[id]=DATOS_[[#This Row],[id]],DATOS_[F.fin.cal]))=DATOS_[[#This Row],[F.fin.cal]],"Sí","NO")</f>
        <v>Sí</v>
      </c>
      <c r="BT1248" s="137" t="str">
        <f aca="false">IF(AND(DATOS_[[#This Row],[% normaliz]]&lt;&gt;1,DATOS_[[#This Row],[% anualiz]]=1),"Sí","NO")</f>
        <v>Sí</v>
      </c>
      <c r="BU1248" s="137" t="str">
        <f aca="false">IF(AND(DATOS_[[#This Row],[% normaliz]]=1,DATOS_[[#This Row],[% anualiz]]&lt;&gt;1),"Sí","NO")</f>
        <v>NO</v>
      </c>
      <c r="BV1248" s="137" t="str">
        <f aca="false">IF(AND(DATOS_[[#This Row],[% normaliz]]&lt;&gt;1,DATOS_[[#This Row],[% anualiz]]&lt;&gt;1),"Sí","NO")</f>
        <v>NO</v>
      </c>
      <c r="BW1248" s="137" t="str">
        <f aca="false">+IF(DATOS_[[#This Row],[% normaliz]]*DATOS_[[#This Row],[% anualiz]]=1,"NO","Sí")</f>
        <v>Sí</v>
      </c>
      <c r="BX1248" s="138" t="e">
        <f aca="false">(DATOS_[[#This Row],[S.BASE]]*(1/DATOS_[[#This Row],[% normaliz]])*(1/DATOS_[[#This Row],[% anualiz]]))*IF(DATOS_[[#This Row],[Check Equiparado]]="Sí",1,0)</f>
        <v>#DIV/0!</v>
      </c>
      <c r="BY1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8" s="138" t="e">
        <f aca="false">+DATOS_[[#This Row],[SALARIO BASE Eq]]+DATOS_[[#This Row],[Tot COMPL.SAL Eq]]</f>
        <v>#DIV/0!</v>
      </c>
      <c r="CA1248" s="138" t="e">
        <f aca="false" t="array" ref="CA1248:CA1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8" s="138" t="e">
        <f aca="false">+DATOS_[[#This Row],[TOTAL SALARIO Eq]]+DATOS_[[#This Row],[Tot Extrasalarial Eq]]</f>
        <v>#DIV/0!</v>
      </c>
      <c r="CC1248" s="139" t="n">
        <f aca="false">DATOS_[[#This Row],[S.BASE]]</f>
        <v>0</v>
      </c>
      <c r="CD1248" s="139" t="n">
        <f aca="false">+SUM(DATOS_[[#This Row],[Conc.Sal.01]:[Conc.Sal.30]])</f>
        <v>0</v>
      </c>
      <c r="CE1248" s="139" t="n">
        <f aca="false">+DATOS_[[#This Row],[SALARIO BASE Ef]]+DATOS_[[#This Row],[Tot COMPL.SAL Ef]]</f>
        <v>0</v>
      </c>
      <c r="CF1248" s="139" t="n">
        <f aca="false">+SUM(DATOS_[[#This Row],[C.Extra.01]:[C.Extra.05]])</f>
        <v>0</v>
      </c>
      <c r="CG1248" s="139" t="n">
        <f aca="false">+DATOS_[[#This Row],[TOTAL SALARIO Ef]]+DATOS_[[#This Row],[Tot Extrasalarial Ef]]</f>
        <v>0</v>
      </c>
      <c r="CH1248" s="140" t="n">
        <f aca="false">MIN(IF(DATOS_[[#This Row],[Fecha Fin Contrato]]="",$D$4,DATOS_[[#This Row],[Fecha Fin Contrato]]),$D$4)-MAX(DATOS_[[#This Row],[Fecha de Contratación]],$D$3)+1</f>
        <v>1</v>
      </c>
      <c r="CI1248" s="141" t="str">
        <f aca="false">IF(COUNTIFS(DATOS_[id],DATOS_[[#This Row],[id]])&gt;1,DATOS_[[#This Row],[id]],"")</f>
        <v/>
      </c>
      <c r="CJ1248" s="141" t="n">
        <f aca="false">(Inicio!$G$10-DATOS_[[#This Row],[Fecha Nacimiento]])/365.25</f>
        <v>0</v>
      </c>
      <c r="CK1248" s="141" t="n">
        <f aca="false">(Inicio!$G$10-DATOS_[[#This Row],[Fecha de Antigüedad]])/365.25</f>
        <v>0</v>
      </c>
      <c r="CL1248" s="141" t="e">
        <f aca="false">+VLOOKUP(DATOS_[[#This Row],[Clave de Contrato]],TblTiposContrato13[],3,0)</f>
        <v>#N/A</v>
      </c>
      <c r="CM1248" s="141" t="e">
        <f aca="false">+VLOOKUP(DATOS_[[#This Row],[Clave de Contrato]],TblTiposContrato13[],4,0)</f>
        <v>#N/A</v>
      </c>
      <c r="CN1248" s="141" t="str">
        <f aca="false">VLOOKUP(DATOS_[[#This Row],[Edad]],CONTRATOS!TblRngEdad,2,1)</f>
        <v>20  o menos</v>
      </c>
      <c r="CO1248" s="141" t="str">
        <f aca="false">VLOOKUP(DATOS_[[#This Row],[Antigüedad]],TblRngAntg14[],2,1)</f>
        <v>0 a 1 años</v>
      </c>
    </row>
    <row r="1249" customFormat="false" ht="13.8" hidden="false" customHeight="false" outlineLevel="0" collapsed="false">
      <c r="D1249" s="128"/>
      <c r="E1249" s="129"/>
      <c r="F1249" s="129"/>
      <c r="G1249" s="129"/>
      <c r="H1249" s="130"/>
      <c r="I1249" s="131"/>
      <c r="J1249" s="128"/>
      <c r="K1249" s="132"/>
      <c r="L1249" s="132"/>
      <c r="M1249" s="133"/>
      <c r="N1249" s="133"/>
      <c r="O1249" s="133"/>
      <c r="P1249" s="129"/>
      <c r="Z1249" s="74"/>
      <c r="AA1249" s="75"/>
      <c r="AB1249" s="75"/>
      <c r="AC1249" s="129"/>
      <c r="AD1249" s="134"/>
      <c r="AE1249" s="134"/>
      <c r="AF1249" s="134"/>
      <c r="AG1249" s="134"/>
      <c r="AH1249" s="134"/>
      <c r="AI1249" s="134"/>
      <c r="AJ1249" s="134"/>
      <c r="AK1249" s="134"/>
      <c r="AL1249" s="134"/>
      <c r="AM1249" s="134"/>
      <c r="AN1249" s="134"/>
      <c r="AO1249" s="134"/>
      <c r="AP1249" s="134"/>
      <c r="AQ1249" s="134"/>
      <c r="AR1249" s="134"/>
      <c r="AS1249" s="134"/>
      <c r="AT1249" s="134"/>
      <c r="AU1249" s="134"/>
      <c r="AV1249" s="134"/>
      <c r="AW1249" s="134"/>
      <c r="AX1249" s="134"/>
      <c r="AY1249" s="134"/>
      <c r="AZ1249" s="134"/>
      <c r="BA1249" s="134"/>
      <c r="BB1249" s="134"/>
      <c r="BC1249" s="134"/>
      <c r="BD1249" s="134"/>
      <c r="BE1249" s="134"/>
      <c r="BF1249" s="134"/>
      <c r="BG1249" s="134"/>
      <c r="BH1249" s="134"/>
      <c r="BI1249" s="134"/>
      <c r="BJ1249" s="134"/>
      <c r="BK1249" s="134"/>
      <c r="BL1249" s="134"/>
      <c r="BM1249" s="135"/>
      <c r="BN1249" s="136" t="n">
        <f aca="false">+MAX($D$3,DATOS_[[#This Row],[Fecha Inicio Sit. Contract.]])</f>
        <v>0</v>
      </c>
      <c r="BO1249" s="136" t="n">
        <f aca="false">+MIN($D$4,DATOS_[[#This Row],[Fecha Fin Sit. Contract.]])</f>
        <v>0</v>
      </c>
      <c r="BP1249" s="137" t="n">
        <f aca="false">+DATOS_[[#This Row],[% de jornada]]*IF(DATOS_[[#This Row],[% jornada reducida]]="",1,DATOS_[[#This Row],[% jornada reducida]])</f>
        <v>0</v>
      </c>
      <c r="BQ1249" s="137" t="n">
        <f aca="false">+(DATOS_[[#This Row],[F.fin.cal]]-DATOS_[[#This Row],[F.ini.cal]]+1)/($D$4-$D$3+1)</f>
        <v>1</v>
      </c>
      <c r="BR1249" s="137" t="str">
        <f aca="false">IF(OR(AND(DATOS_[[#This Row],[Fecha Fin Contrato]]&lt;$D$3,DATOS_[[#This Row],[Fecha Fin Contrato]]&lt;&gt;""),DATOS_[[#This Row],[Fecha de Contratación]]&gt;$D$4),"Fuera","Dentro")</f>
        <v>Dentro</v>
      </c>
      <c r="BS1249" s="137" t="str">
        <f aca="false" t="array" ref="BS1249:BS1249">IF(MAX(IF(DATOS_[id]=DATOS_[[#This Row],[id]],DATOS_[F.fin.cal]))=DATOS_[[#This Row],[F.fin.cal]],"Sí","NO")</f>
        <v>Sí</v>
      </c>
      <c r="BT1249" s="137" t="str">
        <f aca="false">IF(AND(DATOS_[[#This Row],[% normaliz]]&lt;&gt;1,DATOS_[[#This Row],[% anualiz]]=1),"Sí","NO")</f>
        <v>Sí</v>
      </c>
      <c r="BU1249" s="137" t="str">
        <f aca="false">IF(AND(DATOS_[[#This Row],[% normaliz]]=1,DATOS_[[#This Row],[% anualiz]]&lt;&gt;1),"Sí","NO")</f>
        <v>NO</v>
      </c>
      <c r="BV1249" s="137" t="str">
        <f aca="false">IF(AND(DATOS_[[#This Row],[% normaliz]]&lt;&gt;1,DATOS_[[#This Row],[% anualiz]]&lt;&gt;1),"Sí","NO")</f>
        <v>NO</v>
      </c>
      <c r="BW1249" s="137" t="str">
        <f aca="false">+IF(DATOS_[[#This Row],[% normaliz]]*DATOS_[[#This Row],[% anualiz]]=1,"NO","Sí")</f>
        <v>Sí</v>
      </c>
      <c r="BX1249" s="138" t="e">
        <f aca="false">(DATOS_[[#This Row],[S.BASE]]*(1/DATOS_[[#This Row],[% normaliz]])*(1/DATOS_[[#This Row],[% anualiz]]))*IF(DATOS_[[#This Row],[Check Equiparado]]="Sí",1,0)</f>
        <v>#DIV/0!</v>
      </c>
      <c r="BY1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9" s="138" t="e">
        <f aca="false">+DATOS_[[#This Row],[SALARIO BASE Eq]]+DATOS_[[#This Row],[Tot COMPL.SAL Eq]]</f>
        <v>#DIV/0!</v>
      </c>
      <c r="CA1249" s="138" t="e">
        <f aca="false" t="array" ref="CA1249:CA1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9" s="138" t="e">
        <f aca="false">+DATOS_[[#This Row],[TOTAL SALARIO Eq]]+DATOS_[[#This Row],[Tot Extrasalarial Eq]]</f>
        <v>#DIV/0!</v>
      </c>
      <c r="CC1249" s="139" t="n">
        <f aca="false">DATOS_[[#This Row],[S.BASE]]</f>
        <v>0</v>
      </c>
      <c r="CD1249" s="139" t="n">
        <f aca="false">+SUM(DATOS_[[#This Row],[Conc.Sal.01]:[Conc.Sal.30]])</f>
        <v>0</v>
      </c>
      <c r="CE1249" s="139" t="n">
        <f aca="false">+DATOS_[[#This Row],[SALARIO BASE Ef]]+DATOS_[[#This Row],[Tot COMPL.SAL Ef]]</f>
        <v>0</v>
      </c>
      <c r="CF1249" s="139" t="n">
        <f aca="false">+SUM(DATOS_[[#This Row],[C.Extra.01]:[C.Extra.05]])</f>
        <v>0</v>
      </c>
      <c r="CG1249" s="139" t="n">
        <f aca="false">+DATOS_[[#This Row],[TOTAL SALARIO Ef]]+DATOS_[[#This Row],[Tot Extrasalarial Ef]]</f>
        <v>0</v>
      </c>
      <c r="CH1249" s="140" t="n">
        <f aca="false">MIN(IF(DATOS_[[#This Row],[Fecha Fin Contrato]]="",$D$4,DATOS_[[#This Row],[Fecha Fin Contrato]]),$D$4)-MAX(DATOS_[[#This Row],[Fecha de Contratación]],$D$3)+1</f>
        <v>1</v>
      </c>
      <c r="CI1249" s="141" t="str">
        <f aca="false">IF(COUNTIFS(DATOS_[id],DATOS_[[#This Row],[id]])&gt;1,DATOS_[[#This Row],[id]],"")</f>
        <v/>
      </c>
      <c r="CJ1249" s="141" t="n">
        <f aca="false">(Inicio!$G$10-DATOS_[[#This Row],[Fecha Nacimiento]])/365.25</f>
        <v>0</v>
      </c>
      <c r="CK1249" s="141" t="n">
        <f aca="false">(Inicio!$G$10-DATOS_[[#This Row],[Fecha de Antigüedad]])/365.25</f>
        <v>0</v>
      </c>
      <c r="CL1249" s="141" t="e">
        <f aca="false">+VLOOKUP(DATOS_[[#This Row],[Clave de Contrato]],TblTiposContrato13[],3,0)</f>
        <v>#N/A</v>
      </c>
      <c r="CM1249" s="141" t="e">
        <f aca="false">+VLOOKUP(DATOS_[[#This Row],[Clave de Contrato]],TblTiposContrato13[],4,0)</f>
        <v>#N/A</v>
      </c>
      <c r="CN1249" s="141" t="str">
        <f aca="false">VLOOKUP(DATOS_[[#This Row],[Edad]],CONTRATOS!TblRngEdad,2,1)</f>
        <v>20  o menos</v>
      </c>
      <c r="CO1249" s="141" t="str">
        <f aca="false">VLOOKUP(DATOS_[[#This Row],[Antigüedad]],TblRngAntg14[],2,1)</f>
        <v>0 a 1 años</v>
      </c>
    </row>
    <row r="1250" customFormat="false" ht="13.8" hidden="false" customHeight="false" outlineLevel="0" collapsed="false">
      <c r="D1250" s="128"/>
      <c r="E1250" s="129"/>
      <c r="F1250" s="129"/>
      <c r="G1250" s="129"/>
      <c r="H1250" s="130"/>
      <c r="I1250" s="131"/>
      <c r="J1250" s="128"/>
      <c r="K1250" s="132"/>
      <c r="L1250" s="132"/>
      <c r="M1250" s="133"/>
      <c r="N1250" s="133"/>
      <c r="O1250" s="133"/>
      <c r="P1250" s="129"/>
      <c r="Z1250" s="74"/>
      <c r="AA1250" s="75"/>
      <c r="AB1250" s="75"/>
      <c r="AC1250" s="129"/>
      <c r="AD1250" s="134"/>
      <c r="AE1250" s="134"/>
      <c r="AF1250" s="134"/>
      <c r="AG1250" s="134"/>
      <c r="AH1250" s="134"/>
      <c r="AI1250" s="134"/>
      <c r="AJ1250" s="134"/>
      <c r="AK1250" s="134"/>
      <c r="AL1250" s="134"/>
      <c r="AM1250" s="134"/>
      <c r="AN1250" s="134"/>
      <c r="AO1250" s="134"/>
      <c r="AP1250" s="134"/>
      <c r="AQ1250" s="134"/>
      <c r="AR1250" s="134"/>
      <c r="AS1250" s="134"/>
      <c r="AT1250" s="134"/>
      <c r="AU1250" s="134"/>
      <c r="AV1250" s="134"/>
      <c r="AW1250" s="134"/>
      <c r="AX1250" s="134"/>
      <c r="AY1250" s="134"/>
      <c r="AZ1250" s="134"/>
      <c r="BA1250" s="134"/>
      <c r="BB1250" s="134"/>
      <c r="BC1250" s="134"/>
      <c r="BD1250" s="134"/>
      <c r="BE1250" s="134"/>
      <c r="BF1250" s="134"/>
      <c r="BG1250" s="134"/>
      <c r="BH1250" s="134"/>
      <c r="BI1250" s="134"/>
      <c r="BJ1250" s="134"/>
      <c r="BK1250" s="134"/>
      <c r="BL1250" s="134"/>
      <c r="BM1250" s="135"/>
      <c r="BN1250" s="136" t="n">
        <f aca="false">+MAX($D$3,DATOS_[[#This Row],[Fecha Inicio Sit. Contract.]])</f>
        <v>0</v>
      </c>
      <c r="BO1250" s="136" t="n">
        <f aca="false">+MIN($D$4,DATOS_[[#This Row],[Fecha Fin Sit. Contract.]])</f>
        <v>0</v>
      </c>
      <c r="BP1250" s="137" t="n">
        <f aca="false">+DATOS_[[#This Row],[% de jornada]]*IF(DATOS_[[#This Row],[% jornada reducida]]="",1,DATOS_[[#This Row],[% jornada reducida]])</f>
        <v>0</v>
      </c>
      <c r="BQ1250" s="137" t="n">
        <f aca="false">+(DATOS_[[#This Row],[F.fin.cal]]-DATOS_[[#This Row],[F.ini.cal]]+1)/($D$4-$D$3+1)</f>
        <v>1</v>
      </c>
      <c r="BR1250" s="137" t="str">
        <f aca="false">IF(OR(AND(DATOS_[[#This Row],[Fecha Fin Contrato]]&lt;$D$3,DATOS_[[#This Row],[Fecha Fin Contrato]]&lt;&gt;""),DATOS_[[#This Row],[Fecha de Contratación]]&gt;$D$4),"Fuera","Dentro")</f>
        <v>Dentro</v>
      </c>
      <c r="BS1250" s="137" t="str">
        <f aca="false" t="array" ref="BS1250:BS1250">IF(MAX(IF(DATOS_[id]=DATOS_[[#This Row],[id]],DATOS_[F.fin.cal]))=DATOS_[[#This Row],[F.fin.cal]],"Sí","NO")</f>
        <v>Sí</v>
      </c>
      <c r="BT1250" s="137" t="str">
        <f aca="false">IF(AND(DATOS_[[#This Row],[% normaliz]]&lt;&gt;1,DATOS_[[#This Row],[% anualiz]]=1),"Sí","NO")</f>
        <v>Sí</v>
      </c>
      <c r="BU1250" s="137" t="str">
        <f aca="false">IF(AND(DATOS_[[#This Row],[% normaliz]]=1,DATOS_[[#This Row],[% anualiz]]&lt;&gt;1),"Sí","NO")</f>
        <v>NO</v>
      </c>
      <c r="BV1250" s="137" t="str">
        <f aca="false">IF(AND(DATOS_[[#This Row],[% normaliz]]&lt;&gt;1,DATOS_[[#This Row],[% anualiz]]&lt;&gt;1),"Sí","NO")</f>
        <v>NO</v>
      </c>
      <c r="BW1250" s="137" t="str">
        <f aca="false">+IF(DATOS_[[#This Row],[% normaliz]]*DATOS_[[#This Row],[% anualiz]]=1,"NO","Sí")</f>
        <v>Sí</v>
      </c>
      <c r="BX1250" s="138" t="e">
        <f aca="false">(DATOS_[[#This Row],[S.BASE]]*(1/DATOS_[[#This Row],[% normaliz]])*(1/DATOS_[[#This Row],[% anualiz]]))*IF(DATOS_[[#This Row],[Check Equiparado]]="Sí",1,0)</f>
        <v>#DIV/0!</v>
      </c>
      <c r="BY1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0" s="138" t="e">
        <f aca="false">+DATOS_[[#This Row],[SALARIO BASE Eq]]+DATOS_[[#This Row],[Tot COMPL.SAL Eq]]</f>
        <v>#DIV/0!</v>
      </c>
      <c r="CA1250" s="138" t="e">
        <f aca="false" t="array" ref="CA1250:CA1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0" s="138" t="e">
        <f aca="false">+DATOS_[[#This Row],[TOTAL SALARIO Eq]]+DATOS_[[#This Row],[Tot Extrasalarial Eq]]</f>
        <v>#DIV/0!</v>
      </c>
      <c r="CC1250" s="139" t="n">
        <f aca="false">DATOS_[[#This Row],[S.BASE]]</f>
        <v>0</v>
      </c>
      <c r="CD1250" s="139" t="n">
        <f aca="false">+SUM(DATOS_[[#This Row],[Conc.Sal.01]:[Conc.Sal.30]])</f>
        <v>0</v>
      </c>
      <c r="CE1250" s="139" t="n">
        <f aca="false">+DATOS_[[#This Row],[SALARIO BASE Ef]]+DATOS_[[#This Row],[Tot COMPL.SAL Ef]]</f>
        <v>0</v>
      </c>
      <c r="CF1250" s="139" t="n">
        <f aca="false">+SUM(DATOS_[[#This Row],[C.Extra.01]:[C.Extra.05]])</f>
        <v>0</v>
      </c>
      <c r="CG1250" s="139" t="n">
        <f aca="false">+DATOS_[[#This Row],[TOTAL SALARIO Ef]]+DATOS_[[#This Row],[Tot Extrasalarial Ef]]</f>
        <v>0</v>
      </c>
      <c r="CH1250" s="140" t="n">
        <f aca="false">MIN(IF(DATOS_[[#This Row],[Fecha Fin Contrato]]="",$D$4,DATOS_[[#This Row],[Fecha Fin Contrato]]),$D$4)-MAX(DATOS_[[#This Row],[Fecha de Contratación]],$D$3)+1</f>
        <v>1</v>
      </c>
      <c r="CI1250" s="141" t="str">
        <f aca="false">IF(COUNTIFS(DATOS_[id],DATOS_[[#This Row],[id]])&gt;1,DATOS_[[#This Row],[id]],"")</f>
        <v/>
      </c>
      <c r="CJ1250" s="141" t="n">
        <f aca="false">(Inicio!$G$10-DATOS_[[#This Row],[Fecha Nacimiento]])/365.25</f>
        <v>0</v>
      </c>
      <c r="CK1250" s="141" t="n">
        <f aca="false">(Inicio!$G$10-DATOS_[[#This Row],[Fecha de Antigüedad]])/365.25</f>
        <v>0</v>
      </c>
      <c r="CL1250" s="141" t="e">
        <f aca="false">+VLOOKUP(DATOS_[[#This Row],[Clave de Contrato]],TblTiposContrato13[],3,0)</f>
        <v>#N/A</v>
      </c>
      <c r="CM1250" s="141" t="e">
        <f aca="false">+VLOOKUP(DATOS_[[#This Row],[Clave de Contrato]],TblTiposContrato13[],4,0)</f>
        <v>#N/A</v>
      </c>
      <c r="CN1250" s="141" t="str">
        <f aca="false">VLOOKUP(DATOS_[[#This Row],[Edad]],CONTRATOS!TblRngEdad,2,1)</f>
        <v>20  o menos</v>
      </c>
      <c r="CO1250" s="141" t="str">
        <f aca="false">VLOOKUP(DATOS_[[#This Row],[Antigüedad]],TblRngAntg14[],2,1)</f>
        <v>0 a 1 años</v>
      </c>
    </row>
    <row r="1251" customFormat="false" ht="13.8" hidden="false" customHeight="false" outlineLevel="0" collapsed="false">
      <c r="D1251" s="128"/>
      <c r="E1251" s="129"/>
      <c r="F1251" s="129"/>
      <c r="G1251" s="129"/>
      <c r="H1251" s="130"/>
      <c r="I1251" s="131"/>
      <c r="J1251" s="128"/>
      <c r="K1251" s="132"/>
      <c r="L1251" s="132"/>
      <c r="M1251" s="133"/>
      <c r="N1251" s="133"/>
      <c r="O1251" s="133"/>
      <c r="P1251" s="129"/>
      <c r="Z1251" s="74"/>
      <c r="AA1251" s="75"/>
      <c r="AB1251" s="75"/>
      <c r="AC1251" s="129"/>
      <c r="AD1251" s="134"/>
      <c r="AE1251" s="134"/>
      <c r="AF1251" s="134"/>
      <c r="AG1251" s="134"/>
      <c r="AH1251" s="134"/>
      <c r="AI1251" s="134"/>
      <c r="AJ1251" s="134"/>
      <c r="AK1251" s="134"/>
      <c r="AL1251" s="134"/>
      <c r="AM1251" s="134"/>
      <c r="AN1251" s="134"/>
      <c r="AO1251" s="134"/>
      <c r="AP1251" s="134"/>
      <c r="AQ1251" s="134"/>
      <c r="AR1251" s="134"/>
      <c r="AS1251" s="134"/>
      <c r="AT1251" s="134"/>
      <c r="AU1251" s="134"/>
      <c r="AV1251" s="134"/>
      <c r="AW1251" s="134"/>
      <c r="AX1251" s="134"/>
      <c r="AY1251" s="134"/>
      <c r="AZ1251" s="134"/>
      <c r="BA1251" s="134"/>
      <c r="BB1251" s="134"/>
      <c r="BC1251" s="134"/>
      <c r="BD1251" s="134"/>
      <c r="BE1251" s="134"/>
      <c r="BF1251" s="134"/>
      <c r="BG1251" s="134"/>
      <c r="BH1251" s="134"/>
      <c r="BI1251" s="134"/>
      <c r="BJ1251" s="134"/>
      <c r="BK1251" s="134"/>
      <c r="BL1251" s="134"/>
      <c r="BM1251" s="135"/>
      <c r="BN1251" s="136" t="n">
        <f aca="false">+MAX($D$3,DATOS_[[#This Row],[Fecha Inicio Sit. Contract.]])</f>
        <v>0</v>
      </c>
      <c r="BO1251" s="136" t="n">
        <f aca="false">+MIN($D$4,DATOS_[[#This Row],[Fecha Fin Sit. Contract.]])</f>
        <v>0</v>
      </c>
      <c r="BP1251" s="137" t="n">
        <f aca="false">+DATOS_[[#This Row],[% de jornada]]*IF(DATOS_[[#This Row],[% jornada reducida]]="",1,DATOS_[[#This Row],[% jornada reducida]])</f>
        <v>0</v>
      </c>
      <c r="BQ1251" s="137" t="n">
        <f aca="false">+(DATOS_[[#This Row],[F.fin.cal]]-DATOS_[[#This Row],[F.ini.cal]]+1)/($D$4-$D$3+1)</f>
        <v>1</v>
      </c>
      <c r="BR1251" s="137" t="str">
        <f aca="false">IF(OR(AND(DATOS_[[#This Row],[Fecha Fin Contrato]]&lt;$D$3,DATOS_[[#This Row],[Fecha Fin Contrato]]&lt;&gt;""),DATOS_[[#This Row],[Fecha de Contratación]]&gt;$D$4),"Fuera","Dentro")</f>
        <v>Dentro</v>
      </c>
      <c r="BS1251" s="137" t="str">
        <f aca="false" t="array" ref="BS1251:BS1251">IF(MAX(IF(DATOS_[id]=DATOS_[[#This Row],[id]],DATOS_[F.fin.cal]))=DATOS_[[#This Row],[F.fin.cal]],"Sí","NO")</f>
        <v>Sí</v>
      </c>
      <c r="BT1251" s="137" t="str">
        <f aca="false">IF(AND(DATOS_[[#This Row],[% normaliz]]&lt;&gt;1,DATOS_[[#This Row],[% anualiz]]=1),"Sí","NO")</f>
        <v>Sí</v>
      </c>
      <c r="BU1251" s="137" t="str">
        <f aca="false">IF(AND(DATOS_[[#This Row],[% normaliz]]=1,DATOS_[[#This Row],[% anualiz]]&lt;&gt;1),"Sí","NO")</f>
        <v>NO</v>
      </c>
      <c r="BV1251" s="137" t="str">
        <f aca="false">IF(AND(DATOS_[[#This Row],[% normaliz]]&lt;&gt;1,DATOS_[[#This Row],[% anualiz]]&lt;&gt;1),"Sí","NO")</f>
        <v>NO</v>
      </c>
      <c r="BW1251" s="137" t="str">
        <f aca="false">+IF(DATOS_[[#This Row],[% normaliz]]*DATOS_[[#This Row],[% anualiz]]=1,"NO","Sí")</f>
        <v>Sí</v>
      </c>
      <c r="BX1251" s="138" t="e">
        <f aca="false">(DATOS_[[#This Row],[S.BASE]]*(1/DATOS_[[#This Row],[% normaliz]])*(1/DATOS_[[#This Row],[% anualiz]]))*IF(DATOS_[[#This Row],[Check Equiparado]]="Sí",1,0)</f>
        <v>#DIV/0!</v>
      </c>
      <c r="BY1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1" s="138" t="e">
        <f aca="false">+DATOS_[[#This Row],[SALARIO BASE Eq]]+DATOS_[[#This Row],[Tot COMPL.SAL Eq]]</f>
        <v>#DIV/0!</v>
      </c>
      <c r="CA1251" s="138" t="e">
        <f aca="false" t="array" ref="CA1251:CA1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1" s="138" t="e">
        <f aca="false">+DATOS_[[#This Row],[TOTAL SALARIO Eq]]+DATOS_[[#This Row],[Tot Extrasalarial Eq]]</f>
        <v>#DIV/0!</v>
      </c>
      <c r="CC1251" s="139" t="n">
        <f aca="false">DATOS_[[#This Row],[S.BASE]]</f>
        <v>0</v>
      </c>
      <c r="CD1251" s="139" t="n">
        <f aca="false">+SUM(DATOS_[[#This Row],[Conc.Sal.01]:[Conc.Sal.30]])</f>
        <v>0</v>
      </c>
      <c r="CE1251" s="139" t="n">
        <f aca="false">+DATOS_[[#This Row],[SALARIO BASE Ef]]+DATOS_[[#This Row],[Tot COMPL.SAL Ef]]</f>
        <v>0</v>
      </c>
      <c r="CF1251" s="139" t="n">
        <f aca="false">+SUM(DATOS_[[#This Row],[C.Extra.01]:[C.Extra.05]])</f>
        <v>0</v>
      </c>
      <c r="CG1251" s="139" t="n">
        <f aca="false">+DATOS_[[#This Row],[TOTAL SALARIO Ef]]+DATOS_[[#This Row],[Tot Extrasalarial Ef]]</f>
        <v>0</v>
      </c>
      <c r="CH1251" s="140" t="n">
        <f aca="false">MIN(IF(DATOS_[[#This Row],[Fecha Fin Contrato]]="",$D$4,DATOS_[[#This Row],[Fecha Fin Contrato]]),$D$4)-MAX(DATOS_[[#This Row],[Fecha de Contratación]],$D$3)+1</f>
        <v>1</v>
      </c>
      <c r="CI1251" s="141" t="str">
        <f aca="false">IF(COUNTIFS(DATOS_[id],DATOS_[[#This Row],[id]])&gt;1,DATOS_[[#This Row],[id]],"")</f>
        <v/>
      </c>
      <c r="CJ1251" s="141" t="n">
        <f aca="false">(Inicio!$G$10-DATOS_[[#This Row],[Fecha Nacimiento]])/365.25</f>
        <v>0</v>
      </c>
      <c r="CK1251" s="141" t="n">
        <f aca="false">(Inicio!$G$10-DATOS_[[#This Row],[Fecha de Antigüedad]])/365.25</f>
        <v>0</v>
      </c>
      <c r="CL1251" s="141" t="e">
        <f aca="false">+VLOOKUP(DATOS_[[#This Row],[Clave de Contrato]],TblTiposContrato13[],3,0)</f>
        <v>#N/A</v>
      </c>
      <c r="CM1251" s="141" t="e">
        <f aca="false">+VLOOKUP(DATOS_[[#This Row],[Clave de Contrato]],TblTiposContrato13[],4,0)</f>
        <v>#N/A</v>
      </c>
      <c r="CN1251" s="141" t="str">
        <f aca="false">VLOOKUP(DATOS_[[#This Row],[Edad]],CONTRATOS!TblRngEdad,2,1)</f>
        <v>20  o menos</v>
      </c>
      <c r="CO1251" s="141" t="str">
        <f aca="false">VLOOKUP(DATOS_[[#This Row],[Antigüedad]],TblRngAntg14[],2,1)</f>
        <v>0 a 1 años</v>
      </c>
    </row>
    <row r="1252" customFormat="false" ht="13.8" hidden="false" customHeight="false" outlineLevel="0" collapsed="false">
      <c r="D1252" s="128"/>
      <c r="E1252" s="129"/>
      <c r="F1252" s="129"/>
      <c r="G1252" s="129"/>
      <c r="H1252" s="130"/>
      <c r="I1252" s="131"/>
      <c r="J1252" s="128"/>
      <c r="K1252" s="132"/>
      <c r="L1252" s="132"/>
      <c r="M1252" s="133"/>
      <c r="N1252" s="133"/>
      <c r="O1252" s="133"/>
      <c r="P1252" s="129"/>
      <c r="Z1252" s="74"/>
      <c r="AA1252" s="75"/>
      <c r="AB1252" s="75"/>
      <c r="AC1252" s="129"/>
      <c r="AD1252" s="134"/>
      <c r="AE1252" s="134"/>
      <c r="AF1252" s="134"/>
      <c r="AG1252" s="134"/>
      <c r="AH1252" s="134"/>
      <c r="AI1252" s="134"/>
      <c r="AJ1252" s="134"/>
      <c r="AK1252" s="134"/>
      <c r="AL1252" s="134"/>
      <c r="AM1252" s="134"/>
      <c r="AN1252" s="134"/>
      <c r="AO1252" s="134"/>
      <c r="AP1252" s="134"/>
      <c r="AQ1252" s="134"/>
      <c r="AR1252" s="134"/>
      <c r="AS1252" s="134"/>
      <c r="AT1252" s="134"/>
      <c r="AU1252" s="134"/>
      <c r="AV1252" s="134"/>
      <c r="AW1252" s="134"/>
      <c r="AX1252" s="134"/>
      <c r="AY1252" s="134"/>
      <c r="AZ1252" s="134"/>
      <c r="BA1252" s="134"/>
      <c r="BB1252" s="134"/>
      <c r="BC1252" s="134"/>
      <c r="BD1252" s="134"/>
      <c r="BE1252" s="134"/>
      <c r="BF1252" s="134"/>
      <c r="BG1252" s="134"/>
      <c r="BH1252" s="134"/>
      <c r="BI1252" s="134"/>
      <c r="BJ1252" s="134"/>
      <c r="BK1252" s="134"/>
      <c r="BL1252" s="134"/>
      <c r="BM1252" s="135"/>
      <c r="BN1252" s="136" t="n">
        <f aca="false">+MAX($D$3,DATOS_[[#This Row],[Fecha Inicio Sit. Contract.]])</f>
        <v>0</v>
      </c>
      <c r="BO1252" s="136" t="n">
        <f aca="false">+MIN($D$4,DATOS_[[#This Row],[Fecha Fin Sit. Contract.]])</f>
        <v>0</v>
      </c>
      <c r="BP1252" s="137" t="n">
        <f aca="false">+DATOS_[[#This Row],[% de jornada]]*IF(DATOS_[[#This Row],[% jornada reducida]]="",1,DATOS_[[#This Row],[% jornada reducida]])</f>
        <v>0</v>
      </c>
      <c r="BQ1252" s="137" t="n">
        <f aca="false">+(DATOS_[[#This Row],[F.fin.cal]]-DATOS_[[#This Row],[F.ini.cal]]+1)/($D$4-$D$3+1)</f>
        <v>1</v>
      </c>
      <c r="BR1252" s="137" t="str">
        <f aca="false">IF(OR(AND(DATOS_[[#This Row],[Fecha Fin Contrato]]&lt;$D$3,DATOS_[[#This Row],[Fecha Fin Contrato]]&lt;&gt;""),DATOS_[[#This Row],[Fecha de Contratación]]&gt;$D$4),"Fuera","Dentro")</f>
        <v>Dentro</v>
      </c>
      <c r="BS1252" s="137" t="str">
        <f aca="false" t="array" ref="BS1252:BS1252">IF(MAX(IF(DATOS_[id]=DATOS_[[#This Row],[id]],DATOS_[F.fin.cal]))=DATOS_[[#This Row],[F.fin.cal]],"Sí","NO")</f>
        <v>Sí</v>
      </c>
      <c r="BT1252" s="137" t="str">
        <f aca="false">IF(AND(DATOS_[[#This Row],[% normaliz]]&lt;&gt;1,DATOS_[[#This Row],[% anualiz]]=1),"Sí","NO")</f>
        <v>Sí</v>
      </c>
      <c r="BU1252" s="137" t="str">
        <f aca="false">IF(AND(DATOS_[[#This Row],[% normaliz]]=1,DATOS_[[#This Row],[% anualiz]]&lt;&gt;1),"Sí","NO")</f>
        <v>NO</v>
      </c>
      <c r="BV1252" s="137" t="str">
        <f aca="false">IF(AND(DATOS_[[#This Row],[% normaliz]]&lt;&gt;1,DATOS_[[#This Row],[% anualiz]]&lt;&gt;1),"Sí","NO")</f>
        <v>NO</v>
      </c>
      <c r="BW1252" s="137" t="str">
        <f aca="false">+IF(DATOS_[[#This Row],[% normaliz]]*DATOS_[[#This Row],[% anualiz]]=1,"NO","Sí")</f>
        <v>Sí</v>
      </c>
      <c r="BX1252" s="138" t="e">
        <f aca="false">(DATOS_[[#This Row],[S.BASE]]*(1/DATOS_[[#This Row],[% normaliz]])*(1/DATOS_[[#This Row],[% anualiz]]))*IF(DATOS_[[#This Row],[Check Equiparado]]="Sí",1,0)</f>
        <v>#DIV/0!</v>
      </c>
      <c r="BY1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2" s="138" t="e">
        <f aca="false">+DATOS_[[#This Row],[SALARIO BASE Eq]]+DATOS_[[#This Row],[Tot COMPL.SAL Eq]]</f>
        <v>#DIV/0!</v>
      </c>
      <c r="CA1252" s="138" t="e">
        <f aca="false" t="array" ref="CA1252:CA1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2" s="138" t="e">
        <f aca="false">+DATOS_[[#This Row],[TOTAL SALARIO Eq]]+DATOS_[[#This Row],[Tot Extrasalarial Eq]]</f>
        <v>#DIV/0!</v>
      </c>
      <c r="CC1252" s="139" t="n">
        <f aca="false">DATOS_[[#This Row],[S.BASE]]</f>
        <v>0</v>
      </c>
      <c r="CD1252" s="139" t="n">
        <f aca="false">+SUM(DATOS_[[#This Row],[Conc.Sal.01]:[Conc.Sal.30]])</f>
        <v>0</v>
      </c>
      <c r="CE1252" s="139" t="n">
        <f aca="false">+DATOS_[[#This Row],[SALARIO BASE Ef]]+DATOS_[[#This Row],[Tot COMPL.SAL Ef]]</f>
        <v>0</v>
      </c>
      <c r="CF1252" s="139" t="n">
        <f aca="false">+SUM(DATOS_[[#This Row],[C.Extra.01]:[C.Extra.05]])</f>
        <v>0</v>
      </c>
      <c r="CG1252" s="139" t="n">
        <f aca="false">+DATOS_[[#This Row],[TOTAL SALARIO Ef]]+DATOS_[[#This Row],[Tot Extrasalarial Ef]]</f>
        <v>0</v>
      </c>
      <c r="CH1252" s="140" t="n">
        <f aca="false">MIN(IF(DATOS_[[#This Row],[Fecha Fin Contrato]]="",$D$4,DATOS_[[#This Row],[Fecha Fin Contrato]]),$D$4)-MAX(DATOS_[[#This Row],[Fecha de Contratación]],$D$3)+1</f>
        <v>1</v>
      </c>
      <c r="CI1252" s="141" t="str">
        <f aca="false">IF(COUNTIFS(DATOS_[id],DATOS_[[#This Row],[id]])&gt;1,DATOS_[[#This Row],[id]],"")</f>
        <v/>
      </c>
      <c r="CJ1252" s="141" t="n">
        <f aca="false">(Inicio!$G$10-DATOS_[[#This Row],[Fecha Nacimiento]])/365.25</f>
        <v>0</v>
      </c>
      <c r="CK1252" s="141" t="n">
        <f aca="false">(Inicio!$G$10-DATOS_[[#This Row],[Fecha de Antigüedad]])/365.25</f>
        <v>0</v>
      </c>
      <c r="CL1252" s="141" t="e">
        <f aca="false">+VLOOKUP(DATOS_[[#This Row],[Clave de Contrato]],TblTiposContrato13[],3,0)</f>
        <v>#N/A</v>
      </c>
      <c r="CM1252" s="141" t="e">
        <f aca="false">+VLOOKUP(DATOS_[[#This Row],[Clave de Contrato]],TblTiposContrato13[],4,0)</f>
        <v>#N/A</v>
      </c>
      <c r="CN1252" s="141" t="str">
        <f aca="false">VLOOKUP(DATOS_[[#This Row],[Edad]],CONTRATOS!TblRngEdad,2,1)</f>
        <v>20  o menos</v>
      </c>
      <c r="CO1252" s="141" t="str">
        <f aca="false">VLOOKUP(DATOS_[[#This Row],[Antigüedad]],TblRngAntg14[],2,1)</f>
        <v>0 a 1 años</v>
      </c>
    </row>
    <row r="1253" customFormat="false" ht="13.8" hidden="false" customHeight="false" outlineLevel="0" collapsed="false">
      <c r="D1253" s="128"/>
      <c r="E1253" s="129"/>
      <c r="F1253" s="129"/>
      <c r="G1253" s="129"/>
      <c r="H1253" s="130"/>
      <c r="I1253" s="131"/>
      <c r="J1253" s="128"/>
      <c r="K1253" s="132"/>
      <c r="L1253" s="132"/>
      <c r="M1253" s="133"/>
      <c r="N1253" s="133"/>
      <c r="O1253" s="133"/>
      <c r="P1253" s="129"/>
      <c r="Z1253" s="74"/>
      <c r="AA1253" s="75"/>
      <c r="AB1253" s="75"/>
      <c r="AC1253" s="129"/>
      <c r="AD1253" s="134"/>
      <c r="AE1253" s="134"/>
      <c r="AF1253" s="134"/>
      <c r="AG1253" s="134"/>
      <c r="AH1253" s="134"/>
      <c r="AI1253" s="134"/>
      <c r="AJ1253" s="134"/>
      <c r="AK1253" s="134"/>
      <c r="AL1253" s="134"/>
      <c r="AM1253" s="134"/>
      <c r="AN1253" s="134"/>
      <c r="AO1253" s="134"/>
      <c r="AP1253" s="134"/>
      <c r="AQ1253" s="134"/>
      <c r="AR1253" s="134"/>
      <c r="AS1253" s="134"/>
      <c r="AT1253" s="134"/>
      <c r="AU1253" s="134"/>
      <c r="AV1253" s="134"/>
      <c r="AW1253" s="134"/>
      <c r="AX1253" s="134"/>
      <c r="AY1253" s="134"/>
      <c r="AZ1253" s="134"/>
      <c r="BA1253" s="134"/>
      <c r="BB1253" s="134"/>
      <c r="BC1253" s="134"/>
      <c r="BD1253" s="134"/>
      <c r="BE1253" s="134"/>
      <c r="BF1253" s="134"/>
      <c r="BG1253" s="134"/>
      <c r="BH1253" s="134"/>
      <c r="BI1253" s="134"/>
      <c r="BJ1253" s="134"/>
      <c r="BK1253" s="134"/>
      <c r="BL1253" s="134"/>
      <c r="BM1253" s="135"/>
      <c r="BN1253" s="136" t="n">
        <f aca="false">+MAX($D$3,DATOS_[[#This Row],[Fecha Inicio Sit. Contract.]])</f>
        <v>0</v>
      </c>
      <c r="BO1253" s="136" t="n">
        <f aca="false">+MIN($D$4,DATOS_[[#This Row],[Fecha Fin Sit. Contract.]])</f>
        <v>0</v>
      </c>
      <c r="BP1253" s="137" t="n">
        <f aca="false">+DATOS_[[#This Row],[% de jornada]]*IF(DATOS_[[#This Row],[% jornada reducida]]="",1,DATOS_[[#This Row],[% jornada reducida]])</f>
        <v>0</v>
      </c>
      <c r="BQ1253" s="137" t="n">
        <f aca="false">+(DATOS_[[#This Row],[F.fin.cal]]-DATOS_[[#This Row],[F.ini.cal]]+1)/($D$4-$D$3+1)</f>
        <v>1</v>
      </c>
      <c r="BR1253" s="137" t="str">
        <f aca="false">IF(OR(AND(DATOS_[[#This Row],[Fecha Fin Contrato]]&lt;$D$3,DATOS_[[#This Row],[Fecha Fin Contrato]]&lt;&gt;""),DATOS_[[#This Row],[Fecha de Contratación]]&gt;$D$4),"Fuera","Dentro")</f>
        <v>Dentro</v>
      </c>
      <c r="BS1253" s="137" t="str">
        <f aca="false" t="array" ref="BS1253:BS1253">IF(MAX(IF(DATOS_[id]=DATOS_[[#This Row],[id]],DATOS_[F.fin.cal]))=DATOS_[[#This Row],[F.fin.cal]],"Sí","NO")</f>
        <v>Sí</v>
      </c>
      <c r="BT1253" s="137" t="str">
        <f aca="false">IF(AND(DATOS_[[#This Row],[% normaliz]]&lt;&gt;1,DATOS_[[#This Row],[% anualiz]]=1),"Sí","NO")</f>
        <v>Sí</v>
      </c>
      <c r="BU1253" s="137" t="str">
        <f aca="false">IF(AND(DATOS_[[#This Row],[% normaliz]]=1,DATOS_[[#This Row],[% anualiz]]&lt;&gt;1),"Sí","NO")</f>
        <v>NO</v>
      </c>
      <c r="BV1253" s="137" t="str">
        <f aca="false">IF(AND(DATOS_[[#This Row],[% normaliz]]&lt;&gt;1,DATOS_[[#This Row],[% anualiz]]&lt;&gt;1),"Sí","NO")</f>
        <v>NO</v>
      </c>
      <c r="BW1253" s="137" t="str">
        <f aca="false">+IF(DATOS_[[#This Row],[% normaliz]]*DATOS_[[#This Row],[% anualiz]]=1,"NO","Sí")</f>
        <v>Sí</v>
      </c>
      <c r="BX1253" s="138" t="e">
        <f aca="false">(DATOS_[[#This Row],[S.BASE]]*(1/DATOS_[[#This Row],[% normaliz]])*(1/DATOS_[[#This Row],[% anualiz]]))*IF(DATOS_[[#This Row],[Check Equiparado]]="Sí",1,0)</f>
        <v>#DIV/0!</v>
      </c>
      <c r="BY1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3" s="138" t="e">
        <f aca="false">+DATOS_[[#This Row],[SALARIO BASE Eq]]+DATOS_[[#This Row],[Tot COMPL.SAL Eq]]</f>
        <v>#DIV/0!</v>
      </c>
      <c r="CA1253" s="138" t="e">
        <f aca="false" t="array" ref="CA1253:CA1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3" s="138" t="e">
        <f aca="false">+DATOS_[[#This Row],[TOTAL SALARIO Eq]]+DATOS_[[#This Row],[Tot Extrasalarial Eq]]</f>
        <v>#DIV/0!</v>
      </c>
      <c r="CC1253" s="139" t="n">
        <f aca="false">DATOS_[[#This Row],[S.BASE]]</f>
        <v>0</v>
      </c>
      <c r="CD1253" s="139" t="n">
        <f aca="false">+SUM(DATOS_[[#This Row],[Conc.Sal.01]:[Conc.Sal.30]])</f>
        <v>0</v>
      </c>
      <c r="CE1253" s="139" t="n">
        <f aca="false">+DATOS_[[#This Row],[SALARIO BASE Ef]]+DATOS_[[#This Row],[Tot COMPL.SAL Ef]]</f>
        <v>0</v>
      </c>
      <c r="CF1253" s="139" t="n">
        <f aca="false">+SUM(DATOS_[[#This Row],[C.Extra.01]:[C.Extra.05]])</f>
        <v>0</v>
      </c>
      <c r="CG1253" s="139" t="n">
        <f aca="false">+DATOS_[[#This Row],[TOTAL SALARIO Ef]]+DATOS_[[#This Row],[Tot Extrasalarial Ef]]</f>
        <v>0</v>
      </c>
      <c r="CH1253" s="140" t="n">
        <f aca="false">MIN(IF(DATOS_[[#This Row],[Fecha Fin Contrato]]="",$D$4,DATOS_[[#This Row],[Fecha Fin Contrato]]),$D$4)-MAX(DATOS_[[#This Row],[Fecha de Contratación]],$D$3)+1</f>
        <v>1</v>
      </c>
      <c r="CI1253" s="141" t="str">
        <f aca="false">IF(COUNTIFS(DATOS_[id],DATOS_[[#This Row],[id]])&gt;1,DATOS_[[#This Row],[id]],"")</f>
        <v/>
      </c>
      <c r="CJ1253" s="141" t="n">
        <f aca="false">(Inicio!$G$10-DATOS_[[#This Row],[Fecha Nacimiento]])/365.25</f>
        <v>0</v>
      </c>
      <c r="CK1253" s="141" t="n">
        <f aca="false">(Inicio!$G$10-DATOS_[[#This Row],[Fecha de Antigüedad]])/365.25</f>
        <v>0</v>
      </c>
      <c r="CL1253" s="141" t="e">
        <f aca="false">+VLOOKUP(DATOS_[[#This Row],[Clave de Contrato]],TblTiposContrato13[],3,0)</f>
        <v>#N/A</v>
      </c>
      <c r="CM1253" s="141" t="e">
        <f aca="false">+VLOOKUP(DATOS_[[#This Row],[Clave de Contrato]],TblTiposContrato13[],4,0)</f>
        <v>#N/A</v>
      </c>
      <c r="CN1253" s="141" t="str">
        <f aca="false">VLOOKUP(DATOS_[[#This Row],[Edad]],CONTRATOS!TblRngEdad,2,1)</f>
        <v>20  o menos</v>
      </c>
      <c r="CO1253" s="141" t="str">
        <f aca="false">VLOOKUP(DATOS_[[#This Row],[Antigüedad]],TblRngAntg14[],2,1)</f>
        <v>0 a 1 años</v>
      </c>
    </row>
    <row r="1254" customFormat="false" ht="13.8" hidden="false" customHeight="false" outlineLevel="0" collapsed="false">
      <c r="D1254" s="128"/>
      <c r="E1254" s="129"/>
      <c r="F1254" s="129"/>
      <c r="G1254" s="129"/>
      <c r="H1254" s="130"/>
      <c r="I1254" s="131"/>
      <c r="J1254" s="128"/>
      <c r="K1254" s="132"/>
      <c r="L1254" s="132"/>
      <c r="M1254" s="133"/>
      <c r="N1254" s="133"/>
      <c r="O1254" s="133"/>
      <c r="P1254" s="129"/>
      <c r="Z1254" s="74"/>
      <c r="AA1254" s="75"/>
      <c r="AB1254" s="75"/>
      <c r="AC1254" s="129"/>
      <c r="AD1254" s="134"/>
      <c r="AE1254" s="134"/>
      <c r="AF1254" s="134"/>
      <c r="AG1254" s="134"/>
      <c r="AH1254" s="134"/>
      <c r="AI1254" s="134"/>
      <c r="AJ1254" s="134"/>
      <c r="AK1254" s="134"/>
      <c r="AL1254" s="134"/>
      <c r="AM1254" s="134"/>
      <c r="AN1254" s="134"/>
      <c r="AO1254" s="134"/>
      <c r="AP1254" s="134"/>
      <c r="AQ1254" s="134"/>
      <c r="AR1254" s="134"/>
      <c r="AS1254" s="134"/>
      <c r="AT1254" s="134"/>
      <c r="AU1254" s="134"/>
      <c r="AV1254" s="134"/>
      <c r="AW1254" s="134"/>
      <c r="AX1254" s="134"/>
      <c r="AY1254" s="134"/>
      <c r="AZ1254" s="134"/>
      <c r="BA1254" s="134"/>
      <c r="BB1254" s="134"/>
      <c r="BC1254" s="134"/>
      <c r="BD1254" s="134"/>
      <c r="BE1254" s="134"/>
      <c r="BF1254" s="134"/>
      <c r="BG1254" s="134"/>
      <c r="BH1254" s="134"/>
      <c r="BI1254" s="134"/>
      <c r="BJ1254" s="134"/>
      <c r="BK1254" s="134"/>
      <c r="BL1254" s="134"/>
      <c r="BM1254" s="135"/>
      <c r="BN1254" s="136" t="n">
        <f aca="false">+MAX($D$3,DATOS_[[#This Row],[Fecha Inicio Sit. Contract.]])</f>
        <v>0</v>
      </c>
      <c r="BO1254" s="136" t="n">
        <f aca="false">+MIN($D$4,DATOS_[[#This Row],[Fecha Fin Sit. Contract.]])</f>
        <v>0</v>
      </c>
      <c r="BP1254" s="137" t="n">
        <f aca="false">+DATOS_[[#This Row],[% de jornada]]*IF(DATOS_[[#This Row],[% jornada reducida]]="",1,DATOS_[[#This Row],[% jornada reducida]])</f>
        <v>0</v>
      </c>
      <c r="BQ1254" s="137" t="n">
        <f aca="false">+(DATOS_[[#This Row],[F.fin.cal]]-DATOS_[[#This Row],[F.ini.cal]]+1)/($D$4-$D$3+1)</f>
        <v>1</v>
      </c>
      <c r="BR1254" s="137" t="str">
        <f aca="false">IF(OR(AND(DATOS_[[#This Row],[Fecha Fin Contrato]]&lt;$D$3,DATOS_[[#This Row],[Fecha Fin Contrato]]&lt;&gt;""),DATOS_[[#This Row],[Fecha de Contratación]]&gt;$D$4),"Fuera","Dentro")</f>
        <v>Dentro</v>
      </c>
      <c r="BS1254" s="137" t="str">
        <f aca="false" t="array" ref="BS1254:BS1254">IF(MAX(IF(DATOS_[id]=DATOS_[[#This Row],[id]],DATOS_[F.fin.cal]))=DATOS_[[#This Row],[F.fin.cal]],"Sí","NO")</f>
        <v>Sí</v>
      </c>
      <c r="BT1254" s="137" t="str">
        <f aca="false">IF(AND(DATOS_[[#This Row],[% normaliz]]&lt;&gt;1,DATOS_[[#This Row],[% anualiz]]=1),"Sí","NO")</f>
        <v>Sí</v>
      </c>
      <c r="BU1254" s="137" t="str">
        <f aca="false">IF(AND(DATOS_[[#This Row],[% normaliz]]=1,DATOS_[[#This Row],[% anualiz]]&lt;&gt;1),"Sí","NO")</f>
        <v>NO</v>
      </c>
      <c r="BV1254" s="137" t="str">
        <f aca="false">IF(AND(DATOS_[[#This Row],[% normaliz]]&lt;&gt;1,DATOS_[[#This Row],[% anualiz]]&lt;&gt;1),"Sí","NO")</f>
        <v>NO</v>
      </c>
      <c r="BW1254" s="137" t="str">
        <f aca="false">+IF(DATOS_[[#This Row],[% normaliz]]*DATOS_[[#This Row],[% anualiz]]=1,"NO","Sí")</f>
        <v>Sí</v>
      </c>
      <c r="BX1254" s="138" t="e">
        <f aca="false">(DATOS_[[#This Row],[S.BASE]]*(1/DATOS_[[#This Row],[% normaliz]])*(1/DATOS_[[#This Row],[% anualiz]]))*IF(DATOS_[[#This Row],[Check Equiparado]]="Sí",1,0)</f>
        <v>#DIV/0!</v>
      </c>
      <c r="BY1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4" s="138" t="e">
        <f aca="false">+DATOS_[[#This Row],[SALARIO BASE Eq]]+DATOS_[[#This Row],[Tot COMPL.SAL Eq]]</f>
        <v>#DIV/0!</v>
      </c>
      <c r="CA1254" s="138" t="e">
        <f aca="false" t="array" ref="CA1254:CA1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4" s="138" t="e">
        <f aca="false">+DATOS_[[#This Row],[TOTAL SALARIO Eq]]+DATOS_[[#This Row],[Tot Extrasalarial Eq]]</f>
        <v>#DIV/0!</v>
      </c>
      <c r="CC1254" s="139" t="n">
        <f aca="false">DATOS_[[#This Row],[S.BASE]]</f>
        <v>0</v>
      </c>
      <c r="CD1254" s="139" t="n">
        <f aca="false">+SUM(DATOS_[[#This Row],[Conc.Sal.01]:[Conc.Sal.30]])</f>
        <v>0</v>
      </c>
      <c r="CE1254" s="139" t="n">
        <f aca="false">+DATOS_[[#This Row],[SALARIO BASE Ef]]+DATOS_[[#This Row],[Tot COMPL.SAL Ef]]</f>
        <v>0</v>
      </c>
      <c r="CF1254" s="139" t="n">
        <f aca="false">+SUM(DATOS_[[#This Row],[C.Extra.01]:[C.Extra.05]])</f>
        <v>0</v>
      </c>
      <c r="CG1254" s="139" t="n">
        <f aca="false">+DATOS_[[#This Row],[TOTAL SALARIO Ef]]+DATOS_[[#This Row],[Tot Extrasalarial Ef]]</f>
        <v>0</v>
      </c>
      <c r="CH1254" s="140" t="n">
        <f aca="false">MIN(IF(DATOS_[[#This Row],[Fecha Fin Contrato]]="",$D$4,DATOS_[[#This Row],[Fecha Fin Contrato]]),$D$4)-MAX(DATOS_[[#This Row],[Fecha de Contratación]],$D$3)+1</f>
        <v>1</v>
      </c>
      <c r="CI1254" s="141" t="str">
        <f aca="false">IF(COUNTIFS(DATOS_[id],DATOS_[[#This Row],[id]])&gt;1,DATOS_[[#This Row],[id]],"")</f>
        <v/>
      </c>
      <c r="CJ1254" s="141" t="n">
        <f aca="false">(Inicio!$G$10-DATOS_[[#This Row],[Fecha Nacimiento]])/365.25</f>
        <v>0</v>
      </c>
      <c r="CK1254" s="141" t="n">
        <f aca="false">(Inicio!$G$10-DATOS_[[#This Row],[Fecha de Antigüedad]])/365.25</f>
        <v>0</v>
      </c>
      <c r="CL1254" s="141" t="e">
        <f aca="false">+VLOOKUP(DATOS_[[#This Row],[Clave de Contrato]],TblTiposContrato13[],3,0)</f>
        <v>#N/A</v>
      </c>
      <c r="CM1254" s="141" t="e">
        <f aca="false">+VLOOKUP(DATOS_[[#This Row],[Clave de Contrato]],TblTiposContrato13[],4,0)</f>
        <v>#N/A</v>
      </c>
      <c r="CN1254" s="141" t="str">
        <f aca="false">VLOOKUP(DATOS_[[#This Row],[Edad]],CONTRATOS!TblRngEdad,2,1)</f>
        <v>20  o menos</v>
      </c>
      <c r="CO1254" s="141" t="str">
        <f aca="false">VLOOKUP(DATOS_[[#This Row],[Antigüedad]],TblRngAntg14[],2,1)</f>
        <v>0 a 1 años</v>
      </c>
    </row>
    <row r="1255" customFormat="false" ht="13.8" hidden="false" customHeight="false" outlineLevel="0" collapsed="false">
      <c r="D1255" s="128"/>
      <c r="E1255" s="129"/>
      <c r="F1255" s="129"/>
      <c r="G1255" s="129"/>
      <c r="H1255" s="130"/>
      <c r="I1255" s="131"/>
      <c r="J1255" s="128"/>
      <c r="K1255" s="132"/>
      <c r="L1255" s="132"/>
      <c r="M1255" s="133"/>
      <c r="N1255" s="133"/>
      <c r="O1255" s="133"/>
      <c r="P1255" s="129"/>
      <c r="Z1255" s="74"/>
      <c r="AA1255" s="75"/>
      <c r="AB1255" s="75"/>
      <c r="AC1255" s="129"/>
      <c r="AD1255" s="134"/>
      <c r="AE1255" s="134"/>
      <c r="AF1255" s="134"/>
      <c r="AG1255" s="134"/>
      <c r="AH1255" s="134"/>
      <c r="AI1255" s="134"/>
      <c r="AJ1255" s="134"/>
      <c r="AK1255" s="134"/>
      <c r="AL1255" s="134"/>
      <c r="AM1255" s="134"/>
      <c r="AN1255" s="134"/>
      <c r="AO1255" s="134"/>
      <c r="AP1255" s="134"/>
      <c r="AQ1255" s="134"/>
      <c r="AR1255" s="134"/>
      <c r="AS1255" s="134"/>
      <c r="AT1255" s="134"/>
      <c r="AU1255" s="134"/>
      <c r="AV1255" s="134"/>
      <c r="AW1255" s="134"/>
      <c r="AX1255" s="134"/>
      <c r="AY1255" s="134"/>
      <c r="AZ1255" s="134"/>
      <c r="BA1255" s="134"/>
      <c r="BB1255" s="134"/>
      <c r="BC1255" s="134"/>
      <c r="BD1255" s="134"/>
      <c r="BE1255" s="134"/>
      <c r="BF1255" s="134"/>
      <c r="BG1255" s="134"/>
      <c r="BH1255" s="134"/>
      <c r="BI1255" s="134"/>
      <c r="BJ1255" s="134"/>
      <c r="BK1255" s="134"/>
      <c r="BL1255" s="134"/>
      <c r="BM1255" s="135"/>
      <c r="BN1255" s="136" t="n">
        <f aca="false">+MAX($D$3,DATOS_[[#This Row],[Fecha Inicio Sit. Contract.]])</f>
        <v>0</v>
      </c>
      <c r="BO1255" s="136" t="n">
        <f aca="false">+MIN($D$4,DATOS_[[#This Row],[Fecha Fin Sit. Contract.]])</f>
        <v>0</v>
      </c>
      <c r="BP1255" s="137" t="n">
        <f aca="false">+DATOS_[[#This Row],[% de jornada]]*IF(DATOS_[[#This Row],[% jornada reducida]]="",1,DATOS_[[#This Row],[% jornada reducida]])</f>
        <v>0</v>
      </c>
      <c r="BQ1255" s="137" t="n">
        <f aca="false">+(DATOS_[[#This Row],[F.fin.cal]]-DATOS_[[#This Row],[F.ini.cal]]+1)/($D$4-$D$3+1)</f>
        <v>1</v>
      </c>
      <c r="BR1255" s="137" t="str">
        <f aca="false">IF(OR(AND(DATOS_[[#This Row],[Fecha Fin Contrato]]&lt;$D$3,DATOS_[[#This Row],[Fecha Fin Contrato]]&lt;&gt;""),DATOS_[[#This Row],[Fecha de Contratación]]&gt;$D$4),"Fuera","Dentro")</f>
        <v>Dentro</v>
      </c>
      <c r="BS1255" s="137" t="str">
        <f aca="false" t="array" ref="BS1255:BS1255">IF(MAX(IF(DATOS_[id]=DATOS_[[#This Row],[id]],DATOS_[F.fin.cal]))=DATOS_[[#This Row],[F.fin.cal]],"Sí","NO")</f>
        <v>Sí</v>
      </c>
      <c r="BT1255" s="137" t="str">
        <f aca="false">IF(AND(DATOS_[[#This Row],[% normaliz]]&lt;&gt;1,DATOS_[[#This Row],[% anualiz]]=1),"Sí","NO")</f>
        <v>Sí</v>
      </c>
      <c r="BU1255" s="137" t="str">
        <f aca="false">IF(AND(DATOS_[[#This Row],[% normaliz]]=1,DATOS_[[#This Row],[% anualiz]]&lt;&gt;1),"Sí","NO")</f>
        <v>NO</v>
      </c>
      <c r="BV1255" s="137" t="str">
        <f aca="false">IF(AND(DATOS_[[#This Row],[% normaliz]]&lt;&gt;1,DATOS_[[#This Row],[% anualiz]]&lt;&gt;1),"Sí","NO")</f>
        <v>NO</v>
      </c>
      <c r="BW1255" s="137" t="str">
        <f aca="false">+IF(DATOS_[[#This Row],[% normaliz]]*DATOS_[[#This Row],[% anualiz]]=1,"NO","Sí")</f>
        <v>Sí</v>
      </c>
      <c r="BX1255" s="138" t="e">
        <f aca="false">(DATOS_[[#This Row],[S.BASE]]*(1/DATOS_[[#This Row],[% normaliz]])*(1/DATOS_[[#This Row],[% anualiz]]))*IF(DATOS_[[#This Row],[Check Equiparado]]="Sí",1,0)</f>
        <v>#DIV/0!</v>
      </c>
      <c r="BY1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5" s="138" t="e">
        <f aca="false">+DATOS_[[#This Row],[SALARIO BASE Eq]]+DATOS_[[#This Row],[Tot COMPL.SAL Eq]]</f>
        <v>#DIV/0!</v>
      </c>
      <c r="CA1255" s="138" t="e">
        <f aca="false" t="array" ref="CA1255:CA1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5" s="138" t="e">
        <f aca="false">+DATOS_[[#This Row],[TOTAL SALARIO Eq]]+DATOS_[[#This Row],[Tot Extrasalarial Eq]]</f>
        <v>#DIV/0!</v>
      </c>
      <c r="CC1255" s="139" t="n">
        <f aca="false">DATOS_[[#This Row],[S.BASE]]</f>
        <v>0</v>
      </c>
      <c r="CD1255" s="139" t="n">
        <f aca="false">+SUM(DATOS_[[#This Row],[Conc.Sal.01]:[Conc.Sal.30]])</f>
        <v>0</v>
      </c>
      <c r="CE1255" s="139" t="n">
        <f aca="false">+DATOS_[[#This Row],[SALARIO BASE Ef]]+DATOS_[[#This Row],[Tot COMPL.SAL Ef]]</f>
        <v>0</v>
      </c>
      <c r="CF1255" s="139" t="n">
        <f aca="false">+SUM(DATOS_[[#This Row],[C.Extra.01]:[C.Extra.05]])</f>
        <v>0</v>
      </c>
      <c r="CG1255" s="139" t="n">
        <f aca="false">+DATOS_[[#This Row],[TOTAL SALARIO Ef]]+DATOS_[[#This Row],[Tot Extrasalarial Ef]]</f>
        <v>0</v>
      </c>
      <c r="CH1255" s="140" t="n">
        <f aca="false">MIN(IF(DATOS_[[#This Row],[Fecha Fin Contrato]]="",$D$4,DATOS_[[#This Row],[Fecha Fin Contrato]]),$D$4)-MAX(DATOS_[[#This Row],[Fecha de Contratación]],$D$3)+1</f>
        <v>1</v>
      </c>
      <c r="CI1255" s="141" t="str">
        <f aca="false">IF(COUNTIFS(DATOS_[id],DATOS_[[#This Row],[id]])&gt;1,DATOS_[[#This Row],[id]],"")</f>
        <v/>
      </c>
      <c r="CJ1255" s="141" t="n">
        <f aca="false">(Inicio!$G$10-DATOS_[[#This Row],[Fecha Nacimiento]])/365.25</f>
        <v>0</v>
      </c>
      <c r="CK1255" s="141" t="n">
        <f aca="false">(Inicio!$G$10-DATOS_[[#This Row],[Fecha de Antigüedad]])/365.25</f>
        <v>0</v>
      </c>
      <c r="CL1255" s="141" t="e">
        <f aca="false">+VLOOKUP(DATOS_[[#This Row],[Clave de Contrato]],TblTiposContrato13[],3,0)</f>
        <v>#N/A</v>
      </c>
      <c r="CM1255" s="141" t="e">
        <f aca="false">+VLOOKUP(DATOS_[[#This Row],[Clave de Contrato]],TblTiposContrato13[],4,0)</f>
        <v>#N/A</v>
      </c>
      <c r="CN1255" s="141" t="str">
        <f aca="false">VLOOKUP(DATOS_[[#This Row],[Edad]],CONTRATOS!TblRngEdad,2,1)</f>
        <v>20  o menos</v>
      </c>
      <c r="CO1255" s="141" t="str">
        <f aca="false">VLOOKUP(DATOS_[[#This Row],[Antigüedad]],TblRngAntg14[],2,1)</f>
        <v>0 a 1 años</v>
      </c>
    </row>
    <row r="1256" customFormat="false" ht="13.8" hidden="false" customHeight="false" outlineLevel="0" collapsed="false">
      <c r="D1256" s="128"/>
      <c r="E1256" s="129"/>
      <c r="F1256" s="129"/>
      <c r="G1256" s="129"/>
      <c r="H1256" s="130"/>
      <c r="I1256" s="131"/>
      <c r="J1256" s="128"/>
      <c r="K1256" s="132"/>
      <c r="L1256" s="132"/>
      <c r="M1256" s="133"/>
      <c r="N1256" s="133"/>
      <c r="O1256" s="133"/>
      <c r="P1256" s="129"/>
      <c r="Z1256" s="74"/>
      <c r="AA1256" s="75"/>
      <c r="AB1256" s="75"/>
      <c r="AC1256" s="129"/>
      <c r="AD1256" s="134"/>
      <c r="AE1256" s="134"/>
      <c r="AF1256" s="134"/>
      <c r="AG1256" s="134"/>
      <c r="AH1256" s="134"/>
      <c r="AI1256" s="134"/>
      <c r="AJ1256" s="134"/>
      <c r="AK1256" s="134"/>
      <c r="AL1256" s="134"/>
      <c r="AM1256" s="134"/>
      <c r="AN1256" s="134"/>
      <c r="AO1256" s="134"/>
      <c r="AP1256" s="134"/>
      <c r="AQ1256" s="134"/>
      <c r="AR1256" s="134"/>
      <c r="AS1256" s="134"/>
      <c r="AT1256" s="134"/>
      <c r="AU1256" s="134"/>
      <c r="AV1256" s="134"/>
      <c r="AW1256" s="134"/>
      <c r="AX1256" s="134"/>
      <c r="AY1256" s="134"/>
      <c r="AZ1256" s="134"/>
      <c r="BA1256" s="134"/>
      <c r="BB1256" s="134"/>
      <c r="BC1256" s="134"/>
      <c r="BD1256" s="134"/>
      <c r="BE1256" s="134"/>
      <c r="BF1256" s="134"/>
      <c r="BG1256" s="134"/>
      <c r="BH1256" s="134"/>
      <c r="BI1256" s="134"/>
      <c r="BJ1256" s="134"/>
      <c r="BK1256" s="134"/>
      <c r="BL1256" s="134"/>
      <c r="BM1256" s="135"/>
      <c r="BN1256" s="136" t="n">
        <f aca="false">+MAX($D$3,DATOS_[[#This Row],[Fecha Inicio Sit. Contract.]])</f>
        <v>0</v>
      </c>
      <c r="BO1256" s="136" t="n">
        <f aca="false">+MIN($D$4,DATOS_[[#This Row],[Fecha Fin Sit. Contract.]])</f>
        <v>0</v>
      </c>
      <c r="BP1256" s="137" t="n">
        <f aca="false">+DATOS_[[#This Row],[% de jornada]]*IF(DATOS_[[#This Row],[% jornada reducida]]="",1,DATOS_[[#This Row],[% jornada reducida]])</f>
        <v>0</v>
      </c>
      <c r="BQ1256" s="137" t="n">
        <f aca="false">+(DATOS_[[#This Row],[F.fin.cal]]-DATOS_[[#This Row],[F.ini.cal]]+1)/($D$4-$D$3+1)</f>
        <v>1</v>
      </c>
      <c r="BR1256" s="137" t="str">
        <f aca="false">IF(OR(AND(DATOS_[[#This Row],[Fecha Fin Contrato]]&lt;$D$3,DATOS_[[#This Row],[Fecha Fin Contrato]]&lt;&gt;""),DATOS_[[#This Row],[Fecha de Contratación]]&gt;$D$4),"Fuera","Dentro")</f>
        <v>Dentro</v>
      </c>
      <c r="BS1256" s="137" t="str">
        <f aca="false" t="array" ref="BS1256:BS1256">IF(MAX(IF(DATOS_[id]=DATOS_[[#This Row],[id]],DATOS_[F.fin.cal]))=DATOS_[[#This Row],[F.fin.cal]],"Sí","NO")</f>
        <v>Sí</v>
      </c>
      <c r="BT1256" s="137" t="str">
        <f aca="false">IF(AND(DATOS_[[#This Row],[% normaliz]]&lt;&gt;1,DATOS_[[#This Row],[% anualiz]]=1),"Sí","NO")</f>
        <v>Sí</v>
      </c>
      <c r="BU1256" s="137" t="str">
        <f aca="false">IF(AND(DATOS_[[#This Row],[% normaliz]]=1,DATOS_[[#This Row],[% anualiz]]&lt;&gt;1),"Sí","NO")</f>
        <v>NO</v>
      </c>
      <c r="BV1256" s="137" t="str">
        <f aca="false">IF(AND(DATOS_[[#This Row],[% normaliz]]&lt;&gt;1,DATOS_[[#This Row],[% anualiz]]&lt;&gt;1),"Sí","NO")</f>
        <v>NO</v>
      </c>
      <c r="BW1256" s="137" t="str">
        <f aca="false">+IF(DATOS_[[#This Row],[% normaliz]]*DATOS_[[#This Row],[% anualiz]]=1,"NO","Sí")</f>
        <v>Sí</v>
      </c>
      <c r="BX1256" s="138" t="e">
        <f aca="false">(DATOS_[[#This Row],[S.BASE]]*(1/DATOS_[[#This Row],[% normaliz]])*(1/DATOS_[[#This Row],[% anualiz]]))*IF(DATOS_[[#This Row],[Check Equiparado]]="Sí",1,0)</f>
        <v>#DIV/0!</v>
      </c>
      <c r="BY1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6" s="138" t="e">
        <f aca="false">+DATOS_[[#This Row],[SALARIO BASE Eq]]+DATOS_[[#This Row],[Tot COMPL.SAL Eq]]</f>
        <v>#DIV/0!</v>
      </c>
      <c r="CA1256" s="138" t="e">
        <f aca="false" t="array" ref="CA1256:CA1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6" s="138" t="e">
        <f aca="false">+DATOS_[[#This Row],[TOTAL SALARIO Eq]]+DATOS_[[#This Row],[Tot Extrasalarial Eq]]</f>
        <v>#DIV/0!</v>
      </c>
      <c r="CC1256" s="139" t="n">
        <f aca="false">DATOS_[[#This Row],[S.BASE]]</f>
        <v>0</v>
      </c>
      <c r="CD1256" s="139" t="n">
        <f aca="false">+SUM(DATOS_[[#This Row],[Conc.Sal.01]:[Conc.Sal.30]])</f>
        <v>0</v>
      </c>
      <c r="CE1256" s="139" t="n">
        <f aca="false">+DATOS_[[#This Row],[SALARIO BASE Ef]]+DATOS_[[#This Row],[Tot COMPL.SAL Ef]]</f>
        <v>0</v>
      </c>
      <c r="CF1256" s="139" t="n">
        <f aca="false">+SUM(DATOS_[[#This Row],[C.Extra.01]:[C.Extra.05]])</f>
        <v>0</v>
      </c>
      <c r="CG1256" s="139" t="n">
        <f aca="false">+DATOS_[[#This Row],[TOTAL SALARIO Ef]]+DATOS_[[#This Row],[Tot Extrasalarial Ef]]</f>
        <v>0</v>
      </c>
      <c r="CH1256" s="140" t="n">
        <f aca="false">MIN(IF(DATOS_[[#This Row],[Fecha Fin Contrato]]="",$D$4,DATOS_[[#This Row],[Fecha Fin Contrato]]),$D$4)-MAX(DATOS_[[#This Row],[Fecha de Contratación]],$D$3)+1</f>
        <v>1</v>
      </c>
      <c r="CI1256" s="141" t="str">
        <f aca="false">IF(COUNTIFS(DATOS_[id],DATOS_[[#This Row],[id]])&gt;1,DATOS_[[#This Row],[id]],"")</f>
        <v/>
      </c>
      <c r="CJ1256" s="141" t="n">
        <f aca="false">(Inicio!$G$10-DATOS_[[#This Row],[Fecha Nacimiento]])/365.25</f>
        <v>0</v>
      </c>
      <c r="CK1256" s="141" t="n">
        <f aca="false">(Inicio!$G$10-DATOS_[[#This Row],[Fecha de Antigüedad]])/365.25</f>
        <v>0</v>
      </c>
      <c r="CL1256" s="141" t="e">
        <f aca="false">+VLOOKUP(DATOS_[[#This Row],[Clave de Contrato]],TblTiposContrato13[],3,0)</f>
        <v>#N/A</v>
      </c>
      <c r="CM1256" s="141" t="e">
        <f aca="false">+VLOOKUP(DATOS_[[#This Row],[Clave de Contrato]],TblTiposContrato13[],4,0)</f>
        <v>#N/A</v>
      </c>
      <c r="CN1256" s="141" t="str">
        <f aca="false">VLOOKUP(DATOS_[[#This Row],[Edad]],CONTRATOS!TblRngEdad,2,1)</f>
        <v>20  o menos</v>
      </c>
      <c r="CO1256" s="141" t="str">
        <f aca="false">VLOOKUP(DATOS_[[#This Row],[Antigüedad]],TblRngAntg14[],2,1)</f>
        <v>0 a 1 años</v>
      </c>
    </row>
    <row r="1257" customFormat="false" ht="13.8" hidden="false" customHeight="false" outlineLevel="0" collapsed="false">
      <c r="D1257" s="128"/>
      <c r="E1257" s="129"/>
      <c r="F1257" s="129"/>
      <c r="G1257" s="129"/>
      <c r="H1257" s="130"/>
      <c r="I1257" s="131"/>
      <c r="J1257" s="128"/>
      <c r="K1257" s="132"/>
      <c r="L1257" s="132"/>
      <c r="M1257" s="133"/>
      <c r="N1257" s="133"/>
      <c r="O1257" s="133"/>
      <c r="P1257" s="129"/>
      <c r="Z1257" s="74"/>
      <c r="AA1257" s="75"/>
      <c r="AB1257" s="75"/>
      <c r="AC1257" s="129"/>
      <c r="AD1257" s="134"/>
      <c r="AE1257" s="134"/>
      <c r="AF1257" s="134"/>
      <c r="AG1257" s="134"/>
      <c r="AH1257" s="134"/>
      <c r="AI1257" s="134"/>
      <c r="AJ1257" s="134"/>
      <c r="AK1257" s="134"/>
      <c r="AL1257" s="134"/>
      <c r="AM1257" s="134"/>
      <c r="AN1257" s="134"/>
      <c r="AO1257" s="134"/>
      <c r="AP1257" s="134"/>
      <c r="AQ1257" s="134"/>
      <c r="AR1257" s="134"/>
      <c r="AS1257" s="134"/>
      <c r="AT1257" s="134"/>
      <c r="AU1257" s="134"/>
      <c r="AV1257" s="134"/>
      <c r="AW1257" s="134"/>
      <c r="AX1257" s="134"/>
      <c r="AY1257" s="134"/>
      <c r="AZ1257" s="134"/>
      <c r="BA1257" s="134"/>
      <c r="BB1257" s="134"/>
      <c r="BC1257" s="134"/>
      <c r="BD1257" s="134"/>
      <c r="BE1257" s="134"/>
      <c r="BF1257" s="134"/>
      <c r="BG1257" s="134"/>
      <c r="BH1257" s="134"/>
      <c r="BI1257" s="134"/>
      <c r="BJ1257" s="134"/>
      <c r="BK1257" s="134"/>
      <c r="BL1257" s="134"/>
      <c r="BM1257" s="135"/>
      <c r="BN1257" s="136" t="n">
        <f aca="false">+MAX($D$3,DATOS_[[#This Row],[Fecha Inicio Sit. Contract.]])</f>
        <v>0</v>
      </c>
      <c r="BO1257" s="136" t="n">
        <f aca="false">+MIN($D$4,DATOS_[[#This Row],[Fecha Fin Sit. Contract.]])</f>
        <v>0</v>
      </c>
      <c r="BP1257" s="137" t="n">
        <f aca="false">+DATOS_[[#This Row],[% de jornada]]*IF(DATOS_[[#This Row],[% jornada reducida]]="",1,DATOS_[[#This Row],[% jornada reducida]])</f>
        <v>0</v>
      </c>
      <c r="BQ1257" s="137" t="n">
        <f aca="false">+(DATOS_[[#This Row],[F.fin.cal]]-DATOS_[[#This Row],[F.ini.cal]]+1)/($D$4-$D$3+1)</f>
        <v>1</v>
      </c>
      <c r="BR1257" s="137" t="str">
        <f aca="false">IF(OR(AND(DATOS_[[#This Row],[Fecha Fin Contrato]]&lt;$D$3,DATOS_[[#This Row],[Fecha Fin Contrato]]&lt;&gt;""),DATOS_[[#This Row],[Fecha de Contratación]]&gt;$D$4),"Fuera","Dentro")</f>
        <v>Dentro</v>
      </c>
      <c r="BS1257" s="137" t="str">
        <f aca="false" t="array" ref="BS1257:BS1257">IF(MAX(IF(DATOS_[id]=DATOS_[[#This Row],[id]],DATOS_[F.fin.cal]))=DATOS_[[#This Row],[F.fin.cal]],"Sí","NO")</f>
        <v>Sí</v>
      </c>
      <c r="BT1257" s="137" t="str">
        <f aca="false">IF(AND(DATOS_[[#This Row],[% normaliz]]&lt;&gt;1,DATOS_[[#This Row],[% anualiz]]=1),"Sí","NO")</f>
        <v>Sí</v>
      </c>
      <c r="BU1257" s="137" t="str">
        <f aca="false">IF(AND(DATOS_[[#This Row],[% normaliz]]=1,DATOS_[[#This Row],[% anualiz]]&lt;&gt;1),"Sí","NO")</f>
        <v>NO</v>
      </c>
      <c r="BV1257" s="137" t="str">
        <f aca="false">IF(AND(DATOS_[[#This Row],[% normaliz]]&lt;&gt;1,DATOS_[[#This Row],[% anualiz]]&lt;&gt;1),"Sí","NO")</f>
        <v>NO</v>
      </c>
      <c r="BW1257" s="137" t="str">
        <f aca="false">+IF(DATOS_[[#This Row],[% normaliz]]*DATOS_[[#This Row],[% anualiz]]=1,"NO","Sí")</f>
        <v>Sí</v>
      </c>
      <c r="BX1257" s="138" t="e">
        <f aca="false">(DATOS_[[#This Row],[S.BASE]]*(1/DATOS_[[#This Row],[% normaliz]])*(1/DATOS_[[#This Row],[% anualiz]]))*IF(DATOS_[[#This Row],[Check Equiparado]]="Sí",1,0)</f>
        <v>#DIV/0!</v>
      </c>
      <c r="BY1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7" s="138" t="e">
        <f aca="false">+DATOS_[[#This Row],[SALARIO BASE Eq]]+DATOS_[[#This Row],[Tot COMPL.SAL Eq]]</f>
        <v>#DIV/0!</v>
      </c>
      <c r="CA1257" s="138" t="e">
        <f aca="false" t="array" ref="CA1257:CA1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7" s="138" t="e">
        <f aca="false">+DATOS_[[#This Row],[TOTAL SALARIO Eq]]+DATOS_[[#This Row],[Tot Extrasalarial Eq]]</f>
        <v>#DIV/0!</v>
      </c>
      <c r="CC1257" s="139" t="n">
        <f aca="false">DATOS_[[#This Row],[S.BASE]]</f>
        <v>0</v>
      </c>
      <c r="CD1257" s="139" t="n">
        <f aca="false">+SUM(DATOS_[[#This Row],[Conc.Sal.01]:[Conc.Sal.30]])</f>
        <v>0</v>
      </c>
      <c r="CE1257" s="139" t="n">
        <f aca="false">+DATOS_[[#This Row],[SALARIO BASE Ef]]+DATOS_[[#This Row],[Tot COMPL.SAL Ef]]</f>
        <v>0</v>
      </c>
      <c r="CF1257" s="139" t="n">
        <f aca="false">+SUM(DATOS_[[#This Row],[C.Extra.01]:[C.Extra.05]])</f>
        <v>0</v>
      </c>
      <c r="CG1257" s="139" t="n">
        <f aca="false">+DATOS_[[#This Row],[TOTAL SALARIO Ef]]+DATOS_[[#This Row],[Tot Extrasalarial Ef]]</f>
        <v>0</v>
      </c>
      <c r="CH1257" s="140" t="n">
        <f aca="false">MIN(IF(DATOS_[[#This Row],[Fecha Fin Contrato]]="",$D$4,DATOS_[[#This Row],[Fecha Fin Contrato]]),$D$4)-MAX(DATOS_[[#This Row],[Fecha de Contratación]],$D$3)+1</f>
        <v>1</v>
      </c>
      <c r="CI1257" s="141" t="str">
        <f aca="false">IF(COUNTIFS(DATOS_[id],DATOS_[[#This Row],[id]])&gt;1,DATOS_[[#This Row],[id]],"")</f>
        <v/>
      </c>
      <c r="CJ1257" s="141" t="n">
        <f aca="false">(Inicio!$G$10-DATOS_[[#This Row],[Fecha Nacimiento]])/365.25</f>
        <v>0</v>
      </c>
      <c r="CK1257" s="141" t="n">
        <f aca="false">(Inicio!$G$10-DATOS_[[#This Row],[Fecha de Antigüedad]])/365.25</f>
        <v>0</v>
      </c>
      <c r="CL1257" s="141" t="e">
        <f aca="false">+VLOOKUP(DATOS_[[#This Row],[Clave de Contrato]],TblTiposContrato13[],3,0)</f>
        <v>#N/A</v>
      </c>
      <c r="CM1257" s="141" t="e">
        <f aca="false">+VLOOKUP(DATOS_[[#This Row],[Clave de Contrato]],TblTiposContrato13[],4,0)</f>
        <v>#N/A</v>
      </c>
      <c r="CN1257" s="141" t="str">
        <f aca="false">VLOOKUP(DATOS_[[#This Row],[Edad]],CONTRATOS!TblRngEdad,2,1)</f>
        <v>20  o menos</v>
      </c>
      <c r="CO1257" s="141" t="str">
        <f aca="false">VLOOKUP(DATOS_[[#This Row],[Antigüedad]],TblRngAntg14[],2,1)</f>
        <v>0 a 1 años</v>
      </c>
    </row>
    <row r="1258" customFormat="false" ht="13.8" hidden="false" customHeight="false" outlineLevel="0" collapsed="false">
      <c r="D1258" s="128"/>
      <c r="E1258" s="129"/>
      <c r="F1258" s="129"/>
      <c r="G1258" s="129"/>
      <c r="H1258" s="130"/>
      <c r="I1258" s="131"/>
      <c r="J1258" s="128"/>
      <c r="K1258" s="132"/>
      <c r="L1258" s="132"/>
      <c r="M1258" s="133"/>
      <c r="N1258" s="133"/>
      <c r="O1258" s="133"/>
      <c r="P1258" s="129"/>
      <c r="Z1258" s="74"/>
      <c r="AA1258" s="75"/>
      <c r="AB1258" s="75"/>
      <c r="AC1258" s="129"/>
      <c r="AD1258" s="134"/>
      <c r="AE1258" s="134"/>
      <c r="AF1258" s="134"/>
      <c r="AG1258" s="134"/>
      <c r="AH1258" s="134"/>
      <c r="AI1258" s="134"/>
      <c r="AJ1258" s="134"/>
      <c r="AK1258" s="134"/>
      <c r="AL1258" s="134"/>
      <c r="AM1258" s="134"/>
      <c r="AN1258" s="134"/>
      <c r="AO1258" s="134"/>
      <c r="AP1258" s="134"/>
      <c r="AQ1258" s="134"/>
      <c r="AR1258" s="134"/>
      <c r="AS1258" s="134"/>
      <c r="AT1258" s="134"/>
      <c r="AU1258" s="134"/>
      <c r="AV1258" s="134"/>
      <c r="AW1258" s="134"/>
      <c r="AX1258" s="134"/>
      <c r="AY1258" s="134"/>
      <c r="AZ1258" s="134"/>
      <c r="BA1258" s="134"/>
      <c r="BB1258" s="134"/>
      <c r="BC1258" s="134"/>
      <c r="BD1258" s="134"/>
      <c r="BE1258" s="134"/>
      <c r="BF1258" s="134"/>
      <c r="BG1258" s="134"/>
      <c r="BH1258" s="134"/>
      <c r="BI1258" s="134"/>
      <c r="BJ1258" s="134"/>
      <c r="BK1258" s="134"/>
      <c r="BL1258" s="134"/>
      <c r="BM1258" s="135"/>
      <c r="BN1258" s="136" t="n">
        <f aca="false">+MAX($D$3,DATOS_[[#This Row],[Fecha Inicio Sit. Contract.]])</f>
        <v>0</v>
      </c>
      <c r="BO1258" s="136" t="n">
        <f aca="false">+MIN($D$4,DATOS_[[#This Row],[Fecha Fin Sit. Contract.]])</f>
        <v>0</v>
      </c>
      <c r="BP1258" s="137" t="n">
        <f aca="false">+DATOS_[[#This Row],[% de jornada]]*IF(DATOS_[[#This Row],[% jornada reducida]]="",1,DATOS_[[#This Row],[% jornada reducida]])</f>
        <v>0</v>
      </c>
      <c r="BQ1258" s="137" t="n">
        <f aca="false">+(DATOS_[[#This Row],[F.fin.cal]]-DATOS_[[#This Row],[F.ini.cal]]+1)/($D$4-$D$3+1)</f>
        <v>1</v>
      </c>
      <c r="BR1258" s="137" t="str">
        <f aca="false">IF(OR(AND(DATOS_[[#This Row],[Fecha Fin Contrato]]&lt;$D$3,DATOS_[[#This Row],[Fecha Fin Contrato]]&lt;&gt;""),DATOS_[[#This Row],[Fecha de Contratación]]&gt;$D$4),"Fuera","Dentro")</f>
        <v>Dentro</v>
      </c>
      <c r="BS1258" s="137" t="str">
        <f aca="false" t="array" ref="BS1258:BS1258">IF(MAX(IF(DATOS_[id]=DATOS_[[#This Row],[id]],DATOS_[F.fin.cal]))=DATOS_[[#This Row],[F.fin.cal]],"Sí","NO")</f>
        <v>Sí</v>
      </c>
      <c r="BT1258" s="137" t="str">
        <f aca="false">IF(AND(DATOS_[[#This Row],[% normaliz]]&lt;&gt;1,DATOS_[[#This Row],[% anualiz]]=1),"Sí","NO")</f>
        <v>Sí</v>
      </c>
      <c r="BU1258" s="137" t="str">
        <f aca="false">IF(AND(DATOS_[[#This Row],[% normaliz]]=1,DATOS_[[#This Row],[% anualiz]]&lt;&gt;1),"Sí","NO")</f>
        <v>NO</v>
      </c>
      <c r="BV1258" s="137" t="str">
        <f aca="false">IF(AND(DATOS_[[#This Row],[% normaliz]]&lt;&gt;1,DATOS_[[#This Row],[% anualiz]]&lt;&gt;1),"Sí","NO")</f>
        <v>NO</v>
      </c>
      <c r="BW1258" s="137" t="str">
        <f aca="false">+IF(DATOS_[[#This Row],[% normaliz]]*DATOS_[[#This Row],[% anualiz]]=1,"NO","Sí")</f>
        <v>Sí</v>
      </c>
      <c r="BX1258" s="138" t="e">
        <f aca="false">(DATOS_[[#This Row],[S.BASE]]*(1/DATOS_[[#This Row],[% normaliz]])*(1/DATOS_[[#This Row],[% anualiz]]))*IF(DATOS_[[#This Row],[Check Equiparado]]="Sí",1,0)</f>
        <v>#DIV/0!</v>
      </c>
      <c r="BY1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8" s="138" t="e">
        <f aca="false">+DATOS_[[#This Row],[SALARIO BASE Eq]]+DATOS_[[#This Row],[Tot COMPL.SAL Eq]]</f>
        <v>#DIV/0!</v>
      </c>
      <c r="CA1258" s="138" t="e">
        <f aca="false" t="array" ref="CA1258:CA1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8" s="138" t="e">
        <f aca="false">+DATOS_[[#This Row],[TOTAL SALARIO Eq]]+DATOS_[[#This Row],[Tot Extrasalarial Eq]]</f>
        <v>#DIV/0!</v>
      </c>
      <c r="CC1258" s="139" t="n">
        <f aca="false">DATOS_[[#This Row],[S.BASE]]</f>
        <v>0</v>
      </c>
      <c r="CD1258" s="139" t="n">
        <f aca="false">+SUM(DATOS_[[#This Row],[Conc.Sal.01]:[Conc.Sal.30]])</f>
        <v>0</v>
      </c>
      <c r="CE1258" s="139" t="n">
        <f aca="false">+DATOS_[[#This Row],[SALARIO BASE Ef]]+DATOS_[[#This Row],[Tot COMPL.SAL Ef]]</f>
        <v>0</v>
      </c>
      <c r="CF1258" s="139" t="n">
        <f aca="false">+SUM(DATOS_[[#This Row],[C.Extra.01]:[C.Extra.05]])</f>
        <v>0</v>
      </c>
      <c r="CG1258" s="139" t="n">
        <f aca="false">+DATOS_[[#This Row],[TOTAL SALARIO Ef]]+DATOS_[[#This Row],[Tot Extrasalarial Ef]]</f>
        <v>0</v>
      </c>
      <c r="CH1258" s="140" t="n">
        <f aca="false">MIN(IF(DATOS_[[#This Row],[Fecha Fin Contrato]]="",$D$4,DATOS_[[#This Row],[Fecha Fin Contrato]]),$D$4)-MAX(DATOS_[[#This Row],[Fecha de Contratación]],$D$3)+1</f>
        <v>1</v>
      </c>
      <c r="CI1258" s="141" t="str">
        <f aca="false">IF(COUNTIFS(DATOS_[id],DATOS_[[#This Row],[id]])&gt;1,DATOS_[[#This Row],[id]],"")</f>
        <v/>
      </c>
      <c r="CJ1258" s="141" t="n">
        <f aca="false">(Inicio!$G$10-DATOS_[[#This Row],[Fecha Nacimiento]])/365.25</f>
        <v>0</v>
      </c>
      <c r="CK1258" s="141" t="n">
        <f aca="false">(Inicio!$G$10-DATOS_[[#This Row],[Fecha de Antigüedad]])/365.25</f>
        <v>0</v>
      </c>
      <c r="CL1258" s="141" t="e">
        <f aca="false">+VLOOKUP(DATOS_[[#This Row],[Clave de Contrato]],TblTiposContrato13[],3,0)</f>
        <v>#N/A</v>
      </c>
      <c r="CM1258" s="141" t="e">
        <f aca="false">+VLOOKUP(DATOS_[[#This Row],[Clave de Contrato]],TblTiposContrato13[],4,0)</f>
        <v>#N/A</v>
      </c>
      <c r="CN1258" s="141" t="str">
        <f aca="false">VLOOKUP(DATOS_[[#This Row],[Edad]],CONTRATOS!TblRngEdad,2,1)</f>
        <v>20  o menos</v>
      </c>
      <c r="CO1258" s="141" t="str">
        <f aca="false">VLOOKUP(DATOS_[[#This Row],[Antigüedad]],TblRngAntg14[],2,1)</f>
        <v>0 a 1 años</v>
      </c>
    </row>
    <row r="1259" customFormat="false" ht="13.8" hidden="false" customHeight="false" outlineLevel="0" collapsed="false">
      <c r="D1259" s="128"/>
      <c r="E1259" s="129"/>
      <c r="F1259" s="129"/>
      <c r="G1259" s="129"/>
      <c r="H1259" s="130"/>
      <c r="I1259" s="131"/>
      <c r="J1259" s="128"/>
      <c r="K1259" s="132"/>
      <c r="L1259" s="132"/>
      <c r="M1259" s="133"/>
      <c r="N1259" s="133"/>
      <c r="O1259" s="133"/>
      <c r="P1259" s="129"/>
      <c r="Z1259" s="74"/>
      <c r="AA1259" s="75"/>
      <c r="AB1259" s="75"/>
      <c r="AC1259" s="129"/>
      <c r="AD1259" s="134"/>
      <c r="AE1259" s="134"/>
      <c r="AF1259" s="134"/>
      <c r="AG1259" s="134"/>
      <c r="AH1259" s="134"/>
      <c r="AI1259" s="134"/>
      <c r="AJ1259" s="134"/>
      <c r="AK1259" s="134"/>
      <c r="AL1259" s="134"/>
      <c r="AM1259" s="134"/>
      <c r="AN1259" s="134"/>
      <c r="AO1259" s="134"/>
      <c r="AP1259" s="134"/>
      <c r="AQ1259" s="134"/>
      <c r="AR1259" s="134"/>
      <c r="AS1259" s="134"/>
      <c r="AT1259" s="134"/>
      <c r="AU1259" s="134"/>
      <c r="AV1259" s="134"/>
      <c r="AW1259" s="134"/>
      <c r="AX1259" s="134"/>
      <c r="AY1259" s="134"/>
      <c r="AZ1259" s="134"/>
      <c r="BA1259" s="134"/>
      <c r="BB1259" s="134"/>
      <c r="BC1259" s="134"/>
      <c r="BD1259" s="134"/>
      <c r="BE1259" s="134"/>
      <c r="BF1259" s="134"/>
      <c r="BG1259" s="134"/>
      <c r="BH1259" s="134"/>
      <c r="BI1259" s="134"/>
      <c r="BJ1259" s="134"/>
      <c r="BK1259" s="134"/>
      <c r="BL1259" s="134"/>
      <c r="BM1259" s="135"/>
      <c r="BN1259" s="136" t="n">
        <f aca="false">+MAX($D$3,DATOS_[[#This Row],[Fecha Inicio Sit. Contract.]])</f>
        <v>0</v>
      </c>
      <c r="BO1259" s="136" t="n">
        <f aca="false">+MIN($D$4,DATOS_[[#This Row],[Fecha Fin Sit. Contract.]])</f>
        <v>0</v>
      </c>
      <c r="BP1259" s="137" t="n">
        <f aca="false">+DATOS_[[#This Row],[% de jornada]]*IF(DATOS_[[#This Row],[% jornada reducida]]="",1,DATOS_[[#This Row],[% jornada reducida]])</f>
        <v>0</v>
      </c>
      <c r="BQ1259" s="137" t="n">
        <f aca="false">+(DATOS_[[#This Row],[F.fin.cal]]-DATOS_[[#This Row],[F.ini.cal]]+1)/($D$4-$D$3+1)</f>
        <v>1</v>
      </c>
      <c r="BR1259" s="137" t="str">
        <f aca="false">IF(OR(AND(DATOS_[[#This Row],[Fecha Fin Contrato]]&lt;$D$3,DATOS_[[#This Row],[Fecha Fin Contrato]]&lt;&gt;""),DATOS_[[#This Row],[Fecha de Contratación]]&gt;$D$4),"Fuera","Dentro")</f>
        <v>Dentro</v>
      </c>
      <c r="BS1259" s="137" t="str">
        <f aca="false" t="array" ref="BS1259:BS1259">IF(MAX(IF(DATOS_[id]=DATOS_[[#This Row],[id]],DATOS_[F.fin.cal]))=DATOS_[[#This Row],[F.fin.cal]],"Sí","NO")</f>
        <v>Sí</v>
      </c>
      <c r="BT1259" s="137" t="str">
        <f aca="false">IF(AND(DATOS_[[#This Row],[% normaliz]]&lt;&gt;1,DATOS_[[#This Row],[% anualiz]]=1),"Sí","NO")</f>
        <v>Sí</v>
      </c>
      <c r="BU1259" s="137" t="str">
        <f aca="false">IF(AND(DATOS_[[#This Row],[% normaliz]]=1,DATOS_[[#This Row],[% anualiz]]&lt;&gt;1),"Sí","NO")</f>
        <v>NO</v>
      </c>
      <c r="BV1259" s="137" t="str">
        <f aca="false">IF(AND(DATOS_[[#This Row],[% normaliz]]&lt;&gt;1,DATOS_[[#This Row],[% anualiz]]&lt;&gt;1),"Sí","NO")</f>
        <v>NO</v>
      </c>
      <c r="BW1259" s="137" t="str">
        <f aca="false">+IF(DATOS_[[#This Row],[% normaliz]]*DATOS_[[#This Row],[% anualiz]]=1,"NO","Sí")</f>
        <v>Sí</v>
      </c>
      <c r="BX1259" s="138" t="e">
        <f aca="false">(DATOS_[[#This Row],[S.BASE]]*(1/DATOS_[[#This Row],[% normaliz]])*(1/DATOS_[[#This Row],[% anualiz]]))*IF(DATOS_[[#This Row],[Check Equiparado]]="Sí",1,0)</f>
        <v>#DIV/0!</v>
      </c>
      <c r="BY1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9" s="138" t="e">
        <f aca="false">+DATOS_[[#This Row],[SALARIO BASE Eq]]+DATOS_[[#This Row],[Tot COMPL.SAL Eq]]</f>
        <v>#DIV/0!</v>
      </c>
      <c r="CA1259" s="138" t="e">
        <f aca="false" t="array" ref="CA1259:CA1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9" s="138" t="e">
        <f aca="false">+DATOS_[[#This Row],[TOTAL SALARIO Eq]]+DATOS_[[#This Row],[Tot Extrasalarial Eq]]</f>
        <v>#DIV/0!</v>
      </c>
      <c r="CC1259" s="139" t="n">
        <f aca="false">DATOS_[[#This Row],[S.BASE]]</f>
        <v>0</v>
      </c>
      <c r="CD1259" s="139" t="n">
        <f aca="false">+SUM(DATOS_[[#This Row],[Conc.Sal.01]:[Conc.Sal.30]])</f>
        <v>0</v>
      </c>
      <c r="CE1259" s="139" t="n">
        <f aca="false">+DATOS_[[#This Row],[SALARIO BASE Ef]]+DATOS_[[#This Row],[Tot COMPL.SAL Ef]]</f>
        <v>0</v>
      </c>
      <c r="CF1259" s="139" t="n">
        <f aca="false">+SUM(DATOS_[[#This Row],[C.Extra.01]:[C.Extra.05]])</f>
        <v>0</v>
      </c>
      <c r="CG1259" s="139" t="n">
        <f aca="false">+DATOS_[[#This Row],[TOTAL SALARIO Ef]]+DATOS_[[#This Row],[Tot Extrasalarial Ef]]</f>
        <v>0</v>
      </c>
      <c r="CH1259" s="140" t="n">
        <f aca="false">MIN(IF(DATOS_[[#This Row],[Fecha Fin Contrato]]="",$D$4,DATOS_[[#This Row],[Fecha Fin Contrato]]),$D$4)-MAX(DATOS_[[#This Row],[Fecha de Contratación]],$D$3)+1</f>
        <v>1</v>
      </c>
      <c r="CI1259" s="141" t="str">
        <f aca="false">IF(COUNTIFS(DATOS_[id],DATOS_[[#This Row],[id]])&gt;1,DATOS_[[#This Row],[id]],"")</f>
        <v/>
      </c>
      <c r="CJ1259" s="141" t="n">
        <f aca="false">(Inicio!$G$10-DATOS_[[#This Row],[Fecha Nacimiento]])/365.25</f>
        <v>0</v>
      </c>
      <c r="CK1259" s="141" t="n">
        <f aca="false">(Inicio!$G$10-DATOS_[[#This Row],[Fecha de Antigüedad]])/365.25</f>
        <v>0</v>
      </c>
      <c r="CL1259" s="141" t="e">
        <f aca="false">+VLOOKUP(DATOS_[[#This Row],[Clave de Contrato]],TblTiposContrato13[],3,0)</f>
        <v>#N/A</v>
      </c>
      <c r="CM1259" s="141" t="e">
        <f aca="false">+VLOOKUP(DATOS_[[#This Row],[Clave de Contrato]],TblTiposContrato13[],4,0)</f>
        <v>#N/A</v>
      </c>
      <c r="CN1259" s="141" t="str">
        <f aca="false">VLOOKUP(DATOS_[[#This Row],[Edad]],CONTRATOS!TblRngEdad,2,1)</f>
        <v>20  o menos</v>
      </c>
      <c r="CO1259" s="141" t="str">
        <f aca="false">VLOOKUP(DATOS_[[#This Row],[Antigüedad]],TblRngAntg14[],2,1)</f>
        <v>0 a 1 años</v>
      </c>
    </row>
    <row r="1260" customFormat="false" ht="13.8" hidden="false" customHeight="false" outlineLevel="0" collapsed="false">
      <c r="D1260" s="128"/>
      <c r="E1260" s="129"/>
      <c r="F1260" s="129"/>
      <c r="G1260" s="129"/>
      <c r="H1260" s="130"/>
      <c r="I1260" s="131"/>
      <c r="J1260" s="128"/>
      <c r="K1260" s="132"/>
      <c r="L1260" s="132"/>
      <c r="M1260" s="133"/>
      <c r="N1260" s="133"/>
      <c r="O1260" s="133"/>
      <c r="P1260" s="129"/>
      <c r="Z1260" s="74"/>
      <c r="AA1260" s="75"/>
      <c r="AB1260" s="75"/>
      <c r="AC1260" s="129"/>
      <c r="AD1260" s="134"/>
      <c r="AE1260" s="134"/>
      <c r="AF1260" s="134"/>
      <c r="AG1260" s="134"/>
      <c r="AH1260" s="134"/>
      <c r="AI1260" s="134"/>
      <c r="AJ1260" s="134"/>
      <c r="AK1260" s="134"/>
      <c r="AL1260" s="134"/>
      <c r="AM1260" s="134"/>
      <c r="AN1260" s="134"/>
      <c r="AO1260" s="134"/>
      <c r="AP1260" s="134"/>
      <c r="AQ1260" s="134"/>
      <c r="AR1260" s="134"/>
      <c r="AS1260" s="134"/>
      <c r="AT1260" s="134"/>
      <c r="AU1260" s="134"/>
      <c r="AV1260" s="134"/>
      <c r="AW1260" s="134"/>
      <c r="AX1260" s="134"/>
      <c r="AY1260" s="134"/>
      <c r="AZ1260" s="134"/>
      <c r="BA1260" s="134"/>
      <c r="BB1260" s="134"/>
      <c r="BC1260" s="134"/>
      <c r="BD1260" s="134"/>
      <c r="BE1260" s="134"/>
      <c r="BF1260" s="134"/>
      <c r="BG1260" s="134"/>
      <c r="BH1260" s="134"/>
      <c r="BI1260" s="134"/>
      <c r="BJ1260" s="134"/>
      <c r="BK1260" s="134"/>
      <c r="BL1260" s="134"/>
      <c r="BM1260" s="135"/>
      <c r="BN1260" s="136" t="n">
        <f aca="false">+MAX($D$3,DATOS_[[#This Row],[Fecha Inicio Sit. Contract.]])</f>
        <v>0</v>
      </c>
      <c r="BO1260" s="136" t="n">
        <f aca="false">+MIN($D$4,DATOS_[[#This Row],[Fecha Fin Sit. Contract.]])</f>
        <v>0</v>
      </c>
      <c r="BP1260" s="137" t="n">
        <f aca="false">+DATOS_[[#This Row],[% de jornada]]*IF(DATOS_[[#This Row],[% jornada reducida]]="",1,DATOS_[[#This Row],[% jornada reducida]])</f>
        <v>0</v>
      </c>
      <c r="BQ1260" s="137" t="n">
        <f aca="false">+(DATOS_[[#This Row],[F.fin.cal]]-DATOS_[[#This Row],[F.ini.cal]]+1)/($D$4-$D$3+1)</f>
        <v>1</v>
      </c>
      <c r="BR1260" s="137" t="str">
        <f aca="false">IF(OR(AND(DATOS_[[#This Row],[Fecha Fin Contrato]]&lt;$D$3,DATOS_[[#This Row],[Fecha Fin Contrato]]&lt;&gt;""),DATOS_[[#This Row],[Fecha de Contratación]]&gt;$D$4),"Fuera","Dentro")</f>
        <v>Dentro</v>
      </c>
      <c r="BS1260" s="137" t="str">
        <f aca="false" t="array" ref="BS1260:BS1260">IF(MAX(IF(DATOS_[id]=DATOS_[[#This Row],[id]],DATOS_[F.fin.cal]))=DATOS_[[#This Row],[F.fin.cal]],"Sí","NO")</f>
        <v>Sí</v>
      </c>
      <c r="BT1260" s="137" t="str">
        <f aca="false">IF(AND(DATOS_[[#This Row],[% normaliz]]&lt;&gt;1,DATOS_[[#This Row],[% anualiz]]=1),"Sí","NO")</f>
        <v>Sí</v>
      </c>
      <c r="BU1260" s="137" t="str">
        <f aca="false">IF(AND(DATOS_[[#This Row],[% normaliz]]=1,DATOS_[[#This Row],[% anualiz]]&lt;&gt;1),"Sí","NO")</f>
        <v>NO</v>
      </c>
      <c r="BV1260" s="137" t="str">
        <f aca="false">IF(AND(DATOS_[[#This Row],[% normaliz]]&lt;&gt;1,DATOS_[[#This Row],[% anualiz]]&lt;&gt;1),"Sí","NO")</f>
        <v>NO</v>
      </c>
      <c r="BW1260" s="137" t="str">
        <f aca="false">+IF(DATOS_[[#This Row],[% normaliz]]*DATOS_[[#This Row],[% anualiz]]=1,"NO","Sí")</f>
        <v>Sí</v>
      </c>
      <c r="BX1260" s="138" t="e">
        <f aca="false">(DATOS_[[#This Row],[S.BASE]]*(1/DATOS_[[#This Row],[% normaliz]])*(1/DATOS_[[#This Row],[% anualiz]]))*IF(DATOS_[[#This Row],[Check Equiparado]]="Sí",1,0)</f>
        <v>#DIV/0!</v>
      </c>
      <c r="BY1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0" s="138" t="e">
        <f aca="false">+DATOS_[[#This Row],[SALARIO BASE Eq]]+DATOS_[[#This Row],[Tot COMPL.SAL Eq]]</f>
        <v>#DIV/0!</v>
      </c>
      <c r="CA1260" s="138" t="e">
        <f aca="false" t="array" ref="CA1260:CA1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0" s="138" t="e">
        <f aca="false">+DATOS_[[#This Row],[TOTAL SALARIO Eq]]+DATOS_[[#This Row],[Tot Extrasalarial Eq]]</f>
        <v>#DIV/0!</v>
      </c>
      <c r="CC1260" s="139" t="n">
        <f aca="false">DATOS_[[#This Row],[S.BASE]]</f>
        <v>0</v>
      </c>
      <c r="CD1260" s="139" t="n">
        <f aca="false">+SUM(DATOS_[[#This Row],[Conc.Sal.01]:[Conc.Sal.30]])</f>
        <v>0</v>
      </c>
      <c r="CE1260" s="139" t="n">
        <f aca="false">+DATOS_[[#This Row],[SALARIO BASE Ef]]+DATOS_[[#This Row],[Tot COMPL.SAL Ef]]</f>
        <v>0</v>
      </c>
      <c r="CF1260" s="139" t="n">
        <f aca="false">+SUM(DATOS_[[#This Row],[C.Extra.01]:[C.Extra.05]])</f>
        <v>0</v>
      </c>
      <c r="CG1260" s="139" t="n">
        <f aca="false">+DATOS_[[#This Row],[TOTAL SALARIO Ef]]+DATOS_[[#This Row],[Tot Extrasalarial Ef]]</f>
        <v>0</v>
      </c>
      <c r="CH1260" s="140" t="n">
        <f aca="false">MIN(IF(DATOS_[[#This Row],[Fecha Fin Contrato]]="",$D$4,DATOS_[[#This Row],[Fecha Fin Contrato]]),$D$4)-MAX(DATOS_[[#This Row],[Fecha de Contratación]],$D$3)+1</f>
        <v>1</v>
      </c>
      <c r="CI1260" s="141" t="str">
        <f aca="false">IF(COUNTIFS(DATOS_[id],DATOS_[[#This Row],[id]])&gt;1,DATOS_[[#This Row],[id]],"")</f>
        <v/>
      </c>
      <c r="CJ1260" s="141" t="n">
        <f aca="false">(Inicio!$G$10-DATOS_[[#This Row],[Fecha Nacimiento]])/365.25</f>
        <v>0</v>
      </c>
      <c r="CK1260" s="141" t="n">
        <f aca="false">(Inicio!$G$10-DATOS_[[#This Row],[Fecha de Antigüedad]])/365.25</f>
        <v>0</v>
      </c>
      <c r="CL1260" s="141" t="e">
        <f aca="false">+VLOOKUP(DATOS_[[#This Row],[Clave de Contrato]],TblTiposContrato13[],3,0)</f>
        <v>#N/A</v>
      </c>
      <c r="CM1260" s="141" t="e">
        <f aca="false">+VLOOKUP(DATOS_[[#This Row],[Clave de Contrato]],TblTiposContrato13[],4,0)</f>
        <v>#N/A</v>
      </c>
      <c r="CN1260" s="141" t="str">
        <f aca="false">VLOOKUP(DATOS_[[#This Row],[Edad]],CONTRATOS!TblRngEdad,2,1)</f>
        <v>20  o menos</v>
      </c>
      <c r="CO1260" s="141" t="str">
        <f aca="false">VLOOKUP(DATOS_[[#This Row],[Antigüedad]],TblRngAntg14[],2,1)</f>
        <v>0 a 1 años</v>
      </c>
    </row>
    <row r="1261" customFormat="false" ht="13.8" hidden="false" customHeight="false" outlineLevel="0" collapsed="false">
      <c r="D1261" s="128"/>
      <c r="E1261" s="129"/>
      <c r="F1261" s="129"/>
      <c r="G1261" s="129"/>
      <c r="H1261" s="130"/>
      <c r="I1261" s="131"/>
      <c r="J1261" s="128"/>
      <c r="K1261" s="132"/>
      <c r="L1261" s="132"/>
      <c r="M1261" s="133"/>
      <c r="N1261" s="133"/>
      <c r="O1261" s="133"/>
      <c r="P1261" s="129"/>
      <c r="Z1261" s="74"/>
      <c r="AA1261" s="75"/>
      <c r="AB1261" s="75"/>
      <c r="AC1261" s="129"/>
      <c r="AD1261" s="134"/>
      <c r="AE1261" s="134"/>
      <c r="AF1261" s="134"/>
      <c r="AG1261" s="134"/>
      <c r="AH1261" s="134"/>
      <c r="AI1261" s="134"/>
      <c r="AJ1261" s="134"/>
      <c r="AK1261" s="134"/>
      <c r="AL1261" s="134"/>
      <c r="AM1261" s="134"/>
      <c r="AN1261" s="134"/>
      <c r="AO1261" s="134"/>
      <c r="AP1261" s="134"/>
      <c r="AQ1261" s="134"/>
      <c r="AR1261" s="134"/>
      <c r="AS1261" s="134"/>
      <c r="AT1261" s="134"/>
      <c r="AU1261" s="134"/>
      <c r="AV1261" s="134"/>
      <c r="AW1261" s="134"/>
      <c r="AX1261" s="134"/>
      <c r="AY1261" s="134"/>
      <c r="AZ1261" s="134"/>
      <c r="BA1261" s="134"/>
      <c r="BB1261" s="134"/>
      <c r="BC1261" s="134"/>
      <c r="BD1261" s="134"/>
      <c r="BE1261" s="134"/>
      <c r="BF1261" s="134"/>
      <c r="BG1261" s="134"/>
      <c r="BH1261" s="134"/>
      <c r="BI1261" s="134"/>
      <c r="BJ1261" s="134"/>
      <c r="BK1261" s="134"/>
      <c r="BL1261" s="134"/>
      <c r="BM1261" s="135"/>
      <c r="BN1261" s="136" t="n">
        <f aca="false">+MAX($D$3,DATOS_[[#This Row],[Fecha Inicio Sit. Contract.]])</f>
        <v>0</v>
      </c>
      <c r="BO1261" s="136" t="n">
        <f aca="false">+MIN($D$4,DATOS_[[#This Row],[Fecha Fin Sit. Contract.]])</f>
        <v>0</v>
      </c>
      <c r="BP1261" s="137" t="n">
        <f aca="false">+DATOS_[[#This Row],[% de jornada]]*IF(DATOS_[[#This Row],[% jornada reducida]]="",1,DATOS_[[#This Row],[% jornada reducida]])</f>
        <v>0</v>
      </c>
      <c r="BQ1261" s="137" t="n">
        <f aca="false">+(DATOS_[[#This Row],[F.fin.cal]]-DATOS_[[#This Row],[F.ini.cal]]+1)/($D$4-$D$3+1)</f>
        <v>1</v>
      </c>
      <c r="BR1261" s="137" t="str">
        <f aca="false">IF(OR(AND(DATOS_[[#This Row],[Fecha Fin Contrato]]&lt;$D$3,DATOS_[[#This Row],[Fecha Fin Contrato]]&lt;&gt;""),DATOS_[[#This Row],[Fecha de Contratación]]&gt;$D$4),"Fuera","Dentro")</f>
        <v>Dentro</v>
      </c>
      <c r="BS1261" s="137" t="str">
        <f aca="false" t="array" ref="BS1261:BS1261">IF(MAX(IF(DATOS_[id]=DATOS_[[#This Row],[id]],DATOS_[F.fin.cal]))=DATOS_[[#This Row],[F.fin.cal]],"Sí","NO")</f>
        <v>Sí</v>
      </c>
      <c r="BT1261" s="137" t="str">
        <f aca="false">IF(AND(DATOS_[[#This Row],[% normaliz]]&lt;&gt;1,DATOS_[[#This Row],[% anualiz]]=1),"Sí","NO")</f>
        <v>Sí</v>
      </c>
      <c r="BU1261" s="137" t="str">
        <f aca="false">IF(AND(DATOS_[[#This Row],[% normaliz]]=1,DATOS_[[#This Row],[% anualiz]]&lt;&gt;1),"Sí","NO")</f>
        <v>NO</v>
      </c>
      <c r="BV1261" s="137" t="str">
        <f aca="false">IF(AND(DATOS_[[#This Row],[% normaliz]]&lt;&gt;1,DATOS_[[#This Row],[% anualiz]]&lt;&gt;1),"Sí","NO")</f>
        <v>NO</v>
      </c>
      <c r="BW1261" s="137" t="str">
        <f aca="false">+IF(DATOS_[[#This Row],[% normaliz]]*DATOS_[[#This Row],[% anualiz]]=1,"NO","Sí")</f>
        <v>Sí</v>
      </c>
      <c r="BX1261" s="138" t="e">
        <f aca="false">(DATOS_[[#This Row],[S.BASE]]*(1/DATOS_[[#This Row],[% normaliz]])*(1/DATOS_[[#This Row],[% anualiz]]))*IF(DATOS_[[#This Row],[Check Equiparado]]="Sí",1,0)</f>
        <v>#DIV/0!</v>
      </c>
      <c r="BY1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1" s="138" t="e">
        <f aca="false">+DATOS_[[#This Row],[SALARIO BASE Eq]]+DATOS_[[#This Row],[Tot COMPL.SAL Eq]]</f>
        <v>#DIV/0!</v>
      </c>
      <c r="CA1261" s="138" t="e">
        <f aca="false" t="array" ref="CA1261:CA1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1" s="138" t="e">
        <f aca="false">+DATOS_[[#This Row],[TOTAL SALARIO Eq]]+DATOS_[[#This Row],[Tot Extrasalarial Eq]]</f>
        <v>#DIV/0!</v>
      </c>
      <c r="CC1261" s="139" t="n">
        <f aca="false">DATOS_[[#This Row],[S.BASE]]</f>
        <v>0</v>
      </c>
      <c r="CD1261" s="139" t="n">
        <f aca="false">+SUM(DATOS_[[#This Row],[Conc.Sal.01]:[Conc.Sal.30]])</f>
        <v>0</v>
      </c>
      <c r="CE1261" s="139" t="n">
        <f aca="false">+DATOS_[[#This Row],[SALARIO BASE Ef]]+DATOS_[[#This Row],[Tot COMPL.SAL Ef]]</f>
        <v>0</v>
      </c>
      <c r="CF1261" s="139" t="n">
        <f aca="false">+SUM(DATOS_[[#This Row],[C.Extra.01]:[C.Extra.05]])</f>
        <v>0</v>
      </c>
      <c r="CG1261" s="139" t="n">
        <f aca="false">+DATOS_[[#This Row],[TOTAL SALARIO Ef]]+DATOS_[[#This Row],[Tot Extrasalarial Ef]]</f>
        <v>0</v>
      </c>
      <c r="CH1261" s="140" t="n">
        <f aca="false">MIN(IF(DATOS_[[#This Row],[Fecha Fin Contrato]]="",$D$4,DATOS_[[#This Row],[Fecha Fin Contrato]]),$D$4)-MAX(DATOS_[[#This Row],[Fecha de Contratación]],$D$3)+1</f>
        <v>1</v>
      </c>
      <c r="CI1261" s="141" t="str">
        <f aca="false">IF(COUNTIFS(DATOS_[id],DATOS_[[#This Row],[id]])&gt;1,DATOS_[[#This Row],[id]],"")</f>
        <v/>
      </c>
      <c r="CJ1261" s="141" t="n">
        <f aca="false">(Inicio!$G$10-DATOS_[[#This Row],[Fecha Nacimiento]])/365.25</f>
        <v>0</v>
      </c>
      <c r="CK1261" s="141" t="n">
        <f aca="false">(Inicio!$G$10-DATOS_[[#This Row],[Fecha de Antigüedad]])/365.25</f>
        <v>0</v>
      </c>
      <c r="CL1261" s="141" t="e">
        <f aca="false">+VLOOKUP(DATOS_[[#This Row],[Clave de Contrato]],TblTiposContrato13[],3,0)</f>
        <v>#N/A</v>
      </c>
      <c r="CM1261" s="141" t="e">
        <f aca="false">+VLOOKUP(DATOS_[[#This Row],[Clave de Contrato]],TblTiposContrato13[],4,0)</f>
        <v>#N/A</v>
      </c>
      <c r="CN1261" s="141" t="str">
        <f aca="false">VLOOKUP(DATOS_[[#This Row],[Edad]],CONTRATOS!TblRngEdad,2,1)</f>
        <v>20  o menos</v>
      </c>
      <c r="CO1261" s="141" t="str">
        <f aca="false">VLOOKUP(DATOS_[[#This Row],[Antigüedad]],TblRngAntg14[],2,1)</f>
        <v>0 a 1 años</v>
      </c>
    </row>
    <row r="1262" customFormat="false" ht="13.8" hidden="false" customHeight="false" outlineLevel="0" collapsed="false">
      <c r="D1262" s="128"/>
      <c r="E1262" s="129"/>
      <c r="F1262" s="129"/>
      <c r="G1262" s="129"/>
      <c r="H1262" s="130"/>
      <c r="I1262" s="131"/>
      <c r="J1262" s="128"/>
      <c r="K1262" s="132"/>
      <c r="L1262" s="132"/>
      <c r="M1262" s="133"/>
      <c r="N1262" s="133"/>
      <c r="O1262" s="133"/>
      <c r="P1262" s="129"/>
      <c r="Z1262" s="74"/>
      <c r="AA1262" s="75"/>
      <c r="AB1262" s="75"/>
      <c r="AC1262" s="129"/>
      <c r="AD1262" s="134"/>
      <c r="AE1262" s="134"/>
      <c r="AF1262" s="134"/>
      <c r="AG1262" s="134"/>
      <c r="AH1262" s="134"/>
      <c r="AI1262" s="134"/>
      <c r="AJ1262" s="134"/>
      <c r="AK1262" s="134"/>
      <c r="AL1262" s="134"/>
      <c r="AM1262" s="134"/>
      <c r="AN1262" s="134"/>
      <c r="AO1262" s="134"/>
      <c r="AP1262" s="134"/>
      <c r="AQ1262" s="134"/>
      <c r="AR1262" s="134"/>
      <c r="AS1262" s="134"/>
      <c r="AT1262" s="134"/>
      <c r="AU1262" s="134"/>
      <c r="AV1262" s="134"/>
      <c r="AW1262" s="134"/>
      <c r="AX1262" s="134"/>
      <c r="AY1262" s="134"/>
      <c r="AZ1262" s="134"/>
      <c r="BA1262" s="134"/>
      <c r="BB1262" s="134"/>
      <c r="BC1262" s="134"/>
      <c r="BD1262" s="134"/>
      <c r="BE1262" s="134"/>
      <c r="BF1262" s="134"/>
      <c r="BG1262" s="134"/>
      <c r="BH1262" s="134"/>
      <c r="BI1262" s="134"/>
      <c r="BJ1262" s="134"/>
      <c r="BK1262" s="134"/>
      <c r="BL1262" s="134"/>
      <c r="BM1262" s="135"/>
      <c r="BN1262" s="136" t="n">
        <f aca="false">+MAX($D$3,DATOS_[[#This Row],[Fecha Inicio Sit. Contract.]])</f>
        <v>0</v>
      </c>
      <c r="BO1262" s="136" t="n">
        <f aca="false">+MIN($D$4,DATOS_[[#This Row],[Fecha Fin Sit. Contract.]])</f>
        <v>0</v>
      </c>
      <c r="BP1262" s="137" t="n">
        <f aca="false">+DATOS_[[#This Row],[% de jornada]]*IF(DATOS_[[#This Row],[% jornada reducida]]="",1,DATOS_[[#This Row],[% jornada reducida]])</f>
        <v>0</v>
      </c>
      <c r="BQ1262" s="137" t="n">
        <f aca="false">+(DATOS_[[#This Row],[F.fin.cal]]-DATOS_[[#This Row],[F.ini.cal]]+1)/($D$4-$D$3+1)</f>
        <v>1</v>
      </c>
      <c r="BR1262" s="137" t="str">
        <f aca="false">IF(OR(AND(DATOS_[[#This Row],[Fecha Fin Contrato]]&lt;$D$3,DATOS_[[#This Row],[Fecha Fin Contrato]]&lt;&gt;""),DATOS_[[#This Row],[Fecha de Contratación]]&gt;$D$4),"Fuera","Dentro")</f>
        <v>Dentro</v>
      </c>
      <c r="BS1262" s="137" t="str">
        <f aca="false" t="array" ref="BS1262:BS1262">IF(MAX(IF(DATOS_[id]=DATOS_[[#This Row],[id]],DATOS_[F.fin.cal]))=DATOS_[[#This Row],[F.fin.cal]],"Sí","NO")</f>
        <v>Sí</v>
      </c>
      <c r="BT1262" s="137" t="str">
        <f aca="false">IF(AND(DATOS_[[#This Row],[% normaliz]]&lt;&gt;1,DATOS_[[#This Row],[% anualiz]]=1),"Sí","NO")</f>
        <v>Sí</v>
      </c>
      <c r="BU1262" s="137" t="str">
        <f aca="false">IF(AND(DATOS_[[#This Row],[% normaliz]]=1,DATOS_[[#This Row],[% anualiz]]&lt;&gt;1),"Sí","NO")</f>
        <v>NO</v>
      </c>
      <c r="BV1262" s="137" t="str">
        <f aca="false">IF(AND(DATOS_[[#This Row],[% normaliz]]&lt;&gt;1,DATOS_[[#This Row],[% anualiz]]&lt;&gt;1),"Sí","NO")</f>
        <v>NO</v>
      </c>
      <c r="BW1262" s="137" t="str">
        <f aca="false">+IF(DATOS_[[#This Row],[% normaliz]]*DATOS_[[#This Row],[% anualiz]]=1,"NO","Sí")</f>
        <v>Sí</v>
      </c>
      <c r="BX1262" s="138" t="e">
        <f aca="false">(DATOS_[[#This Row],[S.BASE]]*(1/DATOS_[[#This Row],[% normaliz]])*(1/DATOS_[[#This Row],[% anualiz]]))*IF(DATOS_[[#This Row],[Check Equiparado]]="Sí",1,0)</f>
        <v>#DIV/0!</v>
      </c>
      <c r="BY1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2" s="138" t="e">
        <f aca="false">+DATOS_[[#This Row],[SALARIO BASE Eq]]+DATOS_[[#This Row],[Tot COMPL.SAL Eq]]</f>
        <v>#DIV/0!</v>
      </c>
      <c r="CA1262" s="138" t="e">
        <f aca="false" t="array" ref="CA1262:CA1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2" s="138" t="e">
        <f aca="false">+DATOS_[[#This Row],[TOTAL SALARIO Eq]]+DATOS_[[#This Row],[Tot Extrasalarial Eq]]</f>
        <v>#DIV/0!</v>
      </c>
      <c r="CC1262" s="139" t="n">
        <f aca="false">DATOS_[[#This Row],[S.BASE]]</f>
        <v>0</v>
      </c>
      <c r="CD1262" s="139" t="n">
        <f aca="false">+SUM(DATOS_[[#This Row],[Conc.Sal.01]:[Conc.Sal.30]])</f>
        <v>0</v>
      </c>
      <c r="CE1262" s="139" t="n">
        <f aca="false">+DATOS_[[#This Row],[SALARIO BASE Ef]]+DATOS_[[#This Row],[Tot COMPL.SAL Ef]]</f>
        <v>0</v>
      </c>
      <c r="CF1262" s="139" t="n">
        <f aca="false">+SUM(DATOS_[[#This Row],[C.Extra.01]:[C.Extra.05]])</f>
        <v>0</v>
      </c>
      <c r="CG1262" s="139" t="n">
        <f aca="false">+DATOS_[[#This Row],[TOTAL SALARIO Ef]]+DATOS_[[#This Row],[Tot Extrasalarial Ef]]</f>
        <v>0</v>
      </c>
      <c r="CH1262" s="140" t="n">
        <f aca="false">MIN(IF(DATOS_[[#This Row],[Fecha Fin Contrato]]="",$D$4,DATOS_[[#This Row],[Fecha Fin Contrato]]),$D$4)-MAX(DATOS_[[#This Row],[Fecha de Contratación]],$D$3)+1</f>
        <v>1</v>
      </c>
      <c r="CI1262" s="141" t="str">
        <f aca="false">IF(COUNTIFS(DATOS_[id],DATOS_[[#This Row],[id]])&gt;1,DATOS_[[#This Row],[id]],"")</f>
        <v/>
      </c>
      <c r="CJ1262" s="141" t="n">
        <f aca="false">(Inicio!$G$10-DATOS_[[#This Row],[Fecha Nacimiento]])/365.25</f>
        <v>0</v>
      </c>
      <c r="CK1262" s="141" t="n">
        <f aca="false">(Inicio!$G$10-DATOS_[[#This Row],[Fecha de Antigüedad]])/365.25</f>
        <v>0</v>
      </c>
      <c r="CL1262" s="141" t="e">
        <f aca="false">+VLOOKUP(DATOS_[[#This Row],[Clave de Contrato]],TblTiposContrato13[],3,0)</f>
        <v>#N/A</v>
      </c>
      <c r="CM1262" s="141" t="e">
        <f aca="false">+VLOOKUP(DATOS_[[#This Row],[Clave de Contrato]],TblTiposContrato13[],4,0)</f>
        <v>#N/A</v>
      </c>
      <c r="CN1262" s="141" t="str">
        <f aca="false">VLOOKUP(DATOS_[[#This Row],[Edad]],CONTRATOS!TblRngEdad,2,1)</f>
        <v>20  o menos</v>
      </c>
      <c r="CO1262" s="141" t="str">
        <f aca="false">VLOOKUP(DATOS_[[#This Row],[Antigüedad]],TblRngAntg14[],2,1)</f>
        <v>0 a 1 años</v>
      </c>
    </row>
    <row r="1263" customFormat="false" ht="13.8" hidden="false" customHeight="false" outlineLevel="0" collapsed="false">
      <c r="D1263" s="128"/>
      <c r="E1263" s="129"/>
      <c r="F1263" s="129"/>
      <c r="G1263" s="129"/>
      <c r="H1263" s="130"/>
      <c r="I1263" s="131"/>
      <c r="J1263" s="128"/>
      <c r="K1263" s="132"/>
      <c r="L1263" s="132"/>
      <c r="M1263" s="133"/>
      <c r="N1263" s="133"/>
      <c r="O1263" s="133"/>
      <c r="P1263" s="129"/>
      <c r="Z1263" s="74"/>
      <c r="AA1263" s="75"/>
      <c r="AB1263" s="75"/>
      <c r="AC1263" s="129"/>
      <c r="AD1263" s="134"/>
      <c r="AE1263" s="134"/>
      <c r="AF1263" s="134"/>
      <c r="AG1263" s="134"/>
      <c r="AH1263" s="134"/>
      <c r="AI1263" s="134"/>
      <c r="AJ1263" s="134"/>
      <c r="AK1263" s="134"/>
      <c r="AL1263" s="134"/>
      <c r="AM1263" s="134"/>
      <c r="AN1263" s="134"/>
      <c r="AO1263" s="134"/>
      <c r="AP1263" s="134"/>
      <c r="AQ1263" s="134"/>
      <c r="AR1263" s="134"/>
      <c r="AS1263" s="134"/>
      <c r="AT1263" s="134"/>
      <c r="AU1263" s="134"/>
      <c r="AV1263" s="134"/>
      <c r="AW1263" s="134"/>
      <c r="AX1263" s="134"/>
      <c r="AY1263" s="134"/>
      <c r="AZ1263" s="134"/>
      <c r="BA1263" s="134"/>
      <c r="BB1263" s="134"/>
      <c r="BC1263" s="134"/>
      <c r="BD1263" s="134"/>
      <c r="BE1263" s="134"/>
      <c r="BF1263" s="134"/>
      <c r="BG1263" s="134"/>
      <c r="BH1263" s="134"/>
      <c r="BI1263" s="134"/>
      <c r="BJ1263" s="134"/>
      <c r="BK1263" s="134"/>
      <c r="BL1263" s="134"/>
      <c r="BM1263" s="135"/>
      <c r="BN1263" s="136" t="n">
        <f aca="false">+MAX($D$3,DATOS_[[#This Row],[Fecha Inicio Sit. Contract.]])</f>
        <v>0</v>
      </c>
      <c r="BO1263" s="136" t="n">
        <f aca="false">+MIN($D$4,DATOS_[[#This Row],[Fecha Fin Sit. Contract.]])</f>
        <v>0</v>
      </c>
      <c r="BP1263" s="137" t="n">
        <f aca="false">+DATOS_[[#This Row],[% de jornada]]*IF(DATOS_[[#This Row],[% jornada reducida]]="",1,DATOS_[[#This Row],[% jornada reducida]])</f>
        <v>0</v>
      </c>
      <c r="BQ1263" s="137" t="n">
        <f aca="false">+(DATOS_[[#This Row],[F.fin.cal]]-DATOS_[[#This Row],[F.ini.cal]]+1)/($D$4-$D$3+1)</f>
        <v>1</v>
      </c>
      <c r="BR1263" s="137" t="str">
        <f aca="false">IF(OR(AND(DATOS_[[#This Row],[Fecha Fin Contrato]]&lt;$D$3,DATOS_[[#This Row],[Fecha Fin Contrato]]&lt;&gt;""),DATOS_[[#This Row],[Fecha de Contratación]]&gt;$D$4),"Fuera","Dentro")</f>
        <v>Dentro</v>
      </c>
      <c r="BS1263" s="137" t="str">
        <f aca="false" t="array" ref="BS1263:BS1263">IF(MAX(IF(DATOS_[id]=DATOS_[[#This Row],[id]],DATOS_[F.fin.cal]))=DATOS_[[#This Row],[F.fin.cal]],"Sí","NO")</f>
        <v>Sí</v>
      </c>
      <c r="BT1263" s="137" t="str">
        <f aca="false">IF(AND(DATOS_[[#This Row],[% normaliz]]&lt;&gt;1,DATOS_[[#This Row],[% anualiz]]=1),"Sí","NO")</f>
        <v>Sí</v>
      </c>
      <c r="BU1263" s="137" t="str">
        <f aca="false">IF(AND(DATOS_[[#This Row],[% normaliz]]=1,DATOS_[[#This Row],[% anualiz]]&lt;&gt;1),"Sí","NO")</f>
        <v>NO</v>
      </c>
      <c r="BV1263" s="137" t="str">
        <f aca="false">IF(AND(DATOS_[[#This Row],[% normaliz]]&lt;&gt;1,DATOS_[[#This Row],[% anualiz]]&lt;&gt;1),"Sí","NO")</f>
        <v>NO</v>
      </c>
      <c r="BW1263" s="137" t="str">
        <f aca="false">+IF(DATOS_[[#This Row],[% normaliz]]*DATOS_[[#This Row],[% anualiz]]=1,"NO","Sí")</f>
        <v>Sí</v>
      </c>
      <c r="BX1263" s="138" t="e">
        <f aca="false">(DATOS_[[#This Row],[S.BASE]]*(1/DATOS_[[#This Row],[% normaliz]])*(1/DATOS_[[#This Row],[% anualiz]]))*IF(DATOS_[[#This Row],[Check Equiparado]]="Sí",1,0)</f>
        <v>#DIV/0!</v>
      </c>
      <c r="BY1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3" s="138" t="e">
        <f aca="false">+DATOS_[[#This Row],[SALARIO BASE Eq]]+DATOS_[[#This Row],[Tot COMPL.SAL Eq]]</f>
        <v>#DIV/0!</v>
      </c>
      <c r="CA1263" s="138" t="e">
        <f aca="false" t="array" ref="CA1263:CA1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3" s="138" t="e">
        <f aca="false">+DATOS_[[#This Row],[TOTAL SALARIO Eq]]+DATOS_[[#This Row],[Tot Extrasalarial Eq]]</f>
        <v>#DIV/0!</v>
      </c>
      <c r="CC1263" s="139" t="n">
        <f aca="false">DATOS_[[#This Row],[S.BASE]]</f>
        <v>0</v>
      </c>
      <c r="CD1263" s="139" t="n">
        <f aca="false">+SUM(DATOS_[[#This Row],[Conc.Sal.01]:[Conc.Sal.30]])</f>
        <v>0</v>
      </c>
      <c r="CE1263" s="139" t="n">
        <f aca="false">+DATOS_[[#This Row],[SALARIO BASE Ef]]+DATOS_[[#This Row],[Tot COMPL.SAL Ef]]</f>
        <v>0</v>
      </c>
      <c r="CF1263" s="139" t="n">
        <f aca="false">+SUM(DATOS_[[#This Row],[C.Extra.01]:[C.Extra.05]])</f>
        <v>0</v>
      </c>
      <c r="CG1263" s="139" t="n">
        <f aca="false">+DATOS_[[#This Row],[TOTAL SALARIO Ef]]+DATOS_[[#This Row],[Tot Extrasalarial Ef]]</f>
        <v>0</v>
      </c>
      <c r="CH1263" s="140" t="n">
        <f aca="false">MIN(IF(DATOS_[[#This Row],[Fecha Fin Contrato]]="",$D$4,DATOS_[[#This Row],[Fecha Fin Contrato]]),$D$4)-MAX(DATOS_[[#This Row],[Fecha de Contratación]],$D$3)+1</f>
        <v>1</v>
      </c>
      <c r="CI1263" s="141" t="str">
        <f aca="false">IF(COUNTIFS(DATOS_[id],DATOS_[[#This Row],[id]])&gt;1,DATOS_[[#This Row],[id]],"")</f>
        <v/>
      </c>
      <c r="CJ1263" s="141" t="n">
        <f aca="false">(Inicio!$G$10-DATOS_[[#This Row],[Fecha Nacimiento]])/365.25</f>
        <v>0</v>
      </c>
      <c r="CK1263" s="141" t="n">
        <f aca="false">(Inicio!$G$10-DATOS_[[#This Row],[Fecha de Antigüedad]])/365.25</f>
        <v>0</v>
      </c>
      <c r="CL1263" s="141" t="e">
        <f aca="false">+VLOOKUP(DATOS_[[#This Row],[Clave de Contrato]],TblTiposContrato13[],3,0)</f>
        <v>#N/A</v>
      </c>
      <c r="CM1263" s="141" t="e">
        <f aca="false">+VLOOKUP(DATOS_[[#This Row],[Clave de Contrato]],TblTiposContrato13[],4,0)</f>
        <v>#N/A</v>
      </c>
      <c r="CN1263" s="141" t="str">
        <f aca="false">VLOOKUP(DATOS_[[#This Row],[Edad]],CONTRATOS!TblRngEdad,2,1)</f>
        <v>20  o menos</v>
      </c>
      <c r="CO1263" s="141" t="str">
        <f aca="false">VLOOKUP(DATOS_[[#This Row],[Antigüedad]],TblRngAntg14[],2,1)</f>
        <v>0 a 1 años</v>
      </c>
    </row>
    <row r="1264" customFormat="false" ht="13.8" hidden="false" customHeight="false" outlineLevel="0" collapsed="false">
      <c r="D1264" s="128"/>
      <c r="E1264" s="129"/>
      <c r="F1264" s="129"/>
      <c r="G1264" s="129"/>
      <c r="H1264" s="130"/>
      <c r="I1264" s="131"/>
      <c r="J1264" s="128"/>
      <c r="K1264" s="132"/>
      <c r="L1264" s="132"/>
      <c r="M1264" s="133"/>
      <c r="N1264" s="133"/>
      <c r="O1264" s="133"/>
      <c r="P1264" s="129"/>
      <c r="Z1264" s="74"/>
      <c r="AA1264" s="75"/>
      <c r="AB1264" s="75"/>
      <c r="AC1264" s="129"/>
      <c r="AD1264" s="134"/>
      <c r="AE1264" s="134"/>
      <c r="AF1264" s="134"/>
      <c r="AG1264" s="134"/>
      <c r="AH1264" s="134"/>
      <c r="AI1264" s="134"/>
      <c r="AJ1264" s="134"/>
      <c r="AK1264" s="134"/>
      <c r="AL1264" s="134"/>
      <c r="AM1264" s="134"/>
      <c r="AN1264" s="134"/>
      <c r="AO1264" s="134"/>
      <c r="AP1264" s="134"/>
      <c r="AQ1264" s="134"/>
      <c r="AR1264" s="134"/>
      <c r="AS1264" s="134"/>
      <c r="AT1264" s="134"/>
      <c r="AU1264" s="134"/>
      <c r="AV1264" s="134"/>
      <c r="AW1264" s="134"/>
      <c r="AX1264" s="134"/>
      <c r="AY1264" s="134"/>
      <c r="AZ1264" s="134"/>
      <c r="BA1264" s="134"/>
      <c r="BB1264" s="134"/>
      <c r="BC1264" s="134"/>
      <c r="BD1264" s="134"/>
      <c r="BE1264" s="134"/>
      <c r="BF1264" s="134"/>
      <c r="BG1264" s="134"/>
      <c r="BH1264" s="134"/>
      <c r="BI1264" s="134"/>
      <c r="BJ1264" s="134"/>
      <c r="BK1264" s="134"/>
      <c r="BL1264" s="134"/>
      <c r="BM1264" s="135"/>
      <c r="BN1264" s="136" t="n">
        <f aca="false">+MAX($D$3,DATOS_[[#This Row],[Fecha Inicio Sit. Contract.]])</f>
        <v>0</v>
      </c>
      <c r="BO1264" s="136" t="n">
        <f aca="false">+MIN($D$4,DATOS_[[#This Row],[Fecha Fin Sit. Contract.]])</f>
        <v>0</v>
      </c>
      <c r="BP1264" s="137" t="n">
        <f aca="false">+DATOS_[[#This Row],[% de jornada]]*IF(DATOS_[[#This Row],[% jornada reducida]]="",1,DATOS_[[#This Row],[% jornada reducida]])</f>
        <v>0</v>
      </c>
      <c r="BQ1264" s="137" t="n">
        <f aca="false">+(DATOS_[[#This Row],[F.fin.cal]]-DATOS_[[#This Row],[F.ini.cal]]+1)/($D$4-$D$3+1)</f>
        <v>1</v>
      </c>
      <c r="BR1264" s="137" t="str">
        <f aca="false">IF(OR(AND(DATOS_[[#This Row],[Fecha Fin Contrato]]&lt;$D$3,DATOS_[[#This Row],[Fecha Fin Contrato]]&lt;&gt;""),DATOS_[[#This Row],[Fecha de Contratación]]&gt;$D$4),"Fuera","Dentro")</f>
        <v>Dentro</v>
      </c>
      <c r="BS1264" s="137" t="str">
        <f aca="false" t="array" ref="BS1264:BS1264">IF(MAX(IF(DATOS_[id]=DATOS_[[#This Row],[id]],DATOS_[F.fin.cal]))=DATOS_[[#This Row],[F.fin.cal]],"Sí","NO")</f>
        <v>Sí</v>
      </c>
      <c r="BT1264" s="137" t="str">
        <f aca="false">IF(AND(DATOS_[[#This Row],[% normaliz]]&lt;&gt;1,DATOS_[[#This Row],[% anualiz]]=1),"Sí","NO")</f>
        <v>Sí</v>
      </c>
      <c r="BU1264" s="137" t="str">
        <f aca="false">IF(AND(DATOS_[[#This Row],[% normaliz]]=1,DATOS_[[#This Row],[% anualiz]]&lt;&gt;1),"Sí","NO")</f>
        <v>NO</v>
      </c>
      <c r="BV1264" s="137" t="str">
        <f aca="false">IF(AND(DATOS_[[#This Row],[% normaliz]]&lt;&gt;1,DATOS_[[#This Row],[% anualiz]]&lt;&gt;1),"Sí","NO")</f>
        <v>NO</v>
      </c>
      <c r="BW1264" s="137" t="str">
        <f aca="false">+IF(DATOS_[[#This Row],[% normaliz]]*DATOS_[[#This Row],[% anualiz]]=1,"NO","Sí")</f>
        <v>Sí</v>
      </c>
      <c r="BX1264" s="138" t="e">
        <f aca="false">(DATOS_[[#This Row],[S.BASE]]*(1/DATOS_[[#This Row],[% normaliz]])*(1/DATOS_[[#This Row],[% anualiz]]))*IF(DATOS_[[#This Row],[Check Equiparado]]="Sí",1,0)</f>
        <v>#DIV/0!</v>
      </c>
      <c r="BY1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4" s="138" t="e">
        <f aca="false">+DATOS_[[#This Row],[SALARIO BASE Eq]]+DATOS_[[#This Row],[Tot COMPL.SAL Eq]]</f>
        <v>#DIV/0!</v>
      </c>
      <c r="CA1264" s="138" t="e">
        <f aca="false" t="array" ref="CA1264:CA1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4" s="138" t="e">
        <f aca="false">+DATOS_[[#This Row],[TOTAL SALARIO Eq]]+DATOS_[[#This Row],[Tot Extrasalarial Eq]]</f>
        <v>#DIV/0!</v>
      </c>
      <c r="CC1264" s="139" t="n">
        <f aca="false">DATOS_[[#This Row],[S.BASE]]</f>
        <v>0</v>
      </c>
      <c r="CD1264" s="139" t="n">
        <f aca="false">+SUM(DATOS_[[#This Row],[Conc.Sal.01]:[Conc.Sal.30]])</f>
        <v>0</v>
      </c>
      <c r="CE1264" s="139" t="n">
        <f aca="false">+DATOS_[[#This Row],[SALARIO BASE Ef]]+DATOS_[[#This Row],[Tot COMPL.SAL Ef]]</f>
        <v>0</v>
      </c>
      <c r="CF1264" s="139" t="n">
        <f aca="false">+SUM(DATOS_[[#This Row],[C.Extra.01]:[C.Extra.05]])</f>
        <v>0</v>
      </c>
      <c r="CG1264" s="139" t="n">
        <f aca="false">+DATOS_[[#This Row],[TOTAL SALARIO Ef]]+DATOS_[[#This Row],[Tot Extrasalarial Ef]]</f>
        <v>0</v>
      </c>
      <c r="CH1264" s="140" t="n">
        <f aca="false">MIN(IF(DATOS_[[#This Row],[Fecha Fin Contrato]]="",$D$4,DATOS_[[#This Row],[Fecha Fin Contrato]]),$D$4)-MAX(DATOS_[[#This Row],[Fecha de Contratación]],$D$3)+1</f>
        <v>1</v>
      </c>
      <c r="CI1264" s="141" t="str">
        <f aca="false">IF(COUNTIFS(DATOS_[id],DATOS_[[#This Row],[id]])&gt;1,DATOS_[[#This Row],[id]],"")</f>
        <v/>
      </c>
      <c r="CJ1264" s="141" t="n">
        <f aca="false">(Inicio!$G$10-DATOS_[[#This Row],[Fecha Nacimiento]])/365.25</f>
        <v>0</v>
      </c>
      <c r="CK1264" s="141" t="n">
        <f aca="false">(Inicio!$G$10-DATOS_[[#This Row],[Fecha de Antigüedad]])/365.25</f>
        <v>0</v>
      </c>
      <c r="CL1264" s="141" t="e">
        <f aca="false">+VLOOKUP(DATOS_[[#This Row],[Clave de Contrato]],TblTiposContrato13[],3,0)</f>
        <v>#N/A</v>
      </c>
      <c r="CM1264" s="141" t="e">
        <f aca="false">+VLOOKUP(DATOS_[[#This Row],[Clave de Contrato]],TblTiposContrato13[],4,0)</f>
        <v>#N/A</v>
      </c>
      <c r="CN1264" s="141" t="str">
        <f aca="false">VLOOKUP(DATOS_[[#This Row],[Edad]],CONTRATOS!TblRngEdad,2,1)</f>
        <v>20  o menos</v>
      </c>
      <c r="CO1264" s="141" t="str">
        <f aca="false">VLOOKUP(DATOS_[[#This Row],[Antigüedad]],TblRngAntg14[],2,1)</f>
        <v>0 a 1 años</v>
      </c>
    </row>
    <row r="1265" customFormat="false" ht="13.8" hidden="false" customHeight="false" outlineLevel="0" collapsed="false">
      <c r="D1265" s="128"/>
      <c r="E1265" s="129"/>
      <c r="F1265" s="129"/>
      <c r="G1265" s="129"/>
      <c r="H1265" s="130"/>
      <c r="I1265" s="131"/>
      <c r="J1265" s="128"/>
      <c r="K1265" s="132"/>
      <c r="L1265" s="132"/>
      <c r="M1265" s="133"/>
      <c r="N1265" s="133"/>
      <c r="O1265" s="133"/>
      <c r="P1265" s="129"/>
      <c r="Z1265" s="74"/>
      <c r="AA1265" s="75"/>
      <c r="AB1265" s="75"/>
      <c r="AC1265" s="129"/>
      <c r="AD1265" s="134"/>
      <c r="AE1265" s="134"/>
      <c r="AF1265" s="134"/>
      <c r="AG1265" s="134"/>
      <c r="AH1265" s="134"/>
      <c r="AI1265" s="134"/>
      <c r="AJ1265" s="134"/>
      <c r="AK1265" s="134"/>
      <c r="AL1265" s="134"/>
      <c r="AM1265" s="134"/>
      <c r="AN1265" s="134"/>
      <c r="AO1265" s="134"/>
      <c r="AP1265" s="134"/>
      <c r="AQ1265" s="134"/>
      <c r="AR1265" s="134"/>
      <c r="AS1265" s="134"/>
      <c r="AT1265" s="134"/>
      <c r="AU1265" s="134"/>
      <c r="AV1265" s="134"/>
      <c r="AW1265" s="134"/>
      <c r="AX1265" s="134"/>
      <c r="AY1265" s="134"/>
      <c r="AZ1265" s="134"/>
      <c r="BA1265" s="134"/>
      <c r="BB1265" s="134"/>
      <c r="BC1265" s="134"/>
      <c r="BD1265" s="134"/>
      <c r="BE1265" s="134"/>
      <c r="BF1265" s="134"/>
      <c r="BG1265" s="134"/>
      <c r="BH1265" s="134"/>
      <c r="BI1265" s="134"/>
      <c r="BJ1265" s="134"/>
      <c r="BK1265" s="134"/>
      <c r="BL1265" s="134"/>
      <c r="BM1265" s="135"/>
      <c r="BN1265" s="136" t="n">
        <f aca="false">+MAX($D$3,DATOS_[[#This Row],[Fecha Inicio Sit. Contract.]])</f>
        <v>0</v>
      </c>
      <c r="BO1265" s="136" t="n">
        <f aca="false">+MIN($D$4,DATOS_[[#This Row],[Fecha Fin Sit. Contract.]])</f>
        <v>0</v>
      </c>
      <c r="BP1265" s="137" t="n">
        <f aca="false">+DATOS_[[#This Row],[% de jornada]]*IF(DATOS_[[#This Row],[% jornada reducida]]="",1,DATOS_[[#This Row],[% jornada reducida]])</f>
        <v>0</v>
      </c>
      <c r="BQ1265" s="137" t="n">
        <f aca="false">+(DATOS_[[#This Row],[F.fin.cal]]-DATOS_[[#This Row],[F.ini.cal]]+1)/($D$4-$D$3+1)</f>
        <v>1</v>
      </c>
      <c r="BR1265" s="137" t="str">
        <f aca="false">IF(OR(AND(DATOS_[[#This Row],[Fecha Fin Contrato]]&lt;$D$3,DATOS_[[#This Row],[Fecha Fin Contrato]]&lt;&gt;""),DATOS_[[#This Row],[Fecha de Contratación]]&gt;$D$4),"Fuera","Dentro")</f>
        <v>Dentro</v>
      </c>
      <c r="BS1265" s="137" t="str">
        <f aca="false" t="array" ref="BS1265:BS1265">IF(MAX(IF(DATOS_[id]=DATOS_[[#This Row],[id]],DATOS_[F.fin.cal]))=DATOS_[[#This Row],[F.fin.cal]],"Sí","NO")</f>
        <v>Sí</v>
      </c>
      <c r="BT1265" s="137" t="str">
        <f aca="false">IF(AND(DATOS_[[#This Row],[% normaliz]]&lt;&gt;1,DATOS_[[#This Row],[% anualiz]]=1),"Sí","NO")</f>
        <v>Sí</v>
      </c>
      <c r="BU1265" s="137" t="str">
        <f aca="false">IF(AND(DATOS_[[#This Row],[% normaliz]]=1,DATOS_[[#This Row],[% anualiz]]&lt;&gt;1),"Sí","NO")</f>
        <v>NO</v>
      </c>
      <c r="BV1265" s="137" t="str">
        <f aca="false">IF(AND(DATOS_[[#This Row],[% normaliz]]&lt;&gt;1,DATOS_[[#This Row],[% anualiz]]&lt;&gt;1),"Sí","NO")</f>
        <v>NO</v>
      </c>
      <c r="BW1265" s="137" t="str">
        <f aca="false">+IF(DATOS_[[#This Row],[% normaliz]]*DATOS_[[#This Row],[% anualiz]]=1,"NO","Sí")</f>
        <v>Sí</v>
      </c>
      <c r="BX1265" s="138" t="e">
        <f aca="false">(DATOS_[[#This Row],[S.BASE]]*(1/DATOS_[[#This Row],[% normaliz]])*(1/DATOS_[[#This Row],[% anualiz]]))*IF(DATOS_[[#This Row],[Check Equiparado]]="Sí",1,0)</f>
        <v>#DIV/0!</v>
      </c>
      <c r="BY1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5" s="138" t="e">
        <f aca="false">+DATOS_[[#This Row],[SALARIO BASE Eq]]+DATOS_[[#This Row],[Tot COMPL.SAL Eq]]</f>
        <v>#DIV/0!</v>
      </c>
      <c r="CA1265" s="138" t="e">
        <f aca="false" t="array" ref="CA1265:CA1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5" s="138" t="e">
        <f aca="false">+DATOS_[[#This Row],[TOTAL SALARIO Eq]]+DATOS_[[#This Row],[Tot Extrasalarial Eq]]</f>
        <v>#DIV/0!</v>
      </c>
      <c r="CC1265" s="139" t="n">
        <f aca="false">DATOS_[[#This Row],[S.BASE]]</f>
        <v>0</v>
      </c>
      <c r="CD1265" s="139" t="n">
        <f aca="false">+SUM(DATOS_[[#This Row],[Conc.Sal.01]:[Conc.Sal.30]])</f>
        <v>0</v>
      </c>
      <c r="CE1265" s="139" t="n">
        <f aca="false">+DATOS_[[#This Row],[SALARIO BASE Ef]]+DATOS_[[#This Row],[Tot COMPL.SAL Ef]]</f>
        <v>0</v>
      </c>
      <c r="CF1265" s="139" t="n">
        <f aca="false">+SUM(DATOS_[[#This Row],[C.Extra.01]:[C.Extra.05]])</f>
        <v>0</v>
      </c>
      <c r="CG1265" s="139" t="n">
        <f aca="false">+DATOS_[[#This Row],[TOTAL SALARIO Ef]]+DATOS_[[#This Row],[Tot Extrasalarial Ef]]</f>
        <v>0</v>
      </c>
      <c r="CH1265" s="140" t="n">
        <f aca="false">MIN(IF(DATOS_[[#This Row],[Fecha Fin Contrato]]="",$D$4,DATOS_[[#This Row],[Fecha Fin Contrato]]),$D$4)-MAX(DATOS_[[#This Row],[Fecha de Contratación]],$D$3)+1</f>
        <v>1</v>
      </c>
      <c r="CI1265" s="141" t="str">
        <f aca="false">IF(COUNTIFS(DATOS_[id],DATOS_[[#This Row],[id]])&gt;1,DATOS_[[#This Row],[id]],"")</f>
        <v/>
      </c>
      <c r="CJ1265" s="141" t="n">
        <f aca="false">(Inicio!$G$10-DATOS_[[#This Row],[Fecha Nacimiento]])/365.25</f>
        <v>0</v>
      </c>
      <c r="CK1265" s="141" t="n">
        <f aca="false">(Inicio!$G$10-DATOS_[[#This Row],[Fecha de Antigüedad]])/365.25</f>
        <v>0</v>
      </c>
      <c r="CL1265" s="141" t="e">
        <f aca="false">+VLOOKUP(DATOS_[[#This Row],[Clave de Contrato]],TblTiposContrato13[],3,0)</f>
        <v>#N/A</v>
      </c>
      <c r="CM1265" s="141" t="e">
        <f aca="false">+VLOOKUP(DATOS_[[#This Row],[Clave de Contrato]],TblTiposContrato13[],4,0)</f>
        <v>#N/A</v>
      </c>
      <c r="CN1265" s="141" t="str">
        <f aca="false">VLOOKUP(DATOS_[[#This Row],[Edad]],CONTRATOS!TblRngEdad,2,1)</f>
        <v>20  o menos</v>
      </c>
      <c r="CO1265" s="141" t="str">
        <f aca="false">VLOOKUP(DATOS_[[#This Row],[Antigüedad]],TblRngAntg14[],2,1)</f>
        <v>0 a 1 años</v>
      </c>
    </row>
    <row r="1266" customFormat="false" ht="13.8" hidden="false" customHeight="false" outlineLevel="0" collapsed="false">
      <c r="D1266" s="128"/>
      <c r="E1266" s="129"/>
      <c r="F1266" s="129"/>
      <c r="G1266" s="129"/>
      <c r="H1266" s="130"/>
      <c r="I1266" s="131"/>
      <c r="J1266" s="128"/>
      <c r="K1266" s="132"/>
      <c r="L1266" s="132"/>
      <c r="M1266" s="133"/>
      <c r="N1266" s="133"/>
      <c r="O1266" s="133"/>
      <c r="P1266" s="129"/>
      <c r="Z1266" s="74"/>
      <c r="AA1266" s="75"/>
      <c r="AB1266" s="75"/>
      <c r="AC1266" s="129"/>
      <c r="AD1266" s="134"/>
      <c r="AE1266" s="134"/>
      <c r="AF1266" s="134"/>
      <c r="AG1266" s="134"/>
      <c r="AH1266" s="134"/>
      <c r="AI1266" s="134"/>
      <c r="AJ1266" s="134"/>
      <c r="AK1266" s="134"/>
      <c r="AL1266" s="134"/>
      <c r="AM1266" s="134"/>
      <c r="AN1266" s="134"/>
      <c r="AO1266" s="134"/>
      <c r="AP1266" s="134"/>
      <c r="AQ1266" s="134"/>
      <c r="AR1266" s="134"/>
      <c r="AS1266" s="134"/>
      <c r="AT1266" s="134"/>
      <c r="AU1266" s="134"/>
      <c r="AV1266" s="134"/>
      <c r="AW1266" s="134"/>
      <c r="AX1266" s="134"/>
      <c r="AY1266" s="134"/>
      <c r="AZ1266" s="134"/>
      <c r="BA1266" s="134"/>
      <c r="BB1266" s="134"/>
      <c r="BC1266" s="134"/>
      <c r="BD1266" s="134"/>
      <c r="BE1266" s="134"/>
      <c r="BF1266" s="134"/>
      <c r="BG1266" s="134"/>
      <c r="BH1266" s="134"/>
      <c r="BI1266" s="134"/>
      <c r="BJ1266" s="134"/>
      <c r="BK1266" s="134"/>
      <c r="BL1266" s="134"/>
      <c r="BM1266" s="135"/>
      <c r="BN1266" s="136" t="n">
        <f aca="false">+MAX($D$3,DATOS_[[#This Row],[Fecha Inicio Sit. Contract.]])</f>
        <v>0</v>
      </c>
      <c r="BO1266" s="136" t="n">
        <f aca="false">+MIN($D$4,DATOS_[[#This Row],[Fecha Fin Sit. Contract.]])</f>
        <v>0</v>
      </c>
      <c r="BP1266" s="137" t="n">
        <f aca="false">+DATOS_[[#This Row],[% de jornada]]*IF(DATOS_[[#This Row],[% jornada reducida]]="",1,DATOS_[[#This Row],[% jornada reducida]])</f>
        <v>0</v>
      </c>
      <c r="BQ1266" s="137" t="n">
        <f aca="false">+(DATOS_[[#This Row],[F.fin.cal]]-DATOS_[[#This Row],[F.ini.cal]]+1)/($D$4-$D$3+1)</f>
        <v>1</v>
      </c>
      <c r="BR1266" s="137" t="str">
        <f aca="false">IF(OR(AND(DATOS_[[#This Row],[Fecha Fin Contrato]]&lt;$D$3,DATOS_[[#This Row],[Fecha Fin Contrato]]&lt;&gt;""),DATOS_[[#This Row],[Fecha de Contratación]]&gt;$D$4),"Fuera","Dentro")</f>
        <v>Dentro</v>
      </c>
      <c r="BS1266" s="137" t="str">
        <f aca="false" t="array" ref="BS1266:BS1266">IF(MAX(IF(DATOS_[id]=DATOS_[[#This Row],[id]],DATOS_[F.fin.cal]))=DATOS_[[#This Row],[F.fin.cal]],"Sí","NO")</f>
        <v>Sí</v>
      </c>
      <c r="BT1266" s="137" t="str">
        <f aca="false">IF(AND(DATOS_[[#This Row],[% normaliz]]&lt;&gt;1,DATOS_[[#This Row],[% anualiz]]=1),"Sí","NO")</f>
        <v>Sí</v>
      </c>
      <c r="BU1266" s="137" t="str">
        <f aca="false">IF(AND(DATOS_[[#This Row],[% normaliz]]=1,DATOS_[[#This Row],[% anualiz]]&lt;&gt;1),"Sí","NO")</f>
        <v>NO</v>
      </c>
      <c r="BV1266" s="137" t="str">
        <f aca="false">IF(AND(DATOS_[[#This Row],[% normaliz]]&lt;&gt;1,DATOS_[[#This Row],[% anualiz]]&lt;&gt;1),"Sí","NO")</f>
        <v>NO</v>
      </c>
      <c r="BW1266" s="137" t="str">
        <f aca="false">+IF(DATOS_[[#This Row],[% normaliz]]*DATOS_[[#This Row],[% anualiz]]=1,"NO","Sí")</f>
        <v>Sí</v>
      </c>
      <c r="BX1266" s="138" t="e">
        <f aca="false">(DATOS_[[#This Row],[S.BASE]]*(1/DATOS_[[#This Row],[% normaliz]])*(1/DATOS_[[#This Row],[% anualiz]]))*IF(DATOS_[[#This Row],[Check Equiparado]]="Sí",1,0)</f>
        <v>#DIV/0!</v>
      </c>
      <c r="BY1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6" s="138" t="e">
        <f aca="false">+DATOS_[[#This Row],[SALARIO BASE Eq]]+DATOS_[[#This Row],[Tot COMPL.SAL Eq]]</f>
        <v>#DIV/0!</v>
      </c>
      <c r="CA1266" s="138" t="e">
        <f aca="false" t="array" ref="CA1266:CA1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6" s="138" t="e">
        <f aca="false">+DATOS_[[#This Row],[TOTAL SALARIO Eq]]+DATOS_[[#This Row],[Tot Extrasalarial Eq]]</f>
        <v>#DIV/0!</v>
      </c>
      <c r="CC1266" s="139" t="n">
        <f aca="false">DATOS_[[#This Row],[S.BASE]]</f>
        <v>0</v>
      </c>
      <c r="CD1266" s="139" t="n">
        <f aca="false">+SUM(DATOS_[[#This Row],[Conc.Sal.01]:[Conc.Sal.30]])</f>
        <v>0</v>
      </c>
      <c r="CE1266" s="139" t="n">
        <f aca="false">+DATOS_[[#This Row],[SALARIO BASE Ef]]+DATOS_[[#This Row],[Tot COMPL.SAL Ef]]</f>
        <v>0</v>
      </c>
      <c r="CF1266" s="139" t="n">
        <f aca="false">+SUM(DATOS_[[#This Row],[C.Extra.01]:[C.Extra.05]])</f>
        <v>0</v>
      </c>
      <c r="CG1266" s="139" t="n">
        <f aca="false">+DATOS_[[#This Row],[TOTAL SALARIO Ef]]+DATOS_[[#This Row],[Tot Extrasalarial Ef]]</f>
        <v>0</v>
      </c>
      <c r="CH1266" s="140" t="n">
        <f aca="false">MIN(IF(DATOS_[[#This Row],[Fecha Fin Contrato]]="",$D$4,DATOS_[[#This Row],[Fecha Fin Contrato]]),$D$4)-MAX(DATOS_[[#This Row],[Fecha de Contratación]],$D$3)+1</f>
        <v>1</v>
      </c>
      <c r="CI1266" s="141" t="str">
        <f aca="false">IF(COUNTIFS(DATOS_[id],DATOS_[[#This Row],[id]])&gt;1,DATOS_[[#This Row],[id]],"")</f>
        <v/>
      </c>
      <c r="CJ1266" s="141" t="n">
        <f aca="false">(Inicio!$G$10-DATOS_[[#This Row],[Fecha Nacimiento]])/365.25</f>
        <v>0</v>
      </c>
      <c r="CK1266" s="141" t="n">
        <f aca="false">(Inicio!$G$10-DATOS_[[#This Row],[Fecha de Antigüedad]])/365.25</f>
        <v>0</v>
      </c>
      <c r="CL1266" s="141" t="e">
        <f aca="false">+VLOOKUP(DATOS_[[#This Row],[Clave de Contrato]],TblTiposContrato13[],3,0)</f>
        <v>#N/A</v>
      </c>
      <c r="CM1266" s="141" t="e">
        <f aca="false">+VLOOKUP(DATOS_[[#This Row],[Clave de Contrato]],TblTiposContrato13[],4,0)</f>
        <v>#N/A</v>
      </c>
      <c r="CN1266" s="141" t="str">
        <f aca="false">VLOOKUP(DATOS_[[#This Row],[Edad]],CONTRATOS!TblRngEdad,2,1)</f>
        <v>20  o menos</v>
      </c>
      <c r="CO1266" s="141" t="str">
        <f aca="false">VLOOKUP(DATOS_[[#This Row],[Antigüedad]],TblRngAntg14[],2,1)</f>
        <v>0 a 1 años</v>
      </c>
    </row>
    <row r="1267" customFormat="false" ht="13.8" hidden="false" customHeight="false" outlineLevel="0" collapsed="false">
      <c r="D1267" s="128"/>
      <c r="E1267" s="129"/>
      <c r="F1267" s="129"/>
      <c r="G1267" s="129"/>
      <c r="H1267" s="130"/>
      <c r="I1267" s="131"/>
      <c r="J1267" s="128"/>
      <c r="K1267" s="132"/>
      <c r="L1267" s="132"/>
      <c r="M1267" s="133"/>
      <c r="N1267" s="133"/>
      <c r="O1267" s="133"/>
      <c r="P1267" s="129"/>
      <c r="Z1267" s="74"/>
      <c r="AA1267" s="75"/>
      <c r="AB1267" s="75"/>
      <c r="AC1267" s="129"/>
      <c r="AD1267" s="134"/>
      <c r="AE1267" s="134"/>
      <c r="AF1267" s="134"/>
      <c r="AG1267" s="134"/>
      <c r="AH1267" s="134"/>
      <c r="AI1267" s="134"/>
      <c r="AJ1267" s="134"/>
      <c r="AK1267" s="134"/>
      <c r="AL1267" s="134"/>
      <c r="AM1267" s="134"/>
      <c r="AN1267" s="134"/>
      <c r="AO1267" s="134"/>
      <c r="AP1267" s="134"/>
      <c r="AQ1267" s="134"/>
      <c r="AR1267" s="134"/>
      <c r="AS1267" s="134"/>
      <c r="AT1267" s="134"/>
      <c r="AU1267" s="134"/>
      <c r="AV1267" s="134"/>
      <c r="AW1267" s="134"/>
      <c r="AX1267" s="134"/>
      <c r="AY1267" s="134"/>
      <c r="AZ1267" s="134"/>
      <c r="BA1267" s="134"/>
      <c r="BB1267" s="134"/>
      <c r="BC1267" s="134"/>
      <c r="BD1267" s="134"/>
      <c r="BE1267" s="134"/>
      <c r="BF1267" s="134"/>
      <c r="BG1267" s="134"/>
      <c r="BH1267" s="134"/>
      <c r="BI1267" s="134"/>
      <c r="BJ1267" s="134"/>
      <c r="BK1267" s="134"/>
      <c r="BL1267" s="134"/>
      <c r="BM1267" s="135"/>
      <c r="BN1267" s="136" t="n">
        <f aca="false">+MAX($D$3,DATOS_[[#This Row],[Fecha Inicio Sit. Contract.]])</f>
        <v>0</v>
      </c>
      <c r="BO1267" s="136" t="n">
        <f aca="false">+MIN($D$4,DATOS_[[#This Row],[Fecha Fin Sit. Contract.]])</f>
        <v>0</v>
      </c>
      <c r="BP1267" s="137" t="n">
        <f aca="false">+DATOS_[[#This Row],[% de jornada]]*IF(DATOS_[[#This Row],[% jornada reducida]]="",1,DATOS_[[#This Row],[% jornada reducida]])</f>
        <v>0</v>
      </c>
      <c r="BQ1267" s="137" t="n">
        <f aca="false">+(DATOS_[[#This Row],[F.fin.cal]]-DATOS_[[#This Row],[F.ini.cal]]+1)/($D$4-$D$3+1)</f>
        <v>1</v>
      </c>
      <c r="BR1267" s="137" t="str">
        <f aca="false">IF(OR(AND(DATOS_[[#This Row],[Fecha Fin Contrato]]&lt;$D$3,DATOS_[[#This Row],[Fecha Fin Contrato]]&lt;&gt;""),DATOS_[[#This Row],[Fecha de Contratación]]&gt;$D$4),"Fuera","Dentro")</f>
        <v>Dentro</v>
      </c>
      <c r="BS1267" s="137" t="str">
        <f aca="false" t="array" ref="BS1267:BS1267">IF(MAX(IF(DATOS_[id]=DATOS_[[#This Row],[id]],DATOS_[F.fin.cal]))=DATOS_[[#This Row],[F.fin.cal]],"Sí","NO")</f>
        <v>Sí</v>
      </c>
      <c r="BT1267" s="137" t="str">
        <f aca="false">IF(AND(DATOS_[[#This Row],[% normaliz]]&lt;&gt;1,DATOS_[[#This Row],[% anualiz]]=1),"Sí","NO")</f>
        <v>Sí</v>
      </c>
      <c r="BU1267" s="137" t="str">
        <f aca="false">IF(AND(DATOS_[[#This Row],[% normaliz]]=1,DATOS_[[#This Row],[% anualiz]]&lt;&gt;1),"Sí","NO")</f>
        <v>NO</v>
      </c>
      <c r="BV1267" s="137" t="str">
        <f aca="false">IF(AND(DATOS_[[#This Row],[% normaliz]]&lt;&gt;1,DATOS_[[#This Row],[% anualiz]]&lt;&gt;1),"Sí","NO")</f>
        <v>NO</v>
      </c>
      <c r="BW1267" s="137" t="str">
        <f aca="false">+IF(DATOS_[[#This Row],[% normaliz]]*DATOS_[[#This Row],[% anualiz]]=1,"NO","Sí")</f>
        <v>Sí</v>
      </c>
      <c r="BX1267" s="138" t="e">
        <f aca="false">(DATOS_[[#This Row],[S.BASE]]*(1/DATOS_[[#This Row],[% normaliz]])*(1/DATOS_[[#This Row],[% anualiz]]))*IF(DATOS_[[#This Row],[Check Equiparado]]="Sí",1,0)</f>
        <v>#DIV/0!</v>
      </c>
      <c r="BY1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7" s="138" t="e">
        <f aca="false">+DATOS_[[#This Row],[SALARIO BASE Eq]]+DATOS_[[#This Row],[Tot COMPL.SAL Eq]]</f>
        <v>#DIV/0!</v>
      </c>
      <c r="CA1267" s="138" t="e">
        <f aca="false" t="array" ref="CA1267:CA1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7" s="138" t="e">
        <f aca="false">+DATOS_[[#This Row],[TOTAL SALARIO Eq]]+DATOS_[[#This Row],[Tot Extrasalarial Eq]]</f>
        <v>#DIV/0!</v>
      </c>
      <c r="CC1267" s="139" t="n">
        <f aca="false">DATOS_[[#This Row],[S.BASE]]</f>
        <v>0</v>
      </c>
      <c r="CD1267" s="139" t="n">
        <f aca="false">+SUM(DATOS_[[#This Row],[Conc.Sal.01]:[Conc.Sal.30]])</f>
        <v>0</v>
      </c>
      <c r="CE1267" s="139" t="n">
        <f aca="false">+DATOS_[[#This Row],[SALARIO BASE Ef]]+DATOS_[[#This Row],[Tot COMPL.SAL Ef]]</f>
        <v>0</v>
      </c>
      <c r="CF1267" s="139" t="n">
        <f aca="false">+SUM(DATOS_[[#This Row],[C.Extra.01]:[C.Extra.05]])</f>
        <v>0</v>
      </c>
      <c r="CG1267" s="139" t="n">
        <f aca="false">+DATOS_[[#This Row],[TOTAL SALARIO Ef]]+DATOS_[[#This Row],[Tot Extrasalarial Ef]]</f>
        <v>0</v>
      </c>
      <c r="CH1267" s="140" t="n">
        <f aca="false">MIN(IF(DATOS_[[#This Row],[Fecha Fin Contrato]]="",$D$4,DATOS_[[#This Row],[Fecha Fin Contrato]]),$D$4)-MAX(DATOS_[[#This Row],[Fecha de Contratación]],$D$3)+1</f>
        <v>1</v>
      </c>
      <c r="CI1267" s="141" t="str">
        <f aca="false">IF(COUNTIFS(DATOS_[id],DATOS_[[#This Row],[id]])&gt;1,DATOS_[[#This Row],[id]],"")</f>
        <v/>
      </c>
      <c r="CJ1267" s="141" t="n">
        <f aca="false">(Inicio!$G$10-DATOS_[[#This Row],[Fecha Nacimiento]])/365.25</f>
        <v>0</v>
      </c>
      <c r="CK1267" s="141" t="n">
        <f aca="false">(Inicio!$G$10-DATOS_[[#This Row],[Fecha de Antigüedad]])/365.25</f>
        <v>0</v>
      </c>
      <c r="CL1267" s="141" t="e">
        <f aca="false">+VLOOKUP(DATOS_[[#This Row],[Clave de Contrato]],TblTiposContrato13[],3,0)</f>
        <v>#N/A</v>
      </c>
      <c r="CM1267" s="141" t="e">
        <f aca="false">+VLOOKUP(DATOS_[[#This Row],[Clave de Contrato]],TblTiposContrato13[],4,0)</f>
        <v>#N/A</v>
      </c>
      <c r="CN1267" s="141" t="str">
        <f aca="false">VLOOKUP(DATOS_[[#This Row],[Edad]],CONTRATOS!TblRngEdad,2,1)</f>
        <v>20  o menos</v>
      </c>
      <c r="CO1267" s="141" t="str">
        <f aca="false">VLOOKUP(DATOS_[[#This Row],[Antigüedad]],TblRngAntg14[],2,1)</f>
        <v>0 a 1 años</v>
      </c>
    </row>
    <row r="1268" customFormat="false" ht="13.8" hidden="false" customHeight="false" outlineLevel="0" collapsed="false">
      <c r="D1268" s="128"/>
      <c r="E1268" s="129"/>
      <c r="F1268" s="129"/>
      <c r="G1268" s="129"/>
      <c r="H1268" s="130"/>
      <c r="I1268" s="131"/>
      <c r="J1268" s="128"/>
      <c r="K1268" s="132"/>
      <c r="L1268" s="132"/>
      <c r="M1268" s="133"/>
      <c r="N1268" s="133"/>
      <c r="O1268" s="133"/>
      <c r="P1268" s="129"/>
      <c r="Z1268" s="74"/>
      <c r="AA1268" s="75"/>
      <c r="AB1268" s="75"/>
      <c r="AC1268" s="129"/>
      <c r="AD1268" s="134"/>
      <c r="AE1268" s="134"/>
      <c r="AF1268" s="134"/>
      <c r="AG1268" s="134"/>
      <c r="AH1268" s="134"/>
      <c r="AI1268" s="134"/>
      <c r="AJ1268" s="134"/>
      <c r="AK1268" s="134"/>
      <c r="AL1268" s="134"/>
      <c r="AM1268" s="134"/>
      <c r="AN1268" s="134"/>
      <c r="AO1268" s="134"/>
      <c r="AP1268" s="134"/>
      <c r="AQ1268" s="134"/>
      <c r="AR1268" s="134"/>
      <c r="AS1268" s="134"/>
      <c r="AT1268" s="134"/>
      <c r="AU1268" s="134"/>
      <c r="AV1268" s="134"/>
      <c r="AW1268" s="134"/>
      <c r="AX1268" s="134"/>
      <c r="AY1268" s="134"/>
      <c r="AZ1268" s="134"/>
      <c r="BA1268" s="134"/>
      <c r="BB1268" s="134"/>
      <c r="BC1268" s="134"/>
      <c r="BD1268" s="134"/>
      <c r="BE1268" s="134"/>
      <c r="BF1268" s="134"/>
      <c r="BG1268" s="134"/>
      <c r="BH1268" s="134"/>
      <c r="BI1268" s="134"/>
      <c r="BJ1268" s="134"/>
      <c r="BK1268" s="134"/>
      <c r="BL1268" s="134"/>
      <c r="BM1268" s="135"/>
      <c r="BN1268" s="136" t="n">
        <f aca="false">+MAX($D$3,DATOS_[[#This Row],[Fecha Inicio Sit. Contract.]])</f>
        <v>0</v>
      </c>
      <c r="BO1268" s="136" t="n">
        <f aca="false">+MIN($D$4,DATOS_[[#This Row],[Fecha Fin Sit. Contract.]])</f>
        <v>0</v>
      </c>
      <c r="BP1268" s="137" t="n">
        <f aca="false">+DATOS_[[#This Row],[% de jornada]]*IF(DATOS_[[#This Row],[% jornada reducida]]="",1,DATOS_[[#This Row],[% jornada reducida]])</f>
        <v>0</v>
      </c>
      <c r="BQ1268" s="137" t="n">
        <f aca="false">+(DATOS_[[#This Row],[F.fin.cal]]-DATOS_[[#This Row],[F.ini.cal]]+1)/($D$4-$D$3+1)</f>
        <v>1</v>
      </c>
      <c r="BR1268" s="137" t="str">
        <f aca="false">IF(OR(AND(DATOS_[[#This Row],[Fecha Fin Contrato]]&lt;$D$3,DATOS_[[#This Row],[Fecha Fin Contrato]]&lt;&gt;""),DATOS_[[#This Row],[Fecha de Contratación]]&gt;$D$4),"Fuera","Dentro")</f>
        <v>Dentro</v>
      </c>
      <c r="BS1268" s="137" t="str">
        <f aca="false" t="array" ref="BS1268:BS1268">IF(MAX(IF(DATOS_[id]=DATOS_[[#This Row],[id]],DATOS_[F.fin.cal]))=DATOS_[[#This Row],[F.fin.cal]],"Sí","NO")</f>
        <v>Sí</v>
      </c>
      <c r="BT1268" s="137" t="str">
        <f aca="false">IF(AND(DATOS_[[#This Row],[% normaliz]]&lt;&gt;1,DATOS_[[#This Row],[% anualiz]]=1),"Sí","NO")</f>
        <v>Sí</v>
      </c>
      <c r="BU1268" s="137" t="str">
        <f aca="false">IF(AND(DATOS_[[#This Row],[% normaliz]]=1,DATOS_[[#This Row],[% anualiz]]&lt;&gt;1),"Sí","NO")</f>
        <v>NO</v>
      </c>
      <c r="BV1268" s="137" t="str">
        <f aca="false">IF(AND(DATOS_[[#This Row],[% normaliz]]&lt;&gt;1,DATOS_[[#This Row],[% anualiz]]&lt;&gt;1),"Sí","NO")</f>
        <v>NO</v>
      </c>
      <c r="BW1268" s="137" t="str">
        <f aca="false">+IF(DATOS_[[#This Row],[% normaliz]]*DATOS_[[#This Row],[% anualiz]]=1,"NO","Sí")</f>
        <v>Sí</v>
      </c>
      <c r="BX1268" s="138" t="e">
        <f aca="false">(DATOS_[[#This Row],[S.BASE]]*(1/DATOS_[[#This Row],[% normaliz]])*(1/DATOS_[[#This Row],[% anualiz]]))*IF(DATOS_[[#This Row],[Check Equiparado]]="Sí",1,0)</f>
        <v>#DIV/0!</v>
      </c>
      <c r="BY1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8" s="138" t="e">
        <f aca="false">+DATOS_[[#This Row],[SALARIO BASE Eq]]+DATOS_[[#This Row],[Tot COMPL.SAL Eq]]</f>
        <v>#DIV/0!</v>
      </c>
      <c r="CA1268" s="138" t="e">
        <f aca="false" t="array" ref="CA1268:CA1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8" s="138" t="e">
        <f aca="false">+DATOS_[[#This Row],[TOTAL SALARIO Eq]]+DATOS_[[#This Row],[Tot Extrasalarial Eq]]</f>
        <v>#DIV/0!</v>
      </c>
      <c r="CC1268" s="139" t="n">
        <f aca="false">DATOS_[[#This Row],[S.BASE]]</f>
        <v>0</v>
      </c>
      <c r="CD1268" s="139" t="n">
        <f aca="false">+SUM(DATOS_[[#This Row],[Conc.Sal.01]:[Conc.Sal.30]])</f>
        <v>0</v>
      </c>
      <c r="CE1268" s="139" t="n">
        <f aca="false">+DATOS_[[#This Row],[SALARIO BASE Ef]]+DATOS_[[#This Row],[Tot COMPL.SAL Ef]]</f>
        <v>0</v>
      </c>
      <c r="CF1268" s="139" t="n">
        <f aca="false">+SUM(DATOS_[[#This Row],[C.Extra.01]:[C.Extra.05]])</f>
        <v>0</v>
      </c>
      <c r="CG1268" s="139" t="n">
        <f aca="false">+DATOS_[[#This Row],[TOTAL SALARIO Ef]]+DATOS_[[#This Row],[Tot Extrasalarial Ef]]</f>
        <v>0</v>
      </c>
      <c r="CH1268" s="140" t="n">
        <f aca="false">MIN(IF(DATOS_[[#This Row],[Fecha Fin Contrato]]="",$D$4,DATOS_[[#This Row],[Fecha Fin Contrato]]),$D$4)-MAX(DATOS_[[#This Row],[Fecha de Contratación]],$D$3)+1</f>
        <v>1</v>
      </c>
      <c r="CI1268" s="141" t="str">
        <f aca="false">IF(COUNTIFS(DATOS_[id],DATOS_[[#This Row],[id]])&gt;1,DATOS_[[#This Row],[id]],"")</f>
        <v/>
      </c>
      <c r="CJ1268" s="141" t="n">
        <f aca="false">(Inicio!$G$10-DATOS_[[#This Row],[Fecha Nacimiento]])/365.25</f>
        <v>0</v>
      </c>
      <c r="CK1268" s="141" t="n">
        <f aca="false">(Inicio!$G$10-DATOS_[[#This Row],[Fecha de Antigüedad]])/365.25</f>
        <v>0</v>
      </c>
      <c r="CL1268" s="141" t="e">
        <f aca="false">+VLOOKUP(DATOS_[[#This Row],[Clave de Contrato]],TblTiposContrato13[],3,0)</f>
        <v>#N/A</v>
      </c>
      <c r="CM1268" s="141" t="e">
        <f aca="false">+VLOOKUP(DATOS_[[#This Row],[Clave de Contrato]],TblTiposContrato13[],4,0)</f>
        <v>#N/A</v>
      </c>
      <c r="CN1268" s="141" t="str">
        <f aca="false">VLOOKUP(DATOS_[[#This Row],[Edad]],CONTRATOS!TblRngEdad,2,1)</f>
        <v>20  o menos</v>
      </c>
      <c r="CO1268" s="141" t="str">
        <f aca="false">VLOOKUP(DATOS_[[#This Row],[Antigüedad]],TblRngAntg14[],2,1)</f>
        <v>0 a 1 años</v>
      </c>
    </row>
    <row r="1269" customFormat="false" ht="13.8" hidden="false" customHeight="false" outlineLevel="0" collapsed="false">
      <c r="D1269" s="128"/>
      <c r="E1269" s="129"/>
      <c r="F1269" s="129"/>
      <c r="G1269" s="129"/>
      <c r="H1269" s="130"/>
      <c r="I1269" s="131"/>
      <c r="J1269" s="128"/>
      <c r="K1269" s="132"/>
      <c r="L1269" s="132"/>
      <c r="M1269" s="133"/>
      <c r="N1269" s="133"/>
      <c r="O1269" s="133"/>
      <c r="P1269" s="129"/>
      <c r="Z1269" s="74"/>
      <c r="AA1269" s="75"/>
      <c r="AB1269" s="75"/>
      <c r="AC1269" s="129"/>
      <c r="AD1269" s="134"/>
      <c r="AE1269" s="134"/>
      <c r="AF1269" s="134"/>
      <c r="AG1269" s="134"/>
      <c r="AH1269" s="134"/>
      <c r="AI1269" s="134"/>
      <c r="AJ1269" s="134"/>
      <c r="AK1269" s="134"/>
      <c r="AL1269" s="134"/>
      <c r="AM1269" s="134"/>
      <c r="AN1269" s="134"/>
      <c r="AO1269" s="134"/>
      <c r="AP1269" s="134"/>
      <c r="AQ1269" s="134"/>
      <c r="AR1269" s="134"/>
      <c r="AS1269" s="134"/>
      <c r="AT1269" s="134"/>
      <c r="AU1269" s="134"/>
      <c r="AV1269" s="134"/>
      <c r="AW1269" s="134"/>
      <c r="AX1269" s="134"/>
      <c r="AY1269" s="134"/>
      <c r="AZ1269" s="134"/>
      <c r="BA1269" s="134"/>
      <c r="BB1269" s="134"/>
      <c r="BC1269" s="134"/>
      <c r="BD1269" s="134"/>
      <c r="BE1269" s="134"/>
      <c r="BF1269" s="134"/>
      <c r="BG1269" s="134"/>
      <c r="BH1269" s="134"/>
      <c r="BI1269" s="134"/>
      <c r="BJ1269" s="134"/>
      <c r="BK1269" s="134"/>
      <c r="BL1269" s="134"/>
      <c r="BM1269" s="135"/>
      <c r="BN1269" s="136" t="n">
        <f aca="false">+MAX($D$3,DATOS_[[#This Row],[Fecha Inicio Sit. Contract.]])</f>
        <v>0</v>
      </c>
      <c r="BO1269" s="136" t="n">
        <f aca="false">+MIN($D$4,DATOS_[[#This Row],[Fecha Fin Sit. Contract.]])</f>
        <v>0</v>
      </c>
      <c r="BP1269" s="137" t="n">
        <f aca="false">+DATOS_[[#This Row],[% de jornada]]*IF(DATOS_[[#This Row],[% jornada reducida]]="",1,DATOS_[[#This Row],[% jornada reducida]])</f>
        <v>0</v>
      </c>
      <c r="BQ1269" s="137" t="n">
        <f aca="false">+(DATOS_[[#This Row],[F.fin.cal]]-DATOS_[[#This Row],[F.ini.cal]]+1)/($D$4-$D$3+1)</f>
        <v>1</v>
      </c>
      <c r="BR1269" s="137" t="str">
        <f aca="false">IF(OR(AND(DATOS_[[#This Row],[Fecha Fin Contrato]]&lt;$D$3,DATOS_[[#This Row],[Fecha Fin Contrato]]&lt;&gt;""),DATOS_[[#This Row],[Fecha de Contratación]]&gt;$D$4),"Fuera","Dentro")</f>
        <v>Dentro</v>
      </c>
      <c r="BS1269" s="137" t="str">
        <f aca="false" t="array" ref="BS1269:BS1269">IF(MAX(IF(DATOS_[id]=DATOS_[[#This Row],[id]],DATOS_[F.fin.cal]))=DATOS_[[#This Row],[F.fin.cal]],"Sí","NO")</f>
        <v>Sí</v>
      </c>
      <c r="BT1269" s="137" t="str">
        <f aca="false">IF(AND(DATOS_[[#This Row],[% normaliz]]&lt;&gt;1,DATOS_[[#This Row],[% anualiz]]=1),"Sí","NO")</f>
        <v>Sí</v>
      </c>
      <c r="BU1269" s="137" t="str">
        <f aca="false">IF(AND(DATOS_[[#This Row],[% normaliz]]=1,DATOS_[[#This Row],[% anualiz]]&lt;&gt;1),"Sí","NO")</f>
        <v>NO</v>
      </c>
      <c r="BV1269" s="137" t="str">
        <f aca="false">IF(AND(DATOS_[[#This Row],[% normaliz]]&lt;&gt;1,DATOS_[[#This Row],[% anualiz]]&lt;&gt;1),"Sí","NO")</f>
        <v>NO</v>
      </c>
      <c r="BW1269" s="137" t="str">
        <f aca="false">+IF(DATOS_[[#This Row],[% normaliz]]*DATOS_[[#This Row],[% anualiz]]=1,"NO","Sí")</f>
        <v>Sí</v>
      </c>
      <c r="BX1269" s="138" t="e">
        <f aca="false">(DATOS_[[#This Row],[S.BASE]]*(1/DATOS_[[#This Row],[% normaliz]])*(1/DATOS_[[#This Row],[% anualiz]]))*IF(DATOS_[[#This Row],[Check Equiparado]]="Sí",1,0)</f>
        <v>#DIV/0!</v>
      </c>
      <c r="BY1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9" s="138" t="e">
        <f aca="false">+DATOS_[[#This Row],[SALARIO BASE Eq]]+DATOS_[[#This Row],[Tot COMPL.SAL Eq]]</f>
        <v>#DIV/0!</v>
      </c>
      <c r="CA1269" s="138" t="e">
        <f aca="false" t="array" ref="CA1269:CA1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9" s="138" t="e">
        <f aca="false">+DATOS_[[#This Row],[TOTAL SALARIO Eq]]+DATOS_[[#This Row],[Tot Extrasalarial Eq]]</f>
        <v>#DIV/0!</v>
      </c>
      <c r="CC1269" s="139" t="n">
        <f aca="false">DATOS_[[#This Row],[S.BASE]]</f>
        <v>0</v>
      </c>
      <c r="CD1269" s="139" t="n">
        <f aca="false">+SUM(DATOS_[[#This Row],[Conc.Sal.01]:[Conc.Sal.30]])</f>
        <v>0</v>
      </c>
      <c r="CE1269" s="139" t="n">
        <f aca="false">+DATOS_[[#This Row],[SALARIO BASE Ef]]+DATOS_[[#This Row],[Tot COMPL.SAL Ef]]</f>
        <v>0</v>
      </c>
      <c r="CF1269" s="139" t="n">
        <f aca="false">+SUM(DATOS_[[#This Row],[C.Extra.01]:[C.Extra.05]])</f>
        <v>0</v>
      </c>
      <c r="CG1269" s="139" t="n">
        <f aca="false">+DATOS_[[#This Row],[TOTAL SALARIO Ef]]+DATOS_[[#This Row],[Tot Extrasalarial Ef]]</f>
        <v>0</v>
      </c>
      <c r="CH1269" s="140" t="n">
        <f aca="false">MIN(IF(DATOS_[[#This Row],[Fecha Fin Contrato]]="",$D$4,DATOS_[[#This Row],[Fecha Fin Contrato]]),$D$4)-MAX(DATOS_[[#This Row],[Fecha de Contratación]],$D$3)+1</f>
        <v>1</v>
      </c>
      <c r="CI1269" s="141" t="str">
        <f aca="false">IF(COUNTIFS(DATOS_[id],DATOS_[[#This Row],[id]])&gt;1,DATOS_[[#This Row],[id]],"")</f>
        <v/>
      </c>
      <c r="CJ1269" s="141" t="n">
        <f aca="false">(Inicio!$G$10-DATOS_[[#This Row],[Fecha Nacimiento]])/365.25</f>
        <v>0</v>
      </c>
      <c r="CK1269" s="141" t="n">
        <f aca="false">(Inicio!$G$10-DATOS_[[#This Row],[Fecha de Antigüedad]])/365.25</f>
        <v>0</v>
      </c>
      <c r="CL1269" s="141" t="e">
        <f aca="false">+VLOOKUP(DATOS_[[#This Row],[Clave de Contrato]],TblTiposContrato13[],3,0)</f>
        <v>#N/A</v>
      </c>
      <c r="CM1269" s="141" t="e">
        <f aca="false">+VLOOKUP(DATOS_[[#This Row],[Clave de Contrato]],TblTiposContrato13[],4,0)</f>
        <v>#N/A</v>
      </c>
      <c r="CN1269" s="141" t="str">
        <f aca="false">VLOOKUP(DATOS_[[#This Row],[Edad]],CONTRATOS!TblRngEdad,2,1)</f>
        <v>20  o menos</v>
      </c>
      <c r="CO1269" s="141" t="str">
        <f aca="false">VLOOKUP(DATOS_[[#This Row],[Antigüedad]],TblRngAntg14[],2,1)</f>
        <v>0 a 1 años</v>
      </c>
    </row>
    <row r="1270" customFormat="false" ht="13.8" hidden="false" customHeight="false" outlineLevel="0" collapsed="false">
      <c r="D1270" s="128"/>
      <c r="E1270" s="129"/>
      <c r="F1270" s="129"/>
      <c r="G1270" s="129"/>
      <c r="H1270" s="130"/>
      <c r="I1270" s="131"/>
      <c r="J1270" s="128"/>
      <c r="K1270" s="132"/>
      <c r="L1270" s="132"/>
      <c r="M1270" s="133"/>
      <c r="N1270" s="133"/>
      <c r="O1270" s="133"/>
      <c r="P1270" s="129"/>
      <c r="Z1270" s="74"/>
      <c r="AA1270" s="75"/>
      <c r="AB1270" s="75"/>
      <c r="AC1270" s="129"/>
      <c r="AD1270" s="134"/>
      <c r="AE1270" s="134"/>
      <c r="AF1270" s="134"/>
      <c r="AG1270" s="134"/>
      <c r="AH1270" s="134"/>
      <c r="AI1270" s="134"/>
      <c r="AJ1270" s="134"/>
      <c r="AK1270" s="134"/>
      <c r="AL1270" s="134"/>
      <c r="AM1270" s="134"/>
      <c r="AN1270" s="134"/>
      <c r="AO1270" s="134"/>
      <c r="AP1270" s="134"/>
      <c r="AQ1270" s="134"/>
      <c r="AR1270" s="134"/>
      <c r="AS1270" s="134"/>
      <c r="AT1270" s="134"/>
      <c r="AU1270" s="134"/>
      <c r="AV1270" s="134"/>
      <c r="AW1270" s="134"/>
      <c r="AX1270" s="134"/>
      <c r="AY1270" s="134"/>
      <c r="AZ1270" s="134"/>
      <c r="BA1270" s="134"/>
      <c r="BB1270" s="134"/>
      <c r="BC1270" s="134"/>
      <c r="BD1270" s="134"/>
      <c r="BE1270" s="134"/>
      <c r="BF1270" s="134"/>
      <c r="BG1270" s="134"/>
      <c r="BH1270" s="134"/>
      <c r="BI1270" s="134"/>
      <c r="BJ1270" s="134"/>
      <c r="BK1270" s="134"/>
      <c r="BL1270" s="134"/>
      <c r="BM1270" s="135"/>
      <c r="BN1270" s="136" t="n">
        <f aca="false">+MAX($D$3,DATOS_[[#This Row],[Fecha Inicio Sit. Contract.]])</f>
        <v>0</v>
      </c>
      <c r="BO1270" s="136" t="n">
        <f aca="false">+MIN($D$4,DATOS_[[#This Row],[Fecha Fin Sit. Contract.]])</f>
        <v>0</v>
      </c>
      <c r="BP1270" s="137" t="n">
        <f aca="false">+DATOS_[[#This Row],[% de jornada]]*IF(DATOS_[[#This Row],[% jornada reducida]]="",1,DATOS_[[#This Row],[% jornada reducida]])</f>
        <v>0</v>
      </c>
      <c r="BQ1270" s="137" t="n">
        <f aca="false">+(DATOS_[[#This Row],[F.fin.cal]]-DATOS_[[#This Row],[F.ini.cal]]+1)/($D$4-$D$3+1)</f>
        <v>1</v>
      </c>
      <c r="BR1270" s="137" t="str">
        <f aca="false">IF(OR(AND(DATOS_[[#This Row],[Fecha Fin Contrato]]&lt;$D$3,DATOS_[[#This Row],[Fecha Fin Contrato]]&lt;&gt;""),DATOS_[[#This Row],[Fecha de Contratación]]&gt;$D$4),"Fuera","Dentro")</f>
        <v>Dentro</v>
      </c>
      <c r="BS1270" s="137" t="str">
        <f aca="false" t="array" ref="BS1270:BS1270">IF(MAX(IF(DATOS_[id]=DATOS_[[#This Row],[id]],DATOS_[F.fin.cal]))=DATOS_[[#This Row],[F.fin.cal]],"Sí","NO")</f>
        <v>Sí</v>
      </c>
      <c r="BT1270" s="137" t="str">
        <f aca="false">IF(AND(DATOS_[[#This Row],[% normaliz]]&lt;&gt;1,DATOS_[[#This Row],[% anualiz]]=1),"Sí","NO")</f>
        <v>Sí</v>
      </c>
      <c r="BU1270" s="137" t="str">
        <f aca="false">IF(AND(DATOS_[[#This Row],[% normaliz]]=1,DATOS_[[#This Row],[% anualiz]]&lt;&gt;1),"Sí","NO")</f>
        <v>NO</v>
      </c>
      <c r="BV1270" s="137" t="str">
        <f aca="false">IF(AND(DATOS_[[#This Row],[% normaliz]]&lt;&gt;1,DATOS_[[#This Row],[% anualiz]]&lt;&gt;1),"Sí","NO")</f>
        <v>NO</v>
      </c>
      <c r="BW1270" s="137" t="str">
        <f aca="false">+IF(DATOS_[[#This Row],[% normaliz]]*DATOS_[[#This Row],[% anualiz]]=1,"NO","Sí")</f>
        <v>Sí</v>
      </c>
      <c r="BX1270" s="138" t="e">
        <f aca="false">(DATOS_[[#This Row],[S.BASE]]*(1/DATOS_[[#This Row],[% normaliz]])*(1/DATOS_[[#This Row],[% anualiz]]))*IF(DATOS_[[#This Row],[Check Equiparado]]="Sí",1,0)</f>
        <v>#DIV/0!</v>
      </c>
      <c r="BY1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0" s="138" t="e">
        <f aca="false">+DATOS_[[#This Row],[SALARIO BASE Eq]]+DATOS_[[#This Row],[Tot COMPL.SAL Eq]]</f>
        <v>#DIV/0!</v>
      </c>
      <c r="CA1270" s="138" t="e">
        <f aca="false" t="array" ref="CA1270:CA1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0" s="138" t="e">
        <f aca="false">+DATOS_[[#This Row],[TOTAL SALARIO Eq]]+DATOS_[[#This Row],[Tot Extrasalarial Eq]]</f>
        <v>#DIV/0!</v>
      </c>
      <c r="CC1270" s="139" t="n">
        <f aca="false">DATOS_[[#This Row],[S.BASE]]</f>
        <v>0</v>
      </c>
      <c r="CD1270" s="139" t="n">
        <f aca="false">+SUM(DATOS_[[#This Row],[Conc.Sal.01]:[Conc.Sal.30]])</f>
        <v>0</v>
      </c>
      <c r="CE1270" s="139" t="n">
        <f aca="false">+DATOS_[[#This Row],[SALARIO BASE Ef]]+DATOS_[[#This Row],[Tot COMPL.SAL Ef]]</f>
        <v>0</v>
      </c>
      <c r="CF1270" s="139" t="n">
        <f aca="false">+SUM(DATOS_[[#This Row],[C.Extra.01]:[C.Extra.05]])</f>
        <v>0</v>
      </c>
      <c r="CG1270" s="139" t="n">
        <f aca="false">+DATOS_[[#This Row],[TOTAL SALARIO Ef]]+DATOS_[[#This Row],[Tot Extrasalarial Ef]]</f>
        <v>0</v>
      </c>
      <c r="CH1270" s="140" t="n">
        <f aca="false">MIN(IF(DATOS_[[#This Row],[Fecha Fin Contrato]]="",$D$4,DATOS_[[#This Row],[Fecha Fin Contrato]]),$D$4)-MAX(DATOS_[[#This Row],[Fecha de Contratación]],$D$3)+1</f>
        <v>1</v>
      </c>
      <c r="CI1270" s="141" t="str">
        <f aca="false">IF(COUNTIFS(DATOS_[id],DATOS_[[#This Row],[id]])&gt;1,DATOS_[[#This Row],[id]],"")</f>
        <v/>
      </c>
      <c r="CJ1270" s="141" t="n">
        <f aca="false">(Inicio!$G$10-DATOS_[[#This Row],[Fecha Nacimiento]])/365.25</f>
        <v>0</v>
      </c>
      <c r="CK1270" s="141" t="n">
        <f aca="false">(Inicio!$G$10-DATOS_[[#This Row],[Fecha de Antigüedad]])/365.25</f>
        <v>0</v>
      </c>
      <c r="CL1270" s="141" t="e">
        <f aca="false">+VLOOKUP(DATOS_[[#This Row],[Clave de Contrato]],TblTiposContrato13[],3,0)</f>
        <v>#N/A</v>
      </c>
      <c r="CM1270" s="141" t="e">
        <f aca="false">+VLOOKUP(DATOS_[[#This Row],[Clave de Contrato]],TblTiposContrato13[],4,0)</f>
        <v>#N/A</v>
      </c>
      <c r="CN1270" s="141" t="str">
        <f aca="false">VLOOKUP(DATOS_[[#This Row],[Edad]],CONTRATOS!TblRngEdad,2,1)</f>
        <v>20  o menos</v>
      </c>
      <c r="CO1270" s="141" t="str">
        <f aca="false">VLOOKUP(DATOS_[[#This Row],[Antigüedad]],TblRngAntg14[],2,1)</f>
        <v>0 a 1 años</v>
      </c>
    </row>
    <row r="1271" customFormat="false" ht="13.8" hidden="false" customHeight="false" outlineLevel="0" collapsed="false">
      <c r="D1271" s="128"/>
      <c r="E1271" s="129"/>
      <c r="F1271" s="129"/>
      <c r="G1271" s="129"/>
      <c r="H1271" s="130"/>
      <c r="I1271" s="131"/>
      <c r="J1271" s="128"/>
      <c r="K1271" s="132"/>
      <c r="L1271" s="132"/>
      <c r="M1271" s="133"/>
      <c r="N1271" s="133"/>
      <c r="O1271" s="133"/>
      <c r="P1271" s="129"/>
      <c r="Z1271" s="74"/>
      <c r="AA1271" s="75"/>
      <c r="AB1271" s="75"/>
      <c r="AC1271" s="129"/>
      <c r="AD1271" s="134"/>
      <c r="AE1271" s="134"/>
      <c r="AF1271" s="134"/>
      <c r="AG1271" s="134"/>
      <c r="AH1271" s="134"/>
      <c r="AI1271" s="134"/>
      <c r="AJ1271" s="134"/>
      <c r="AK1271" s="134"/>
      <c r="AL1271" s="134"/>
      <c r="AM1271" s="134"/>
      <c r="AN1271" s="134"/>
      <c r="AO1271" s="134"/>
      <c r="AP1271" s="134"/>
      <c r="AQ1271" s="134"/>
      <c r="AR1271" s="134"/>
      <c r="AS1271" s="134"/>
      <c r="AT1271" s="134"/>
      <c r="AU1271" s="134"/>
      <c r="AV1271" s="134"/>
      <c r="AW1271" s="134"/>
      <c r="AX1271" s="134"/>
      <c r="AY1271" s="134"/>
      <c r="AZ1271" s="134"/>
      <c r="BA1271" s="134"/>
      <c r="BB1271" s="134"/>
      <c r="BC1271" s="134"/>
      <c r="BD1271" s="134"/>
      <c r="BE1271" s="134"/>
      <c r="BF1271" s="134"/>
      <c r="BG1271" s="134"/>
      <c r="BH1271" s="134"/>
      <c r="BI1271" s="134"/>
      <c r="BJ1271" s="134"/>
      <c r="BK1271" s="134"/>
      <c r="BL1271" s="134"/>
      <c r="BM1271" s="135"/>
      <c r="BN1271" s="136" t="n">
        <f aca="false">+MAX($D$3,DATOS_[[#This Row],[Fecha Inicio Sit. Contract.]])</f>
        <v>0</v>
      </c>
      <c r="BO1271" s="136" t="n">
        <f aca="false">+MIN($D$4,DATOS_[[#This Row],[Fecha Fin Sit. Contract.]])</f>
        <v>0</v>
      </c>
      <c r="BP1271" s="137" t="n">
        <f aca="false">+DATOS_[[#This Row],[% de jornada]]*IF(DATOS_[[#This Row],[% jornada reducida]]="",1,DATOS_[[#This Row],[% jornada reducida]])</f>
        <v>0</v>
      </c>
      <c r="BQ1271" s="137" t="n">
        <f aca="false">+(DATOS_[[#This Row],[F.fin.cal]]-DATOS_[[#This Row],[F.ini.cal]]+1)/($D$4-$D$3+1)</f>
        <v>1</v>
      </c>
      <c r="BR1271" s="137" t="str">
        <f aca="false">IF(OR(AND(DATOS_[[#This Row],[Fecha Fin Contrato]]&lt;$D$3,DATOS_[[#This Row],[Fecha Fin Contrato]]&lt;&gt;""),DATOS_[[#This Row],[Fecha de Contratación]]&gt;$D$4),"Fuera","Dentro")</f>
        <v>Dentro</v>
      </c>
      <c r="BS1271" s="137" t="str">
        <f aca="false" t="array" ref="BS1271:BS1271">IF(MAX(IF(DATOS_[id]=DATOS_[[#This Row],[id]],DATOS_[F.fin.cal]))=DATOS_[[#This Row],[F.fin.cal]],"Sí","NO")</f>
        <v>Sí</v>
      </c>
      <c r="BT1271" s="137" t="str">
        <f aca="false">IF(AND(DATOS_[[#This Row],[% normaliz]]&lt;&gt;1,DATOS_[[#This Row],[% anualiz]]=1),"Sí","NO")</f>
        <v>Sí</v>
      </c>
      <c r="BU1271" s="137" t="str">
        <f aca="false">IF(AND(DATOS_[[#This Row],[% normaliz]]=1,DATOS_[[#This Row],[% anualiz]]&lt;&gt;1),"Sí","NO")</f>
        <v>NO</v>
      </c>
      <c r="BV1271" s="137" t="str">
        <f aca="false">IF(AND(DATOS_[[#This Row],[% normaliz]]&lt;&gt;1,DATOS_[[#This Row],[% anualiz]]&lt;&gt;1),"Sí","NO")</f>
        <v>NO</v>
      </c>
      <c r="BW1271" s="137" t="str">
        <f aca="false">+IF(DATOS_[[#This Row],[% normaliz]]*DATOS_[[#This Row],[% anualiz]]=1,"NO","Sí")</f>
        <v>Sí</v>
      </c>
      <c r="BX1271" s="138" t="e">
        <f aca="false">(DATOS_[[#This Row],[S.BASE]]*(1/DATOS_[[#This Row],[% normaliz]])*(1/DATOS_[[#This Row],[% anualiz]]))*IF(DATOS_[[#This Row],[Check Equiparado]]="Sí",1,0)</f>
        <v>#DIV/0!</v>
      </c>
      <c r="BY1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1" s="138" t="e">
        <f aca="false">+DATOS_[[#This Row],[SALARIO BASE Eq]]+DATOS_[[#This Row],[Tot COMPL.SAL Eq]]</f>
        <v>#DIV/0!</v>
      </c>
      <c r="CA1271" s="138" t="e">
        <f aca="false" t="array" ref="CA1271:CA1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1" s="138" t="e">
        <f aca="false">+DATOS_[[#This Row],[TOTAL SALARIO Eq]]+DATOS_[[#This Row],[Tot Extrasalarial Eq]]</f>
        <v>#DIV/0!</v>
      </c>
      <c r="CC1271" s="139" t="n">
        <f aca="false">DATOS_[[#This Row],[S.BASE]]</f>
        <v>0</v>
      </c>
      <c r="CD1271" s="139" t="n">
        <f aca="false">+SUM(DATOS_[[#This Row],[Conc.Sal.01]:[Conc.Sal.30]])</f>
        <v>0</v>
      </c>
      <c r="CE1271" s="139" t="n">
        <f aca="false">+DATOS_[[#This Row],[SALARIO BASE Ef]]+DATOS_[[#This Row],[Tot COMPL.SAL Ef]]</f>
        <v>0</v>
      </c>
      <c r="CF1271" s="139" t="n">
        <f aca="false">+SUM(DATOS_[[#This Row],[C.Extra.01]:[C.Extra.05]])</f>
        <v>0</v>
      </c>
      <c r="CG1271" s="139" t="n">
        <f aca="false">+DATOS_[[#This Row],[TOTAL SALARIO Ef]]+DATOS_[[#This Row],[Tot Extrasalarial Ef]]</f>
        <v>0</v>
      </c>
      <c r="CH1271" s="140" t="n">
        <f aca="false">MIN(IF(DATOS_[[#This Row],[Fecha Fin Contrato]]="",$D$4,DATOS_[[#This Row],[Fecha Fin Contrato]]),$D$4)-MAX(DATOS_[[#This Row],[Fecha de Contratación]],$D$3)+1</f>
        <v>1</v>
      </c>
      <c r="CI1271" s="141" t="str">
        <f aca="false">IF(COUNTIFS(DATOS_[id],DATOS_[[#This Row],[id]])&gt;1,DATOS_[[#This Row],[id]],"")</f>
        <v/>
      </c>
      <c r="CJ1271" s="141" t="n">
        <f aca="false">(Inicio!$G$10-DATOS_[[#This Row],[Fecha Nacimiento]])/365.25</f>
        <v>0</v>
      </c>
      <c r="CK1271" s="141" t="n">
        <f aca="false">(Inicio!$G$10-DATOS_[[#This Row],[Fecha de Antigüedad]])/365.25</f>
        <v>0</v>
      </c>
      <c r="CL1271" s="141" t="e">
        <f aca="false">+VLOOKUP(DATOS_[[#This Row],[Clave de Contrato]],TblTiposContrato13[],3,0)</f>
        <v>#N/A</v>
      </c>
      <c r="CM1271" s="141" t="e">
        <f aca="false">+VLOOKUP(DATOS_[[#This Row],[Clave de Contrato]],TblTiposContrato13[],4,0)</f>
        <v>#N/A</v>
      </c>
      <c r="CN1271" s="141" t="str">
        <f aca="false">VLOOKUP(DATOS_[[#This Row],[Edad]],CONTRATOS!TblRngEdad,2,1)</f>
        <v>20  o menos</v>
      </c>
      <c r="CO1271" s="141" t="str">
        <f aca="false">VLOOKUP(DATOS_[[#This Row],[Antigüedad]],TblRngAntg14[],2,1)</f>
        <v>0 a 1 años</v>
      </c>
    </row>
    <row r="1272" customFormat="false" ht="13.8" hidden="false" customHeight="false" outlineLevel="0" collapsed="false">
      <c r="D1272" s="128"/>
      <c r="E1272" s="129"/>
      <c r="F1272" s="129"/>
      <c r="G1272" s="129"/>
      <c r="H1272" s="130"/>
      <c r="I1272" s="131"/>
      <c r="J1272" s="128"/>
      <c r="K1272" s="132"/>
      <c r="L1272" s="132"/>
      <c r="M1272" s="133"/>
      <c r="N1272" s="133"/>
      <c r="O1272" s="133"/>
      <c r="P1272" s="129"/>
      <c r="Z1272" s="74"/>
      <c r="AA1272" s="75"/>
      <c r="AB1272" s="75"/>
      <c r="AC1272" s="129"/>
      <c r="AD1272" s="134"/>
      <c r="AE1272" s="134"/>
      <c r="AF1272" s="134"/>
      <c r="AG1272" s="134"/>
      <c r="AH1272" s="134"/>
      <c r="AI1272" s="134"/>
      <c r="AJ1272" s="134"/>
      <c r="AK1272" s="134"/>
      <c r="AL1272" s="134"/>
      <c r="AM1272" s="134"/>
      <c r="AN1272" s="134"/>
      <c r="AO1272" s="134"/>
      <c r="AP1272" s="134"/>
      <c r="AQ1272" s="134"/>
      <c r="AR1272" s="134"/>
      <c r="AS1272" s="134"/>
      <c r="AT1272" s="134"/>
      <c r="AU1272" s="134"/>
      <c r="AV1272" s="134"/>
      <c r="AW1272" s="134"/>
      <c r="AX1272" s="134"/>
      <c r="AY1272" s="134"/>
      <c r="AZ1272" s="134"/>
      <c r="BA1272" s="134"/>
      <c r="BB1272" s="134"/>
      <c r="BC1272" s="134"/>
      <c r="BD1272" s="134"/>
      <c r="BE1272" s="134"/>
      <c r="BF1272" s="134"/>
      <c r="BG1272" s="134"/>
      <c r="BH1272" s="134"/>
      <c r="BI1272" s="134"/>
      <c r="BJ1272" s="134"/>
      <c r="BK1272" s="134"/>
      <c r="BL1272" s="134"/>
      <c r="BM1272" s="135"/>
      <c r="BN1272" s="136" t="n">
        <f aca="false">+MAX($D$3,DATOS_[[#This Row],[Fecha Inicio Sit. Contract.]])</f>
        <v>0</v>
      </c>
      <c r="BO1272" s="136" t="n">
        <f aca="false">+MIN($D$4,DATOS_[[#This Row],[Fecha Fin Sit. Contract.]])</f>
        <v>0</v>
      </c>
      <c r="BP1272" s="137" t="n">
        <f aca="false">+DATOS_[[#This Row],[% de jornada]]*IF(DATOS_[[#This Row],[% jornada reducida]]="",1,DATOS_[[#This Row],[% jornada reducida]])</f>
        <v>0</v>
      </c>
      <c r="BQ1272" s="137" t="n">
        <f aca="false">+(DATOS_[[#This Row],[F.fin.cal]]-DATOS_[[#This Row],[F.ini.cal]]+1)/($D$4-$D$3+1)</f>
        <v>1</v>
      </c>
      <c r="BR1272" s="137" t="str">
        <f aca="false">IF(OR(AND(DATOS_[[#This Row],[Fecha Fin Contrato]]&lt;$D$3,DATOS_[[#This Row],[Fecha Fin Contrato]]&lt;&gt;""),DATOS_[[#This Row],[Fecha de Contratación]]&gt;$D$4),"Fuera","Dentro")</f>
        <v>Dentro</v>
      </c>
      <c r="BS1272" s="137" t="str">
        <f aca="false" t="array" ref="BS1272:BS1272">IF(MAX(IF(DATOS_[id]=DATOS_[[#This Row],[id]],DATOS_[F.fin.cal]))=DATOS_[[#This Row],[F.fin.cal]],"Sí","NO")</f>
        <v>Sí</v>
      </c>
      <c r="BT1272" s="137" t="str">
        <f aca="false">IF(AND(DATOS_[[#This Row],[% normaliz]]&lt;&gt;1,DATOS_[[#This Row],[% anualiz]]=1),"Sí","NO")</f>
        <v>Sí</v>
      </c>
      <c r="BU1272" s="137" t="str">
        <f aca="false">IF(AND(DATOS_[[#This Row],[% normaliz]]=1,DATOS_[[#This Row],[% anualiz]]&lt;&gt;1),"Sí","NO")</f>
        <v>NO</v>
      </c>
      <c r="BV1272" s="137" t="str">
        <f aca="false">IF(AND(DATOS_[[#This Row],[% normaliz]]&lt;&gt;1,DATOS_[[#This Row],[% anualiz]]&lt;&gt;1),"Sí","NO")</f>
        <v>NO</v>
      </c>
      <c r="BW1272" s="137" t="str">
        <f aca="false">+IF(DATOS_[[#This Row],[% normaliz]]*DATOS_[[#This Row],[% anualiz]]=1,"NO","Sí")</f>
        <v>Sí</v>
      </c>
      <c r="BX1272" s="138" t="e">
        <f aca="false">(DATOS_[[#This Row],[S.BASE]]*(1/DATOS_[[#This Row],[% normaliz]])*(1/DATOS_[[#This Row],[% anualiz]]))*IF(DATOS_[[#This Row],[Check Equiparado]]="Sí",1,0)</f>
        <v>#DIV/0!</v>
      </c>
      <c r="BY1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2" s="138" t="e">
        <f aca="false">+DATOS_[[#This Row],[SALARIO BASE Eq]]+DATOS_[[#This Row],[Tot COMPL.SAL Eq]]</f>
        <v>#DIV/0!</v>
      </c>
      <c r="CA1272" s="138" t="e">
        <f aca="false" t="array" ref="CA1272:CA1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2" s="138" t="e">
        <f aca="false">+DATOS_[[#This Row],[TOTAL SALARIO Eq]]+DATOS_[[#This Row],[Tot Extrasalarial Eq]]</f>
        <v>#DIV/0!</v>
      </c>
      <c r="CC1272" s="139" t="n">
        <f aca="false">DATOS_[[#This Row],[S.BASE]]</f>
        <v>0</v>
      </c>
      <c r="CD1272" s="139" t="n">
        <f aca="false">+SUM(DATOS_[[#This Row],[Conc.Sal.01]:[Conc.Sal.30]])</f>
        <v>0</v>
      </c>
      <c r="CE1272" s="139" t="n">
        <f aca="false">+DATOS_[[#This Row],[SALARIO BASE Ef]]+DATOS_[[#This Row],[Tot COMPL.SAL Ef]]</f>
        <v>0</v>
      </c>
      <c r="CF1272" s="139" t="n">
        <f aca="false">+SUM(DATOS_[[#This Row],[C.Extra.01]:[C.Extra.05]])</f>
        <v>0</v>
      </c>
      <c r="CG1272" s="139" t="n">
        <f aca="false">+DATOS_[[#This Row],[TOTAL SALARIO Ef]]+DATOS_[[#This Row],[Tot Extrasalarial Ef]]</f>
        <v>0</v>
      </c>
      <c r="CH1272" s="140" t="n">
        <f aca="false">MIN(IF(DATOS_[[#This Row],[Fecha Fin Contrato]]="",$D$4,DATOS_[[#This Row],[Fecha Fin Contrato]]),$D$4)-MAX(DATOS_[[#This Row],[Fecha de Contratación]],$D$3)+1</f>
        <v>1</v>
      </c>
      <c r="CI1272" s="141" t="str">
        <f aca="false">IF(COUNTIFS(DATOS_[id],DATOS_[[#This Row],[id]])&gt;1,DATOS_[[#This Row],[id]],"")</f>
        <v/>
      </c>
      <c r="CJ1272" s="141" t="n">
        <f aca="false">(Inicio!$G$10-DATOS_[[#This Row],[Fecha Nacimiento]])/365.25</f>
        <v>0</v>
      </c>
      <c r="CK1272" s="141" t="n">
        <f aca="false">(Inicio!$G$10-DATOS_[[#This Row],[Fecha de Antigüedad]])/365.25</f>
        <v>0</v>
      </c>
      <c r="CL1272" s="141" t="e">
        <f aca="false">+VLOOKUP(DATOS_[[#This Row],[Clave de Contrato]],TblTiposContrato13[],3,0)</f>
        <v>#N/A</v>
      </c>
      <c r="CM1272" s="141" t="e">
        <f aca="false">+VLOOKUP(DATOS_[[#This Row],[Clave de Contrato]],TblTiposContrato13[],4,0)</f>
        <v>#N/A</v>
      </c>
      <c r="CN1272" s="141" t="str">
        <f aca="false">VLOOKUP(DATOS_[[#This Row],[Edad]],CONTRATOS!TblRngEdad,2,1)</f>
        <v>20  o menos</v>
      </c>
      <c r="CO1272" s="141" t="str">
        <f aca="false">VLOOKUP(DATOS_[[#This Row],[Antigüedad]],TblRngAntg14[],2,1)</f>
        <v>0 a 1 años</v>
      </c>
    </row>
    <row r="1273" customFormat="false" ht="13.8" hidden="false" customHeight="false" outlineLevel="0" collapsed="false">
      <c r="D1273" s="128"/>
      <c r="E1273" s="129"/>
      <c r="F1273" s="129"/>
      <c r="G1273" s="129"/>
      <c r="H1273" s="130"/>
      <c r="I1273" s="131"/>
      <c r="J1273" s="128"/>
      <c r="K1273" s="132"/>
      <c r="L1273" s="132"/>
      <c r="M1273" s="133"/>
      <c r="N1273" s="133"/>
      <c r="O1273" s="133"/>
      <c r="P1273" s="129"/>
      <c r="Z1273" s="74"/>
      <c r="AA1273" s="75"/>
      <c r="AB1273" s="75"/>
      <c r="AC1273" s="129"/>
      <c r="AD1273" s="134"/>
      <c r="AE1273" s="134"/>
      <c r="AF1273" s="134"/>
      <c r="AG1273" s="134"/>
      <c r="AH1273" s="134"/>
      <c r="AI1273" s="134"/>
      <c r="AJ1273" s="134"/>
      <c r="AK1273" s="134"/>
      <c r="AL1273" s="134"/>
      <c r="AM1273" s="134"/>
      <c r="AN1273" s="134"/>
      <c r="AO1273" s="134"/>
      <c r="AP1273" s="134"/>
      <c r="AQ1273" s="134"/>
      <c r="AR1273" s="134"/>
      <c r="AS1273" s="134"/>
      <c r="AT1273" s="134"/>
      <c r="AU1273" s="134"/>
      <c r="AV1273" s="134"/>
      <c r="AW1273" s="134"/>
      <c r="AX1273" s="134"/>
      <c r="AY1273" s="134"/>
      <c r="AZ1273" s="134"/>
      <c r="BA1273" s="134"/>
      <c r="BB1273" s="134"/>
      <c r="BC1273" s="134"/>
      <c r="BD1273" s="134"/>
      <c r="BE1273" s="134"/>
      <c r="BF1273" s="134"/>
      <c r="BG1273" s="134"/>
      <c r="BH1273" s="134"/>
      <c r="BI1273" s="134"/>
      <c r="BJ1273" s="134"/>
      <c r="BK1273" s="134"/>
      <c r="BL1273" s="134"/>
      <c r="BM1273" s="135"/>
      <c r="BN1273" s="136" t="n">
        <f aca="false">+MAX($D$3,DATOS_[[#This Row],[Fecha Inicio Sit. Contract.]])</f>
        <v>0</v>
      </c>
      <c r="BO1273" s="136" t="n">
        <f aca="false">+MIN($D$4,DATOS_[[#This Row],[Fecha Fin Sit. Contract.]])</f>
        <v>0</v>
      </c>
      <c r="BP1273" s="137" t="n">
        <f aca="false">+DATOS_[[#This Row],[% de jornada]]*IF(DATOS_[[#This Row],[% jornada reducida]]="",1,DATOS_[[#This Row],[% jornada reducida]])</f>
        <v>0</v>
      </c>
      <c r="BQ1273" s="137" t="n">
        <f aca="false">+(DATOS_[[#This Row],[F.fin.cal]]-DATOS_[[#This Row],[F.ini.cal]]+1)/($D$4-$D$3+1)</f>
        <v>1</v>
      </c>
      <c r="BR1273" s="137" t="str">
        <f aca="false">IF(OR(AND(DATOS_[[#This Row],[Fecha Fin Contrato]]&lt;$D$3,DATOS_[[#This Row],[Fecha Fin Contrato]]&lt;&gt;""),DATOS_[[#This Row],[Fecha de Contratación]]&gt;$D$4),"Fuera","Dentro")</f>
        <v>Dentro</v>
      </c>
      <c r="BS1273" s="137" t="str">
        <f aca="false" t="array" ref="BS1273:BS1273">IF(MAX(IF(DATOS_[id]=DATOS_[[#This Row],[id]],DATOS_[F.fin.cal]))=DATOS_[[#This Row],[F.fin.cal]],"Sí","NO")</f>
        <v>Sí</v>
      </c>
      <c r="BT1273" s="137" t="str">
        <f aca="false">IF(AND(DATOS_[[#This Row],[% normaliz]]&lt;&gt;1,DATOS_[[#This Row],[% anualiz]]=1),"Sí","NO")</f>
        <v>Sí</v>
      </c>
      <c r="BU1273" s="137" t="str">
        <f aca="false">IF(AND(DATOS_[[#This Row],[% normaliz]]=1,DATOS_[[#This Row],[% anualiz]]&lt;&gt;1),"Sí","NO")</f>
        <v>NO</v>
      </c>
      <c r="BV1273" s="137" t="str">
        <f aca="false">IF(AND(DATOS_[[#This Row],[% normaliz]]&lt;&gt;1,DATOS_[[#This Row],[% anualiz]]&lt;&gt;1),"Sí","NO")</f>
        <v>NO</v>
      </c>
      <c r="BW1273" s="137" t="str">
        <f aca="false">+IF(DATOS_[[#This Row],[% normaliz]]*DATOS_[[#This Row],[% anualiz]]=1,"NO","Sí")</f>
        <v>Sí</v>
      </c>
      <c r="BX1273" s="138" t="e">
        <f aca="false">(DATOS_[[#This Row],[S.BASE]]*(1/DATOS_[[#This Row],[% normaliz]])*(1/DATOS_[[#This Row],[% anualiz]]))*IF(DATOS_[[#This Row],[Check Equiparado]]="Sí",1,0)</f>
        <v>#DIV/0!</v>
      </c>
      <c r="BY1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3" s="138" t="e">
        <f aca="false">+DATOS_[[#This Row],[SALARIO BASE Eq]]+DATOS_[[#This Row],[Tot COMPL.SAL Eq]]</f>
        <v>#DIV/0!</v>
      </c>
      <c r="CA1273" s="138" t="e">
        <f aca="false" t="array" ref="CA1273:CA1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3" s="138" t="e">
        <f aca="false">+DATOS_[[#This Row],[TOTAL SALARIO Eq]]+DATOS_[[#This Row],[Tot Extrasalarial Eq]]</f>
        <v>#DIV/0!</v>
      </c>
      <c r="CC1273" s="139" t="n">
        <f aca="false">DATOS_[[#This Row],[S.BASE]]</f>
        <v>0</v>
      </c>
      <c r="CD1273" s="139" t="n">
        <f aca="false">+SUM(DATOS_[[#This Row],[Conc.Sal.01]:[Conc.Sal.30]])</f>
        <v>0</v>
      </c>
      <c r="CE1273" s="139" t="n">
        <f aca="false">+DATOS_[[#This Row],[SALARIO BASE Ef]]+DATOS_[[#This Row],[Tot COMPL.SAL Ef]]</f>
        <v>0</v>
      </c>
      <c r="CF1273" s="139" t="n">
        <f aca="false">+SUM(DATOS_[[#This Row],[C.Extra.01]:[C.Extra.05]])</f>
        <v>0</v>
      </c>
      <c r="CG1273" s="139" t="n">
        <f aca="false">+DATOS_[[#This Row],[TOTAL SALARIO Ef]]+DATOS_[[#This Row],[Tot Extrasalarial Ef]]</f>
        <v>0</v>
      </c>
      <c r="CH1273" s="140" t="n">
        <f aca="false">MIN(IF(DATOS_[[#This Row],[Fecha Fin Contrato]]="",$D$4,DATOS_[[#This Row],[Fecha Fin Contrato]]),$D$4)-MAX(DATOS_[[#This Row],[Fecha de Contratación]],$D$3)+1</f>
        <v>1</v>
      </c>
      <c r="CI1273" s="141" t="str">
        <f aca="false">IF(COUNTIFS(DATOS_[id],DATOS_[[#This Row],[id]])&gt;1,DATOS_[[#This Row],[id]],"")</f>
        <v/>
      </c>
      <c r="CJ1273" s="141" t="n">
        <f aca="false">(Inicio!$G$10-DATOS_[[#This Row],[Fecha Nacimiento]])/365.25</f>
        <v>0</v>
      </c>
      <c r="CK1273" s="141" t="n">
        <f aca="false">(Inicio!$G$10-DATOS_[[#This Row],[Fecha de Antigüedad]])/365.25</f>
        <v>0</v>
      </c>
      <c r="CL1273" s="141" t="e">
        <f aca="false">+VLOOKUP(DATOS_[[#This Row],[Clave de Contrato]],TblTiposContrato13[],3,0)</f>
        <v>#N/A</v>
      </c>
      <c r="CM1273" s="141" t="e">
        <f aca="false">+VLOOKUP(DATOS_[[#This Row],[Clave de Contrato]],TblTiposContrato13[],4,0)</f>
        <v>#N/A</v>
      </c>
      <c r="CN1273" s="141" t="str">
        <f aca="false">VLOOKUP(DATOS_[[#This Row],[Edad]],CONTRATOS!TblRngEdad,2,1)</f>
        <v>20  o menos</v>
      </c>
      <c r="CO1273" s="141" t="str">
        <f aca="false">VLOOKUP(DATOS_[[#This Row],[Antigüedad]],TblRngAntg14[],2,1)</f>
        <v>0 a 1 años</v>
      </c>
    </row>
    <row r="1274" customFormat="false" ht="13.8" hidden="false" customHeight="false" outlineLevel="0" collapsed="false">
      <c r="D1274" s="128"/>
      <c r="E1274" s="129"/>
      <c r="F1274" s="129"/>
      <c r="G1274" s="129"/>
      <c r="H1274" s="130"/>
      <c r="I1274" s="131"/>
      <c r="J1274" s="128"/>
      <c r="K1274" s="132"/>
      <c r="L1274" s="132"/>
      <c r="M1274" s="133"/>
      <c r="N1274" s="133"/>
      <c r="O1274" s="133"/>
      <c r="P1274" s="129"/>
      <c r="Z1274" s="74"/>
      <c r="AA1274" s="75"/>
      <c r="AB1274" s="75"/>
      <c r="AC1274" s="129"/>
      <c r="AD1274" s="134"/>
      <c r="AE1274" s="134"/>
      <c r="AF1274" s="134"/>
      <c r="AG1274" s="134"/>
      <c r="AH1274" s="134"/>
      <c r="AI1274" s="134"/>
      <c r="AJ1274" s="134"/>
      <c r="AK1274" s="134"/>
      <c r="AL1274" s="134"/>
      <c r="AM1274" s="134"/>
      <c r="AN1274" s="134"/>
      <c r="AO1274" s="134"/>
      <c r="AP1274" s="134"/>
      <c r="AQ1274" s="134"/>
      <c r="AR1274" s="134"/>
      <c r="AS1274" s="134"/>
      <c r="AT1274" s="134"/>
      <c r="AU1274" s="134"/>
      <c r="AV1274" s="134"/>
      <c r="AW1274" s="134"/>
      <c r="AX1274" s="134"/>
      <c r="AY1274" s="134"/>
      <c r="AZ1274" s="134"/>
      <c r="BA1274" s="134"/>
      <c r="BB1274" s="134"/>
      <c r="BC1274" s="134"/>
      <c r="BD1274" s="134"/>
      <c r="BE1274" s="134"/>
      <c r="BF1274" s="134"/>
      <c r="BG1274" s="134"/>
      <c r="BH1274" s="134"/>
      <c r="BI1274" s="134"/>
      <c r="BJ1274" s="134"/>
      <c r="BK1274" s="134"/>
      <c r="BL1274" s="134"/>
      <c r="BM1274" s="135"/>
      <c r="BN1274" s="136" t="n">
        <f aca="false">+MAX($D$3,DATOS_[[#This Row],[Fecha Inicio Sit. Contract.]])</f>
        <v>0</v>
      </c>
      <c r="BO1274" s="136" t="n">
        <f aca="false">+MIN($D$4,DATOS_[[#This Row],[Fecha Fin Sit. Contract.]])</f>
        <v>0</v>
      </c>
      <c r="BP1274" s="137" t="n">
        <f aca="false">+DATOS_[[#This Row],[% de jornada]]*IF(DATOS_[[#This Row],[% jornada reducida]]="",1,DATOS_[[#This Row],[% jornada reducida]])</f>
        <v>0</v>
      </c>
      <c r="BQ1274" s="137" t="n">
        <f aca="false">+(DATOS_[[#This Row],[F.fin.cal]]-DATOS_[[#This Row],[F.ini.cal]]+1)/($D$4-$D$3+1)</f>
        <v>1</v>
      </c>
      <c r="BR1274" s="137" t="str">
        <f aca="false">IF(OR(AND(DATOS_[[#This Row],[Fecha Fin Contrato]]&lt;$D$3,DATOS_[[#This Row],[Fecha Fin Contrato]]&lt;&gt;""),DATOS_[[#This Row],[Fecha de Contratación]]&gt;$D$4),"Fuera","Dentro")</f>
        <v>Dentro</v>
      </c>
      <c r="BS1274" s="137" t="str">
        <f aca="false" t="array" ref="BS1274:BS1274">IF(MAX(IF(DATOS_[id]=DATOS_[[#This Row],[id]],DATOS_[F.fin.cal]))=DATOS_[[#This Row],[F.fin.cal]],"Sí","NO")</f>
        <v>Sí</v>
      </c>
      <c r="BT1274" s="137" t="str">
        <f aca="false">IF(AND(DATOS_[[#This Row],[% normaliz]]&lt;&gt;1,DATOS_[[#This Row],[% anualiz]]=1),"Sí","NO")</f>
        <v>Sí</v>
      </c>
      <c r="BU1274" s="137" t="str">
        <f aca="false">IF(AND(DATOS_[[#This Row],[% normaliz]]=1,DATOS_[[#This Row],[% anualiz]]&lt;&gt;1),"Sí","NO")</f>
        <v>NO</v>
      </c>
      <c r="BV1274" s="137" t="str">
        <f aca="false">IF(AND(DATOS_[[#This Row],[% normaliz]]&lt;&gt;1,DATOS_[[#This Row],[% anualiz]]&lt;&gt;1),"Sí","NO")</f>
        <v>NO</v>
      </c>
      <c r="BW1274" s="137" t="str">
        <f aca="false">+IF(DATOS_[[#This Row],[% normaliz]]*DATOS_[[#This Row],[% anualiz]]=1,"NO","Sí")</f>
        <v>Sí</v>
      </c>
      <c r="BX1274" s="138" t="e">
        <f aca="false">(DATOS_[[#This Row],[S.BASE]]*(1/DATOS_[[#This Row],[% normaliz]])*(1/DATOS_[[#This Row],[% anualiz]]))*IF(DATOS_[[#This Row],[Check Equiparado]]="Sí",1,0)</f>
        <v>#DIV/0!</v>
      </c>
      <c r="BY1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4" s="138" t="e">
        <f aca="false">+DATOS_[[#This Row],[SALARIO BASE Eq]]+DATOS_[[#This Row],[Tot COMPL.SAL Eq]]</f>
        <v>#DIV/0!</v>
      </c>
      <c r="CA1274" s="138" t="e">
        <f aca="false" t="array" ref="CA1274:CA1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4" s="138" t="e">
        <f aca="false">+DATOS_[[#This Row],[TOTAL SALARIO Eq]]+DATOS_[[#This Row],[Tot Extrasalarial Eq]]</f>
        <v>#DIV/0!</v>
      </c>
      <c r="CC1274" s="139" t="n">
        <f aca="false">DATOS_[[#This Row],[S.BASE]]</f>
        <v>0</v>
      </c>
      <c r="CD1274" s="139" t="n">
        <f aca="false">+SUM(DATOS_[[#This Row],[Conc.Sal.01]:[Conc.Sal.30]])</f>
        <v>0</v>
      </c>
      <c r="CE1274" s="139" t="n">
        <f aca="false">+DATOS_[[#This Row],[SALARIO BASE Ef]]+DATOS_[[#This Row],[Tot COMPL.SAL Ef]]</f>
        <v>0</v>
      </c>
      <c r="CF1274" s="139" t="n">
        <f aca="false">+SUM(DATOS_[[#This Row],[C.Extra.01]:[C.Extra.05]])</f>
        <v>0</v>
      </c>
      <c r="CG1274" s="139" t="n">
        <f aca="false">+DATOS_[[#This Row],[TOTAL SALARIO Ef]]+DATOS_[[#This Row],[Tot Extrasalarial Ef]]</f>
        <v>0</v>
      </c>
      <c r="CH1274" s="140" t="n">
        <f aca="false">MIN(IF(DATOS_[[#This Row],[Fecha Fin Contrato]]="",$D$4,DATOS_[[#This Row],[Fecha Fin Contrato]]),$D$4)-MAX(DATOS_[[#This Row],[Fecha de Contratación]],$D$3)+1</f>
        <v>1</v>
      </c>
      <c r="CI1274" s="141" t="str">
        <f aca="false">IF(COUNTIFS(DATOS_[id],DATOS_[[#This Row],[id]])&gt;1,DATOS_[[#This Row],[id]],"")</f>
        <v/>
      </c>
      <c r="CJ1274" s="141" t="n">
        <f aca="false">(Inicio!$G$10-DATOS_[[#This Row],[Fecha Nacimiento]])/365.25</f>
        <v>0</v>
      </c>
      <c r="CK1274" s="141" t="n">
        <f aca="false">(Inicio!$G$10-DATOS_[[#This Row],[Fecha de Antigüedad]])/365.25</f>
        <v>0</v>
      </c>
      <c r="CL1274" s="141" t="e">
        <f aca="false">+VLOOKUP(DATOS_[[#This Row],[Clave de Contrato]],TblTiposContrato13[],3,0)</f>
        <v>#N/A</v>
      </c>
      <c r="CM1274" s="141" t="e">
        <f aca="false">+VLOOKUP(DATOS_[[#This Row],[Clave de Contrato]],TblTiposContrato13[],4,0)</f>
        <v>#N/A</v>
      </c>
      <c r="CN1274" s="141" t="str">
        <f aca="false">VLOOKUP(DATOS_[[#This Row],[Edad]],CONTRATOS!TblRngEdad,2,1)</f>
        <v>20  o menos</v>
      </c>
      <c r="CO1274" s="141" t="str">
        <f aca="false">VLOOKUP(DATOS_[[#This Row],[Antigüedad]],TblRngAntg14[],2,1)</f>
        <v>0 a 1 años</v>
      </c>
    </row>
    <row r="1275" customFormat="false" ht="13.8" hidden="false" customHeight="false" outlineLevel="0" collapsed="false">
      <c r="D1275" s="128"/>
      <c r="E1275" s="129"/>
      <c r="F1275" s="129"/>
      <c r="G1275" s="129"/>
      <c r="H1275" s="130"/>
      <c r="I1275" s="131"/>
      <c r="J1275" s="128"/>
      <c r="K1275" s="132"/>
      <c r="L1275" s="132"/>
      <c r="M1275" s="133"/>
      <c r="N1275" s="133"/>
      <c r="O1275" s="133"/>
      <c r="P1275" s="129"/>
      <c r="Z1275" s="74"/>
      <c r="AA1275" s="75"/>
      <c r="AB1275" s="75"/>
      <c r="AC1275" s="129"/>
      <c r="AD1275" s="134"/>
      <c r="AE1275" s="134"/>
      <c r="AF1275" s="134"/>
      <c r="AG1275" s="134"/>
      <c r="AH1275" s="134"/>
      <c r="AI1275" s="134"/>
      <c r="AJ1275" s="134"/>
      <c r="AK1275" s="134"/>
      <c r="AL1275" s="134"/>
      <c r="AM1275" s="134"/>
      <c r="AN1275" s="134"/>
      <c r="AO1275" s="134"/>
      <c r="AP1275" s="134"/>
      <c r="AQ1275" s="134"/>
      <c r="AR1275" s="134"/>
      <c r="AS1275" s="134"/>
      <c r="AT1275" s="134"/>
      <c r="AU1275" s="134"/>
      <c r="AV1275" s="134"/>
      <c r="AW1275" s="134"/>
      <c r="AX1275" s="134"/>
      <c r="AY1275" s="134"/>
      <c r="AZ1275" s="134"/>
      <c r="BA1275" s="134"/>
      <c r="BB1275" s="134"/>
      <c r="BC1275" s="134"/>
      <c r="BD1275" s="134"/>
      <c r="BE1275" s="134"/>
      <c r="BF1275" s="134"/>
      <c r="BG1275" s="134"/>
      <c r="BH1275" s="134"/>
      <c r="BI1275" s="134"/>
      <c r="BJ1275" s="134"/>
      <c r="BK1275" s="134"/>
      <c r="BL1275" s="134"/>
      <c r="BM1275" s="135"/>
      <c r="BN1275" s="136" t="n">
        <f aca="false">+MAX($D$3,DATOS_[[#This Row],[Fecha Inicio Sit. Contract.]])</f>
        <v>0</v>
      </c>
      <c r="BO1275" s="136" t="n">
        <f aca="false">+MIN($D$4,DATOS_[[#This Row],[Fecha Fin Sit. Contract.]])</f>
        <v>0</v>
      </c>
      <c r="BP1275" s="137" t="n">
        <f aca="false">+DATOS_[[#This Row],[% de jornada]]*IF(DATOS_[[#This Row],[% jornada reducida]]="",1,DATOS_[[#This Row],[% jornada reducida]])</f>
        <v>0</v>
      </c>
      <c r="BQ1275" s="137" t="n">
        <f aca="false">+(DATOS_[[#This Row],[F.fin.cal]]-DATOS_[[#This Row],[F.ini.cal]]+1)/($D$4-$D$3+1)</f>
        <v>1</v>
      </c>
      <c r="BR1275" s="137" t="str">
        <f aca="false">IF(OR(AND(DATOS_[[#This Row],[Fecha Fin Contrato]]&lt;$D$3,DATOS_[[#This Row],[Fecha Fin Contrato]]&lt;&gt;""),DATOS_[[#This Row],[Fecha de Contratación]]&gt;$D$4),"Fuera","Dentro")</f>
        <v>Dentro</v>
      </c>
      <c r="BS1275" s="137" t="str">
        <f aca="false" t="array" ref="BS1275:BS1275">IF(MAX(IF(DATOS_[id]=DATOS_[[#This Row],[id]],DATOS_[F.fin.cal]))=DATOS_[[#This Row],[F.fin.cal]],"Sí","NO")</f>
        <v>Sí</v>
      </c>
      <c r="BT1275" s="137" t="str">
        <f aca="false">IF(AND(DATOS_[[#This Row],[% normaliz]]&lt;&gt;1,DATOS_[[#This Row],[% anualiz]]=1),"Sí","NO")</f>
        <v>Sí</v>
      </c>
      <c r="BU1275" s="137" t="str">
        <f aca="false">IF(AND(DATOS_[[#This Row],[% normaliz]]=1,DATOS_[[#This Row],[% anualiz]]&lt;&gt;1),"Sí","NO")</f>
        <v>NO</v>
      </c>
      <c r="BV1275" s="137" t="str">
        <f aca="false">IF(AND(DATOS_[[#This Row],[% normaliz]]&lt;&gt;1,DATOS_[[#This Row],[% anualiz]]&lt;&gt;1),"Sí","NO")</f>
        <v>NO</v>
      </c>
      <c r="BW1275" s="137" t="str">
        <f aca="false">+IF(DATOS_[[#This Row],[% normaliz]]*DATOS_[[#This Row],[% anualiz]]=1,"NO","Sí")</f>
        <v>Sí</v>
      </c>
      <c r="BX1275" s="138" t="e">
        <f aca="false">(DATOS_[[#This Row],[S.BASE]]*(1/DATOS_[[#This Row],[% normaliz]])*(1/DATOS_[[#This Row],[% anualiz]]))*IF(DATOS_[[#This Row],[Check Equiparado]]="Sí",1,0)</f>
        <v>#DIV/0!</v>
      </c>
      <c r="BY1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5" s="138" t="e">
        <f aca="false">+DATOS_[[#This Row],[SALARIO BASE Eq]]+DATOS_[[#This Row],[Tot COMPL.SAL Eq]]</f>
        <v>#DIV/0!</v>
      </c>
      <c r="CA1275" s="138" t="e">
        <f aca="false" t="array" ref="CA1275:CA1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5" s="138" t="e">
        <f aca="false">+DATOS_[[#This Row],[TOTAL SALARIO Eq]]+DATOS_[[#This Row],[Tot Extrasalarial Eq]]</f>
        <v>#DIV/0!</v>
      </c>
      <c r="CC1275" s="139" t="n">
        <f aca="false">DATOS_[[#This Row],[S.BASE]]</f>
        <v>0</v>
      </c>
      <c r="CD1275" s="139" t="n">
        <f aca="false">+SUM(DATOS_[[#This Row],[Conc.Sal.01]:[Conc.Sal.30]])</f>
        <v>0</v>
      </c>
      <c r="CE1275" s="139" t="n">
        <f aca="false">+DATOS_[[#This Row],[SALARIO BASE Ef]]+DATOS_[[#This Row],[Tot COMPL.SAL Ef]]</f>
        <v>0</v>
      </c>
      <c r="CF1275" s="139" t="n">
        <f aca="false">+SUM(DATOS_[[#This Row],[C.Extra.01]:[C.Extra.05]])</f>
        <v>0</v>
      </c>
      <c r="CG1275" s="139" t="n">
        <f aca="false">+DATOS_[[#This Row],[TOTAL SALARIO Ef]]+DATOS_[[#This Row],[Tot Extrasalarial Ef]]</f>
        <v>0</v>
      </c>
      <c r="CH1275" s="140" t="n">
        <f aca="false">MIN(IF(DATOS_[[#This Row],[Fecha Fin Contrato]]="",$D$4,DATOS_[[#This Row],[Fecha Fin Contrato]]),$D$4)-MAX(DATOS_[[#This Row],[Fecha de Contratación]],$D$3)+1</f>
        <v>1</v>
      </c>
      <c r="CI1275" s="141" t="str">
        <f aca="false">IF(COUNTIFS(DATOS_[id],DATOS_[[#This Row],[id]])&gt;1,DATOS_[[#This Row],[id]],"")</f>
        <v/>
      </c>
      <c r="CJ1275" s="141" t="n">
        <f aca="false">(Inicio!$G$10-DATOS_[[#This Row],[Fecha Nacimiento]])/365.25</f>
        <v>0</v>
      </c>
      <c r="CK1275" s="141" t="n">
        <f aca="false">(Inicio!$G$10-DATOS_[[#This Row],[Fecha de Antigüedad]])/365.25</f>
        <v>0</v>
      </c>
      <c r="CL1275" s="141" t="e">
        <f aca="false">+VLOOKUP(DATOS_[[#This Row],[Clave de Contrato]],TblTiposContrato13[],3,0)</f>
        <v>#N/A</v>
      </c>
      <c r="CM1275" s="141" t="e">
        <f aca="false">+VLOOKUP(DATOS_[[#This Row],[Clave de Contrato]],TblTiposContrato13[],4,0)</f>
        <v>#N/A</v>
      </c>
      <c r="CN1275" s="141" t="str">
        <f aca="false">VLOOKUP(DATOS_[[#This Row],[Edad]],CONTRATOS!TblRngEdad,2,1)</f>
        <v>20  o menos</v>
      </c>
      <c r="CO1275" s="141" t="str">
        <f aca="false">VLOOKUP(DATOS_[[#This Row],[Antigüedad]],TblRngAntg14[],2,1)</f>
        <v>0 a 1 años</v>
      </c>
    </row>
    <row r="1276" customFormat="false" ht="13.8" hidden="false" customHeight="false" outlineLevel="0" collapsed="false">
      <c r="D1276" s="128"/>
      <c r="E1276" s="129"/>
      <c r="F1276" s="129"/>
      <c r="G1276" s="129"/>
      <c r="H1276" s="130"/>
      <c r="I1276" s="131"/>
      <c r="J1276" s="128"/>
      <c r="K1276" s="132"/>
      <c r="L1276" s="132"/>
      <c r="M1276" s="133"/>
      <c r="N1276" s="133"/>
      <c r="O1276" s="133"/>
      <c r="P1276" s="129"/>
      <c r="Z1276" s="74"/>
      <c r="AA1276" s="75"/>
      <c r="AB1276" s="75"/>
      <c r="AC1276" s="129"/>
      <c r="AD1276" s="134"/>
      <c r="AE1276" s="134"/>
      <c r="AF1276" s="134"/>
      <c r="AG1276" s="134"/>
      <c r="AH1276" s="134"/>
      <c r="AI1276" s="134"/>
      <c r="AJ1276" s="134"/>
      <c r="AK1276" s="134"/>
      <c r="AL1276" s="134"/>
      <c r="AM1276" s="134"/>
      <c r="AN1276" s="134"/>
      <c r="AO1276" s="134"/>
      <c r="AP1276" s="134"/>
      <c r="AQ1276" s="134"/>
      <c r="AR1276" s="134"/>
      <c r="AS1276" s="134"/>
      <c r="AT1276" s="134"/>
      <c r="AU1276" s="134"/>
      <c r="AV1276" s="134"/>
      <c r="AW1276" s="134"/>
      <c r="AX1276" s="134"/>
      <c r="AY1276" s="134"/>
      <c r="AZ1276" s="134"/>
      <c r="BA1276" s="134"/>
      <c r="BB1276" s="134"/>
      <c r="BC1276" s="134"/>
      <c r="BD1276" s="134"/>
      <c r="BE1276" s="134"/>
      <c r="BF1276" s="134"/>
      <c r="BG1276" s="134"/>
      <c r="BH1276" s="134"/>
      <c r="BI1276" s="134"/>
      <c r="BJ1276" s="134"/>
      <c r="BK1276" s="134"/>
      <c r="BL1276" s="134"/>
      <c r="BM1276" s="135"/>
      <c r="BN1276" s="136" t="n">
        <f aca="false">+MAX($D$3,DATOS_[[#This Row],[Fecha Inicio Sit. Contract.]])</f>
        <v>0</v>
      </c>
      <c r="BO1276" s="136" t="n">
        <f aca="false">+MIN($D$4,DATOS_[[#This Row],[Fecha Fin Sit. Contract.]])</f>
        <v>0</v>
      </c>
      <c r="BP1276" s="137" t="n">
        <f aca="false">+DATOS_[[#This Row],[% de jornada]]*IF(DATOS_[[#This Row],[% jornada reducida]]="",1,DATOS_[[#This Row],[% jornada reducida]])</f>
        <v>0</v>
      </c>
      <c r="BQ1276" s="137" t="n">
        <f aca="false">+(DATOS_[[#This Row],[F.fin.cal]]-DATOS_[[#This Row],[F.ini.cal]]+1)/($D$4-$D$3+1)</f>
        <v>1</v>
      </c>
      <c r="BR1276" s="137" t="str">
        <f aca="false">IF(OR(AND(DATOS_[[#This Row],[Fecha Fin Contrato]]&lt;$D$3,DATOS_[[#This Row],[Fecha Fin Contrato]]&lt;&gt;""),DATOS_[[#This Row],[Fecha de Contratación]]&gt;$D$4),"Fuera","Dentro")</f>
        <v>Dentro</v>
      </c>
      <c r="BS1276" s="137" t="str">
        <f aca="false" t="array" ref="BS1276:BS1276">IF(MAX(IF(DATOS_[id]=DATOS_[[#This Row],[id]],DATOS_[F.fin.cal]))=DATOS_[[#This Row],[F.fin.cal]],"Sí","NO")</f>
        <v>Sí</v>
      </c>
      <c r="BT1276" s="137" t="str">
        <f aca="false">IF(AND(DATOS_[[#This Row],[% normaliz]]&lt;&gt;1,DATOS_[[#This Row],[% anualiz]]=1),"Sí","NO")</f>
        <v>Sí</v>
      </c>
      <c r="BU1276" s="137" t="str">
        <f aca="false">IF(AND(DATOS_[[#This Row],[% normaliz]]=1,DATOS_[[#This Row],[% anualiz]]&lt;&gt;1),"Sí","NO")</f>
        <v>NO</v>
      </c>
      <c r="BV1276" s="137" t="str">
        <f aca="false">IF(AND(DATOS_[[#This Row],[% normaliz]]&lt;&gt;1,DATOS_[[#This Row],[% anualiz]]&lt;&gt;1),"Sí","NO")</f>
        <v>NO</v>
      </c>
      <c r="BW1276" s="137" t="str">
        <f aca="false">+IF(DATOS_[[#This Row],[% normaliz]]*DATOS_[[#This Row],[% anualiz]]=1,"NO","Sí")</f>
        <v>Sí</v>
      </c>
      <c r="BX1276" s="138" t="e">
        <f aca="false">(DATOS_[[#This Row],[S.BASE]]*(1/DATOS_[[#This Row],[% normaliz]])*(1/DATOS_[[#This Row],[% anualiz]]))*IF(DATOS_[[#This Row],[Check Equiparado]]="Sí",1,0)</f>
        <v>#DIV/0!</v>
      </c>
      <c r="BY1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6" s="138" t="e">
        <f aca="false">+DATOS_[[#This Row],[SALARIO BASE Eq]]+DATOS_[[#This Row],[Tot COMPL.SAL Eq]]</f>
        <v>#DIV/0!</v>
      </c>
      <c r="CA1276" s="138" t="e">
        <f aca="false" t="array" ref="CA1276:CA1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6" s="138" t="e">
        <f aca="false">+DATOS_[[#This Row],[TOTAL SALARIO Eq]]+DATOS_[[#This Row],[Tot Extrasalarial Eq]]</f>
        <v>#DIV/0!</v>
      </c>
      <c r="CC1276" s="139" t="n">
        <f aca="false">DATOS_[[#This Row],[S.BASE]]</f>
        <v>0</v>
      </c>
      <c r="CD1276" s="139" t="n">
        <f aca="false">+SUM(DATOS_[[#This Row],[Conc.Sal.01]:[Conc.Sal.30]])</f>
        <v>0</v>
      </c>
      <c r="CE1276" s="139" t="n">
        <f aca="false">+DATOS_[[#This Row],[SALARIO BASE Ef]]+DATOS_[[#This Row],[Tot COMPL.SAL Ef]]</f>
        <v>0</v>
      </c>
      <c r="CF1276" s="139" t="n">
        <f aca="false">+SUM(DATOS_[[#This Row],[C.Extra.01]:[C.Extra.05]])</f>
        <v>0</v>
      </c>
      <c r="CG1276" s="139" t="n">
        <f aca="false">+DATOS_[[#This Row],[TOTAL SALARIO Ef]]+DATOS_[[#This Row],[Tot Extrasalarial Ef]]</f>
        <v>0</v>
      </c>
      <c r="CH1276" s="140" t="n">
        <f aca="false">MIN(IF(DATOS_[[#This Row],[Fecha Fin Contrato]]="",$D$4,DATOS_[[#This Row],[Fecha Fin Contrato]]),$D$4)-MAX(DATOS_[[#This Row],[Fecha de Contratación]],$D$3)+1</f>
        <v>1</v>
      </c>
      <c r="CI1276" s="141" t="str">
        <f aca="false">IF(COUNTIFS(DATOS_[id],DATOS_[[#This Row],[id]])&gt;1,DATOS_[[#This Row],[id]],"")</f>
        <v/>
      </c>
      <c r="CJ1276" s="141" t="n">
        <f aca="false">(Inicio!$G$10-DATOS_[[#This Row],[Fecha Nacimiento]])/365.25</f>
        <v>0</v>
      </c>
      <c r="CK1276" s="141" t="n">
        <f aca="false">(Inicio!$G$10-DATOS_[[#This Row],[Fecha de Antigüedad]])/365.25</f>
        <v>0</v>
      </c>
      <c r="CL1276" s="141" t="e">
        <f aca="false">+VLOOKUP(DATOS_[[#This Row],[Clave de Contrato]],TblTiposContrato13[],3,0)</f>
        <v>#N/A</v>
      </c>
      <c r="CM1276" s="141" t="e">
        <f aca="false">+VLOOKUP(DATOS_[[#This Row],[Clave de Contrato]],TblTiposContrato13[],4,0)</f>
        <v>#N/A</v>
      </c>
      <c r="CN1276" s="141" t="str">
        <f aca="false">VLOOKUP(DATOS_[[#This Row],[Edad]],CONTRATOS!TblRngEdad,2,1)</f>
        <v>20  o menos</v>
      </c>
      <c r="CO1276" s="141" t="str">
        <f aca="false">VLOOKUP(DATOS_[[#This Row],[Antigüedad]],TblRngAntg14[],2,1)</f>
        <v>0 a 1 años</v>
      </c>
    </row>
    <row r="1277" customFormat="false" ht="13.8" hidden="false" customHeight="false" outlineLevel="0" collapsed="false">
      <c r="D1277" s="128"/>
      <c r="E1277" s="129"/>
      <c r="F1277" s="129"/>
      <c r="G1277" s="129"/>
      <c r="H1277" s="130"/>
      <c r="I1277" s="131"/>
      <c r="J1277" s="128"/>
      <c r="K1277" s="132"/>
      <c r="L1277" s="132"/>
      <c r="M1277" s="133"/>
      <c r="N1277" s="133"/>
      <c r="O1277" s="133"/>
      <c r="P1277" s="129"/>
      <c r="Z1277" s="74"/>
      <c r="AA1277" s="75"/>
      <c r="AB1277" s="75"/>
      <c r="AC1277" s="129"/>
      <c r="AD1277" s="134"/>
      <c r="AE1277" s="134"/>
      <c r="AF1277" s="134"/>
      <c r="AG1277" s="134"/>
      <c r="AH1277" s="134"/>
      <c r="AI1277" s="134"/>
      <c r="AJ1277" s="134"/>
      <c r="AK1277" s="134"/>
      <c r="AL1277" s="134"/>
      <c r="AM1277" s="134"/>
      <c r="AN1277" s="134"/>
      <c r="AO1277" s="134"/>
      <c r="AP1277" s="134"/>
      <c r="AQ1277" s="134"/>
      <c r="AR1277" s="134"/>
      <c r="AS1277" s="134"/>
      <c r="AT1277" s="134"/>
      <c r="AU1277" s="134"/>
      <c r="AV1277" s="134"/>
      <c r="AW1277" s="134"/>
      <c r="AX1277" s="134"/>
      <c r="AY1277" s="134"/>
      <c r="AZ1277" s="134"/>
      <c r="BA1277" s="134"/>
      <c r="BB1277" s="134"/>
      <c r="BC1277" s="134"/>
      <c r="BD1277" s="134"/>
      <c r="BE1277" s="134"/>
      <c r="BF1277" s="134"/>
      <c r="BG1277" s="134"/>
      <c r="BH1277" s="134"/>
      <c r="BI1277" s="134"/>
      <c r="BJ1277" s="134"/>
      <c r="BK1277" s="134"/>
      <c r="BL1277" s="134"/>
      <c r="BM1277" s="135"/>
      <c r="BN1277" s="136" t="n">
        <f aca="false">+MAX($D$3,DATOS_[[#This Row],[Fecha Inicio Sit. Contract.]])</f>
        <v>0</v>
      </c>
      <c r="BO1277" s="136" t="n">
        <f aca="false">+MIN($D$4,DATOS_[[#This Row],[Fecha Fin Sit. Contract.]])</f>
        <v>0</v>
      </c>
      <c r="BP1277" s="137" t="n">
        <f aca="false">+DATOS_[[#This Row],[% de jornada]]*IF(DATOS_[[#This Row],[% jornada reducida]]="",1,DATOS_[[#This Row],[% jornada reducida]])</f>
        <v>0</v>
      </c>
      <c r="BQ1277" s="137" t="n">
        <f aca="false">+(DATOS_[[#This Row],[F.fin.cal]]-DATOS_[[#This Row],[F.ini.cal]]+1)/($D$4-$D$3+1)</f>
        <v>1</v>
      </c>
      <c r="BR1277" s="137" t="str">
        <f aca="false">IF(OR(AND(DATOS_[[#This Row],[Fecha Fin Contrato]]&lt;$D$3,DATOS_[[#This Row],[Fecha Fin Contrato]]&lt;&gt;""),DATOS_[[#This Row],[Fecha de Contratación]]&gt;$D$4),"Fuera","Dentro")</f>
        <v>Dentro</v>
      </c>
      <c r="BS1277" s="137" t="str">
        <f aca="false" t="array" ref="BS1277:BS1277">IF(MAX(IF(DATOS_[id]=DATOS_[[#This Row],[id]],DATOS_[F.fin.cal]))=DATOS_[[#This Row],[F.fin.cal]],"Sí","NO")</f>
        <v>Sí</v>
      </c>
      <c r="BT1277" s="137" t="str">
        <f aca="false">IF(AND(DATOS_[[#This Row],[% normaliz]]&lt;&gt;1,DATOS_[[#This Row],[% anualiz]]=1),"Sí","NO")</f>
        <v>Sí</v>
      </c>
      <c r="BU1277" s="137" t="str">
        <f aca="false">IF(AND(DATOS_[[#This Row],[% normaliz]]=1,DATOS_[[#This Row],[% anualiz]]&lt;&gt;1),"Sí","NO")</f>
        <v>NO</v>
      </c>
      <c r="BV1277" s="137" t="str">
        <f aca="false">IF(AND(DATOS_[[#This Row],[% normaliz]]&lt;&gt;1,DATOS_[[#This Row],[% anualiz]]&lt;&gt;1),"Sí","NO")</f>
        <v>NO</v>
      </c>
      <c r="BW1277" s="137" t="str">
        <f aca="false">+IF(DATOS_[[#This Row],[% normaliz]]*DATOS_[[#This Row],[% anualiz]]=1,"NO","Sí")</f>
        <v>Sí</v>
      </c>
      <c r="BX1277" s="138" t="e">
        <f aca="false">(DATOS_[[#This Row],[S.BASE]]*(1/DATOS_[[#This Row],[% normaliz]])*(1/DATOS_[[#This Row],[% anualiz]]))*IF(DATOS_[[#This Row],[Check Equiparado]]="Sí",1,0)</f>
        <v>#DIV/0!</v>
      </c>
      <c r="BY1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7" s="138" t="e">
        <f aca="false">+DATOS_[[#This Row],[SALARIO BASE Eq]]+DATOS_[[#This Row],[Tot COMPL.SAL Eq]]</f>
        <v>#DIV/0!</v>
      </c>
      <c r="CA1277" s="138" t="e">
        <f aca="false" t="array" ref="CA1277:CA1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7" s="138" t="e">
        <f aca="false">+DATOS_[[#This Row],[TOTAL SALARIO Eq]]+DATOS_[[#This Row],[Tot Extrasalarial Eq]]</f>
        <v>#DIV/0!</v>
      </c>
      <c r="CC1277" s="139" t="n">
        <f aca="false">DATOS_[[#This Row],[S.BASE]]</f>
        <v>0</v>
      </c>
      <c r="CD1277" s="139" t="n">
        <f aca="false">+SUM(DATOS_[[#This Row],[Conc.Sal.01]:[Conc.Sal.30]])</f>
        <v>0</v>
      </c>
      <c r="CE1277" s="139" t="n">
        <f aca="false">+DATOS_[[#This Row],[SALARIO BASE Ef]]+DATOS_[[#This Row],[Tot COMPL.SAL Ef]]</f>
        <v>0</v>
      </c>
      <c r="CF1277" s="139" t="n">
        <f aca="false">+SUM(DATOS_[[#This Row],[C.Extra.01]:[C.Extra.05]])</f>
        <v>0</v>
      </c>
      <c r="CG1277" s="139" t="n">
        <f aca="false">+DATOS_[[#This Row],[TOTAL SALARIO Ef]]+DATOS_[[#This Row],[Tot Extrasalarial Ef]]</f>
        <v>0</v>
      </c>
      <c r="CH1277" s="140" t="n">
        <f aca="false">MIN(IF(DATOS_[[#This Row],[Fecha Fin Contrato]]="",$D$4,DATOS_[[#This Row],[Fecha Fin Contrato]]),$D$4)-MAX(DATOS_[[#This Row],[Fecha de Contratación]],$D$3)+1</f>
        <v>1</v>
      </c>
      <c r="CI1277" s="141" t="str">
        <f aca="false">IF(COUNTIFS(DATOS_[id],DATOS_[[#This Row],[id]])&gt;1,DATOS_[[#This Row],[id]],"")</f>
        <v/>
      </c>
      <c r="CJ1277" s="141" t="n">
        <f aca="false">(Inicio!$G$10-DATOS_[[#This Row],[Fecha Nacimiento]])/365.25</f>
        <v>0</v>
      </c>
      <c r="CK1277" s="141" t="n">
        <f aca="false">(Inicio!$G$10-DATOS_[[#This Row],[Fecha de Antigüedad]])/365.25</f>
        <v>0</v>
      </c>
      <c r="CL1277" s="141" t="e">
        <f aca="false">+VLOOKUP(DATOS_[[#This Row],[Clave de Contrato]],TblTiposContrato13[],3,0)</f>
        <v>#N/A</v>
      </c>
      <c r="CM1277" s="141" t="e">
        <f aca="false">+VLOOKUP(DATOS_[[#This Row],[Clave de Contrato]],TblTiposContrato13[],4,0)</f>
        <v>#N/A</v>
      </c>
      <c r="CN1277" s="141" t="str">
        <f aca="false">VLOOKUP(DATOS_[[#This Row],[Edad]],CONTRATOS!TblRngEdad,2,1)</f>
        <v>20  o menos</v>
      </c>
      <c r="CO1277" s="141" t="str">
        <f aca="false">VLOOKUP(DATOS_[[#This Row],[Antigüedad]],TblRngAntg14[],2,1)</f>
        <v>0 a 1 años</v>
      </c>
    </row>
    <row r="1278" customFormat="false" ht="13.8" hidden="false" customHeight="false" outlineLevel="0" collapsed="false">
      <c r="D1278" s="128"/>
      <c r="E1278" s="129"/>
      <c r="F1278" s="129"/>
      <c r="G1278" s="129"/>
      <c r="H1278" s="130"/>
      <c r="I1278" s="131"/>
      <c r="J1278" s="128"/>
      <c r="K1278" s="132"/>
      <c r="L1278" s="132"/>
      <c r="M1278" s="133"/>
      <c r="N1278" s="133"/>
      <c r="O1278" s="133"/>
      <c r="P1278" s="129"/>
      <c r="Z1278" s="74"/>
      <c r="AA1278" s="75"/>
      <c r="AB1278" s="75"/>
      <c r="AC1278" s="129"/>
      <c r="AD1278" s="134"/>
      <c r="AE1278" s="134"/>
      <c r="AF1278" s="134"/>
      <c r="AG1278" s="134"/>
      <c r="AH1278" s="134"/>
      <c r="AI1278" s="134"/>
      <c r="AJ1278" s="134"/>
      <c r="AK1278" s="134"/>
      <c r="AL1278" s="134"/>
      <c r="AM1278" s="134"/>
      <c r="AN1278" s="134"/>
      <c r="AO1278" s="134"/>
      <c r="AP1278" s="134"/>
      <c r="AQ1278" s="134"/>
      <c r="AR1278" s="134"/>
      <c r="AS1278" s="134"/>
      <c r="AT1278" s="134"/>
      <c r="AU1278" s="134"/>
      <c r="AV1278" s="134"/>
      <c r="AW1278" s="134"/>
      <c r="AX1278" s="134"/>
      <c r="AY1278" s="134"/>
      <c r="AZ1278" s="134"/>
      <c r="BA1278" s="134"/>
      <c r="BB1278" s="134"/>
      <c r="BC1278" s="134"/>
      <c r="BD1278" s="134"/>
      <c r="BE1278" s="134"/>
      <c r="BF1278" s="134"/>
      <c r="BG1278" s="134"/>
      <c r="BH1278" s="134"/>
      <c r="BI1278" s="134"/>
      <c r="BJ1278" s="134"/>
      <c r="BK1278" s="134"/>
      <c r="BL1278" s="134"/>
      <c r="BM1278" s="135"/>
      <c r="BN1278" s="136" t="n">
        <f aca="false">+MAX($D$3,DATOS_[[#This Row],[Fecha Inicio Sit. Contract.]])</f>
        <v>0</v>
      </c>
      <c r="BO1278" s="136" t="n">
        <f aca="false">+MIN($D$4,DATOS_[[#This Row],[Fecha Fin Sit. Contract.]])</f>
        <v>0</v>
      </c>
      <c r="BP1278" s="137" t="n">
        <f aca="false">+DATOS_[[#This Row],[% de jornada]]*IF(DATOS_[[#This Row],[% jornada reducida]]="",1,DATOS_[[#This Row],[% jornada reducida]])</f>
        <v>0</v>
      </c>
      <c r="BQ1278" s="137" t="n">
        <f aca="false">+(DATOS_[[#This Row],[F.fin.cal]]-DATOS_[[#This Row],[F.ini.cal]]+1)/($D$4-$D$3+1)</f>
        <v>1</v>
      </c>
      <c r="BR1278" s="137" t="str">
        <f aca="false">IF(OR(AND(DATOS_[[#This Row],[Fecha Fin Contrato]]&lt;$D$3,DATOS_[[#This Row],[Fecha Fin Contrato]]&lt;&gt;""),DATOS_[[#This Row],[Fecha de Contratación]]&gt;$D$4),"Fuera","Dentro")</f>
        <v>Dentro</v>
      </c>
      <c r="BS1278" s="137" t="str">
        <f aca="false" t="array" ref="BS1278:BS1278">IF(MAX(IF(DATOS_[id]=DATOS_[[#This Row],[id]],DATOS_[F.fin.cal]))=DATOS_[[#This Row],[F.fin.cal]],"Sí","NO")</f>
        <v>Sí</v>
      </c>
      <c r="BT1278" s="137" t="str">
        <f aca="false">IF(AND(DATOS_[[#This Row],[% normaliz]]&lt;&gt;1,DATOS_[[#This Row],[% anualiz]]=1),"Sí","NO")</f>
        <v>Sí</v>
      </c>
      <c r="BU1278" s="137" t="str">
        <f aca="false">IF(AND(DATOS_[[#This Row],[% normaliz]]=1,DATOS_[[#This Row],[% anualiz]]&lt;&gt;1),"Sí","NO")</f>
        <v>NO</v>
      </c>
      <c r="BV1278" s="137" t="str">
        <f aca="false">IF(AND(DATOS_[[#This Row],[% normaliz]]&lt;&gt;1,DATOS_[[#This Row],[% anualiz]]&lt;&gt;1),"Sí","NO")</f>
        <v>NO</v>
      </c>
      <c r="BW1278" s="137" t="str">
        <f aca="false">+IF(DATOS_[[#This Row],[% normaliz]]*DATOS_[[#This Row],[% anualiz]]=1,"NO","Sí")</f>
        <v>Sí</v>
      </c>
      <c r="BX1278" s="138" t="e">
        <f aca="false">(DATOS_[[#This Row],[S.BASE]]*(1/DATOS_[[#This Row],[% normaliz]])*(1/DATOS_[[#This Row],[% anualiz]]))*IF(DATOS_[[#This Row],[Check Equiparado]]="Sí",1,0)</f>
        <v>#DIV/0!</v>
      </c>
      <c r="BY1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8" s="138" t="e">
        <f aca="false">+DATOS_[[#This Row],[SALARIO BASE Eq]]+DATOS_[[#This Row],[Tot COMPL.SAL Eq]]</f>
        <v>#DIV/0!</v>
      </c>
      <c r="CA1278" s="138" t="e">
        <f aca="false" t="array" ref="CA1278:CA1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8" s="138" t="e">
        <f aca="false">+DATOS_[[#This Row],[TOTAL SALARIO Eq]]+DATOS_[[#This Row],[Tot Extrasalarial Eq]]</f>
        <v>#DIV/0!</v>
      </c>
      <c r="CC1278" s="139" t="n">
        <f aca="false">DATOS_[[#This Row],[S.BASE]]</f>
        <v>0</v>
      </c>
      <c r="CD1278" s="139" t="n">
        <f aca="false">+SUM(DATOS_[[#This Row],[Conc.Sal.01]:[Conc.Sal.30]])</f>
        <v>0</v>
      </c>
      <c r="CE1278" s="139" t="n">
        <f aca="false">+DATOS_[[#This Row],[SALARIO BASE Ef]]+DATOS_[[#This Row],[Tot COMPL.SAL Ef]]</f>
        <v>0</v>
      </c>
      <c r="CF1278" s="139" t="n">
        <f aca="false">+SUM(DATOS_[[#This Row],[C.Extra.01]:[C.Extra.05]])</f>
        <v>0</v>
      </c>
      <c r="CG1278" s="139" t="n">
        <f aca="false">+DATOS_[[#This Row],[TOTAL SALARIO Ef]]+DATOS_[[#This Row],[Tot Extrasalarial Ef]]</f>
        <v>0</v>
      </c>
      <c r="CH1278" s="140" t="n">
        <f aca="false">MIN(IF(DATOS_[[#This Row],[Fecha Fin Contrato]]="",$D$4,DATOS_[[#This Row],[Fecha Fin Contrato]]),$D$4)-MAX(DATOS_[[#This Row],[Fecha de Contratación]],$D$3)+1</f>
        <v>1</v>
      </c>
      <c r="CI1278" s="141" t="str">
        <f aca="false">IF(COUNTIFS(DATOS_[id],DATOS_[[#This Row],[id]])&gt;1,DATOS_[[#This Row],[id]],"")</f>
        <v/>
      </c>
      <c r="CJ1278" s="141" t="n">
        <f aca="false">(Inicio!$G$10-DATOS_[[#This Row],[Fecha Nacimiento]])/365.25</f>
        <v>0</v>
      </c>
      <c r="CK1278" s="141" t="n">
        <f aca="false">(Inicio!$G$10-DATOS_[[#This Row],[Fecha de Antigüedad]])/365.25</f>
        <v>0</v>
      </c>
      <c r="CL1278" s="141" t="e">
        <f aca="false">+VLOOKUP(DATOS_[[#This Row],[Clave de Contrato]],TblTiposContrato13[],3,0)</f>
        <v>#N/A</v>
      </c>
      <c r="CM1278" s="141" t="e">
        <f aca="false">+VLOOKUP(DATOS_[[#This Row],[Clave de Contrato]],TblTiposContrato13[],4,0)</f>
        <v>#N/A</v>
      </c>
      <c r="CN1278" s="141" t="str">
        <f aca="false">VLOOKUP(DATOS_[[#This Row],[Edad]],CONTRATOS!TblRngEdad,2,1)</f>
        <v>20  o menos</v>
      </c>
      <c r="CO1278" s="141" t="str">
        <f aca="false">VLOOKUP(DATOS_[[#This Row],[Antigüedad]],TblRngAntg14[],2,1)</f>
        <v>0 a 1 años</v>
      </c>
    </row>
    <row r="1279" customFormat="false" ht="13.8" hidden="false" customHeight="false" outlineLevel="0" collapsed="false">
      <c r="D1279" s="128"/>
      <c r="E1279" s="129"/>
      <c r="F1279" s="129"/>
      <c r="G1279" s="129"/>
      <c r="H1279" s="130"/>
      <c r="I1279" s="131"/>
      <c r="J1279" s="128"/>
      <c r="K1279" s="132"/>
      <c r="L1279" s="132"/>
      <c r="M1279" s="133"/>
      <c r="N1279" s="133"/>
      <c r="O1279" s="133"/>
      <c r="P1279" s="129"/>
      <c r="Z1279" s="74"/>
      <c r="AA1279" s="75"/>
      <c r="AB1279" s="75"/>
      <c r="AC1279" s="129"/>
      <c r="AD1279" s="134"/>
      <c r="AE1279" s="134"/>
      <c r="AF1279" s="134"/>
      <c r="AG1279" s="134"/>
      <c r="AH1279" s="134"/>
      <c r="AI1279" s="134"/>
      <c r="AJ1279" s="134"/>
      <c r="AK1279" s="134"/>
      <c r="AL1279" s="134"/>
      <c r="AM1279" s="134"/>
      <c r="AN1279" s="134"/>
      <c r="AO1279" s="134"/>
      <c r="AP1279" s="134"/>
      <c r="AQ1279" s="134"/>
      <c r="AR1279" s="134"/>
      <c r="AS1279" s="134"/>
      <c r="AT1279" s="134"/>
      <c r="AU1279" s="134"/>
      <c r="AV1279" s="134"/>
      <c r="AW1279" s="134"/>
      <c r="AX1279" s="134"/>
      <c r="AY1279" s="134"/>
      <c r="AZ1279" s="134"/>
      <c r="BA1279" s="134"/>
      <c r="BB1279" s="134"/>
      <c r="BC1279" s="134"/>
      <c r="BD1279" s="134"/>
      <c r="BE1279" s="134"/>
      <c r="BF1279" s="134"/>
      <c r="BG1279" s="134"/>
      <c r="BH1279" s="134"/>
      <c r="BI1279" s="134"/>
      <c r="BJ1279" s="134"/>
      <c r="BK1279" s="134"/>
      <c r="BL1279" s="134"/>
      <c r="BM1279" s="135"/>
      <c r="BN1279" s="136" t="n">
        <f aca="false">+MAX($D$3,DATOS_[[#This Row],[Fecha Inicio Sit. Contract.]])</f>
        <v>0</v>
      </c>
      <c r="BO1279" s="136" t="n">
        <f aca="false">+MIN($D$4,DATOS_[[#This Row],[Fecha Fin Sit. Contract.]])</f>
        <v>0</v>
      </c>
      <c r="BP1279" s="137" t="n">
        <f aca="false">+DATOS_[[#This Row],[% de jornada]]*IF(DATOS_[[#This Row],[% jornada reducida]]="",1,DATOS_[[#This Row],[% jornada reducida]])</f>
        <v>0</v>
      </c>
      <c r="BQ1279" s="137" t="n">
        <f aca="false">+(DATOS_[[#This Row],[F.fin.cal]]-DATOS_[[#This Row],[F.ini.cal]]+1)/($D$4-$D$3+1)</f>
        <v>1</v>
      </c>
      <c r="BR1279" s="137" t="str">
        <f aca="false">IF(OR(AND(DATOS_[[#This Row],[Fecha Fin Contrato]]&lt;$D$3,DATOS_[[#This Row],[Fecha Fin Contrato]]&lt;&gt;""),DATOS_[[#This Row],[Fecha de Contratación]]&gt;$D$4),"Fuera","Dentro")</f>
        <v>Dentro</v>
      </c>
      <c r="BS1279" s="137" t="str">
        <f aca="false" t="array" ref="BS1279:BS1279">IF(MAX(IF(DATOS_[id]=DATOS_[[#This Row],[id]],DATOS_[F.fin.cal]))=DATOS_[[#This Row],[F.fin.cal]],"Sí","NO")</f>
        <v>Sí</v>
      </c>
      <c r="BT1279" s="137" t="str">
        <f aca="false">IF(AND(DATOS_[[#This Row],[% normaliz]]&lt;&gt;1,DATOS_[[#This Row],[% anualiz]]=1),"Sí","NO")</f>
        <v>Sí</v>
      </c>
      <c r="BU1279" s="137" t="str">
        <f aca="false">IF(AND(DATOS_[[#This Row],[% normaliz]]=1,DATOS_[[#This Row],[% anualiz]]&lt;&gt;1),"Sí","NO")</f>
        <v>NO</v>
      </c>
      <c r="BV1279" s="137" t="str">
        <f aca="false">IF(AND(DATOS_[[#This Row],[% normaliz]]&lt;&gt;1,DATOS_[[#This Row],[% anualiz]]&lt;&gt;1),"Sí","NO")</f>
        <v>NO</v>
      </c>
      <c r="BW1279" s="137" t="str">
        <f aca="false">+IF(DATOS_[[#This Row],[% normaliz]]*DATOS_[[#This Row],[% anualiz]]=1,"NO","Sí")</f>
        <v>Sí</v>
      </c>
      <c r="BX1279" s="138" t="e">
        <f aca="false">(DATOS_[[#This Row],[S.BASE]]*(1/DATOS_[[#This Row],[% normaliz]])*(1/DATOS_[[#This Row],[% anualiz]]))*IF(DATOS_[[#This Row],[Check Equiparado]]="Sí",1,0)</f>
        <v>#DIV/0!</v>
      </c>
      <c r="BY1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9" s="138" t="e">
        <f aca="false">+DATOS_[[#This Row],[SALARIO BASE Eq]]+DATOS_[[#This Row],[Tot COMPL.SAL Eq]]</f>
        <v>#DIV/0!</v>
      </c>
      <c r="CA1279" s="138" t="e">
        <f aca="false" t="array" ref="CA1279:CA1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9" s="138" t="e">
        <f aca="false">+DATOS_[[#This Row],[TOTAL SALARIO Eq]]+DATOS_[[#This Row],[Tot Extrasalarial Eq]]</f>
        <v>#DIV/0!</v>
      </c>
      <c r="CC1279" s="139" t="n">
        <f aca="false">DATOS_[[#This Row],[S.BASE]]</f>
        <v>0</v>
      </c>
      <c r="CD1279" s="139" t="n">
        <f aca="false">+SUM(DATOS_[[#This Row],[Conc.Sal.01]:[Conc.Sal.30]])</f>
        <v>0</v>
      </c>
      <c r="CE1279" s="139" t="n">
        <f aca="false">+DATOS_[[#This Row],[SALARIO BASE Ef]]+DATOS_[[#This Row],[Tot COMPL.SAL Ef]]</f>
        <v>0</v>
      </c>
      <c r="CF1279" s="139" t="n">
        <f aca="false">+SUM(DATOS_[[#This Row],[C.Extra.01]:[C.Extra.05]])</f>
        <v>0</v>
      </c>
      <c r="CG1279" s="139" t="n">
        <f aca="false">+DATOS_[[#This Row],[TOTAL SALARIO Ef]]+DATOS_[[#This Row],[Tot Extrasalarial Ef]]</f>
        <v>0</v>
      </c>
      <c r="CH1279" s="140" t="n">
        <f aca="false">MIN(IF(DATOS_[[#This Row],[Fecha Fin Contrato]]="",$D$4,DATOS_[[#This Row],[Fecha Fin Contrato]]),$D$4)-MAX(DATOS_[[#This Row],[Fecha de Contratación]],$D$3)+1</f>
        <v>1</v>
      </c>
      <c r="CI1279" s="141" t="str">
        <f aca="false">IF(COUNTIFS(DATOS_[id],DATOS_[[#This Row],[id]])&gt;1,DATOS_[[#This Row],[id]],"")</f>
        <v/>
      </c>
      <c r="CJ1279" s="141" t="n">
        <f aca="false">(Inicio!$G$10-DATOS_[[#This Row],[Fecha Nacimiento]])/365.25</f>
        <v>0</v>
      </c>
      <c r="CK1279" s="141" t="n">
        <f aca="false">(Inicio!$G$10-DATOS_[[#This Row],[Fecha de Antigüedad]])/365.25</f>
        <v>0</v>
      </c>
      <c r="CL1279" s="141" t="e">
        <f aca="false">+VLOOKUP(DATOS_[[#This Row],[Clave de Contrato]],TblTiposContrato13[],3,0)</f>
        <v>#N/A</v>
      </c>
      <c r="CM1279" s="141" t="e">
        <f aca="false">+VLOOKUP(DATOS_[[#This Row],[Clave de Contrato]],TblTiposContrato13[],4,0)</f>
        <v>#N/A</v>
      </c>
      <c r="CN1279" s="141" t="str">
        <f aca="false">VLOOKUP(DATOS_[[#This Row],[Edad]],CONTRATOS!TblRngEdad,2,1)</f>
        <v>20  o menos</v>
      </c>
      <c r="CO1279" s="141" t="str">
        <f aca="false">VLOOKUP(DATOS_[[#This Row],[Antigüedad]],TblRngAntg14[],2,1)</f>
        <v>0 a 1 años</v>
      </c>
    </row>
    <row r="1280" customFormat="false" ht="13.8" hidden="false" customHeight="false" outlineLevel="0" collapsed="false">
      <c r="D1280" s="128"/>
      <c r="E1280" s="129"/>
      <c r="F1280" s="129"/>
      <c r="G1280" s="129"/>
      <c r="H1280" s="130"/>
      <c r="I1280" s="131"/>
      <c r="J1280" s="128"/>
      <c r="K1280" s="132"/>
      <c r="L1280" s="132"/>
      <c r="M1280" s="133"/>
      <c r="N1280" s="133"/>
      <c r="O1280" s="133"/>
      <c r="P1280" s="129"/>
      <c r="Z1280" s="74"/>
      <c r="AA1280" s="75"/>
      <c r="AB1280" s="75"/>
      <c r="AC1280" s="129"/>
      <c r="AD1280" s="134"/>
      <c r="AE1280" s="134"/>
      <c r="AF1280" s="134"/>
      <c r="AG1280" s="134"/>
      <c r="AH1280" s="134"/>
      <c r="AI1280" s="134"/>
      <c r="AJ1280" s="134"/>
      <c r="AK1280" s="134"/>
      <c r="AL1280" s="134"/>
      <c r="AM1280" s="134"/>
      <c r="AN1280" s="134"/>
      <c r="AO1280" s="134"/>
      <c r="AP1280" s="134"/>
      <c r="AQ1280" s="134"/>
      <c r="AR1280" s="134"/>
      <c r="AS1280" s="134"/>
      <c r="AT1280" s="134"/>
      <c r="AU1280" s="134"/>
      <c r="AV1280" s="134"/>
      <c r="AW1280" s="134"/>
      <c r="AX1280" s="134"/>
      <c r="AY1280" s="134"/>
      <c r="AZ1280" s="134"/>
      <c r="BA1280" s="134"/>
      <c r="BB1280" s="134"/>
      <c r="BC1280" s="134"/>
      <c r="BD1280" s="134"/>
      <c r="BE1280" s="134"/>
      <c r="BF1280" s="134"/>
      <c r="BG1280" s="134"/>
      <c r="BH1280" s="134"/>
      <c r="BI1280" s="134"/>
      <c r="BJ1280" s="134"/>
      <c r="BK1280" s="134"/>
      <c r="BL1280" s="134"/>
      <c r="BM1280" s="135"/>
      <c r="BN1280" s="136" t="n">
        <f aca="false">+MAX($D$3,DATOS_[[#This Row],[Fecha Inicio Sit. Contract.]])</f>
        <v>0</v>
      </c>
      <c r="BO1280" s="136" t="n">
        <f aca="false">+MIN($D$4,DATOS_[[#This Row],[Fecha Fin Sit. Contract.]])</f>
        <v>0</v>
      </c>
      <c r="BP1280" s="137" t="n">
        <f aca="false">+DATOS_[[#This Row],[% de jornada]]*IF(DATOS_[[#This Row],[% jornada reducida]]="",1,DATOS_[[#This Row],[% jornada reducida]])</f>
        <v>0</v>
      </c>
      <c r="BQ1280" s="137" t="n">
        <f aca="false">+(DATOS_[[#This Row],[F.fin.cal]]-DATOS_[[#This Row],[F.ini.cal]]+1)/($D$4-$D$3+1)</f>
        <v>1</v>
      </c>
      <c r="BR1280" s="137" t="str">
        <f aca="false">IF(OR(AND(DATOS_[[#This Row],[Fecha Fin Contrato]]&lt;$D$3,DATOS_[[#This Row],[Fecha Fin Contrato]]&lt;&gt;""),DATOS_[[#This Row],[Fecha de Contratación]]&gt;$D$4),"Fuera","Dentro")</f>
        <v>Dentro</v>
      </c>
      <c r="BS1280" s="137" t="str">
        <f aca="false" t="array" ref="BS1280:BS1280">IF(MAX(IF(DATOS_[id]=DATOS_[[#This Row],[id]],DATOS_[F.fin.cal]))=DATOS_[[#This Row],[F.fin.cal]],"Sí","NO")</f>
        <v>Sí</v>
      </c>
      <c r="BT1280" s="137" t="str">
        <f aca="false">IF(AND(DATOS_[[#This Row],[% normaliz]]&lt;&gt;1,DATOS_[[#This Row],[% anualiz]]=1),"Sí","NO")</f>
        <v>Sí</v>
      </c>
      <c r="BU1280" s="137" t="str">
        <f aca="false">IF(AND(DATOS_[[#This Row],[% normaliz]]=1,DATOS_[[#This Row],[% anualiz]]&lt;&gt;1),"Sí","NO")</f>
        <v>NO</v>
      </c>
      <c r="BV1280" s="137" t="str">
        <f aca="false">IF(AND(DATOS_[[#This Row],[% normaliz]]&lt;&gt;1,DATOS_[[#This Row],[% anualiz]]&lt;&gt;1),"Sí","NO")</f>
        <v>NO</v>
      </c>
      <c r="BW1280" s="137" t="str">
        <f aca="false">+IF(DATOS_[[#This Row],[% normaliz]]*DATOS_[[#This Row],[% anualiz]]=1,"NO","Sí")</f>
        <v>Sí</v>
      </c>
      <c r="BX1280" s="138" t="e">
        <f aca="false">(DATOS_[[#This Row],[S.BASE]]*(1/DATOS_[[#This Row],[% normaliz]])*(1/DATOS_[[#This Row],[% anualiz]]))*IF(DATOS_[[#This Row],[Check Equiparado]]="Sí",1,0)</f>
        <v>#DIV/0!</v>
      </c>
      <c r="BY1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0" s="138" t="e">
        <f aca="false">+DATOS_[[#This Row],[SALARIO BASE Eq]]+DATOS_[[#This Row],[Tot COMPL.SAL Eq]]</f>
        <v>#DIV/0!</v>
      </c>
      <c r="CA1280" s="138" t="e">
        <f aca="false" t="array" ref="CA1280:CA1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0" s="138" t="e">
        <f aca="false">+DATOS_[[#This Row],[TOTAL SALARIO Eq]]+DATOS_[[#This Row],[Tot Extrasalarial Eq]]</f>
        <v>#DIV/0!</v>
      </c>
      <c r="CC1280" s="139" t="n">
        <f aca="false">DATOS_[[#This Row],[S.BASE]]</f>
        <v>0</v>
      </c>
      <c r="CD1280" s="139" t="n">
        <f aca="false">+SUM(DATOS_[[#This Row],[Conc.Sal.01]:[Conc.Sal.30]])</f>
        <v>0</v>
      </c>
      <c r="CE1280" s="139" t="n">
        <f aca="false">+DATOS_[[#This Row],[SALARIO BASE Ef]]+DATOS_[[#This Row],[Tot COMPL.SAL Ef]]</f>
        <v>0</v>
      </c>
      <c r="CF1280" s="139" t="n">
        <f aca="false">+SUM(DATOS_[[#This Row],[C.Extra.01]:[C.Extra.05]])</f>
        <v>0</v>
      </c>
      <c r="CG1280" s="139" t="n">
        <f aca="false">+DATOS_[[#This Row],[TOTAL SALARIO Ef]]+DATOS_[[#This Row],[Tot Extrasalarial Ef]]</f>
        <v>0</v>
      </c>
      <c r="CH1280" s="140" t="n">
        <f aca="false">MIN(IF(DATOS_[[#This Row],[Fecha Fin Contrato]]="",$D$4,DATOS_[[#This Row],[Fecha Fin Contrato]]),$D$4)-MAX(DATOS_[[#This Row],[Fecha de Contratación]],$D$3)+1</f>
        <v>1</v>
      </c>
      <c r="CI1280" s="141" t="str">
        <f aca="false">IF(COUNTIFS(DATOS_[id],DATOS_[[#This Row],[id]])&gt;1,DATOS_[[#This Row],[id]],"")</f>
        <v/>
      </c>
      <c r="CJ1280" s="141" t="n">
        <f aca="false">(Inicio!$G$10-DATOS_[[#This Row],[Fecha Nacimiento]])/365.25</f>
        <v>0</v>
      </c>
      <c r="CK1280" s="141" t="n">
        <f aca="false">(Inicio!$G$10-DATOS_[[#This Row],[Fecha de Antigüedad]])/365.25</f>
        <v>0</v>
      </c>
      <c r="CL1280" s="141" t="e">
        <f aca="false">+VLOOKUP(DATOS_[[#This Row],[Clave de Contrato]],TblTiposContrato13[],3,0)</f>
        <v>#N/A</v>
      </c>
      <c r="CM1280" s="141" t="e">
        <f aca="false">+VLOOKUP(DATOS_[[#This Row],[Clave de Contrato]],TblTiposContrato13[],4,0)</f>
        <v>#N/A</v>
      </c>
      <c r="CN1280" s="141" t="str">
        <f aca="false">VLOOKUP(DATOS_[[#This Row],[Edad]],CONTRATOS!TblRngEdad,2,1)</f>
        <v>20  o menos</v>
      </c>
      <c r="CO1280" s="141" t="str">
        <f aca="false">VLOOKUP(DATOS_[[#This Row],[Antigüedad]],TblRngAntg14[],2,1)</f>
        <v>0 a 1 años</v>
      </c>
    </row>
    <row r="1281" customFormat="false" ht="13.8" hidden="false" customHeight="false" outlineLevel="0" collapsed="false">
      <c r="D1281" s="128"/>
      <c r="E1281" s="129"/>
      <c r="F1281" s="129"/>
      <c r="G1281" s="129"/>
      <c r="H1281" s="130"/>
      <c r="I1281" s="131"/>
      <c r="J1281" s="128"/>
      <c r="K1281" s="132"/>
      <c r="L1281" s="132"/>
      <c r="M1281" s="133"/>
      <c r="N1281" s="133"/>
      <c r="O1281" s="133"/>
      <c r="P1281" s="129"/>
      <c r="Z1281" s="74"/>
      <c r="AA1281" s="75"/>
      <c r="AB1281" s="75"/>
      <c r="AC1281" s="129"/>
      <c r="AD1281" s="134"/>
      <c r="AE1281" s="134"/>
      <c r="AF1281" s="134"/>
      <c r="AG1281" s="134"/>
      <c r="AH1281" s="134"/>
      <c r="AI1281" s="134"/>
      <c r="AJ1281" s="134"/>
      <c r="AK1281" s="134"/>
      <c r="AL1281" s="134"/>
      <c r="AM1281" s="134"/>
      <c r="AN1281" s="134"/>
      <c r="AO1281" s="134"/>
      <c r="AP1281" s="134"/>
      <c r="AQ1281" s="134"/>
      <c r="AR1281" s="134"/>
      <c r="AS1281" s="134"/>
      <c r="AT1281" s="134"/>
      <c r="AU1281" s="134"/>
      <c r="AV1281" s="134"/>
      <c r="AW1281" s="134"/>
      <c r="AX1281" s="134"/>
      <c r="AY1281" s="134"/>
      <c r="AZ1281" s="134"/>
      <c r="BA1281" s="134"/>
      <c r="BB1281" s="134"/>
      <c r="BC1281" s="134"/>
      <c r="BD1281" s="134"/>
      <c r="BE1281" s="134"/>
      <c r="BF1281" s="134"/>
      <c r="BG1281" s="134"/>
      <c r="BH1281" s="134"/>
      <c r="BI1281" s="134"/>
      <c r="BJ1281" s="134"/>
      <c r="BK1281" s="134"/>
      <c r="BL1281" s="134"/>
      <c r="BM1281" s="135"/>
      <c r="BN1281" s="136" t="n">
        <f aca="false">+MAX($D$3,DATOS_[[#This Row],[Fecha Inicio Sit. Contract.]])</f>
        <v>0</v>
      </c>
      <c r="BO1281" s="136" t="n">
        <f aca="false">+MIN($D$4,DATOS_[[#This Row],[Fecha Fin Sit. Contract.]])</f>
        <v>0</v>
      </c>
      <c r="BP1281" s="137" t="n">
        <f aca="false">+DATOS_[[#This Row],[% de jornada]]*IF(DATOS_[[#This Row],[% jornada reducida]]="",1,DATOS_[[#This Row],[% jornada reducida]])</f>
        <v>0</v>
      </c>
      <c r="BQ1281" s="137" t="n">
        <f aca="false">+(DATOS_[[#This Row],[F.fin.cal]]-DATOS_[[#This Row],[F.ini.cal]]+1)/($D$4-$D$3+1)</f>
        <v>1</v>
      </c>
      <c r="BR1281" s="137" t="str">
        <f aca="false">IF(OR(AND(DATOS_[[#This Row],[Fecha Fin Contrato]]&lt;$D$3,DATOS_[[#This Row],[Fecha Fin Contrato]]&lt;&gt;""),DATOS_[[#This Row],[Fecha de Contratación]]&gt;$D$4),"Fuera","Dentro")</f>
        <v>Dentro</v>
      </c>
      <c r="BS1281" s="137" t="str">
        <f aca="false" t="array" ref="BS1281:BS1281">IF(MAX(IF(DATOS_[id]=DATOS_[[#This Row],[id]],DATOS_[F.fin.cal]))=DATOS_[[#This Row],[F.fin.cal]],"Sí","NO")</f>
        <v>Sí</v>
      </c>
      <c r="BT1281" s="137" t="str">
        <f aca="false">IF(AND(DATOS_[[#This Row],[% normaliz]]&lt;&gt;1,DATOS_[[#This Row],[% anualiz]]=1),"Sí","NO")</f>
        <v>Sí</v>
      </c>
      <c r="BU1281" s="137" t="str">
        <f aca="false">IF(AND(DATOS_[[#This Row],[% normaliz]]=1,DATOS_[[#This Row],[% anualiz]]&lt;&gt;1),"Sí","NO")</f>
        <v>NO</v>
      </c>
      <c r="BV1281" s="137" t="str">
        <f aca="false">IF(AND(DATOS_[[#This Row],[% normaliz]]&lt;&gt;1,DATOS_[[#This Row],[% anualiz]]&lt;&gt;1),"Sí","NO")</f>
        <v>NO</v>
      </c>
      <c r="BW1281" s="137" t="str">
        <f aca="false">+IF(DATOS_[[#This Row],[% normaliz]]*DATOS_[[#This Row],[% anualiz]]=1,"NO","Sí")</f>
        <v>Sí</v>
      </c>
      <c r="BX1281" s="138" t="e">
        <f aca="false">(DATOS_[[#This Row],[S.BASE]]*(1/DATOS_[[#This Row],[% normaliz]])*(1/DATOS_[[#This Row],[% anualiz]]))*IF(DATOS_[[#This Row],[Check Equiparado]]="Sí",1,0)</f>
        <v>#DIV/0!</v>
      </c>
      <c r="BY1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1" s="138" t="e">
        <f aca="false">+DATOS_[[#This Row],[SALARIO BASE Eq]]+DATOS_[[#This Row],[Tot COMPL.SAL Eq]]</f>
        <v>#DIV/0!</v>
      </c>
      <c r="CA1281" s="138" t="e">
        <f aca="false" t="array" ref="CA1281:CA1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1" s="138" t="e">
        <f aca="false">+DATOS_[[#This Row],[TOTAL SALARIO Eq]]+DATOS_[[#This Row],[Tot Extrasalarial Eq]]</f>
        <v>#DIV/0!</v>
      </c>
      <c r="CC1281" s="139" t="n">
        <f aca="false">DATOS_[[#This Row],[S.BASE]]</f>
        <v>0</v>
      </c>
      <c r="CD1281" s="139" t="n">
        <f aca="false">+SUM(DATOS_[[#This Row],[Conc.Sal.01]:[Conc.Sal.30]])</f>
        <v>0</v>
      </c>
      <c r="CE1281" s="139" t="n">
        <f aca="false">+DATOS_[[#This Row],[SALARIO BASE Ef]]+DATOS_[[#This Row],[Tot COMPL.SAL Ef]]</f>
        <v>0</v>
      </c>
      <c r="CF1281" s="139" t="n">
        <f aca="false">+SUM(DATOS_[[#This Row],[C.Extra.01]:[C.Extra.05]])</f>
        <v>0</v>
      </c>
      <c r="CG1281" s="139" t="n">
        <f aca="false">+DATOS_[[#This Row],[TOTAL SALARIO Ef]]+DATOS_[[#This Row],[Tot Extrasalarial Ef]]</f>
        <v>0</v>
      </c>
      <c r="CH1281" s="140" t="n">
        <f aca="false">MIN(IF(DATOS_[[#This Row],[Fecha Fin Contrato]]="",$D$4,DATOS_[[#This Row],[Fecha Fin Contrato]]),$D$4)-MAX(DATOS_[[#This Row],[Fecha de Contratación]],$D$3)+1</f>
        <v>1</v>
      </c>
      <c r="CI1281" s="141" t="str">
        <f aca="false">IF(COUNTIFS(DATOS_[id],DATOS_[[#This Row],[id]])&gt;1,DATOS_[[#This Row],[id]],"")</f>
        <v/>
      </c>
      <c r="CJ1281" s="141" t="n">
        <f aca="false">(Inicio!$G$10-DATOS_[[#This Row],[Fecha Nacimiento]])/365.25</f>
        <v>0</v>
      </c>
      <c r="CK1281" s="141" t="n">
        <f aca="false">(Inicio!$G$10-DATOS_[[#This Row],[Fecha de Antigüedad]])/365.25</f>
        <v>0</v>
      </c>
      <c r="CL1281" s="141" t="e">
        <f aca="false">+VLOOKUP(DATOS_[[#This Row],[Clave de Contrato]],TblTiposContrato13[],3,0)</f>
        <v>#N/A</v>
      </c>
      <c r="CM1281" s="141" t="e">
        <f aca="false">+VLOOKUP(DATOS_[[#This Row],[Clave de Contrato]],TblTiposContrato13[],4,0)</f>
        <v>#N/A</v>
      </c>
      <c r="CN1281" s="141" t="str">
        <f aca="false">VLOOKUP(DATOS_[[#This Row],[Edad]],CONTRATOS!TblRngEdad,2,1)</f>
        <v>20  o menos</v>
      </c>
      <c r="CO1281" s="141" t="str">
        <f aca="false">VLOOKUP(DATOS_[[#This Row],[Antigüedad]],TblRngAntg14[],2,1)</f>
        <v>0 a 1 años</v>
      </c>
    </row>
    <row r="1282" customFormat="false" ht="13.8" hidden="false" customHeight="false" outlineLevel="0" collapsed="false">
      <c r="D1282" s="128"/>
      <c r="E1282" s="129"/>
      <c r="F1282" s="129"/>
      <c r="G1282" s="129"/>
      <c r="H1282" s="130"/>
      <c r="I1282" s="131"/>
      <c r="J1282" s="128"/>
      <c r="K1282" s="132"/>
      <c r="L1282" s="132"/>
      <c r="M1282" s="133"/>
      <c r="N1282" s="133"/>
      <c r="O1282" s="133"/>
      <c r="P1282" s="129"/>
      <c r="Z1282" s="74"/>
      <c r="AA1282" s="75"/>
      <c r="AB1282" s="75"/>
      <c r="AC1282" s="129"/>
      <c r="AD1282" s="134"/>
      <c r="AE1282" s="134"/>
      <c r="AF1282" s="134"/>
      <c r="AG1282" s="134"/>
      <c r="AH1282" s="134"/>
      <c r="AI1282" s="134"/>
      <c r="AJ1282" s="134"/>
      <c r="AK1282" s="134"/>
      <c r="AL1282" s="134"/>
      <c r="AM1282" s="134"/>
      <c r="AN1282" s="134"/>
      <c r="AO1282" s="134"/>
      <c r="AP1282" s="134"/>
      <c r="AQ1282" s="134"/>
      <c r="AR1282" s="134"/>
      <c r="AS1282" s="134"/>
      <c r="AT1282" s="134"/>
      <c r="AU1282" s="134"/>
      <c r="AV1282" s="134"/>
      <c r="AW1282" s="134"/>
      <c r="AX1282" s="134"/>
      <c r="AY1282" s="134"/>
      <c r="AZ1282" s="134"/>
      <c r="BA1282" s="134"/>
      <c r="BB1282" s="134"/>
      <c r="BC1282" s="134"/>
      <c r="BD1282" s="134"/>
      <c r="BE1282" s="134"/>
      <c r="BF1282" s="134"/>
      <c r="BG1282" s="134"/>
      <c r="BH1282" s="134"/>
      <c r="BI1282" s="134"/>
      <c r="BJ1282" s="134"/>
      <c r="BK1282" s="134"/>
      <c r="BL1282" s="134"/>
      <c r="BM1282" s="135"/>
      <c r="BN1282" s="136" t="n">
        <f aca="false">+MAX($D$3,DATOS_[[#This Row],[Fecha Inicio Sit. Contract.]])</f>
        <v>0</v>
      </c>
      <c r="BO1282" s="136" t="n">
        <f aca="false">+MIN($D$4,DATOS_[[#This Row],[Fecha Fin Sit. Contract.]])</f>
        <v>0</v>
      </c>
      <c r="BP1282" s="137" t="n">
        <f aca="false">+DATOS_[[#This Row],[% de jornada]]*IF(DATOS_[[#This Row],[% jornada reducida]]="",1,DATOS_[[#This Row],[% jornada reducida]])</f>
        <v>0</v>
      </c>
      <c r="BQ1282" s="137" t="n">
        <f aca="false">+(DATOS_[[#This Row],[F.fin.cal]]-DATOS_[[#This Row],[F.ini.cal]]+1)/($D$4-$D$3+1)</f>
        <v>1</v>
      </c>
      <c r="BR1282" s="137" t="str">
        <f aca="false">IF(OR(AND(DATOS_[[#This Row],[Fecha Fin Contrato]]&lt;$D$3,DATOS_[[#This Row],[Fecha Fin Contrato]]&lt;&gt;""),DATOS_[[#This Row],[Fecha de Contratación]]&gt;$D$4),"Fuera","Dentro")</f>
        <v>Dentro</v>
      </c>
      <c r="BS1282" s="137" t="str">
        <f aca="false" t="array" ref="BS1282:BS1282">IF(MAX(IF(DATOS_[id]=DATOS_[[#This Row],[id]],DATOS_[F.fin.cal]))=DATOS_[[#This Row],[F.fin.cal]],"Sí","NO")</f>
        <v>Sí</v>
      </c>
      <c r="BT1282" s="137" t="str">
        <f aca="false">IF(AND(DATOS_[[#This Row],[% normaliz]]&lt;&gt;1,DATOS_[[#This Row],[% anualiz]]=1),"Sí","NO")</f>
        <v>Sí</v>
      </c>
      <c r="BU1282" s="137" t="str">
        <f aca="false">IF(AND(DATOS_[[#This Row],[% normaliz]]=1,DATOS_[[#This Row],[% anualiz]]&lt;&gt;1),"Sí","NO")</f>
        <v>NO</v>
      </c>
      <c r="BV1282" s="137" t="str">
        <f aca="false">IF(AND(DATOS_[[#This Row],[% normaliz]]&lt;&gt;1,DATOS_[[#This Row],[% anualiz]]&lt;&gt;1),"Sí","NO")</f>
        <v>NO</v>
      </c>
      <c r="BW1282" s="137" t="str">
        <f aca="false">+IF(DATOS_[[#This Row],[% normaliz]]*DATOS_[[#This Row],[% anualiz]]=1,"NO","Sí")</f>
        <v>Sí</v>
      </c>
      <c r="BX1282" s="138" t="e">
        <f aca="false">(DATOS_[[#This Row],[S.BASE]]*(1/DATOS_[[#This Row],[% normaliz]])*(1/DATOS_[[#This Row],[% anualiz]]))*IF(DATOS_[[#This Row],[Check Equiparado]]="Sí",1,0)</f>
        <v>#DIV/0!</v>
      </c>
      <c r="BY1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2" s="138" t="e">
        <f aca="false">+DATOS_[[#This Row],[SALARIO BASE Eq]]+DATOS_[[#This Row],[Tot COMPL.SAL Eq]]</f>
        <v>#DIV/0!</v>
      </c>
      <c r="CA1282" s="138" t="e">
        <f aca="false" t="array" ref="CA1282:CA1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2" s="138" t="e">
        <f aca="false">+DATOS_[[#This Row],[TOTAL SALARIO Eq]]+DATOS_[[#This Row],[Tot Extrasalarial Eq]]</f>
        <v>#DIV/0!</v>
      </c>
      <c r="CC1282" s="139" t="n">
        <f aca="false">DATOS_[[#This Row],[S.BASE]]</f>
        <v>0</v>
      </c>
      <c r="CD1282" s="139" t="n">
        <f aca="false">+SUM(DATOS_[[#This Row],[Conc.Sal.01]:[Conc.Sal.30]])</f>
        <v>0</v>
      </c>
      <c r="CE1282" s="139" t="n">
        <f aca="false">+DATOS_[[#This Row],[SALARIO BASE Ef]]+DATOS_[[#This Row],[Tot COMPL.SAL Ef]]</f>
        <v>0</v>
      </c>
      <c r="CF1282" s="139" t="n">
        <f aca="false">+SUM(DATOS_[[#This Row],[C.Extra.01]:[C.Extra.05]])</f>
        <v>0</v>
      </c>
      <c r="CG1282" s="139" t="n">
        <f aca="false">+DATOS_[[#This Row],[TOTAL SALARIO Ef]]+DATOS_[[#This Row],[Tot Extrasalarial Ef]]</f>
        <v>0</v>
      </c>
      <c r="CH1282" s="140" t="n">
        <f aca="false">MIN(IF(DATOS_[[#This Row],[Fecha Fin Contrato]]="",$D$4,DATOS_[[#This Row],[Fecha Fin Contrato]]),$D$4)-MAX(DATOS_[[#This Row],[Fecha de Contratación]],$D$3)+1</f>
        <v>1</v>
      </c>
      <c r="CI1282" s="141" t="str">
        <f aca="false">IF(COUNTIFS(DATOS_[id],DATOS_[[#This Row],[id]])&gt;1,DATOS_[[#This Row],[id]],"")</f>
        <v/>
      </c>
      <c r="CJ1282" s="141" t="n">
        <f aca="false">(Inicio!$G$10-DATOS_[[#This Row],[Fecha Nacimiento]])/365.25</f>
        <v>0</v>
      </c>
      <c r="CK1282" s="141" t="n">
        <f aca="false">(Inicio!$G$10-DATOS_[[#This Row],[Fecha de Antigüedad]])/365.25</f>
        <v>0</v>
      </c>
      <c r="CL1282" s="141" t="e">
        <f aca="false">+VLOOKUP(DATOS_[[#This Row],[Clave de Contrato]],TblTiposContrato13[],3,0)</f>
        <v>#N/A</v>
      </c>
      <c r="CM1282" s="141" t="e">
        <f aca="false">+VLOOKUP(DATOS_[[#This Row],[Clave de Contrato]],TblTiposContrato13[],4,0)</f>
        <v>#N/A</v>
      </c>
      <c r="CN1282" s="141" t="str">
        <f aca="false">VLOOKUP(DATOS_[[#This Row],[Edad]],CONTRATOS!TblRngEdad,2,1)</f>
        <v>20  o menos</v>
      </c>
      <c r="CO1282" s="141" t="str">
        <f aca="false">VLOOKUP(DATOS_[[#This Row],[Antigüedad]],TblRngAntg14[],2,1)</f>
        <v>0 a 1 años</v>
      </c>
    </row>
    <row r="1283" customFormat="false" ht="13.8" hidden="false" customHeight="false" outlineLevel="0" collapsed="false">
      <c r="D1283" s="128"/>
      <c r="E1283" s="129"/>
      <c r="F1283" s="129"/>
      <c r="G1283" s="129"/>
      <c r="H1283" s="130"/>
      <c r="I1283" s="131"/>
      <c r="J1283" s="128"/>
      <c r="K1283" s="132"/>
      <c r="L1283" s="132"/>
      <c r="M1283" s="133"/>
      <c r="N1283" s="133"/>
      <c r="O1283" s="133"/>
      <c r="P1283" s="129"/>
      <c r="Z1283" s="74"/>
      <c r="AA1283" s="75"/>
      <c r="AB1283" s="75"/>
      <c r="AC1283" s="129"/>
      <c r="AD1283" s="134"/>
      <c r="AE1283" s="134"/>
      <c r="AF1283" s="134"/>
      <c r="AG1283" s="134"/>
      <c r="AH1283" s="134"/>
      <c r="AI1283" s="134"/>
      <c r="AJ1283" s="134"/>
      <c r="AK1283" s="134"/>
      <c r="AL1283" s="134"/>
      <c r="AM1283" s="134"/>
      <c r="AN1283" s="134"/>
      <c r="AO1283" s="134"/>
      <c r="AP1283" s="134"/>
      <c r="AQ1283" s="134"/>
      <c r="AR1283" s="134"/>
      <c r="AS1283" s="134"/>
      <c r="AT1283" s="134"/>
      <c r="AU1283" s="134"/>
      <c r="AV1283" s="134"/>
      <c r="AW1283" s="134"/>
      <c r="AX1283" s="134"/>
      <c r="AY1283" s="134"/>
      <c r="AZ1283" s="134"/>
      <c r="BA1283" s="134"/>
      <c r="BB1283" s="134"/>
      <c r="BC1283" s="134"/>
      <c r="BD1283" s="134"/>
      <c r="BE1283" s="134"/>
      <c r="BF1283" s="134"/>
      <c r="BG1283" s="134"/>
      <c r="BH1283" s="134"/>
      <c r="BI1283" s="134"/>
      <c r="BJ1283" s="134"/>
      <c r="BK1283" s="134"/>
      <c r="BL1283" s="134"/>
      <c r="BM1283" s="135"/>
      <c r="BN1283" s="136" t="n">
        <f aca="false">+MAX($D$3,DATOS_[[#This Row],[Fecha Inicio Sit. Contract.]])</f>
        <v>0</v>
      </c>
      <c r="BO1283" s="136" t="n">
        <f aca="false">+MIN($D$4,DATOS_[[#This Row],[Fecha Fin Sit. Contract.]])</f>
        <v>0</v>
      </c>
      <c r="BP1283" s="137" t="n">
        <f aca="false">+DATOS_[[#This Row],[% de jornada]]*IF(DATOS_[[#This Row],[% jornada reducida]]="",1,DATOS_[[#This Row],[% jornada reducida]])</f>
        <v>0</v>
      </c>
      <c r="BQ1283" s="137" t="n">
        <f aca="false">+(DATOS_[[#This Row],[F.fin.cal]]-DATOS_[[#This Row],[F.ini.cal]]+1)/($D$4-$D$3+1)</f>
        <v>1</v>
      </c>
      <c r="BR1283" s="137" t="str">
        <f aca="false">IF(OR(AND(DATOS_[[#This Row],[Fecha Fin Contrato]]&lt;$D$3,DATOS_[[#This Row],[Fecha Fin Contrato]]&lt;&gt;""),DATOS_[[#This Row],[Fecha de Contratación]]&gt;$D$4),"Fuera","Dentro")</f>
        <v>Dentro</v>
      </c>
      <c r="BS1283" s="137" t="str">
        <f aca="false" t="array" ref="BS1283:BS1283">IF(MAX(IF(DATOS_[id]=DATOS_[[#This Row],[id]],DATOS_[F.fin.cal]))=DATOS_[[#This Row],[F.fin.cal]],"Sí","NO")</f>
        <v>Sí</v>
      </c>
      <c r="BT1283" s="137" t="str">
        <f aca="false">IF(AND(DATOS_[[#This Row],[% normaliz]]&lt;&gt;1,DATOS_[[#This Row],[% anualiz]]=1),"Sí","NO")</f>
        <v>Sí</v>
      </c>
      <c r="BU1283" s="137" t="str">
        <f aca="false">IF(AND(DATOS_[[#This Row],[% normaliz]]=1,DATOS_[[#This Row],[% anualiz]]&lt;&gt;1),"Sí","NO")</f>
        <v>NO</v>
      </c>
      <c r="BV1283" s="137" t="str">
        <f aca="false">IF(AND(DATOS_[[#This Row],[% normaliz]]&lt;&gt;1,DATOS_[[#This Row],[% anualiz]]&lt;&gt;1),"Sí","NO")</f>
        <v>NO</v>
      </c>
      <c r="BW1283" s="137" t="str">
        <f aca="false">+IF(DATOS_[[#This Row],[% normaliz]]*DATOS_[[#This Row],[% anualiz]]=1,"NO","Sí")</f>
        <v>Sí</v>
      </c>
      <c r="BX1283" s="138" t="e">
        <f aca="false">(DATOS_[[#This Row],[S.BASE]]*(1/DATOS_[[#This Row],[% normaliz]])*(1/DATOS_[[#This Row],[% anualiz]]))*IF(DATOS_[[#This Row],[Check Equiparado]]="Sí",1,0)</f>
        <v>#DIV/0!</v>
      </c>
      <c r="BY1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3" s="138" t="e">
        <f aca="false">+DATOS_[[#This Row],[SALARIO BASE Eq]]+DATOS_[[#This Row],[Tot COMPL.SAL Eq]]</f>
        <v>#DIV/0!</v>
      </c>
      <c r="CA1283" s="138" t="e">
        <f aca="false" t="array" ref="CA1283:CA1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3" s="138" t="e">
        <f aca="false">+DATOS_[[#This Row],[TOTAL SALARIO Eq]]+DATOS_[[#This Row],[Tot Extrasalarial Eq]]</f>
        <v>#DIV/0!</v>
      </c>
      <c r="CC1283" s="139" t="n">
        <f aca="false">DATOS_[[#This Row],[S.BASE]]</f>
        <v>0</v>
      </c>
      <c r="CD1283" s="139" t="n">
        <f aca="false">+SUM(DATOS_[[#This Row],[Conc.Sal.01]:[Conc.Sal.30]])</f>
        <v>0</v>
      </c>
      <c r="CE1283" s="139" t="n">
        <f aca="false">+DATOS_[[#This Row],[SALARIO BASE Ef]]+DATOS_[[#This Row],[Tot COMPL.SAL Ef]]</f>
        <v>0</v>
      </c>
      <c r="CF1283" s="139" t="n">
        <f aca="false">+SUM(DATOS_[[#This Row],[C.Extra.01]:[C.Extra.05]])</f>
        <v>0</v>
      </c>
      <c r="CG1283" s="139" t="n">
        <f aca="false">+DATOS_[[#This Row],[TOTAL SALARIO Ef]]+DATOS_[[#This Row],[Tot Extrasalarial Ef]]</f>
        <v>0</v>
      </c>
      <c r="CH1283" s="140" t="n">
        <f aca="false">MIN(IF(DATOS_[[#This Row],[Fecha Fin Contrato]]="",$D$4,DATOS_[[#This Row],[Fecha Fin Contrato]]),$D$4)-MAX(DATOS_[[#This Row],[Fecha de Contratación]],$D$3)+1</f>
        <v>1</v>
      </c>
      <c r="CI1283" s="141" t="str">
        <f aca="false">IF(COUNTIFS(DATOS_[id],DATOS_[[#This Row],[id]])&gt;1,DATOS_[[#This Row],[id]],"")</f>
        <v/>
      </c>
      <c r="CJ1283" s="141" t="n">
        <f aca="false">(Inicio!$G$10-DATOS_[[#This Row],[Fecha Nacimiento]])/365.25</f>
        <v>0</v>
      </c>
      <c r="CK1283" s="141" t="n">
        <f aca="false">(Inicio!$G$10-DATOS_[[#This Row],[Fecha de Antigüedad]])/365.25</f>
        <v>0</v>
      </c>
      <c r="CL1283" s="141" t="e">
        <f aca="false">+VLOOKUP(DATOS_[[#This Row],[Clave de Contrato]],TblTiposContrato13[],3,0)</f>
        <v>#N/A</v>
      </c>
      <c r="CM1283" s="141" t="e">
        <f aca="false">+VLOOKUP(DATOS_[[#This Row],[Clave de Contrato]],TblTiposContrato13[],4,0)</f>
        <v>#N/A</v>
      </c>
      <c r="CN1283" s="141" t="str">
        <f aca="false">VLOOKUP(DATOS_[[#This Row],[Edad]],CONTRATOS!TblRngEdad,2,1)</f>
        <v>20  o menos</v>
      </c>
      <c r="CO1283" s="141" t="str">
        <f aca="false">VLOOKUP(DATOS_[[#This Row],[Antigüedad]],TblRngAntg14[],2,1)</f>
        <v>0 a 1 años</v>
      </c>
    </row>
    <row r="1284" customFormat="false" ht="13.8" hidden="false" customHeight="false" outlineLevel="0" collapsed="false">
      <c r="D1284" s="128"/>
      <c r="E1284" s="129"/>
      <c r="F1284" s="129"/>
      <c r="G1284" s="129"/>
      <c r="H1284" s="130"/>
      <c r="I1284" s="131"/>
      <c r="J1284" s="128"/>
      <c r="K1284" s="132"/>
      <c r="L1284" s="132"/>
      <c r="M1284" s="133"/>
      <c r="N1284" s="133"/>
      <c r="O1284" s="133"/>
      <c r="P1284" s="129"/>
      <c r="Z1284" s="74"/>
      <c r="AA1284" s="75"/>
      <c r="AB1284" s="75"/>
      <c r="AC1284" s="129"/>
      <c r="AD1284" s="134"/>
      <c r="AE1284" s="134"/>
      <c r="AF1284" s="134"/>
      <c r="AG1284" s="134"/>
      <c r="AH1284" s="134"/>
      <c r="AI1284" s="134"/>
      <c r="AJ1284" s="134"/>
      <c r="AK1284" s="134"/>
      <c r="AL1284" s="134"/>
      <c r="AM1284" s="134"/>
      <c r="AN1284" s="134"/>
      <c r="AO1284" s="134"/>
      <c r="AP1284" s="134"/>
      <c r="AQ1284" s="134"/>
      <c r="AR1284" s="134"/>
      <c r="AS1284" s="134"/>
      <c r="AT1284" s="134"/>
      <c r="AU1284" s="134"/>
      <c r="AV1284" s="134"/>
      <c r="AW1284" s="134"/>
      <c r="AX1284" s="134"/>
      <c r="AY1284" s="134"/>
      <c r="AZ1284" s="134"/>
      <c r="BA1284" s="134"/>
      <c r="BB1284" s="134"/>
      <c r="BC1284" s="134"/>
      <c r="BD1284" s="134"/>
      <c r="BE1284" s="134"/>
      <c r="BF1284" s="134"/>
      <c r="BG1284" s="134"/>
      <c r="BH1284" s="134"/>
      <c r="BI1284" s="134"/>
      <c r="BJ1284" s="134"/>
      <c r="BK1284" s="134"/>
      <c r="BL1284" s="134"/>
      <c r="BM1284" s="135"/>
      <c r="BN1284" s="136" t="n">
        <f aca="false">+MAX($D$3,DATOS_[[#This Row],[Fecha Inicio Sit. Contract.]])</f>
        <v>0</v>
      </c>
      <c r="BO1284" s="136" t="n">
        <f aca="false">+MIN($D$4,DATOS_[[#This Row],[Fecha Fin Sit. Contract.]])</f>
        <v>0</v>
      </c>
      <c r="BP1284" s="137" t="n">
        <f aca="false">+DATOS_[[#This Row],[% de jornada]]*IF(DATOS_[[#This Row],[% jornada reducida]]="",1,DATOS_[[#This Row],[% jornada reducida]])</f>
        <v>0</v>
      </c>
      <c r="BQ1284" s="137" t="n">
        <f aca="false">+(DATOS_[[#This Row],[F.fin.cal]]-DATOS_[[#This Row],[F.ini.cal]]+1)/($D$4-$D$3+1)</f>
        <v>1</v>
      </c>
      <c r="BR1284" s="137" t="str">
        <f aca="false">IF(OR(AND(DATOS_[[#This Row],[Fecha Fin Contrato]]&lt;$D$3,DATOS_[[#This Row],[Fecha Fin Contrato]]&lt;&gt;""),DATOS_[[#This Row],[Fecha de Contratación]]&gt;$D$4),"Fuera","Dentro")</f>
        <v>Dentro</v>
      </c>
      <c r="BS1284" s="137" t="str">
        <f aca="false" t="array" ref="BS1284:BS1284">IF(MAX(IF(DATOS_[id]=DATOS_[[#This Row],[id]],DATOS_[F.fin.cal]))=DATOS_[[#This Row],[F.fin.cal]],"Sí","NO")</f>
        <v>Sí</v>
      </c>
      <c r="BT1284" s="137" t="str">
        <f aca="false">IF(AND(DATOS_[[#This Row],[% normaliz]]&lt;&gt;1,DATOS_[[#This Row],[% anualiz]]=1),"Sí","NO")</f>
        <v>Sí</v>
      </c>
      <c r="BU1284" s="137" t="str">
        <f aca="false">IF(AND(DATOS_[[#This Row],[% normaliz]]=1,DATOS_[[#This Row],[% anualiz]]&lt;&gt;1),"Sí","NO")</f>
        <v>NO</v>
      </c>
      <c r="BV1284" s="137" t="str">
        <f aca="false">IF(AND(DATOS_[[#This Row],[% normaliz]]&lt;&gt;1,DATOS_[[#This Row],[% anualiz]]&lt;&gt;1),"Sí","NO")</f>
        <v>NO</v>
      </c>
      <c r="BW1284" s="137" t="str">
        <f aca="false">+IF(DATOS_[[#This Row],[% normaliz]]*DATOS_[[#This Row],[% anualiz]]=1,"NO","Sí")</f>
        <v>Sí</v>
      </c>
      <c r="BX1284" s="138" t="e">
        <f aca="false">(DATOS_[[#This Row],[S.BASE]]*(1/DATOS_[[#This Row],[% normaliz]])*(1/DATOS_[[#This Row],[% anualiz]]))*IF(DATOS_[[#This Row],[Check Equiparado]]="Sí",1,0)</f>
        <v>#DIV/0!</v>
      </c>
      <c r="BY1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4" s="138" t="e">
        <f aca="false">+DATOS_[[#This Row],[SALARIO BASE Eq]]+DATOS_[[#This Row],[Tot COMPL.SAL Eq]]</f>
        <v>#DIV/0!</v>
      </c>
      <c r="CA1284" s="138" t="e">
        <f aca="false" t="array" ref="CA1284:CA1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4" s="138" t="e">
        <f aca="false">+DATOS_[[#This Row],[TOTAL SALARIO Eq]]+DATOS_[[#This Row],[Tot Extrasalarial Eq]]</f>
        <v>#DIV/0!</v>
      </c>
      <c r="CC1284" s="139" t="n">
        <f aca="false">DATOS_[[#This Row],[S.BASE]]</f>
        <v>0</v>
      </c>
      <c r="CD1284" s="139" t="n">
        <f aca="false">+SUM(DATOS_[[#This Row],[Conc.Sal.01]:[Conc.Sal.30]])</f>
        <v>0</v>
      </c>
      <c r="CE1284" s="139" t="n">
        <f aca="false">+DATOS_[[#This Row],[SALARIO BASE Ef]]+DATOS_[[#This Row],[Tot COMPL.SAL Ef]]</f>
        <v>0</v>
      </c>
      <c r="CF1284" s="139" t="n">
        <f aca="false">+SUM(DATOS_[[#This Row],[C.Extra.01]:[C.Extra.05]])</f>
        <v>0</v>
      </c>
      <c r="CG1284" s="139" t="n">
        <f aca="false">+DATOS_[[#This Row],[TOTAL SALARIO Ef]]+DATOS_[[#This Row],[Tot Extrasalarial Ef]]</f>
        <v>0</v>
      </c>
      <c r="CH1284" s="140" t="n">
        <f aca="false">MIN(IF(DATOS_[[#This Row],[Fecha Fin Contrato]]="",$D$4,DATOS_[[#This Row],[Fecha Fin Contrato]]),$D$4)-MAX(DATOS_[[#This Row],[Fecha de Contratación]],$D$3)+1</f>
        <v>1</v>
      </c>
      <c r="CI1284" s="141" t="str">
        <f aca="false">IF(COUNTIFS(DATOS_[id],DATOS_[[#This Row],[id]])&gt;1,DATOS_[[#This Row],[id]],"")</f>
        <v/>
      </c>
      <c r="CJ1284" s="141" t="n">
        <f aca="false">(Inicio!$G$10-DATOS_[[#This Row],[Fecha Nacimiento]])/365.25</f>
        <v>0</v>
      </c>
      <c r="CK1284" s="141" t="n">
        <f aca="false">(Inicio!$G$10-DATOS_[[#This Row],[Fecha de Antigüedad]])/365.25</f>
        <v>0</v>
      </c>
      <c r="CL1284" s="141" t="e">
        <f aca="false">+VLOOKUP(DATOS_[[#This Row],[Clave de Contrato]],TblTiposContrato13[],3,0)</f>
        <v>#N/A</v>
      </c>
      <c r="CM1284" s="141" t="e">
        <f aca="false">+VLOOKUP(DATOS_[[#This Row],[Clave de Contrato]],TblTiposContrato13[],4,0)</f>
        <v>#N/A</v>
      </c>
      <c r="CN1284" s="141" t="str">
        <f aca="false">VLOOKUP(DATOS_[[#This Row],[Edad]],CONTRATOS!TblRngEdad,2,1)</f>
        <v>20  o menos</v>
      </c>
      <c r="CO1284" s="141" t="str">
        <f aca="false">VLOOKUP(DATOS_[[#This Row],[Antigüedad]],TblRngAntg14[],2,1)</f>
        <v>0 a 1 años</v>
      </c>
    </row>
    <row r="1285" customFormat="false" ht="13.8" hidden="false" customHeight="false" outlineLevel="0" collapsed="false">
      <c r="D1285" s="128"/>
      <c r="E1285" s="129"/>
      <c r="F1285" s="129"/>
      <c r="G1285" s="129"/>
      <c r="H1285" s="130"/>
      <c r="I1285" s="131"/>
      <c r="J1285" s="128"/>
      <c r="K1285" s="132"/>
      <c r="L1285" s="132"/>
      <c r="M1285" s="133"/>
      <c r="N1285" s="133"/>
      <c r="O1285" s="133"/>
      <c r="P1285" s="129"/>
      <c r="Z1285" s="74"/>
      <c r="AA1285" s="75"/>
      <c r="AB1285" s="75"/>
      <c r="AC1285" s="129"/>
      <c r="AD1285" s="134"/>
      <c r="AE1285" s="134"/>
      <c r="AF1285" s="134"/>
      <c r="AG1285" s="134"/>
      <c r="AH1285" s="134"/>
      <c r="AI1285" s="134"/>
      <c r="AJ1285" s="134"/>
      <c r="AK1285" s="134"/>
      <c r="AL1285" s="134"/>
      <c r="AM1285" s="134"/>
      <c r="AN1285" s="134"/>
      <c r="AO1285" s="134"/>
      <c r="AP1285" s="134"/>
      <c r="AQ1285" s="134"/>
      <c r="AR1285" s="134"/>
      <c r="AS1285" s="134"/>
      <c r="AT1285" s="134"/>
      <c r="AU1285" s="134"/>
      <c r="AV1285" s="134"/>
      <c r="AW1285" s="134"/>
      <c r="AX1285" s="134"/>
      <c r="AY1285" s="134"/>
      <c r="AZ1285" s="134"/>
      <c r="BA1285" s="134"/>
      <c r="BB1285" s="134"/>
      <c r="BC1285" s="134"/>
      <c r="BD1285" s="134"/>
      <c r="BE1285" s="134"/>
      <c r="BF1285" s="134"/>
      <c r="BG1285" s="134"/>
      <c r="BH1285" s="134"/>
      <c r="BI1285" s="134"/>
      <c r="BJ1285" s="134"/>
      <c r="BK1285" s="134"/>
      <c r="BL1285" s="134"/>
      <c r="BM1285" s="135"/>
      <c r="BN1285" s="136" t="n">
        <f aca="false">+MAX($D$3,DATOS_[[#This Row],[Fecha Inicio Sit. Contract.]])</f>
        <v>0</v>
      </c>
      <c r="BO1285" s="136" t="n">
        <f aca="false">+MIN($D$4,DATOS_[[#This Row],[Fecha Fin Sit. Contract.]])</f>
        <v>0</v>
      </c>
      <c r="BP1285" s="137" t="n">
        <f aca="false">+DATOS_[[#This Row],[% de jornada]]*IF(DATOS_[[#This Row],[% jornada reducida]]="",1,DATOS_[[#This Row],[% jornada reducida]])</f>
        <v>0</v>
      </c>
      <c r="BQ1285" s="137" t="n">
        <f aca="false">+(DATOS_[[#This Row],[F.fin.cal]]-DATOS_[[#This Row],[F.ini.cal]]+1)/($D$4-$D$3+1)</f>
        <v>1</v>
      </c>
      <c r="BR1285" s="137" t="str">
        <f aca="false">IF(OR(AND(DATOS_[[#This Row],[Fecha Fin Contrato]]&lt;$D$3,DATOS_[[#This Row],[Fecha Fin Contrato]]&lt;&gt;""),DATOS_[[#This Row],[Fecha de Contratación]]&gt;$D$4),"Fuera","Dentro")</f>
        <v>Dentro</v>
      </c>
      <c r="BS1285" s="137" t="str">
        <f aca="false" t="array" ref="BS1285:BS1285">IF(MAX(IF(DATOS_[id]=DATOS_[[#This Row],[id]],DATOS_[F.fin.cal]))=DATOS_[[#This Row],[F.fin.cal]],"Sí","NO")</f>
        <v>Sí</v>
      </c>
      <c r="BT1285" s="137" t="str">
        <f aca="false">IF(AND(DATOS_[[#This Row],[% normaliz]]&lt;&gt;1,DATOS_[[#This Row],[% anualiz]]=1),"Sí","NO")</f>
        <v>Sí</v>
      </c>
      <c r="BU1285" s="137" t="str">
        <f aca="false">IF(AND(DATOS_[[#This Row],[% normaliz]]=1,DATOS_[[#This Row],[% anualiz]]&lt;&gt;1),"Sí","NO")</f>
        <v>NO</v>
      </c>
      <c r="BV1285" s="137" t="str">
        <f aca="false">IF(AND(DATOS_[[#This Row],[% normaliz]]&lt;&gt;1,DATOS_[[#This Row],[% anualiz]]&lt;&gt;1),"Sí","NO")</f>
        <v>NO</v>
      </c>
      <c r="BW1285" s="137" t="str">
        <f aca="false">+IF(DATOS_[[#This Row],[% normaliz]]*DATOS_[[#This Row],[% anualiz]]=1,"NO","Sí")</f>
        <v>Sí</v>
      </c>
      <c r="BX1285" s="138" t="e">
        <f aca="false">(DATOS_[[#This Row],[S.BASE]]*(1/DATOS_[[#This Row],[% normaliz]])*(1/DATOS_[[#This Row],[% anualiz]]))*IF(DATOS_[[#This Row],[Check Equiparado]]="Sí",1,0)</f>
        <v>#DIV/0!</v>
      </c>
      <c r="BY1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5" s="138" t="e">
        <f aca="false">+DATOS_[[#This Row],[SALARIO BASE Eq]]+DATOS_[[#This Row],[Tot COMPL.SAL Eq]]</f>
        <v>#DIV/0!</v>
      </c>
      <c r="CA1285" s="138" t="e">
        <f aca="false" t="array" ref="CA1285:CA1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5" s="138" t="e">
        <f aca="false">+DATOS_[[#This Row],[TOTAL SALARIO Eq]]+DATOS_[[#This Row],[Tot Extrasalarial Eq]]</f>
        <v>#DIV/0!</v>
      </c>
      <c r="CC1285" s="139" t="n">
        <f aca="false">DATOS_[[#This Row],[S.BASE]]</f>
        <v>0</v>
      </c>
      <c r="CD1285" s="139" t="n">
        <f aca="false">+SUM(DATOS_[[#This Row],[Conc.Sal.01]:[Conc.Sal.30]])</f>
        <v>0</v>
      </c>
      <c r="CE1285" s="139" t="n">
        <f aca="false">+DATOS_[[#This Row],[SALARIO BASE Ef]]+DATOS_[[#This Row],[Tot COMPL.SAL Ef]]</f>
        <v>0</v>
      </c>
      <c r="CF1285" s="139" t="n">
        <f aca="false">+SUM(DATOS_[[#This Row],[C.Extra.01]:[C.Extra.05]])</f>
        <v>0</v>
      </c>
      <c r="CG1285" s="139" t="n">
        <f aca="false">+DATOS_[[#This Row],[TOTAL SALARIO Ef]]+DATOS_[[#This Row],[Tot Extrasalarial Ef]]</f>
        <v>0</v>
      </c>
      <c r="CH1285" s="140" t="n">
        <f aca="false">MIN(IF(DATOS_[[#This Row],[Fecha Fin Contrato]]="",$D$4,DATOS_[[#This Row],[Fecha Fin Contrato]]),$D$4)-MAX(DATOS_[[#This Row],[Fecha de Contratación]],$D$3)+1</f>
        <v>1</v>
      </c>
      <c r="CI1285" s="141" t="str">
        <f aca="false">IF(COUNTIFS(DATOS_[id],DATOS_[[#This Row],[id]])&gt;1,DATOS_[[#This Row],[id]],"")</f>
        <v/>
      </c>
      <c r="CJ1285" s="141" t="n">
        <f aca="false">(Inicio!$G$10-DATOS_[[#This Row],[Fecha Nacimiento]])/365.25</f>
        <v>0</v>
      </c>
      <c r="CK1285" s="141" t="n">
        <f aca="false">(Inicio!$G$10-DATOS_[[#This Row],[Fecha de Antigüedad]])/365.25</f>
        <v>0</v>
      </c>
      <c r="CL1285" s="141" t="e">
        <f aca="false">+VLOOKUP(DATOS_[[#This Row],[Clave de Contrato]],TblTiposContrato13[],3,0)</f>
        <v>#N/A</v>
      </c>
      <c r="CM1285" s="141" t="e">
        <f aca="false">+VLOOKUP(DATOS_[[#This Row],[Clave de Contrato]],TblTiposContrato13[],4,0)</f>
        <v>#N/A</v>
      </c>
      <c r="CN1285" s="141" t="str">
        <f aca="false">VLOOKUP(DATOS_[[#This Row],[Edad]],CONTRATOS!TblRngEdad,2,1)</f>
        <v>20  o menos</v>
      </c>
      <c r="CO1285" s="141" t="str">
        <f aca="false">VLOOKUP(DATOS_[[#This Row],[Antigüedad]],TblRngAntg14[],2,1)</f>
        <v>0 a 1 años</v>
      </c>
    </row>
    <row r="1286" customFormat="false" ht="13.8" hidden="false" customHeight="false" outlineLevel="0" collapsed="false">
      <c r="D1286" s="128"/>
      <c r="E1286" s="129"/>
      <c r="F1286" s="129"/>
      <c r="G1286" s="129"/>
      <c r="H1286" s="130"/>
      <c r="I1286" s="131"/>
      <c r="J1286" s="128"/>
      <c r="K1286" s="132"/>
      <c r="L1286" s="132"/>
      <c r="M1286" s="133"/>
      <c r="N1286" s="133"/>
      <c r="O1286" s="133"/>
      <c r="P1286" s="129"/>
      <c r="Z1286" s="74"/>
      <c r="AA1286" s="75"/>
      <c r="AB1286" s="75"/>
      <c r="AC1286" s="129"/>
      <c r="AD1286" s="134"/>
      <c r="AE1286" s="134"/>
      <c r="AF1286" s="134"/>
      <c r="AG1286" s="134"/>
      <c r="AH1286" s="134"/>
      <c r="AI1286" s="134"/>
      <c r="AJ1286" s="134"/>
      <c r="AK1286" s="134"/>
      <c r="AL1286" s="134"/>
      <c r="AM1286" s="134"/>
      <c r="AN1286" s="134"/>
      <c r="AO1286" s="134"/>
      <c r="AP1286" s="134"/>
      <c r="AQ1286" s="134"/>
      <c r="AR1286" s="134"/>
      <c r="AS1286" s="134"/>
      <c r="AT1286" s="134"/>
      <c r="AU1286" s="134"/>
      <c r="AV1286" s="134"/>
      <c r="AW1286" s="134"/>
      <c r="AX1286" s="134"/>
      <c r="AY1286" s="134"/>
      <c r="AZ1286" s="134"/>
      <c r="BA1286" s="134"/>
      <c r="BB1286" s="134"/>
      <c r="BC1286" s="134"/>
      <c r="BD1286" s="134"/>
      <c r="BE1286" s="134"/>
      <c r="BF1286" s="134"/>
      <c r="BG1286" s="134"/>
      <c r="BH1286" s="134"/>
      <c r="BI1286" s="134"/>
      <c r="BJ1286" s="134"/>
      <c r="BK1286" s="134"/>
      <c r="BL1286" s="134"/>
      <c r="BM1286" s="135"/>
      <c r="BN1286" s="136" t="n">
        <f aca="false">+MAX($D$3,DATOS_[[#This Row],[Fecha Inicio Sit. Contract.]])</f>
        <v>0</v>
      </c>
      <c r="BO1286" s="136" t="n">
        <f aca="false">+MIN($D$4,DATOS_[[#This Row],[Fecha Fin Sit. Contract.]])</f>
        <v>0</v>
      </c>
      <c r="BP1286" s="137" t="n">
        <f aca="false">+DATOS_[[#This Row],[% de jornada]]*IF(DATOS_[[#This Row],[% jornada reducida]]="",1,DATOS_[[#This Row],[% jornada reducida]])</f>
        <v>0</v>
      </c>
      <c r="BQ1286" s="137" t="n">
        <f aca="false">+(DATOS_[[#This Row],[F.fin.cal]]-DATOS_[[#This Row],[F.ini.cal]]+1)/($D$4-$D$3+1)</f>
        <v>1</v>
      </c>
      <c r="BR1286" s="137" t="str">
        <f aca="false">IF(OR(AND(DATOS_[[#This Row],[Fecha Fin Contrato]]&lt;$D$3,DATOS_[[#This Row],[Fecha Fin Contrato]]&lt;&gt;""),DATOS_[[#This Row],[Fecha de Contratación]]&gt;$D$4),"Fuera","Dentro")</f>
        <v>Dentro</v>
      </c>
      <c r="BS1286" s="137" t="str">
        <f aca="false" t="array" ref="BS1286:BS1286">IF(MAX(IF(DATOS_[id]=DATOS_[[#This Row],[id]],DATOS_[F.fin.cal]))=DATOS_[[#This Row],[F.fin.cal]],"Sí","NO")</f>
        <v>Sí</v>
      </c>
      <c r="BT1286" s="137" t="str">
        <f aca="false">IF(AND(DATOS_[[#This Row],[% normaliz]]&lt;&gt;1,DATOS_[[#This Row],[% anualiz]]=1),"Sí","NO")</f>
        <v>Sí</v>
      </c>
      <c r="BU1286" s="137" t="str">
        <f aca="false">IF(AND(DATOS_[[#This Row],[% normaliz]]=1,DATOS_[[#This Row],[% anualiz]]&lt;&gt;1),"Sí","NO")</f>
        <v>NO</v>
      </c>
      <c r="BV1286" s="137" t="str">
        <f aca="false">IF(AND(DATOS_[[#This Row],[% normaliz]]&lt;&gt;1,DATOS_[[#This Row],[% anualiz]]&lt;&gt;1),"Sí","NO")</f>
        <v>NO</v>
      </c>
      <c r="BW1286" s="137" t="str">
        <f aca="false">+IF(DATOS_[[#This Row],[% normaliz]]*DATOS_[[#This Row],[% anualiz]]=1,"NO","Sí")</f>
        <v>Sí</v>
      </c>
      <c r="BX1286" s="138" t="e">
        <f aca="false">(DATOS_[[#This Row],[S.BASE]]*(1/DATOS_[[#This Row],[% normaliz]])*(1/DATOS_[[#This Row],[% anualiz]]))*IF(DATOS_[[#This Row],[Check Equiparado]]="Sí",1,0)</f>
        <v>#DIV/0!</v>
      </c>
      <c r="BY1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6" s="138" t="e">
        <f aca="false">+DATOS_[[#This Row],[SALARIO BASE Eq]]+DATOS_[[#This Row],[Tot COMPL.SAL Eq]]</f>
        <v>#DIV/0!</v>
      </c>
      <c r="CA1286" s="138" t="e">
        <f aca="false" t="array" ref="CA1286:CA1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6" s="138" t="e">
        <f aca="false">+DATOS_[[#This Row],[TOTAL SALARIO Eq]]+DATOS_[[#This Row],[Tot Extrasalarial Eq]]</f>
        <v>#DIV/0!</v>
      </c>
      <c r="CC1286" s="139" t="n">
        <f aca="false">DATOS_[[#This Row],[S.BASE]]</f>
        <v>0</v>
      </c>
      <c r="CD1286" s="139" t="n">
        <f aca="false">+SUM(DATOS_[[#This Row],[Conc.Sal.01]:[Conc.Sal.30]])</f>
        <v>0</v>
      </c>
      <c r="CE1286" s="139" t="n">
        <f aca="false">+DATOS_[[#This Row],[SALARIO BASE Ef]]+DATOS_[[#This Row],[Tot COMPL.SAL Ef]]</f>
        <v>0</v>
      </c>
      <c r="CF1286" s="139" t="n">
        <f aca="false">+SUM(DATOS_[[#This Row],[C.Extra.01]:[C.Extra.05]])</f>
        <v>0</v>
      </c>
      <c r="CG1286" s="139" t="n">
        <f aca="false">+DATOS_[[#This Row],[TOTAL SALARIO Ef]]+DATOS_[[#This Row],[Tot Extrasalarial Ef]]</f>
        <v>0</v>
      </c>
      <c r="CH1286" s="140" t="n">
        <f aca="false">MIN(IF(DATOS_[[#This Row],[Fecha Fin Contrato]]="",$D$4,DATOS_[[#This Row],[Fecha Fin Contrato]]),$D$4)-MAX(DATOS_[[#This Row],[Fecha de Contratación]],$D$3)+1</f>
        <v>1</v>
      </c>
      <c r="CI1286" s="141" t="str">
        <f aca="false">IF(COUNTIFS(DATOS_[id],DATOS_[[#This Row],[id]])&gt;1,DATOS_[[#This Row],[id]],"")</f>
        <v/>
      </c>
      <c r="CJ1286" s="141" t="n">
        <f aca="false">(Inicio!$G$10-DATOS_[[#This Row],[Fecha Nacimiento]])/365.25</f>
        <v>0</v>
      </c>
      <c r="CK1286" s="141" t="n">
        <f aca="false">(Inicio!$G$10-DATOS_[[#This Row],[Fecha de Antigüedad]])/365.25</f>
        <v>0</v>
      </c>
      <c r="CL1286" s="141" t="e">
        <f aca="false">+VLOOKUP(DATOS_[[#This Row],[Clave de Contrato]],TblTiposContrato13[],3,0)</f>
        <v>#N/A</v>
      </c>
      <c r="CM1286" s="141" t="e">
        <f aca="false">+VLOOKUP(DATOS_[[#This Row],[Clave de Contrato]],TblTiposContrato13[],4,0)</f>
        <v>#N/A</v>
      </c>
      <c r="CN1286" s="141" t="str">
        <f aca="false">VLOOKUP(DATOS_[[#This Row],[Edad]],CONTRATOS!TblRngEdad,2,1)</f>
        <v>20  o menos</v>
      </c>
      <c r="CO1286" s="141" t="str">
        <f aca="false">VLOOKUP(DATOS_[[#This Row],[Antigüedad]],TblRngAntg14[],2,1)</f>
        <v>0 a 1 años</v>
      </c>
    </row>
    <row r="1287" customFormat="false" ht="13.8" hidden="false" customHeight="false" outlineLevel="0" collapsed="false">
      <c r="D1287" s="128"/>
      <c r="E1287" s="129"/>
      <c r="F1287" s="129"/>
      <c r="G1287" s="129"/>
      <c r="H1287" s="130"/>
      <c r="I1287" s="131"/>
      <c r="J1287" s="128"/>
      <c r="K1287" s="132"/>
      <c r="L1287" s="132"/>
      <c r="M1287" s="133"/>
      <c r="N1287" s="133"/>
      <c r="O1287" s="133"/>
      <c r="P1287" s="129"/>
      <c r="Z1287" s="74"/>
      <c r="AA1287" s="75"/>
      <c r="AB1287" s="75"/>
      <c r="AC1287" s="129"/>
      <c r="AD1287" s="134"/>
      <c r="AE1287" s="134"/>
      <c r="AF1287" s="134"/>
      <c r="AG1287" s="134"/>
      <c r="AH1287" s="134"/>
      <c r="AI1287" s="134"/>
      <c r="AJ1287" s="134"/>
      <c r="AK1287" s="134"/>
      <c r="AL1287" s="134"/>
      <c r="AM1287" s="134"/>
      <c r="AN1287" s="134"/>
      <c r="AO1287" s="134"/>
      <c r="AP1287" s="134"/>
      <c r="AQ1287" s="134"/>
      <c r="AR1287" s="134"/>
      <c r="AS1287" s="134"/>
      <c r="AT1287" s="134"/>
      <c r="AU1287" s="134"/>
      <c r="AV1287" s="134"/>
      <c r="AW1287" s="134"/>
      <c r="AX1287" s="134"/>
      <c r="AY1287" s="134"/>
      <c r="AZ1287" s="134"/>
      <c r="BA1287" s="134"/>
      <c r="BB1287" s="134"/>
      <c r="BC1287" s="134"/>
      <c r="BD1287" s="134"/>
      <c r="BE1287" s="134"/>
      <c r="BF1287" s="134"/>
      <c r="BG1287" s="134"/>
      <c r="BH1287" s="134"/>
      <c r="BI1287" s="134"/>
      <c r="BJ1287" s="134"/>
      <c r="BK1287" s="134"/>
      <c r="BL1287" s="134"/>
      <c r="BM1287" s="135"/>
      <c r="BN1287" s="136" t="n">
        <f aca="false">+MAX($D$3,DATOS_[[#This Row],[Fecha Inicio Sit. Contract.]])</f>
        <v>0</v>
      </c>
      <c r="BO1287" s="136" t="n">
        <f aca="false">+MIN($D$4,DATOS_[[#This Row],[Fecha Fin Sit. Contract.]])</f>
        <v>0</v>
      </c>
      <c r="BP1287" s="137" t="n">
        <f aca="false">+DATOS_[[#This Row],[% de jornada]]*IF(DATOS_[[#This Row],[% jornada reducida]]="",1,DATOS_[[#This Row],[% jornada reducida]])</f>
        <v>0</v>
      </c>
      <c r="BQ1287" s="137" t="n">
        <f aca="false">+(DATOS_[[#This Row],[F.fin.cal]]-DATOS_[[#This Row],[F.ini.cal]]+1)/($D$4-$D$3+1)</f>
        <v>1</v>
      </c>
      <c r="BR1287" s="137" t="str">
        <f aca="false">IF(OR(AND(DATOS_[[#This Row],[Fecha Fin Contrato]]&lt;$D$3,DATOS_[[#This Row],[Fecha Fin Contrato]]&lt;&gt;""),DATOS_[[#This Row],[Fecha de Contratación]]&gt;$D$4),"Fuera","Dentro")</f>
        <v>Dentro</v>
      </c>
      <c r="BS1287" s="137" t="str">
        <f aca="false" t="array" ref="BS1287:BS1287">IF(MAX(IF(DATOS_[id]=DATOS_[[#This Row],[id]],DATOS_[F.fin.cal]))=DATOS_[[#This Row],[F.fin.cal]],"Sí","NO")</f>
        <v>Sí</v>
      </c>
      <c r="BT1287" s="137" t="str">
        <f aca="false">IF(AND(DATOS_[[#This Row],[% normaliz]]&lt;&gt;1,DATOS_[[#This Row],[% anualiz]]=1),"Sí","NO")</f>
        <v>Sí</v>
      </c>
      <c r="BU1287" s="137" t="str">
        <f aca="false">IF(AND(DATOS_[[#This Row],[% normaliz]]=1,DATOS_[[#This Row],[% anualiz]]&lt;&gt;1),"Sí","NO")</f>
        <v>NO</v>
      </c>
      <c r="BV1287" s="137" t="str">
        <f aca="false">IF(AND(DATOS_[[#This Row],[% normaliz]]&lt;&gt;1,DATOS_[[#This Row],[% anualiz]]&lt;&gt;1),"Sí","NO")</f>
        <v>NO</v>
      </c>
      <c r="BW1287" s="137" t="str">
        <f aca="false">+IF(DATOS_[[#This Row],[% normaliz]]*DATOS_[[#This Row],[% anualiz]]=1,"NO","Sí")</f>
        <v>Sí</v>
      </c>
      <c r="BX1287" s="138" t="e">
        <f aca="false">(DATOS_[[#This Row],[S.BASE]]*(1/DATOS_[[#This Row],[% normaliz]])*(1/DATOS_[[#This Row],[% anualiz]]))*IF(DATOS_[[#This Row],[Check Equiparado]]="Sí",1,0)</f>
        <v>#DIV/0!</v>
      </c>
      <c r="BY1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7" s="138" t="e">
        <f aca="false">+DATOS_[[#This Row],[SALARIO BASE Eq]]+DATOS_[[#This Row],[Tot COMPL.SAL Eq]]</f>
        <v>#DIV/0!</v>
      </c>
      <c r="CA1287" s="138" t="e">
        <f aca="false" t="array" ref="CA1287:CA1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7" s="138" t="e">
        <f aca="false">+DATOS_[[#This Row],[TOTAL SALARIO Eq]]+DATOS_[[#This Row],[Tot Extrasalarial Eq]]</f>
        <v>#DIV/0!</v>
      </c>
      <c r="CC1287" s="139" t="n">
        <f aca="false">DATOS_[[#This Row],[S.BASE]]</f>
        <v>0</v>
      </c>
      <c r="CD1287" s="139" t="n">
        <f aca="false">+SUM(DATOS_[[#This Row],[Conc.Sal.01]:[Conc.Sal.30]])</f>
        <v>0</v>
      </c>
      <c r="CE1287" s="139" t="n">
        <f aca="false">+DATOS_[[#This Row],[SALARIO BASE Ef]]+DATOS_[[#This Row],[Tot COMPL.SAL Ef]]</f>
        <v>0</v>
      </c>
      <c r="CF1287" s="139" t="n">
        <f aca="false">+SUM(DATOS_[[#This Row],[C.Extra.01]:[C.Extra.05]])</f>
        <v>0</v>
      </c>
      <c r="CG1287" s="139" t="n">
        <f aca="false">+DATOS_[[#This Row],[TOTAL SALARIO Ef]]+DATOS_[[#This Row],[Tot Extrasalarial Ef]]</f>
        <v>0</v>
      </c>
      <c r="CH1287" s="140" t="n">
        <f aca="false">MIN(IF(DATOS_[[#This Row],[Fecha Fin Contrato]]="",$D$4,DATOS_[[#This Row],[Fecha Fin Contrato]]),$D$4)-MAX(DATOS_[[#This Row],[Fecha de Contratación]],$D$3)+1</f>
        <v>1</v>
      </c>
      <c r="CI1287" s="141" t="str">
        <f aca="false">IF(COUNTIFS(DATOS_[id],DATOS_[[#This Row],[id]])&gt;1,DATOS_[[#This Row],[id]],"")</f>
        <v/>
      </c>
      <c r="CJ1287" s="141" t="n">
        <f aca="false">(Inicio!$G$10-DATOS_[[#This Row],[Fecha Nacimiento]])/365.25</f>
        <v>0</v>
      </c>
      <c r="CK1287" s="141" t="n">
        <f aca="false">(Inicio!$G$10-DATOS_[[#This Row],[Fecha de Antigüedad]])/365.25</f>
        <v>0</v>
      </c>
      <c r="CL1287" s="141" t="e">
        <f aca="false">+VLOOKUP(DATOS_[[#This Row],[Clave de Contrato]],TblTiposContrato13[],3,0)</f>
        <v>#N/A</v>
      </c>
      <c r="CM1287" s="141" t="e">
        <f aca="false">+VLOOKUP(DATOS_[[#This Row],[Clave de Contrato]],TblTiposContrato13[],4,0)</f>
        <v>#N/A</v>
      </c>
      <c r="CN1287" s="141" t="str">
        <f aca="false">VLOOKUP(DATOS_[[#This Row],[Edad]],CONTRATOS!TblRngEdad,2,1)</f>
        <v>20  o menos</v>
      </c>
      <c r="CO1287" s="141" t="str">
        <f aca="false">VLOOKUP(DATOS_[[#This Row],[Antigüedad]],TblRngAntg14[],2,1)</f>
        <v>0 a 1 años</v>
      </c>
    </row>
    <row r="1288" customFormat="false" ht="13.8" hidden="false" customHeight="false" outlineLevel="0" collapsed="false">
      <c r="D1288" s="128"/>
      <c r="E1288" s="129"/>
      <c r="F1288" s="129"/>
      <c r="G1288" s="129"/>
      <c r="H1288" s="130"/>
      <c r="I1288" s="131"/>
      <c r="J1288" s="128"/>
      <c r="K1288" s="132"/>
      <c r="L1288" s="132"/>
      <c r="M1288" s="133"/>
      <c r="N1288" s="133"/>
      <c r="O1288" s="133"/>
      <c r="P1288" s="129"/>
      <c r="Z1288" s="74"/>
      <c r="AA1288" s="75"/>
      <c r="AB1288" s="75"/>
      <c r="AC1288" s="129"/>
      <c r="AD1288" s="134"/>
      <c r="AE1288" s="134"/>
      <c r="AF1288" s="134"/>
      <c r="AG1288" s="134"/>
      <c r="AH1288" s="134"/>
      <c r="AI1288" s="134"/>
      <c r="AJ1288" s="134"/>
      <c r="AK1288" s="134"/>
      <c r="AL1288" s="134"/>
      <c r="AM1288" s="134"/>
      <c r="AN1288" s="134"/>
      <c r="AO1288" s="134"/>
      <c r="AP1288" s="134"/>
      <c r="AQ1288" s="134"/>
      <c r="AR1288" s="134"/>
      <c r="AS1288" s="134"/>
      <c r="AT1288" s="134"/>
      <c r="AU1288" s="134"/>
      <c r="AV1288" s="134"/>
      <c r="AW1288" s="134"/>
      <c r="AX1288" s="134"/>
      <c r="AY1288" s="134"/>
      <c r="AZ1288" s="134"/>
      <c r="BA1288" s="134"/>
      <c r="BB1288" s="134"/>
      <c r="BC1288" s="134"/>
      <c r="BD1288" s="134"/>
      <c r="BE1288" s="134"/>
      <c r="BF1288" s="134"/>
      <c r="BG1288" s="134"/>
      <c r="BH1288" s="134"/>
      <c r="BI1288" s="134"/>
      <c r="BJ1288" s="134"/>
      <c r="BK1288" s="134"/>
      <c r="BL1288" s="134"/>
      <c r="BM1288" s="135"/>
      <c r="BN1288" s="136" t="n">
        <f aca="false">+MAX($D$3,DATOS_[[#This Row],[Fecha Inicio Sit. Contract.]])</f>
        <v>0</v>
      </c>
      <c r="BO1288" s="136" t="n">
        <f aca="false">+MIN($D$4,DATOS_[[#This Row],[Fecha Fin Sit. Contract.]])</f>
        <v>0</v>
      </c>
      <c r="BP1288" s="137" t="n">
        <f aca="false">+DATOS_[[#This Row],[% de jornada]]*IF(DATOS_[[#This Row],[% jornada reducida]]="",1,DATOS_[[#This Row],[% jornada reducida]])</f>
        <v>0</v>
      </c>
      <c r="BQ1288" s="137" t="n">
        <f aca="false">+(DATOS_[[#This Row],[F.fin.cal]]-DATOS_[[#This Row],[F.ini.cal]]+1)/($D$4-$D$3+1)</f>
        <v>1</v>
      </c>
      <c r="BR1288" s="137" t="str">
        <f aca="false">IF(OR(AND(DATOS_[[#This Row],[Fecha Fin Contrato]]&lt;$D$3,DATOS_[[#This Row],[Fecha Fin Contrato]]&lt;&gt;""),DATOS_[[#This Row],[Fecha de Contratación]]&gt;$D$4),"Fuera","Dentro")</f>
        <v>Dentro</v>
      </c>
      <c r="BS1288" s="137" t="str">
        <f aca="false" t="array" ref="BS1288:BS1288">IF(MAX(IF(DATOS_[id]=DATOS_[[#This Row],[id]],DATOS_[F.fin.cal]))=DATOS_[[#This Row],[F.fin.cal]],"Sí","NO")</f>
        <v>Sí</v>
      </c>
      <c r="BT1288" s="137" t="str">
        <f aca="false">IF(AND(DATOS_[[#This Row],[% normaliz]]&lt;&gt;1,DATOS_[[#This Row],[% anualiz]]=1),"Sí","NO")</f>
        <v>Sí</v>
      </c>
      <c r="BU1288" s="137" t="str">
        <f aca="false">IF(AND(DATOS_[[#This Row],[% normaliz]]=1,DATOS_[[#This Row],[% anualiz]]&lt;&gt;1),"Sí","NO")</f>
        <v>NO</v>
      </c>
      <c r="BV1288" s="137" t="str">
        <f aca="false">IF(AND(DATOS_[[#This Row],[% normaliz]]&lt;&gt;1,DATOS_[[#This Row],[% anualiz]]&lt;&gt;1),"Sí","NO")</f>
        <v>NO</v>
      </c>
      <c r="BW1288" s="137" t="str">
        <f aca="false">+IF(DATOS_[[#This Row],[% normaliz]]*DATOS_[[#This Row],[% anualiz]]=1,"NO","Sí")</f>
        <v>Sí</v>
      </c>
      <c r="BX1288" s="138" t="e">
        <f aca="false">(DATOS_[[#This Row],[S.BASE]]*(1/DATOS_[[#This Row],[% normaliz]])*(1/DATOS_[[#This Row],[% anualiz]]))*IF(DATOS_[[#This Row],[Check Equiparado]]="Sí",1,0)</f>
        <v>#DIV/0!</v>
      </c>
      <c r="BY1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8" s="138" t="e">
        <f aca="false">+DATOS_[[#This Row],[SALARIO BASE Eq]]+DATOS_[[#This Row],[Tot COMPL.SAL Eq]]</f>
        <v>#DIV/0!</v>
      </c>
      <c r="CA1288" s="138" t="e">
        <f aca="false" t="array" ref="CA1288:CA1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8" s="138" t="e">
        <f aca="false">+DATOS_[[#This Row],[TOTAL SALARIO Eq]]+DATOS_[[#This Row],[Tot Extrasalarial Eq]]</f>
        <v>#DIV/0!</v>
      </c>
      <c r="CC1288" s="139" t="n">
        <f aca="false">DATOS_[[#This Row],[S.BASE]]</f>
        <v>0</v>
      </c>
      <c r="CD1288" s="139" t="n">
        <f aca="false">+SUM(DATOS_[[#This Row],[Conc.Sal.01]:[Conc.Sal.30]])</f>
        <v>0</v>
      </c>
      <c r="CE1288" s="139" t="n">
        <f aca="false">+DATOS_[[#This Row],[SALARIO BASE Ef]]+DATOS_[[#This Row],[Tot COMPL.SAL Ef]]</f>
        <v>0</v>
      </c>
      <c r="CF1288" s="139" t="n">
        <f aca="false">+SUM(DATOS_[[#This Row],[C.Extra.01]:[C.Extra.05]])</f>
        <v>0</v>
      </c>
      <c r="CG1288" s="139" t="n">
        <f aca="false">+DATOS_[[#This Row],[TOTAL SALARIO Ef]]+DATOS_[[#This Row],[Tot Extrasalarial Ef]]</f>
        <v>0</v>
      </c>
      <c r="CH1288" s="140" t="n">
        <f aca="false">MIN(IF(DATOS_[[#This Row],[Fecha Fin Contrato]]="",$D$4,DATOS_[[#This Row],[Fecha Fin Contrato]]),$D$4)-MAX(DATOS_[[#This Row],[Fecha de Contratación]],$D$3)+1</f>
        <v>1</v>
      </c>
      <c r="CI1288" s="141" t="str">
        <f aca="false">IF(COUNTIFS(DATOS_[id],DATOS_[[#This Row],[id]])&gt;1,DATOS_[[#This Row],[id]],"")</f>
        <v/>
      </c>
      <c r="CJ1288" s="141" t="n">
        <f aca="false">(Inicio!$G$10-DATOS_[[#This Row],[Fecha Nacimiento]])/365.25</f>
        <v>0</v>
      </c>
      <c r="CK1288" s="141" t="n">
        <f aca="false">(Inicio!$G$10-DATOS_[[#This Row],[Fecha de Antigüedad]])/365.25</f>
        <v>0</v>
      </c>
      <c r="CL1288" s="141" t="e">
        <f aca="false">+VLOOKUP(DATOS_[[#This Row],[Clave de Contrato]],TblTiposContrato13[],3,0)</f>
        <v>#N/A</v>
      </c>
      <c r="CM1288" s="141" t="e">
        <f aca="false">+VLOOKUP(DATOS_[[#This Row],[Clave de Contrato]],TblTiposContrato13[],4,0)</f>
        <v>#N/A</v>
      </c>
      <c r="CN1288" s="141" t="str">
        <f aca="false">VLOOKUP(DATOS_[[#This Row],[Edad]],CONTRATOS!TblRngEdad,2,1)</f>
        <v>20  o menos</v>
      </c>
      <c r="CO1288" s="141" t="str">
        <f aca="false">VLOOKUP(DATOS_[[#This Row],[Antigüedad]],TblRngAntg14[],2,1)</f>
        <v>0 a 1 años</v>
      </c>
    </row>
    <row r="1289" customFormat="false" ht="13.8" hidden="false" customHeight="false" outlineLevel="0" collapsed="false">
      <c r="D1289" s="128"/>
      <c r="E1289" s="129"/>
      <c r="F1289" s="129"/>
      <c r="G1289" s="129"/>
      <c r="H1289" s="130"/>
      <c r="I1289" s="131"/>
      <c r="J1289" s="128"/>
      <c r="K1289" s="132"/>
      <c r="L1289" s="132"/>
      <c r="M1289" s="133"/>
      <c r="N1289" s="133"/>
      <c r="O1289" s="133"/>
      <c r="P1289" s="129"/>
      <c r="Z1289" s="74"/>
      <c r="AA1289" s="75"/>
      <c r="AB1289" s="75"/>
      <c r="AC1289" s="129"/>
      <c r="AD1289" s="134"/>
      <c r="AE1289" s="134"/>
      <c r="AF1289" s="134"/>
      <c r="AG1289" s="134"/>
      <c r="AH1289" s="134"/>
      <c r="AI1289" s="134"/>
      <c r="AJ1289" s="134"/>
      <c r="AK1289" s="134"/>
      <c r="AL1289" s="134"/>
      <c r="AM1289" s="134"/>
      <c r="AN1289" s="134"/>
      <c r="AO1289" s="134"/>
      <c r="AP1289" s="134"/>
      <c r="AQ1289" s="134"/>
      <c r="AR1289" s="134"/>
      <c r="AS1289" s="134"/>
      <c r="AT1289" s="134"/>
      <c r="AU1289" s="134"/>
      <c r="AV1289" s="134"/>
      <c r="AW1289" s="134"/>
      <c r="AX1289" s="134"/>
      <c r="AY1289" s="134"/>
      <c r="AZ1289" s="134"/>
      <c r="BA1289" s="134"/>
      <c r="BB1289" s="134"/>
      <c r="BC1289" s="134"/>
      <c r="BD1289" s="134"/>
      <c r="BE1289" s="134"/>
      <c r="BF1289" s="134"/>
      <c r="BG1289" s="134"/>
      <c r="BH1289" s="134"/>
      <c r="BI1289" s="134"/>
      <c r="BJ1289" s="134"/>
      <c r="BK1289" s="134"/>
      <c r="BL1289" s="134"/>
      <c r="BM1289" s="135"/>
      <c r="BN1289" s="136" t="n">
        <f aca="false">+MAX($D$3,DATOS_[[#This Row],[Fecha Inicio Sit. Contract.]])</f>
        <v>0</v>
      </c>
      <c r="BO1289" s="136" t="n">
        <f aca="false">+MIN($D$4,DATOS_[[#This Row],[Fecha Fin Sit. Contract.]])</f>
        <v>0</v>
      </c>
      <c r="BP1289" s="137" t="n">
        <f aca="false">+DATOS_[[#This Row],[% de jornada]]*IF(DATOS_[[#This Row],[% jornada reducida]]="",1,DATOS_[[#This Row],[% jornada reducida]])</f>
        <v>0</v>
      </c>
      <c r="BQ1289" s="137" t="n">
        <f aca="false">+(DATOS_[[#This Row],[F.fin.cal]]-DATOS_[[#This Row],[F.ini.cal]]+1)/($D$4-$D$3+1)</f>
        <v>1</v>
      </c>
      <c r="BR1289" s="137" t="str">
        <f aca="false">IF(OR(AND(DATOS_[[#This Row],[Fecha Fin Contrato]]&lt;$D$3,DATOS_[[#This Row],[Fecha Fin Contrato]]&lt;&gt;""),DATOS_[[#This Row],[Fecha de Contratación]]&gt;$D$4),"Fuera","Dentro")</f>
        <v>Dentro</v>
      </c>
      <c r="BS1289" s="137" t="str">
        <f aca="false" t="array" ref="BS1289:BS1289">IF(MAX(IF(DATOS_[id]=DATOS_[[#This Row],[id]],DATOS_[F.fin.cal]))=DATOS_[[#This Row],[F.fin.cal]],"Sí","NO")</f>
        <v>Sí</v>
      </c>
      <c r="BT1289" s="137" t="str">
        <f aca="false">IF(AND(DATOS_[[#This Row],[% normaliz]]&lt;&gt;1,DATOS_[[#This Row],[% anualiz]]=1),"Sí","NO")</f>
        <v>Sí</v>
      </c>
      <c r="BU1289" s="137" t="str">
        <f aca="false">IF(AND(DATOS_[[#This Row],[% normaliz]]=1,DATOS_[[#This Row],[% anualiz]]&lt;&gt;1),"Sí","NO")</f>
        <v>NO</v>
      </c>
      <c r="BV1289" s="137" t="str">
        <f aca="false">IF(AND(DATOS_[[#This Row],[% normaliz]]&lt;&gt;1,DATOS_[[#This Row],[% anualiz]]&lt;&gt;1),"Sí","NO")</f>
        <v>NO</v>
      </c>
      <c r="BW1289" s="137" t="str">
        <f aca="false">+IF(DATOS_[[#This Row],[% normaliz]]*DATOS_[[#This Row],[% anualiz]]=1,"NO","Sí")</f>
        <v>Sí</v>
      </c>
      <c r="BX1289" s="138" t="e">
        <f aca="false">(DATOS_[[#This Row],[S.BASE]]*(1/DATOS_[[#This Row],[% normaliz]])*(1/DATOS_[[#This Row],[% anualiz]]))*IF(DATOS_[[#This Row],[Check Equiparado]]="Sí",1,0)</f>
        <v>#DIV/0!</v>
      </c>
      <c r="BY1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9" s="138" t="e">
        <f aca="false">+DATOS_[[#This Row],[SALARIO BASE Eq]]+DATOS_[[#This Row],[Tot COMPL.SAL Eq]]</f>
        <v>#DIV/0!</v>
      </c>
      <c r="CA1289" s="138" t="e">
        <f aca="false" t="array" ref="CA1289:CA1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9" s="138" t="e">
        <f aca="false">+DATOS_[[#This Row],[TOTAL SALARIO Eq]]+DATOS_[[#This Row],[Tot Extrasalarial Eq]]</f>
        <v>#DIV/0!</v>
      </c>
      <c r="CC1289" s="139" t="n">
        <f aca="false">DATOS_[[#This Row],[S.BASE]]</f>
        <v>0</v>
      </c>
      <c r="CD1289" s="139" t="n">
        <f aca="false">+SUM(DATOS_[[#This Row],[Conc.Sal.01]:[Conc.Sal.30]])</f>
        <v>0</v>
      </c>
      <c r="CE1289" s="139" t="n">
        <f aca="false">+DATOS_[[#This Row],[SALARIO BASE Ef]]+DATOS_[[#This Row],[Tot COMPL.SAL Ef]]</f>
        <v>0</v>
      </c>
      <c r="CF1289" s="139" t="n">
        <f aca="false">+SUM(DATOS_[[#This Row],[C.Extra.01]:[C.Extra.05]])</f>
        <v>0</v>
      </c>
      <c r="CG1289" s="139" t="n">
        <f aca="false">+DATOS_[[#This Row],[TOTAL SALARIO Ef]]+DATOS_[[#This Row],[Tot Extrasalarial Ef]]</f>
        <v>0</v>
      </c>
      <c r="CH1289" s="140" t="n">
        <f aca="false">MIN(IF(DATOS_[[#This Row],[Fecha Fin Contrato]]="",$D$4,DATOS_[[#This Row],[Fecha Fin Contrato]]),$D$4)-MAX(DATOS_[[#This Row],[Fecha de Contratación]],$D$3)+1</f>
        <v>1</v>
      </c>
      <c r="CI1289" s="141" t="str">
        <f aca="false">IF(COUNTIFS(DATOS_[id],DATOS_[[#This Row],[id]])&gt;1,DATOS_[[#This Row],[id]],"")</f>
        <v/>
      </c>
      <c r="CJ1289" s="141" t="n">
        <f aca="false">(Inicio!$G$10-DATOS_[[#This Row],[Fecha Nacimiento]])/365.25</f>
        <v>0</v>
      </c>
      <c r="CK1289" s="141" t="n">
        <f aca="false">(Inicio!$G$10-DATOS_[[#This Row],[Fecha de Antigüedad]])/365.25</f>
        <v>0</v>
      </c>
      <c r="CL1289" s="141" t="e">
        <f aca="false">+VLOOKUP(DATOS_[[#This Row],[Clave de Contrato]],TblTiposContrato13[],3,0)</f>
        <v>#N/A</v>
      </c>
      <c r="CM1289" s="141" t="e">
        <f aca="false">+VLOOKUP(DATOS_[[#This Row],[Clave de Contrato]],TblTiposContrato13[],4,0)</f>
        <v>#N/A</v>
      </c>
      <c r="CN1289" s="141" t="str">
        <f aca="false">VLOOKUP(DATOS_[[#This Row],[Edad]],CONTRATOS!TblRngEdad,2,1)</f>
        <v>20  o menos</v>
      </c>
      <c r="CO1289" s="141" t="str">
        <f aca="false">VLOOKUP(DATOS_[[#This Row],[Antigüedad]],TblRngAntg14[],2,1)</f>
        <v>0 a 1 años</v>
      </c>
    </row>
    <row r="1290" customFormat="false" ht="13.8" hidden="false" customHeight="false" outlineLevel="0" collapsed="false">
      <c r="D1290" s="128"/>
      <c r="E1290" s="129"/>
      <c r="F1290" s="129"/>
      <c r="G1290" s="129"/>
      <c r="H1290" s="130"/>
      <c r="I1290" s="131"/>
      <c r="J1290" s="128"/>
      <c r="K1290" s="132"/>
      <c r="L1290" s="132"/>
      <c r="M1290" s="133"/>
      <c r="N1290" s="133"/>
      <c r="O1290" s="133"/>
      <c r="P1290" s="129"/>
      <c r="Z1290" s="74"/>
      <c r="AA1290" s="75"/>
      <c r="AB1290" s="75"/>
      <c r="AC1290" s="129"/>
      <c r="AD1290" s="134"/>
      <c r="AE1290" s="134"/>
      <c r="AF1290" s="134"/>
      <c r="AG1290" s="134"/>
      <c r="AH1290" s="134"/>
      <c r="AI1290" s="134"/>
      <c r="AJ1290" s="134"/>
      <c r="AK1290" s="134"/>
      <c r="AL1290" s="134"/>
      <c r="AM1290" s="134"/>
      <c r="AN1290" s="134"/>
      <c r="AO1290" s="134"/>
      <c r="AP1290" s="134"/>
      <c r="AQ1290" s="134"/>
      <c r="AR1290" s="134"/>
      <c r="AS1290" s="134"/>
      <c r="AT1290" s="134"/>
      <c r="AU1290" s="134"/>
      <c r="AV1290" s="134"/>
      <c r="AW1290" s="134"/>
      <c r="AX1290" s="134"/>
      <c r="AY1290" s="134"/>
      <c r="AZ1290" s="134"/>
      <c r="BA1290" s="134"/>
      <c r="BB1290" s="134"/>
      <c r="BC1290" s="134"/>
      <c r="BD1290" s="134"/>
      <c r="BE1290" s="134"/>
      <c r="BF1290" s="134"/>
      <c r="BG1290" s="134"/>
      <c r="BH1290" s="134"/>
      <c r="BI1290" s="134"/>
      <c r="BJ1290" s="134"/>
      <c r="BK1290" s="134"/>
      <c r="BL1290" s="134"/>
      <c r="BM1290" s="135"/>
      <c r="BN1290" s="136" t="n">
        <f aca="false">+MAX($D$3,DATOS_[[#This Row],[Fecha Inicio Sit. Contract.]])</f>
        <v>0</v>
      </c>
      <c r="BO1290" s="136" t="n">
        <f aca="false">+MIN($D$4,DATOS_[[#This Row],[Fecha Fin Sit. Contract.]])</f>
        <v>0</v>
      </c>
      <c r="BP1290" s="137" t="n">
        <f aca="false">+DATOS_[[#This Row],[% de jornada]]*IF(DATOS_[[#This Row],[% jornada reducida]]="",1,DATOS_[[#This Row],[% jornada reducida]])</f>
        <v>0</v>
      </c>
      <c r="BQ1290" s="137" t="n">
        <f aca="false">+(DATOS_[[#This Row],[F.fin.cal]]-DATOS_[[#This Row],[F.ini.cal]]+1)/($D$4-$D$3+1)</f>
        <v>1</v>
      </c>
      <c r="BR1290" s="137" t="str">
        <f aca="false">IF(OR(AND(DATOS_[[#This Row],[Fecha Fin Contrato]]&lt;$D$3,DATOS_[[#This Row],[Fecha Fin Contrato]]&lt;&gt;""),DATOS_[[#This Row],[Fecha de Contratación]]&gt;$D$4),"Fuera","Dentro")</f>
        <v>Dentro</v>
      </c>
      <c r="BS1290" s="137" t="str">
        <f aca="false" t="array" ref="BS1290:BS1290">IF(MAX(IF(DATOS_[id]=DATOS_[[#This Row],[id]],DATOS_[F.fin.cal]))=DATOS_[[#This Row],[F.fin.cal]],"Sí","NO")</f>
        <v>Sí</v>
      </c>
      <c r="BT1290" s="137" t="str">
        <f aca="false">IF(AND(DATOS_[[#This Row],[% normaliz]]&lt;&gt;1,DATOS_[[#This Row],[% anualiz]]=1),"Sí","NO")</f>
        <v>Sí</v>
      </c>
      <c r="BU1290" s="137" t="str">
        <f aca="false">IF(AND(DATOS_[[#This Row],[% normaliz]]=1,DATOS_[[#This Row],[% anualiz]]&lt;&gt;1),"Sí","NO")</f>
        <v>NO</v>
      </c>
      <c r="BV1290" s="137" t="str">
        <f aca="false">IF(AND(DATOS_[[#This Row],[% normaliz]]&lt;&gt;1,DATOS_[[#This Row],[% anualiz]]&lt;&gt;1),"Sí","NO")</f>
        <v>NO</v>
      </c>
      <c r="BW1290" s="137" t="str">
        <f aca="false">+IF(DATOS_[[#This Row],[% normaliz]]*DATOS_[[#This Row],[% anualiz]]=1,"NO","Sí")</f>
        <v>Sí</v>
      </c>
      <c r="BX1290" s="138" t="e">
        <f aca="false">(DATOS_[[#This Row],[S.BASE]]*(1/DATOS_[[#This Row],[% normaliz]])*(1/DATOS_[[#This Row],[% anualiz]]))*IF(DATOS_[[#This Row],[Check Equiparado]]="Sí",1,0)</f>
        <v>#DIV/0!</v>
      </c>
      <c r="BY1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0" s="138" t="e">
        <f aca="false">+DATOS_[[#This Row],[SALARIO BASE Eq]]+DATOS_[[#This Row],[Tot COMPL.SAL Eq]]</f>
        <v>#DIV/0!</v>
      </c>
      <c r="CA1290" s="138" t="e">
        <f aca="false" t="array" ref="CA1290:CA1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0" s="138" t="e">
        <f aca="false">+DATOS_[[#This Row],[TOTAL SALARIO Eq]]+DATOS_[[#This Row],[Tot Extrasalarial Eq]]</f>
        <v>#DIV/0!</v>
      </c>
      <c r="CC1290" s="139" t="n">
        <f aca="false">DATOS_[[#This Row],[S.BASE]]</f>
        <v>0</v>
      </c>
      <c r="CD1290" s="139" t="n">
        <f aca="false">+SUM(DATOS_[[#This Row],[Conc.Sal.01]:[Conc.Sal.30]])</f>
        <v>0</v>
      </c>
      <c r="CE1290" s="139" t="n">
        <f aca="false">+DATOS_[[#This Row],[SALARIO BASE Ef]]+DATOS_[[#This Row],[Tot COMPL.SAL Ef]]</f>
        <v>0</v>
      </c>
      <c r="CF1290" s="139" t="n">
        <f aca="false">+SUM(DATOS_[[#This Row],[C.Extra.01]:[C.Extra.05]])</f>
        <v>0</v>
      </c>
      <c r="CG1290" s="139" t="n">
        <f aca="false">+DATOS_[[#This Row],[TOTAL SALARIO Ef]]+DATOS_[[#This Row],[Tot Extrasalarial Ef]]</f>
        <v>0</v>
      </c>
      <c r="CH1290" s="140" t="n">
        <f aca="false">MIN(IF(DATOS_[[#This Row],[Fecha Fin Contrato]]="",$D$4,DATOS_[[#This Row],[Fecha Fin Contrato]]),$D$4)-MAX(DATOS_[[#This Row],[Fecha de Contratación]],$D$3)+1</f>
        <v>1</v>
      </c>
      <c r="CI1290" s="141" t="str">
        <f aca="false">IF(COUNTIFS(DATOS_[id],DATOS_[[#This Row],[id]])&gt;1,DATOS_[[#This Row],[id]],"")</f>
        <v/>
      </c>
      <c r="CJ1290" s="141" t="n">
        <f aca="false">(Inicio!$G$10-DATOS_[[#This Row],[Fecha Nacimiento]])/365.25</f>
        <v>0</v>
      </c>
      <c r="CK1290" s="141" t="n">
        <f aca="false">(Inicio!$G$10-DATOS_[[#This Row],[Fecha de Antigüedad]])/365.25</f>
        <v>0</v>
      </c>
      <c r="CL1290" s="141" t="e">
        <f aca="false">+VLOOKUP(DATOS_[[#This Row],[Clave de Contrato]],TblTiposContrato13[],3,0)</f>
        <v>#N/A</v>
      </c>
      <c r="CM1290" s="141" t="e">
        <f aca="false">+VLOOKUP(DATOS_[[#This Row],[Clave de Contrato]],TblTiposContrato13[],4,0)</f>
        <v>#N/A</v>
      </c>
      <c r="CN1290" s="141" t="str">
        <f aca="false">VLOOKUP(DATOS_[[#This Row],[Edad]],CONTRATOS!TblRngEdad,2,1)</f>
        <v>20  o menos</v>
      </c>
      <c r="CO1290" s="141" t="str">
        <f aca="false">VLOOKUP(DATOS_[[#This Row],[Antigüedad]],TblRngAntg14[],2,1)</f>
        <v>0 a 1 años</v>
      </c>
    </row>
    <row r="1291" customFormat="false" ht="13.8" hidden="false" customHeight="false" outlineLevel="0" collapsed="false">
      <c r="D1291" s="128"/>
      <c r="E1291" s="129"/>
      <c r="F1291" s="129"/>
      <c r="G1291" s="129"/>
      <c r="H1291" s="130"/>
      <c r="I1291" s="131"/>
      <c r="J1291" s="128"/>
      <c r="K1291" s="132"/>
      <c r="L1291" s="132"/>
      <c r="M1291" s="133"/>
      <c r="N1291" s="133"/>
      <c r="O1291" s="133"/>
      <c r="P1291" s="129"/>
      <c r="Z1291" s="74"/>
      <c r="AA1291" s="75"/>
      <c r="AB1291" s="75"/>
      <c r="AC1291" s="129"/>
      <c r="AD1291" s="134"/>
      <c r="AE1291" s="134"/>
      <c r="AF1291" s="134"/>
      <c r="AG1291" s="134"/>
      <c r="AH1291" s="134"/>
      <c r="AI1291" s="134"/>
      <c r="AJ1291" s="134"/>
      <c r="AK1291" s="134"/>
      <c r="AL1291" s="134"/>
      <c r="AM1291" s="134"/>
      <c r="AN1291" s="134"/>
      <c r="AO1291" s="134"/>
      <c r="AP1291" s="134"/>
      <c r="AQ1291" s="134"/>
      <c r="AR1291" s="134"/>
      <c r="AS1291" s="134"/>
      <c r="AT1291" s="134"/>
      <c r="AU1291" s="134"/>
      <c r="AV1291" s="134"/>
      <c r="AW1291" s="134"/>
      <c r="AX1291" s="134"/>
      <c r="AY1291" s="134"/>
      <c r="AZ1291" s="134"/>
      <c r="BA1291" s="134"/>
      <c r="BB1291" s="134"/>
      <c r="BC1291" s="134"/>
      <c r="BD1291" s="134"/>
      <c r="BE1291" s="134"/>
      <c r="BF1291" s="134"/>
      <c r="BG1291" s="134"/>
      <c r="BH1291" s="134"/>
      <c r="BI1291" s="134"/>
      <c r="BJ1291" s="134"/>
      <c r="BK1291" s="134"/>
      <c r="BL1291" s="134"/>
      <c r="BM1291" s="135"/>
      <c r="BN1291" s="136" t="n">
        <f aca="false">+MAX($D$3,DATOS_[[#This Row],[Fecha Inicio Sit. Contract.]])</f>
        <v>0</v>
      </c>
      <c r="BO1291" s="136" t="n">
        <f aca="false">+MIN($D$4,DATOS_[[#This Row],[Fecha Fin Sit. Contract.]])</f>
        <v>0</v>
      </c>
      <c r="BP1291" s="137" t="n">
        <f aca="false">+DATOS_[[#This Row],[% de jornada]]*IF(DATOS_[[#This Row],[% jornada reducida]]="",1,DATOS_[[#This Row],[% jornada reducida]])</f>
        <v>0</v>
      </c>
      <c r="BQ1291" s="137" t="n">
        <f aca="false">+(DATOS_[[#This Row],[F.fin.cal]]-DATOS_[[#This Row],[F.ini.cal]]+1)/($D$4-$D$3+1)</f>
        <v>1</v>
      </c>
      <c r="BR1291" s="137" t="str">
        <f aca="false">IF(OR(AND(DATOS_[[#This Row],[Fecha Fin Contrato]]&lt;$D$3,DATOS_[[#This Row],[Fecha Fin Contrato]]&lt;&gt;""),DATOS_[[#This Row],[Fecha de Contratación]]&gt;$D$4),"Fuera","Dentro")</f>
        <v>Dentro</v>
      </c>
      <c r="BS1291" s="137" t="str">
        <f aca="false" t="array" ref="BS1291:BS1291">IF(MAX(IF(DATOS_[id]=DATOS_[[#This Row],[id]],DATOS_[F.fin.cal]))=DATOS_[[#This Row],[F.fin.cal]],"Sí","NO")</f>
        <v>Sí</v>
      </c>
      <c r="BT1291" s="137" t="str">
        <f aca="false">IF(AND(DATOS_[[#This Row],[% normaliz]]&lt;&gt;1,DATOS_[[#This Row],[% anualiz]]=1),"Sí","NO")</f>
        <v>Sí</v>
      </c>
      <c r="BU1291" s="137" t="str">
        <f aca="false">IF(AND(DATOS_[[#This Row],[% normaliz]]=1,DATOS_[[#This Row],[% anualiz]]&lt;&gt;1),"Sí","NO")</f>
        <v>NO</v>
      </c>
      <c r="BV1291" s="137" t="str">
        <f aca="false">IF(AND(DATOS_[[#This Row],[% normaliz]]&lt;&gt;1,DATOS_[[#This Row],[% anualiz]]&lt;&gt;1),"Sí","NO")</f>
        <v>NO</v>
      </c>
      <c r="BW1291" s="137" t="str">
        <f aca="false">+IF(DATOS_[[#This Row],[% normaliz]]*DATOS_[[#This Row],[% anualiz]]=1,"NO","Sí")</f>
        <v>Sí</v>
      </c>
      <c r="BX1291" s="138" t="e">
        <f aca="false">(DATOS_[[#This Row],[S.BASE]]*(1/DATOS_[[#This Row],[% normaliz]])*(1/DATOS_[[#This Row],[% anualiz]]))*IF(DATOS_[[#This Row],[Check Equiparado]]="Sí",1,0)</f>
        <v>#DIV/0!</v>
      </c>
      <c r="BY1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1" s="138" t="e">
        <f aca="false">+DATOS_[[#This Row],[SALARIO BASE Eq]]+DATOS_[[#This Row],[Tot COMPL.SAL Eq]]</f>
        <v>#DIV/0!</v>
      </c>
      <c r="CA1291" s="138" t="e">
        <f aca="false" t="array" ref="CA1291:CA1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1" s="138" t="e">
        <f aca="false">+DATOS_[[#This Row],[TOTAL SALARIO Eq]]+DATOS_[[#This Row],[Tot Extrasalarial Eq]]</f>
        <v>#DIV/0!</v>
      </c>
      <c r="CC1291" s="139" t="n">
        <f aca="false">DATOS_[[#This Row],[S.BASE]]</f>
        <v>0</v>
      </c>
      <c r="CD1291" s="139" t="n">
        <f aca="false">+SUM(DATOS_[[#This Row],[Conc.Sal.01]:[Conc.Sal.30]])</f>
        <v>0</v>
      </c>
      <c r="CE1291" s="139" t="n">
        <f aca="false">+DATOS_[[#This Row],[SALARIO BASE Ef]]+DATOS_[[#This Row],[Tot COMPL.SAL Ef]]</f>
        <v>0</v>
      </c>
      <c r="CF1291" s="139" t="n">
        <f aca="false">+SUM(DATOS_[[#This Row],[C.Extra.01]:[C.Extra.05]])</f>
        <v>0</v>
      </c>
      <c r="CG1291" s="139" t="n">
        <f aca="false">+DATOS_[[#This Row],[TOTAL SALARIO Ef]]+DATOS_[[#This Row],[Tot Extrasalarial Ef]]</f>
        <v>0</v>
      </c>
      <c r="CH1291" s="140" t="n">
        <f aca="false">MIN(IF(DATOS_[[#This Row],[Fecha Fin Contrato]]="",$D$4,DATOS_[[#This Row],[Fecha Fin Contrato]]),$D$4)-MAX(DATOS_[[#This Row],[Fecha de Contratación]],$D$3)+1</f>
        <v>1</v>
      </c>
      <c r="CI1291" s="141" t="str">
        <f aca="false">IF(COUNTIFS(DATOS_[id],DATOS_[[#This Row],[id]])&gt;1,DATOS_[[#This Row],[id]],"")</f>
        <v/>
      </c>
      <c r="CJ1291" s="141" t="n">
        <f aca="false">(Inicio!$G$10-DATOS_[[#This Row],[Fecha Nacimiento]])/365.25</f>
        <v>0</v>
      </c>
      <c r="CK1291" s="141" t="n">
        <f aca="false">(Inicio!$G$10-DATOS_[[#This Row],[Fecha de Antigüedad]])/365.25</f>
        <v>0</v>
      </c>
      <c r="CL1291" s="141" t="e">
        <f aca="false">+VLOOKUP(DATOS_[[#This Row],[Clave de Contrato]],TblTiposContrato13[],3,0)</f>
        <v>#N/A</v>
      </c>
      <c r="CM1291" s="141" t="e">
        <f aca="false">+VLOOKUP(DATOS_[[#This Row],[Clave de Contrato]],TblTiposContrato13[],4,0)</f>
        <v>#N/A</v>
      </c>
      <c r="CN1291" s="141" t="str">
        <f aca="false">VLOOKUP(DATOS_[[#This Row],[Edad]],CONTRATOS!TblRngEdad,2,1)</f>
        <v>20  o menos</v>
      </c>
      <c r="CO1291" s="141" t="str">
        <f aca="false">VLOOKUP(DATOS_[[#This Row],[Antigüedad]],TblRngAntg14[],2,1)</f>
        <v>0 a 1 años</v>
      </c>
    </row>
    <row r="1292" customFormat="false" ht="13.8" hidden="false" customHeight="false" outlineLevel="0" collapsed="false">
      <c r="D1292" s="128"/>
      <c r="E1292" s="129"/>
      <c r="F1292" s="129"/>
      <c r="G1292" s="129"/>
      <c r="H1292" s="130"/>
      <c r="I1292" s="131"/>
      <c r="J1292" s="128"/>
      <c r="K1292" s="132"/>
      <c r="L1292" s="132"/>
      <c r="M1292" s="133"/>
      <c r="N1292" s="133"/>
      <c r="O1292" s="133"/>
      <c r="P1292" s="129"/>
      <c r="Z1292" s="74"/>
      <c r="AA1292" s="75"/>
      <c r="AB1292" s="75"/>
      <c r="AC1292" s="129"/>
      <c r="AD1292" s="134"/>
      <c r="AE1292" s="134"/>
      <c r="AF1292" s="134"/>
      <c r="AG1292" s="134"/>
      <c r="AH1292" s="134"/>
      <c r="AI1292" s="134"/>
      <c r="AJ1292" s="134"/>
      <c r="AK1292" s="134"/>
      <c r="AL1292" s="134"/>
      <c r="AM1292" s="134"/>
      <c r="AN1292" s="134"/>
      <c r="AO1292" s="134"/>
      <c r="AP1292" s="134"/>
      <c r="AQ1292" s="134"/>
      <c r="AR1292" s="134"/>
      <c r="AS1292" s="134"/>
      <c r="AT1292" s="134"/>
      <c r="AU1292" s="134"/>
      <c r="AV1292" s="134"/>
      <c r="AW1292" s="134"/>
      <c r="AX1292" s="134"/>
      <c r="AY1292" s="134"/>
      <c r="AZ1292" s="134"/>
      <c r="BA1292" s="134"/>
      <c r="BB1292" s="134"/>
      <c r="BC1292" s="134"/>
      <c r="BD1292" s="134"/>
      <c r="BE1292" s="134"/>
      <c r="BF1292" s="134"/>
      <c r="BG1292" s="134"/>
      <c r="BH1292" s="134"/>
      <c r="BI1292" s="134"/>
      <c r="BJ1292" s="134"/>
      <c r="BK1292" s="134"/>
      <c r="BL1292" s="134"/>
      <c r="BM1292" s="135"/>
      <c r="BN1292" s="136" t="n">
        <f aca="false">+MAX($D$3,DATOS_[[#This Row],[Fecha Inicio Sit. Contract.]])</f>
        <v>0</v>
      </c>
      <c r="BO1292" s="136" t="n">
        <f aca="false">+MIN($D$4,DATOS_[[#This Row],[Fecha Fin Sit. Contract.]])</f>
        <v>0</v>
      </c>
      <c r="BP1292" s="137" t="n">
        <f aca="false">+DATOS_[[#This Row],[% de jornada]]*IF(DATOS_[[#This Row],[% jornada reducida]]="",1,DATOS_[[#This Row],[% jornada reducida]])</f>
        <v>0</v>
      </c>
      <c r="BQ1292" s="137" t="n">
        <f aca="false">+(DATOS_[[#This Row],[F.fin.cal]]-DATOS_[[#This Row],[F.ini.cal]]+1)/($D$4-$D$3+1)</f>
        <v>1</v>
      </c>
      <c r="BR1292" s="137" t="str">
        <f aca="false">IF(OR(AND(DATOS_[[#This Row],[Fecha Fin Contrato]]&lt;$D$3,DATOS_[[#This Row],[Fecha Fin Contrato]]&lt;&gt;""),DATOS_[[#This Row],[Fecha de Contratación]]&gt;$D$4),"Fuera","Dentro")</f>
        <v>Dentro</v>
      </c>
      <c r="BS1292" s="137" t="str">
        <f aca="false" t="array" ref="BS1292:BS1292">IF(MAX(IF(DATOS_[id]=DATOS_[[#This Row],[id]],DATOS_[F.fin.cal]))=DATOS_[[#This Row],[F.fin.cal]],"Sí","NO")</f>
        <v>Sí</v>
      </c>
      <c r="BT1292" s="137" t="str">
        <f aca="false">IF(AND(DATOS_[[#This Row],[% normaliz]]&lt;&gt;1,DATOS_[[#This Row],[% anualiz]]=1),"Sí","NO")</f>
        <v>Sí</v>
      </c>
      <c r="BU1292" s="137" t="str">
        <f aca="false">IF(AND(DATOS_[[#This Row],[% normaliz]]=1,DATOS_[[#This Row],[% anualiz]]&lt;&gt;1),"Sí","NO")</f>
        <v>NO</v>
      </c>
      <c r="BV1292" s="137" t="str">
        <f aca="false">IF(AND(DATOS_[[#This Row],[% normaliz]]&lt;&gt;1,DATOS_[[#This Row],[% anualiz]]&lt;&gt;1),"Sí","NO")</f>
        <v>NO</v>
      </c>
      <c r="BW1292" s="137" t="str">
        <f aca="false">+IF(DATOS_[[#This Row],[% normaliz]]*DATOS_[[#This Row],[% anualiz]]=1,"NO","Sí")</f>
        <v>Sí</v>
      </c>
      <c r="BX1292" s="138" t="e">
        <f aca="false">(DATOS_[[#This Row],[S.BASE]]*(1/DATOS_[[#This Row],[% normaliz]])*(1/DATOS_[[#This Row],[% anualiz]]))*IF(DATOS_[[#This Row],[Check Equiparado]]="Sí",1,0)</f>
        <v>#DIV/0!</v>
      </c>
      <c r="BY1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2" s="138" t="e">
        <f aca="false">+DATOS_[[#This Row],[SALARIO BASE Eq]]+DATOS_[[#This Row],[Tot COMPL.SAL Eq]]</f>
        <v>#DIV/0!</v>
      </c>
      <c r="CA1292" s="138" t="e">
        <f aca="false" t="array" ref="CA1292:CA1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2" s="138" t="e">
        <f aca="false">+DATOS_[[#This Row],[TOTAL SALARIO Eq]]+DATOS_[[#This Row],[Tot Extrasalarial Eq]]</f>
        <v>#DIV/0!</v>
      </c>
      <c r="CC1292" s="139" t="n">
        <f aca="false">DATOS_[[#This Row],[S.BASE]]</f>
        <v>0</v>
      </c>
      <c r="CD1292" s="139" t="n">
        <f aca="false">+SUM(DATOS_[[#This Row],[Conc.Sal.01]:[Conc.Sal.30]])</f>
        <v>0</v>
      </c>
      <c r="CE1292" s="139" t="n">
        <f aca="false">+DATOS_[[#This Row],[SALARIO BASE Ef]]+DATOS_[[#This Row],[Tot COMPL.SAL Ef]]</f>
        <v>0</v>
      </c>
      <c r="CF1292" s="139" t="n">
        <f aca="false">+SUM(DATOS_[[#This Row],[C.Extra.01]:[C.Extra.05]])</f>
        <v>0</v>
      </c>
      <c r="CG1292" s="139" t="n">
        <f aca="false">+DATOS_[[#This Row],[TOTAL SALARIO Ef]]+DATOS_[[#This Row],[Tot Extrasalarial Ef]]</f>
        <v>0</v>
      </c>
      <c r="CH1292" s="140" t="n">
        <f aca="false">MIN(IF(DATOS_[[#This Row],[Fecha Fin Contrato]]="",$D$4,DATOS_[[#This Row],[Fecha Fin Contrato]]),$D$4)-MAX(DATOS_[[#This Row],[Fecha de Contratación]],$D$3)+1</f>
        <v>1</v>
      </c>
      <c r="CI1292" s="141" t="str">
        <f aca="false">IF(COUNTIFS(DATOS_[id],DATOS_[[#This Row],[id]])&gt;1,DATOS_[[#This Row],[id]],"")</f>
        <v/>
      </c>
      <c r="CJ1292" s="141" t="n">
        <f aca="false">(Inicio!$G$10-DATOS_[[#This Row],[Fecha Nacimiento]])/365.25</f>
        <v>0</v>
      </c>
      <c r="CK1292" s="141" t="n">
        <f aca="false">(Inicio!$G$10-DATOS_[[#This Row],[Fecha de Antigüedad]])/365.25</f>
        <v>0</v>
      </c>
      <c r="CL1292" s="141" t="e">
        <f aca="false">+VLOOKUP(DATOS_[[#This Row],[Clave de Contrato]],TblTiposContrato13[],3,0)</f>
        <v>#N/A</v>
      </c>
      <c r="CM1292" s="141" t="e">
        <f aca="false">+VLOOKUP(DATOS_[[#This Row],[Clave de Contrato]],TblTiposContrato13[],4,0)</f>
        <v>#N/A</v>
      </c>
      <c r="CN1292" s="141" t="str">
        <f aca="false">VLOOKUP(DATOS_[[#This Row],[Edad]],CONTRATOS!TblRngEdad,2,1)</f>
        <v>20  o menos</v>
      </c>
      <c r="CO1292" s="141" t="str">
        <f aca="false">VLOOKUP(DATOS_[[#This Row],[Antigüedad]],TblRngAntg14[],2,1)</f>
        <v>0 a 1 años</v>
      </c>
    </row>
    <row r="1293" customFormat="false" ht="13.8" hidden="false" customHeight="false" outlineLevel="0" collapsed="false">
      <c r="D1293" s="128"/>
      <c r="E1293" s="129"/>
      <c r="F1293" s="129"/>
      <c r="G1293" s="129"/>
      <c r="H1293" s="130"/>
      <c r="I1293" s="131"/>
      <c r="J1293" s="128"/>
      <c r="K1293" s="132"/>
      <c r="L1293" s="132"/>
      <c r="M1293" s="133"/>
      <c r="N1293" s="133"/>
      <c r="O1293" s="133"/>
      <c r="P1293" s="129"/>
      <c r="Z1293" s="74"/>
      <c r="AA1293" s="75"/>
      <c r="AB1293" s="75"/>
      <c r="AC1293" s="129"/>
      <c r="AD1293" s="134"/>
      <c r="AE1293" s="134"/>
      <c r="AF1293" s="134"/>
      <c r="AG1293" s="134"/>
      <c r="AH1293" s="134"/>
      <c r="AI1293" s="134"/>
      <c r="AJ1293" s="134"/>
      <c r="AK1293" s="134"/>
      <c r="AL1293" s="134"/>
      <c r="AM1293" s="134"/>
      <c r="AN1293" s="134"/>
      <c r="AO1293" s="134"/>
      <c r="AP1293" s="134"/>
      <c r="AQ1293" s="134"/>
      <c r="AR1293" s="134"/>
      <c r="AS1293" s="134"/>
      <c r="AT1293" s="134"/>
      <c r="AU1293" s="134"/>
      <c r="AV1293" s="134"/>
      <c r="AW1293" s="134"/>
      <c r="AX1293" s="134"/>
      <c r="AY1293" s="134"/>
      <c r="AZ1293" s="134"/>
      <c r="BA1293" s="134"/>
      <c r="BB1293" s="134"/>
      <c r="BC1293" s="134"/>
      <c r="BD1293" s="134"/>
      <c r="BE1293" s="134"/>
      <c r="BF1293" s="134"/>
      <c r="BG1293" s="134"/>
      <c r="BH1293" s="134"/>
      <c r="BI1293" s="134"/>
      <c r="BJ1293" s="134"/>
      <c r="BK1293" s="134"/>
      <c r="BL1293" s="134"/>
      <c r="BM1293" s="135"/>
      <c r="BN1293" s="136" t="n">
        <f aca="false">+MAX($D$3,DATOS_[[#This Row],[Fecha Inicio Sit. Contract.]])</f>
        <v>0</v>
      </c>
      <c r="BO1293" s="136" t="n">
        <f aca="false">+MIN($D$4,DATOS_[[#This Row],[Fecha Fin Sit. Contract.]])</f>
        <v>0</v>
      </c>
      <c r="BP1293" s="137" t="n">
        <f aca="false">+DATOS_[[#This Row],[% de jornada]]*IF(DATOS_[[#This Row],[% jornada reducida]]="",1,DATOS_[[#This Row],[% jornada reducida]])</f>
        <v>0</v>
      </c>
      <c r="BQ1293" s="137" t="n">
        <f aca="false">+(DATOS_[[#This Row],[F.fin.cal]]-DATOS_[[#This Row],[F.ini.cal]]+1)/($D$4-$D$3+1)</f>
        <v>1</v>
      </c>
      <c r="BR1293" s="137" t="str">
        <f aca="false">IF(OR(AND(DATOS_[[#This Row],[Fecha Fin Contrato]]&lt;$D$3,DATOS_[[#This Row],[Fecha Fin Contrato]]&lt;&gt;""),DATOS_[[#This Row],[Fecha de Contratación]]&gt;$D$4),"Fuera","Dentro")</f>
        <v>Dentro</v>
      </c>
      <c r="BS1293" s="137" t="str">
        <f aca="false" t="array" ref="BS1293:BS1293">IF(MAX(IF(DATOS_[id]=DATOS_[[#This Row],[id]],DATOS_[F.fin.cal]))=DATOS_[[#This Row],[F.fin.cal]],"Sí","NO")</f>
        <v>Sí</v>
      </c>
      <c r="BT1293" s="137" t="str">
        <f aca="false">IF(AND(DATOS_[[#This Row],[% normaliz]]&lt;&gt;1,DATOS_[[#This Row],[% anualiz]]=1),"Sí","NO")</f>
        <v>Sí</v>
      </c>
      <c r="BU1293" s="137" t="str">
        <f aca="false">IF(AND(DATOS_[[#This Row],[% normaliz]]=1,DATOS_[[#This Row],[% anualiz]]&lt;&gt;1),"Sí","NO")</f>
        <v>NO</v>
      </c>
      <c r="BV1293" s="137" t="str">
        <f aca="false">IF(AND(DATOS_[[#This Row],[% normaliz]]&lt;&gt;1,DATOS_[[#This Row],[% anualiz]]&lt;&gt;1),"Sí","NO")</f>
        <v>NO</v>
      </c>
      <c r="BW1293" s="137" t="str">
        <f aca="false">+IF(DATOS_[[#This Row],[% normaliz]]*DATOS_[[#This Row],[% anualiz]]=1,"NO","Sí")</f>
        <v>Sí</v>
      </c>
      <c r="BX1293" s="138" t="e">
        <f aca="false">(DATOS_[[#This Row],[S.BASE]]*(1/DATOS_[[#This Row],[% normaliz]])*(1/DATOS_[[#This Row],[% anualiz]]))*IF(DATOS_[[#This Row],[Check Equiparado]]="Sí",1,0)</f>
        <v>#DIV/0!</v>
      </c>
      <c r="BY1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3" s="138" t="e">
        <f aca="false">+DATOS_[[#This Row],[SALARIO BASE Eq]]+DATOS_[[#This Row],[Tot COMPL.SAL Eq]]</f>
        <v>#DIV/0!</v>
      </c>
      <c r="CA1293" s="138" t="e">
        <f aca="false" t="array" ref="CA1293:CA1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3" s="138" t="e">
        <f aca="false">+DATOS_[[#This Row],[TOTAL SALARIO Eq]]+DATOS_[[#This Row],[Tot Extrasalarial Eq]]</f>
        <v>#DIV/0!</v>
      </c>
      <c r="CC1293" s="139" t="n">
        <f aca="false">DATOS_[[#This Row],[S.BASE]]</f>
        <v>0</v>
      </c>
      <c r="CD1293" s="139" t="n">
        <f aca="false">+SUM(DATOS_[[#This Row],[Conc.Sal.01]:[Conc.Sal.30]])</f>
        <v>0</v>
      </c>
      <c r="CE1293" s="139" t="n">
        <f aca="false">+DATOS_[[#This Row],[SALARIO BASE Ef]]+DATOS_[[#This Row],[Tot COMPL.SAL Ef]]</f>
        <v>0</v>
      </c>
      <c r="CF1293" s="139" t="n">
        <f aca="false">+SUM(DATOS_[[#This Row],[C.Extra.01]:[C.Extra.05]])</f>
        <v>0</v>
      </c>
      <c r="CG1293" s="139" t="n">
        <f aca="false">+DATOS_[[#This Row],[TOTAL SALARIO Ef]]+DATOS_[[#This Row],[Tot Extrasalarial Ef]]</f>
        <v>0</v>
      </c>
      <c r="CH1293" s="140" t="n">
        <f aca="false">MIN(IF(DATOS_[[#This Row],[Fecha Fin Contrato]]="",$D$4,DATOS_[[#This Row],[Fecha Fin Contrato]]),$D$4)-MAX(DATOS_[[#This Row],[Fecha de Contratación]],$D$3)+1</f>
        <v>1</v>
      </c>
      <c r="CI1293" s="141" t="str">
        <f aca="false">IF(COUNTIFS(DATOS_[id],DATOS_[[#This Row],[id]])&gt;1,DATOS_[[#This Row],[id]],"")</f>
        <v/>
      </c>
      <c r="CJ1293" s="141" t="n">
        <f aca="false">(Inicio!$G$10-DATOS_[[#This Row],[Fecha Nacimiento]])/365.25</f>
        <v>0</v>
      </c>
      <c r="CK1293" s="141" t="n">
        <f aca="false">(Inicio!$G$10-DATOS_[[#This Row],[Fecha de Antigüedad]])/365.25</f>
        <v>0</v>
      </c>
      <c r="CL1293" s="141" t="e">
        <f aca="false">+VLOOKUP(DATOS_[[#This Row],[Clave de Contrato]],TblTiposContrato13[],3,0)</f>
        <v>#N/A</v>
      </c>
      <c r="CM1293" s="141" t="e">
        <f aca="false">+VLOOKUP(DATOS_[[#This Row],[Clave de Contrato]],TblTiposContrato13[],4,0)</f>
        <v>#N/A</v>
      </c>
      <c r="CN1293" s="141" t="str">
        <f aca="false">VLOOKUP(DATOS_[[#This Row],[Edad]],CONTRATOS!TblRngEdad,2,1)</f>
        <v>20  o menos</v>
      </c>
      <c r="CO1293" s="141" t="str">
        <f aca="false">VLOOKUP(DATOS_[[#This Row],[Antigüedad]],TblRngAntg14[],2,1)</f>
        <v>0 a 1 años</v>
      </c>
    </row>
    <row r="1294" customFormat="false" ht="13.8" hidden="false" customHeight="false" outlineLevel="0" collapsed="false">
      <c r="D1294" s="128"/>
      <c r="E1294" s="129"/>
      <c r="F1294" s="129"/>
      <c r="G1294" s="129"/>
      <c r="H1294" s="130"/>
      <c r="I1294" s="131"/>
      <c r="J1294" s="128"/>
      <c r="K1294" s="132"/>
      <c r="L1294" s="132"/>
      <c r="M1294" s="133"/>
      <c r="N1294" s="133"/>
      <c r="O1294" s="133"/>
      <c r="P1294" s="129"/>
      <c r="Z1294" s="74"/>
      <c r="AA1294" s="75"/>
      <c r="AB1294" s="75"/>
      <c r="AC1294" s="129"/>
      <c r="AD1294" s="134"/>
      <c r="AE1294" s="134"/>
      <c r="AF1294" s="134"/>
      <c r="AG1294" s="134"/>
      <c r="AH1294" s="134"/>
      <c r="AI1294" s="134"/>
      <c r="AJ1294" s="134"/>
      <c r="AK1294" s="134"/>
      <c r="AL1294" s="134"/>
      <c r="AM1294" s="134"/>
      <c r="AN1294" s="134"/>
      <c r="AO1294" s="134"/>
      <c r="AP1294" s="134"/>
      <c r="AQ1294" s="134"/>
      <c r="AR1294" s="134"/>
      <c r="AS1294" s="134"/>
      <c r="AT1294" s="134"/>
      <c r="AU1294" s="134"/>
      <c r="AV1294" s="134"/>
      <c r="AW1294" s="134"/>
      <c r="AX1294" s="134"/>
      <c r="AY1294" s="134"/>
      <c r="AZ1294" s="134"/>
      <c r="BA1294" s="134"/>
      <c r="BB1294" s="134"/>
      <c r="BC1294" s="134"/>
      <c r="BD1294" s="134"/>
      <c r="BE1294" s="134"/>
      <c r="BF1294" s="134"/>
      <c r="BG1294" s="134"/>
      <c r="BH1294" s="134"/>
      <c r="BI1294" s="134"/>
      <c r="BJ1294" s="134"/>
      <c r="BK1294" s="134"/>
      <c r="BL1294" s="134"/>
      <c r="BM1294" s="135"/>
      <c r="BN1294" s="136" t="n">
        <f aca="false">+MAX($D$3,DATOS_[[#This Row],[Fecha Inicio Sit. Contract.]])</f>
        <v>0</v>
      </c>
      <c r="BO1294" s="136" t="n">
        <f aca="false">+MIN($D$4,DATOS_[[#This Row],[Fecha Fin Sit. Contract.]])</f>
        <v>0</v>
      </c>
      <c r="BP1294" s="137" t="n">
        <f aca="false">+DATOS_[[#This Row],[% de jornada]]*IF(DATOS_[[#This Row],[% jornada reducida]]="",1,DATOS_[[#This Row],[% jornada reducida]])</f>
        <v>0</v>
      </c>
      <c r="BQ1294" s="137" t="n">
        <f aca="false">+(DATOS_[[#This Row],[F.fin.cal]]-DATOS_[[#This Row],[F.ini.cal]]+1)/($D$4-$D$3+1)</f>
        <v>1</v>
      </c>
      <c r="BR1294" s="137" t="str">
        <f aca="false">IF(OR(AND(DATOS_[[#This Row],[Fecha Fin Contrato]]&lt;$D$3,DATOS_[[#This Row],[Fecha Fin Contrato]]&lt;&gt;""),DATOS_[[#This Row],[Fecha de Contratación]]&gt;$D$4),"Fuera","Dentro")</f>
        <v>Dentro</v>
      </c>
      <c r="BS1294" s="137" t="str">
        <f aca="false" t="array" ref="BS1294:BS1294">IF(MAX(IF(DATOS_[id]=DATOS_[[#This Row],[id]],DATOS_[F.fin.cal]))=DATOS_[[#This Row],[F.fin.cal]],"Sí","NO")</f>
        <v>Sí</v>
      </c>
      <c r="BT1294" s="137" t="str">
        <f aca="false">IF(AND(DATOS_[[#This Row],[% normaliz]]&lt;&gt;1,DATOS_[[#This Row],[% anualiz]]=1),"Sí","NO")</f>
        <v>Sí</v>
      </c>
      <c r="BU1294" s="137" t="str">
        <f aca="false">IF(AND(DATOS_[[#This Row],[% normaliz]]=1,DATOS_[[#This Row],[% anualiz]]&lt;&gt;1),"Sí","NO")</f>
        <v>NO</v>
      </c>
      <c r="BV1294" s="137" t="str">
        <f aca="false">IF(AND(DATOS_[[#This Row],[% normaliz]]&lt;&gt;1,DATOS_[[#This Row],[% anualiz]]&lt;&gt;1),"Sí","NO")</f>
        <v>NO</v>
      </c>
      <c r="BW1294" s="137" t="str">
        <f aca="false">+IF(DATOS_[[#This Row],[% normaliz]]*DATOS_[[#This Row],[% anualiz]]=1,"NO","Sí")</f>
        <v>Sí</v>
      </c>
      <c r="BX1294" s="138" t="e">
        <f aca="false">(DATOS_[[#This Row],[S.BASE]]*(1/DATOS_[[#This Row],[% normaliz]])*(1/DATOS_[[#This Row],[% anualiz]]))*IF(DATOS_[[#This Row],[Check Equiparado]]="Sí",1,0)</f>
        <v>#DIV/0!</v>
      </c>
      <c r="BY1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4" s="138" t="e">
        <f aca="false">+DATOS_[[#This Row],[SALARIO BASE Eq]]+DATOS_[[#This Row],[Tot COMPL.SAL Eq]]</f>
        <v>#DIV/0!</v>
      </c>
      <c r="CA1294" s="138" t="e">
        <f aca="false" t="array" ref="CA1294:CA1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4" s="138" t="e">
        <f aca="false">+DATOS_[[#This Row],[TOTAL SALARIO Eq]]+DATOS_[[#This Row],[Tot Extrasalarial Eq]]</f>
        <v>#DIV/0!</v>
      </c>
      <c r="CC1294" s="139" t="n">
        <f aca="false">DATOS_[[#This Row],[S.BASE]]</f>
        <v>0</v>
      </c>
      <c r="CD1294" s="139" t="n">
        <f aca="false">+SUM(DATOS_[[#This Row],[Conc.Sal.01]:[Conc.Sal.30]])</f>
        <v>0</v>
      </c>
      <c r="CE1294" s="139" t="n">
        <f aca="false">+DATOS_[[#This Row],[SALARIO BASE Ef]]+DATOS_[[#This Row],[Tot COMPL.SAL Ef]]</f>
        <v>0</v>
      </c>
      <c r="CF1294" s="139" t="n">
        <f aca="false">+SUM(DATOS_[[#This Row],[C.Extra.01]:[C.Extra.05]])</f>
        <v>0</v>
      </c>
      <c r="CG1294" s="139" t="n">
        <f aca="false">+DATOS_[[#This Row],[TOTAL SALARIO Ef]]+DATOS_[[#This Row],[Tot Extrasalarial Ef]]</f>
        <v>0</v>
      </c>
      <c r="CH1294" s="140" t="n">
        <f aca="false">MIN(IF(DATOS_[[#This Row],[Fecha Fin Contrato]]="",$D$4,DATOS_[[#This Row],[Fecha Fin Contrato]]),$D$4)-MAX(DATOS_[[#This Row],[Fecha de Contratación]],$D$3)+1</f>
        <v>1</v>
      </c>
      <c r="CI1294" s="141" t="str">
        <f aca="false">IF(COUNTIFS(DATOS_[id],DATOS_[[#This Row],[id]])&gt;1,DATOS_[[#This Row],[id]],"")</f>
        <v/>
      </c>
      <c r="CJ1294" s="141" t="n">
        <f aca="false">(Inicio!$G$10-DATOS_[[#This Row],[Fecha Nacimiento]])/365.25</f>
        <v>0</v>
      </c>
      <c r="CK1294" s="141" t="n">
        <f aca="false">(Inicio!$G$10-DATOS_[[#This Row],[Fecha de Antigüedad]])/365.25</f>
        <v>0</v>
      </c>
      <c r="CL1294" s="141" t="e">
        <f aca="false">+VLOOKUP(DATOS_[[#This Row],[Clave de Contrato]],TblTiposContrato13[],3,0)</f>
        <v>#N/A</v>
      </c>
      <c r="CM1294" s="141" t="e">
        <f aca="false">+VLOOKUP(DATOS_[[#This Row],[Clave de Contrato]],TblTiposContrato13[],4,0)</f>
        <v>#N/A</v>
      </c>
      <c r="CN1294" s="141" t="str">
        <f aca="false">VLOOKUP(DATOS_[[#This Row],[Edad]],CONTRATOS!TblRngEdad,2,1)</f>
        <v>20  o menos</v>
      </c>
      <c r="CO1294" s="141" t="str">
        <f aca="false">VLOOKUP(DATOS_[[#This Row],[Antigüedad]],TblRngAntg14[],2,1)</f>
        <v>0 a 1 años</v>
      </c>
    </row>
    <row r="1295" customFormat="false" ht="13.8" hidden="false" customHeight="false" outlineLevel="0" collapsed="false">
      <c r="D1295" s="128"/>
      <c r="E1295" s="129"/>
      <c r="F1295" s="129"/>
      <c r="G1295" s="129"/>
      <c r="H1295" s="130"/>
      <c r="I1295" s="131"/>
      <c r="J1295" s="128"/>
      <c r="K1295" s="132"/>
      <c r="L1295" s="132"/>
      <c r="M1295" s="133"/>
      <c r="N1295" s="133"/>
      <c r="O1295" s="133"/>
      <c r="P1295" s="129"/>
      <c r="Z1295" s="74"/>
      <c r="AA1295" s="75"/>
      <c r="AB1295" s="75"/>
      <c r="AC1295" s="129"/>
      <c r="AD1295" s="134"/>
      <c r="AE1295" s="134"/>
      <c r="AF1295" s="134"/>
      <c r="AG1295" s="134"/>
      <c r="AH1295" s="134"/>
      <c r="AI1295" s="134"/>
      <c r="AJ1295" s="134"/>
      <c r="AK1295" s="134"/>
      <c r="AL1295" s="134"/>
      <c r="AM1295" s="134"/>
      <c r="AN1295" s="134"/>
      <c r="AO1295" s="134"/>
      <c r="AP1295" s="134"/>
      <c r="AQ1295" s="134"/>
      <c r="AR1295" s="134"/>
      <c r="AS1295" s="134"/>
      <c r="AT1295" s="134"/>
      <c r="AU1295" s="134"/>
      <c r="AV1295" s="134"/>
      <c r="AW1295" s="134"/>
      <c r="AX1295" s="134"/>
      <c r="AY1295" s="134"/>
      <c r="AZ1295" s="134"/>
      <c r="BA1295" s="134"/>
      <c r="BB1295" s="134"/>
      <c r="BC1295" s="134"/>
      <c r="BD1295" s="134"/>
      <c r="BE1295" s="134"/>
      <c r="BF1295" s="134"/>
      <c r="BG1295" s="134"/>
      <c r="BH1295" s="134"/>
      <c r="BI1295" s="134"/>
      <c r="BJ1295" s="134"/>
      <c r="BK1295" s="134"/>
      <c r="BL1295" s="134"/>
      <c r="BM1295" s="135"/>
      <c r="BN1295" s="136" t="n">
        <f aca="false">+MAX($D$3,DATOS_[[#This Row],[Fecha Inicio Sit. Contract.]])</f>
        <v>0</v>
      </c>
      <c r="BO1295" s="136" t="n">
        <f aca="false">+MIN($D$4,DATOS_[[#This Row],[Fecha Fin Sit. Contract.]])</f>
        <v>0</v>
      </c>
      <c r="BP1295" s="137" t="n">
        <f aca="false">+DATOS_[[#This Row],[% de jornada]]*IF(DATOS_[[#This Row],[% jornada reducida]]="",1,DATOS_[[#This Row],[% jornada reducida]])</f>
        <v>0</v>
      </c>
      <c r="BQ1295" s="137" t="n">
        <f aca="false">+(DATOS_[[#This Row],[F.fin.cal]]-DATOS_[[#This Row],[F.ini.cal]]+1)/($D$4-$D$3+1)</f>
        <v>1</v>
      </c>
      <c r="BR1295" s="137" t="str">
        <f aca="false">IF(OR(AND(DATOS_[[#This Row],[Fecha Fin Contrato]]&lt;$D$3,DATOS_[[#This Row],[Fecha Fin Contrato]]&lt;&gt;""),DATOS_[[#This Row],[Fecha de Contratación]]&gt;$D$4),"Fuera","Dentro")</f>
        <v>Dentro</v>
      </c>
      <c r="BS1295" s="137" t="str">
        <f aca="false" t="array" ref="BS1295:BS1295">IF(MAX(IF(DATOS_[id]=DATOS_[[#This Row],[id]],DATOS_[F.fin.cal]))=DATOS_[[#This Row],[F.fin.cal]],"Sí","NO")</f>
        <v>Sí</v>
      </c>
      <c r="BT1295" s="137" t="str">
        <f aca="false">IF(AND(DATOS_[[#This Row],[% normaliz]]&lt;&gt;1,DATOS_[[#This Row],[% anualiz]]=1),"Sí","NO")</f>
        <v>Sí</v>
      </c>
      <c r="BU1295" s="137" t="str">
        <f aca="false">IF(AND(DATOS_[[#This Row],[% normaliz]]=1,DATOS_[[#This Row],[% anualiz]]&lt;&gt;1),"Sí","NO")</f>
        <v>NO</v>
      </c>
      <c r="BV1295" s="137" t="str">
        <f aca="false">IF(AND(DATOS_[[#This Row],[% normaliz]]&lt;&gt;1,DATOS_[[#This Row],[% anualiz]]&lt;&gt;1),"Sí","NO")</f>
        <v>NO</v>
      </c>
      <c r="BW1295" s="137" t="str">
        <f aca="false">+IF(DATOS_[[#This Row],[% normaliz]]*DATOS_[[#This Row],[% anualiz]]=1,"NO","Sí")</f>
        <v>Sí</v>
      </c>
      <c r="BX1295" s="138" t="e">
        <f aca="false">(DATOS_[[#This Row],[S.BASE]]*(1/DATOS_[[#This Row],[% normaliz]])*(1/DATOS_[[#This Row],[% anualiz]]))*IF(DATOS_[[#This Row],[Check Equiparado]]="Sí",1,0)</f>
        <v>#DIV/0!</v>
      </c>
      <c r="BY1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5" s="138" t="e">
        <f aca="false">+DATOS_[[#This Row],[SALARIO BASE Eq]]+DATOS_[[#This Row],[Tot COMPL.SAL Eq]]</f>
        <v>#DIV/0!</v>
      </c>
      <c r="CA1295" s="138" t="e">
        <f aca="false" t="array" ref="CA1295:CA1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5" s="138" t="e">
        <f aca="false">+DATOS_[[#This Row],[TOTAL SALARIO Eq]]+DATOS_[[#This Row],[Tot Extrasalarial Eq]]</f>
        <v>#DIV/0!</v>
      </c>
      <c r="CC1295" s="139" t="n">
        <f aca="false">DATOS_[[#This Row],[S.BASE]]</f>
        <v>0</v>
      </c>
      <c r="CD1295" s="139" t="n">
        <f aca="false">+SUM(DATOS_[[#This Row],[Conc.Sal.01]:[Conc.Sal.30]])</f>
        <v>0</v>
      </c>
      <c r="CE1295" s="139" t="n">
        <f aca="false">+DATOS_[[#This Row],[SALARIO BASE Ef]]+DATOS_[[#This Row],[Tot COMPL.SAL Ef]]</f>
        <v>0</v>
      </c>
      <c r="CF1295" s="139" t="n">
        <f aca="false">+SUM(DATOS_[[#This Row],[C.Extra.01]:[C.Extra.05]])</f>
        <v>0</v>
      </c>
      <c r="CG1295" s="139" t="n">
        <f aca="false">+DATOS_[[#This Row],[TOTAL SALARIO Ef]]+DATOS_[[#This Row],[Tot Extrasalarial Ef]]</f>
        <v>0</v>
      </c>
      <c r="CH1295" s="140" t="n">
        <f aca="false">MIN(IF(DATOS_[[#This Row],[Fecha Fin Contrato]]="",$D$4,DATOS_[[#This Row],[Fecha Fin Contrato]]),$D$4)-MAX(DATOS_[[#This Row],[Fecha de Contratación]],$D$3)+1</f>
        <v>1</v>
      </c>
      <c r="CI1295" s="141" t="str">
        <f aca="false">IF(COUNTIFS(DATOS_[id],DATOS_[[#This Row],[id]])&gt;1,DATOS_[[#This Row],[id]],"")</f>
        <v/>
      </c>
      <c r="CJ1295" s="141" t="n">
        <f aca="false">(Inicio!$G$10-DATOS_[[#This Row],[Fecha Nacimiento]])/365.25</f>
        <v>0</v>
      </c>
      <c r="CK1295" s="141" t="n">
        <f aca="false">(Inicio!$G$10-DATOS_[[#This Row],[Fecha de Antigüedad]])/365.25</f>
        <v>0</v>
      </c>
      <c r="CL1295" s="141" t="e">
        <f aca="false">+VLOOKUP(DATOS_[[#This Row],[Clave de Contrato]],TblTiposContrato13[],3,0)</f>
        <v>#N/A</v>
      </c>
      <c r="CM1295" s="141" t="e">
        <f aca="false">+VLOOKUP(DATOS_[[#This Row],[Clave de Contrato]],TblTiposContrato13[],4,0)</f>
        <v>#N/A</v>
      </c>
      <c r="CN1295" s="141" t="str">
        <f aca="false">VLOOKUP(DATOS_[[#This Row],[Edad]],CONTRATOS!TblRngEdad,2,1)</f>
        <v>20  o menos</v>
      </c>
      <c r="CO1295" s="141" t="str">
        <f aca="false">VLOOKUP(DATOS_[[#This Row],[Antigüedad]],TblRngAntg14[],2,1)</f>
        <v>0 a 1 años</v>
      </c>
    </row>
    <row r="1296" customFormat="false" ht="13.8" hidden="false" customHeight="false" outlineLevel="0" collapsed="false">
      <c r="D1296" s="128"/>
      <c r="E1296" s="129"/>
      <c r="F1296" s="129"/>
      <c r="G1296" s="129"/>
      <c r="H1296" s="130"/>
      <c r="I1296" s="131"/>
      <c r="J1296" s="128"/>
      <c r="K1296" s="132"/>
      <c r="L1296" s="132"/>
      <c r="M1296" s="133"/>
      <c r="N1296" s="133"/>
      <c r="O1296" s="133"/>
      <c r="P1296" s="129"/>
      <c r="Z1296" s="74"/>
      <c r="AA1296" s="75"/>
      <c r="AB1296" s="75"/>
      <c r="AC1296" s="129"/>
      <c r="AD1296" s="134"/>
      <c r="AE1296" s="134"/>
      <c r="AF1296" s="134"/>
      <c r="AG1296" s="134"/>
      <c r="AH1296" s="134"/>
      <c r="AI1296" s="134"/>
      <c r="AJ1296" s="134"/>
      <c r="AK1296" s="134"/>
      <c r="AL1296" s="134"/>
      <c r="AM1296" s="134"/>
      <c r="AN1296" s="134"/>
      <c r="AO1296" s="134"/>
      <c r="AP1296" s="134"/>
      <c r="AQ1296" s="134"/>
      <c r="AR1296" s="134"/>
      <c r="AS1296" s="134"/>
      <c r="AT1296" s="134"/>
      <c r="AU1296" s="134"/>
      <c r="AV1296" s="134"/>
      <c r="AW1296" s="134"/>
      <c r="AX1296" s="134"/>
      <c r="AY1296" s="134"/>
      <c r="AZ1296" s="134"/>
      <c r="BA1296" s="134"/>
      <c r="BB1296" s="134"/>
      <c r="BC1296" s="134"/>
      <c r="BD1296" s="134"/>
      <c r="BE1296" s="134"/>
      <c r="BF1296" s="134"/>
      <c r="BG1296" s="134"/>
      <c r="BH1296" s="134"/>
      <c r="BI1296" s="134"/>
      <c r="BJ1296" s="134"/>
      <c r="BK1296" s="134"/>
      <c r="BL1296" s="134"/>
      <c r="BM1296" s="135"/>
      <c r="BN1296" s="136" t="n">
        <f aca="false">+MAX($D$3,DATOS_[[#This Row],[Fecha Inicio Sit. Contract.]])</f>
        <v>0</v>
      </c>
      <c r="BO1296" s="136" t="n">
        <f aca="false">+MIN($D$4,DATOS_[[#This Row],[Fecha Fin Sit. Contract.]])</f>
        <v>0</v>
      </c>
      <c r="BP1296" s="137" t="n">
        <f aca="false">+DATOS_[[#This Row],[% de jornada]]*IF(DATOS_[[#This Row],[% jornada reducida]]="",1,DATOS_[[#This Row],[% jornada reducida]])</f>
        <v>0</v>
      </c>
      <c r="BQ1296" s="137" t="n">
        <f aca="false">+(DATOS_[[#This Row],[F.fin.cal]]-DATOS_[[#This Row],[F.ini.cal]]+1)/($D$4-$D$3+1)</f>
        <v>1</v>
      </c>
      <c r="BR1296" s="137" t="str">
        <f aca="false">IF(OR(AND(DATOS_[[#This Row],[Fecha Fin Contrato]]&lt;$D$3,DATOS_[[#This Row],[Fecha Fin Contrato]]&lt;&gt;""),DATOS_[[#This Row],[Fecha de Contratación]]&gt;$D$4),"Fuera","Dentro")</f>
        <v>Dentro</v>
      </c>
      <c r="BS1296" s="137" t="str">
        <f aca="false" t="array" ref="BS1296:BS1296">IF(MAX(IF(DATOS_[id]=DATOS_[[#This Row],[id]],DATOS_[F.fin.cal]))=DATOS_[[#This Row],[F.fin.cal]],"Sí","NO")</f>
        <v>Sí</v>
      </c>
      <c r="BT1296" s="137" t="str">
        <f aca="false">IF(AND(DATOS_[[#This Row],[% normaliz]]&lt;&gt;1,DATOS_[[#This Row],[% anualiz]]=1),"Sí","NO")</f>
        <v>Sí</v>
      </c>
      <c r="BU1296" s="137" t="str">
        <f aca="false">IF(AND(DATOS_[[#This Row],[% normaliz]]=1,DATOS_[[#This Row],[% anualiz]]&lt;&gt;1),"Sí","NO")</f>
        <v>NO</v>
      </c>
      <c r="BV1296" s="137" t="str">
        <f aca="false">IF(AND(DATOS_[[#This Row],[% normaliz]]&lt;&gt;1,DATOS_[[#This Row],[% anualiz]]&lt;&gt;1),"Sí","NO")</f>
        <v>NO</v>
      </c>
      <c r="BW1296" s="137" t="str">
        <f aca="false">+IF(DATOS_[[#This Row],[% normaliz]]*DATOS_[[#This Row],[% anualiz]]=1,"NO","Sí")</f>
        <v>Sí</v>
      </c>
      <c r="BX1296" s="138" t="e">
        <f aca="false">(DATOS_[[#This Row],[S.BASE]]*(1/DATOS_[[#This Row],[% normaliz]])*(1/DATOS_[[#This Row],[% anualiz]]))*IF(DATOS_[[#This Row],[Check Equiparado]]="Sí",1,0)</f>
        <v>#DIV/0!</v>
      </c>
      <c r="BY1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6" s="138" t="e">
        <f aca="false">+DATOS_[[#This Row],[SALARIO BASE Eq]]+DATOS_[[#This Row],[Tot COMPL.SAL Eq]]</f>
        <v>#DIV/0!</v>
      </c>
      <c r="CA1296" s="138" t="e">
        <f aca="false" t="array" ref="CA1296:CA1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6" s="138" t="e">
        <f aca="false">+DATOS_[[#This Row],[TOTAL SALARIO Eq]]+DATOS_[[#This Row],[Tot Extrasalarial Eq]]</f>
        <v>#DIV/0!</v>
      </c>
      <c r="CC1296" s="139" t="n">
        <f aca="false">DATOS_[[#This Row],[S.BASE]]</f>
        <v>0</v>
      </c>
      <c r="CD1296" s="139" t="n">
        <f aca="false">+SUM(DATOS_[[#This Row],[Conc.Sal.01]:[Conc.Sal.30]])</f>
        <v>0</v>
      </c>
      <c r="CE1296" s="139" t="n">
        <f aca="false">+DATOS_[[#This Row],[SALARIO BASE Ef]]+DATOS_[[#This Row],[Tot COMPL.SAL Ef]]</f>
        <v>0</v>
      </c>
      <c r="CF1296" s="139" t="n">
        <f aca="false">+SUM(DATOS_[[#This Row],[C.Extra.01]:[C.Extra.05]])</f>
        <v>0</v>
      </c>
      <c r="CG1296" s="139" t="n">
        <f aca="false">+DATOS_[[#This Row],[TOTAL SALARIO Ef]]+DATOS_[[#This Row],[Tot Extrasalarial Ef]]</f>
        <v>0</v>
      </c>
      <c r="CH1296" s="140" t="n">
        <f aca="false">MIN(IF(DATOS_[[#This Row],[Fecha Fin Contrato]]="",$D$4,DATOS_[[#This Row],[Fecha Fin Contrato]]),$D$4)-MAX(DATOS_[[#This Row],[Fecha de Contratación]],$D$3)+1</f>
        <v>1</v>
      </c>
      <c r="CI1296" s="141" t="str">
        <f aca="false">IF(COUNTIFS(DATOS_[id],DATOS_[[#This Row],[id]])&gt;1,DATOS_[[#This Row],[id]],"")</f>
        <v/>
      </c>
      <c r="CJ1296" s="141" t="n">
        <f aca="false">(Inicio!$G$10-DATOS_[[#This Row],[Fecha Nacimiento]])/365.25</f>
        <v>0</v>
      </c>
      <c r="CK1296" s="141" t="n">
        <f aca="false">(Inicio!$G$10-DATOS_[[#This Row],[Fecha de Antigüedad]])/365.25</f>
        <v>0</v>
      </c>
      <c r="CL1296" s="141" t="e">
        <f aca="false">+VLOOKUP(DATOS_[[#This Row],[Clave de Contrato]],TblTiposContrato13[],3,0)</f>
        <v>#N/A</v>
      </c>
      <c r="CM1296" s="141" t="e">
        <f aca="false">+VLOOKUP(DATOS_[[#This Row],[Clave de Contrato]],TblTiposContrato13[],4,0)</f>
        <v>#N/A</v>
      </c>
      <c r="CN1296" s="141" t="str">
        <f aca="false">VLOOKUP(DATOS_[[#This Row],[Edad]],CONTRATOS!TblRngEdad,2,1)</f>
        <v>20  o menos</v>
      </c>
      <c r="CO1296" s="141" t="str">
        <f aca="false">VLOOKUP(DATOS_[[#This Row],[Antigüedad]],TblRngAntg14[],2,1)</f>
        <v>0 a 1 años</v>
      </c>
    </row>
    <row r="1297" customFormat="false" ht="13.8" hidden="false" customHeight="false" outlineLevel="0" collapsed="false">
      <c r="D1297" s="128"/>
      <c r="E1297" s="129"/>
      <c r="F1297" s="129"/>
      <c r="G1297" s="129"/>
      <c r="H1297" s="130"/>
      <c r="I1297" s="131"/>
      <c r="J1297" s="128"/>
      <c r="K1297" s="132"/>
      <c r="L1297" s="132"/>
      <c r="M1297" s="133"/>
      <c r="N1297" s="133"/>
      <c r="O1297" s="133"/>
      <c r="P1297" s="129"/>
      <c r="Z1297" s="74"/>
      <c r="AA1297" s="75"/>
      <c r="AB1297" s="75"/>
      <c r="AC1297" s="129"/>
      <c r="AD1297" s="134"/>
      <c r="AE1297" s="134"/>
      <c r="AF1297" s="134"/>
      <c r="AG1297" s="134"/>
      <c r="AH1297" s="134"/>
      <c r="AI1297" s="134"/>
      <c r="AJ1297" s="134"/>
      <c r="AK1297" s="134"/>
      <c r="AL1297" s="134"/>
      <c r="AM1297" s="134"/>
      <c r="AN1297" s="134"/>
      <c r="AO1297" s="134"/>
      <c r="AP1297" s="134"/>
      <c r="AQ1297" s="134"/>
      <c r="AR1297" s="134"/>
      <c r="AS1297" s="134"/>
      <c r="AT1297" s="134"/>
      <c r="AU1297" s="134"/>
      <c r="AV1297" s="134"/>
      <c r="AW1297" s="134"/>
      <c r="AX1297" s="134"/>
      <c r="AY1297" s="134"/>
      <c r="AZ1297" s="134"/>
      <c r="BA1297" s="134"/>
      <c r="BB1297" s="134"/>
      <c r="BC1297" s="134"/>
      <c r="BD1297" s="134"/>
      <c r="BE1297" s="134"/>
      <c r="BF1297" s="134"/>
      <c r="BG1297" s="134"/>
      <c r="BH1297" s="134"/>
      <c r="BI1297" s="134"/>
      <c r="BJ1297" s="134"/>
      <c r="BK1297" s="134"/>
      <c r="BL1297" s="134"/>
      <c r="BM1297" s="135"/>
      <c r="BN1297" s="136" t="n">
        <f aca="false">+MAX($D$3,DATOS_[[#This Row],[Fecha Inicio Sit. Contract.]])</f>
        <v>0</v>
      </c>
      <c r="BO1297" s="136" t="n">
        <f aca="false">+MIN($D$4,DATOS_[[#This Row],[Fecha Fin Sit. Contract.]])</f>
        <v>0</v>
      </c>
      <c r="BP1297" s="137" t="n">
        <f aca="false">+DATOS_[[#This Row],[% de jornada]]*IF(DATOS_[[#This Row],[% jornada reducida]]="",1,DATOS_[[#This Row],[% jornada reducida]])</f>
        <v>0</v>
      </c>
      <c r="BQ1297" s="137" t="n">
        <f aca="false">+(DATOS_[[#This Row],[F.fin.cal]]-DATOS_[[#This Row],[F.ini.cal]]+1)/($D$4-$D$3+1)</f>
        <v>1</v>
      </c>
      <c r="BR1297" s="137" t="str">
        <f aca="false">IF(OR(AND(DATOS_[[#This Row],[Fecha Fin Contrato]]&lt;$D$3,DATOS_[[#This Row],[Fecha Fin Contrato]]&lt;&gt;""),DATOS_[[#This Row],[Fecha de Contratación]]&gt;$D$4),"Fuera","Dentro")</f>
        <v>Dentro</v>
      </c>
      <c r="BS1297" s="137" t="str">
        <f aca="false" t="array" ref="BS1297:BS1297">IF(MAX(IF(DATOS_[id]=DATOS_[[#This Row],[id]],DATOS_[F.fin.cal]))=DATOS_[[#This Row],[F.fin.cal]],"Sí","NO")</f>
        <v>Sí</v>
      </c>
      <c r="BT1297" s="137" t="str">
        <f aca="false">IF(AND(DATOS_[[#This Row],[% normaliz]]&lt;&gt;1,DATOS_[[#This Row],[% anualiz]]=1),"Sí","NO")</f>
        <v>Sí</v>
      </c>
      <c r="BU1297" s="137" t="str">
        <f aca="false">IF(AND(DATOS_[[#This Row],[% normaliz]]=1,DATOS_[[#This Row],[% anualiz]]&lt;&gt;1),"Sí","NO")</f>
        <v>NO</v>
      </c>
      <c r="BV1297" s="137" t="str">
        <f aca="false">IF(AND(DATOS_[[#This Row],[% normaliz]]&lt;&gt;1,DATOS_[[#This Row],[% anualiz]]&lt;&gt;1),"Sí","NO")</f>
        <v>NO</v>
      </c>
      <c r="BW1297" s="137" t="str">
        <f aca="false">+IF(DATOS_[[#This Row],[% normaliz]]*DATOS_[[#This Row],[% anualiz]]=1,"NO","Sí")</f>
        <v>Sí</v>
      </c>
      <c r="BX1297" s="138" t="e">
        <f aca="false">(DATOS_[[#This Row],[S.BASE]]*(1/DATOS_[[#This Row],[% normaliz]])*(1/DATOS_[[#This Row],[% anualiz]]))*IF(DATOS_[[#This Row],[Check Equiparado]]="Sí",1,0)</f>
        <v>#DIV/0!</v>
      </c>
      <c r="BY1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7" s="138" t="e">
        <f aca="false">+DATOS_[[#This Row],[SALARIO BASE Eq]]+DATOS_[[#This Row],[Tot COMPL.SAL Eq]]</f>
        <v>#DIV/0!</v>
      </c>
      <c r="CA1297" s="138" t="e">
        <f aca="false" t="array" ref="CA1297:CA1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7" s="138" t="e">
        <f aca="false">+DATOS_[[#This Row],[TOTAL SALARIO Eq]]+DATOS_[[#This Row],[Tot Extrasalarial Eq]]</f>
        <v>#DIV/0!</v>
      </c>
      <c r="CC1297" s="139" t="n">
        <f aca="false">DATOS_[[#This Row],[S.BASE]]</f>
        <v>0</v>
      </c>
      <c r="CD1297" s="139" t="n">
        <f aca="false">+SUM(DATOS_[[#This Row],[Conc.Sal.01]:[Conc.Sal.30]])</f>
        <v>0</v>
      </c>
      <c r="CE1297" s="139" t="n">
        <f aca="false">+DATOS_[[#This Row],[SALARIO BASE Ef]]+DATOS_[[#This Row],[Tot COMPL.SAL Ef]]</f>
        <v>0</v>
      </c>
      <c r="CF1297" s="139" t="n">
        <f aca="false">+SUM(DATOS_[[#This Row],[C.Extra.01]:[C.Extra.05]])</f>
        <v>0</v>
      </c>
      <c r="CG1297" s="139" t="n">
        <f aca="false">+DATOS_[[#This Row],[TOTAL SALARIO Ef]]+DATOS_[[#This Row],[Tot Extrasalarial Ef]]</f>
        <v>0</v>
      </c>
      <c r="CH1297" s="140" t="n">
        <f aca="false">MIN(IF(DATOS_[[#This Row],[Fecha Fin Contrato]]="",$D$4,DATOS_[[#This Row],[Fecha Fin Contrato]]),$D$4)-MAX(DATOS_[[#This Row],[Fecha de Contratación]],$D$3)+1</f>
        <v>1</v>
      </c>
      <c r="CI1297" s="141" t="str">
        <f aca="false">IF(COUNTIFS(DATOS_[id],DATOS_[[#This Row],[id]])&gt;1,DATOS_[[#This Row],[id]],"")</f>
        <v/>
      </c>
      <c r="CJ1297" s="141" t="n">
        <f aca="false">(Inicio!$G$10-DATOS_[[#This Row],[Fecha Nacimiento]])/365.25</f>
        <v>0</v>
      </c>
      <c r="CK1297" s="141" t="n">
        <f aca="false">(Inicio!$G$10-DATOS_[[#This Row],[Fecha de Antigüedad]])/365.25</f>
        <v>0</v>
      </c>
      <c r="CL1297" s="141" t="e">
        <f aca="false">+VLOOKUP(DATOS_[[#This Row],[Clave de Contrato]],TblTiposContrato13[],3,0)</f>
        <v>#N/A</v>
      </c>
      <c r="CM1297" s="141" t="e">
        <f aca="false">+VLOOKUP(DATOS_[[#This Row],[Clave de Contrato]],TblTiposContrato13[],4,0)</f>
        <v>#N/A</v>
      </c>
      <c r="CN1297" s="141" t="str">
        <f aca="false">VLOOKUP(DATOS_[[#This Row],[Edad]],CONTRATOS!TblRngEdad,2,1)</f>
        <v>20  o menos</v>
      </c>
      <c r="CO1297" s="141" t="str">
        <f aca="false">VLOOKUP(DATOS_[[#This Row],[Antigüedad]],TblRngAntg14[],2,1)</f>
        <v>0 a 1 años</v>
      </c>
    </row>
    <row r="1298" customFormat="false" ht="13.8" hidden="false" customHeight="false" outlineLevel="0" collapsed="false">
      <c r="D1298" s="128"/>
      <c r="E1298" s="129"/>
      <c r="F1298" s="129"/>
      <c r="G1298" s="129"/>
      <c r="H1298" s="130"/>
      <c r="I1298" s="131"/>
      <c r="J1298" s="128"/>
      <c r="K1298" s="132"/>
      <c r="L1298" s="132"/>
      <c r="M1298" s="133"/>
      <c r="N1298" s="133"/>
      <c r="O1298" s="133"/>
      <c r="P1298" s="129"/>
      <c r="Z1298" s="74"/>
      <c r="AA1298" s="75"/>
      <c r="AB1298" s="75"/>
      <c r="AC1298" s="129"/>
      <c r="AD1298" s="134"/>
      <c r="AE1298" s="134"/>
      <c r="AF1298" s="134"/>
      <c r="AG1298" s="134"/>
      <c r="AH1298" s="134"/>
      <c r="AI1298" s="134"/>
      <c r="AJ1298" s="134"/>
      <c r="AK1298" s="134"/>
      <c r="AL1298" s="134"/>
      <c r="AM1298" s="134"/>
      <c r="AN1298" s="134"/>
      <c r="AO1298" s="134"/>
      <c r="AP1298" s="134"/>
      <c r="AQ1298" s="134"/>
      <c r="AR1298" s="134"/>
      <c r="AS1298" s="134"/>
      <c r="AT1298" s="134"/>
      <c r="AU1298" s="134"/>
      <c r="AV1298" s="134"/>
      <c r="AW1298" s="134"/>
      <c r="AX1298" s="134"/>
      <c r="AY1298" s="134"/>
      <c r="AZ1298" s="134"/>
      <c r="BA1298" s="134"/>
      <c r="BB1298" s="134"/>
      <c r="BC1298" s="134"/>
      <c r="BD1298" s="134"/>
      <c r="BE1298" s="134"/>
      <c r="BF1298" s="134"/>
      <c r="BG1298" s="134"/>
      <c r="BH1298" s="134"/>
      <c r="BI1298" s="134"/>
      <c r="BJ1298" s="134"/>
      <c r="BK1298" s="134"/>
      <c r="BL1298" s="134"/>
      <c r="BM1298" s="135"/>
      <c r="BN1298" s="136" t="n">
        <f aca="false">+MAX($D$3,DATOS_[[#This Row],[Fecha Inicio Sit. Contract.]])</f>
        <v>0</v>
      </c>
      <c r="BO1298" s="136" t="n">
        <f aca="false">+MIN($D$4,DATOS_[[#This Row],[Fecha Fin Sit. Contract.]])</f>
        <v>0</v>
      </c>
      <c r="BP1298" s="137" t="n">
        <f aca="false">+DATOS_[[#This Row],[% de jornada]]*IF(DATOS_[[#This Row],[% jornada reducida]]="",1,DATOS_[[#This Row],[% jornada reducida]])</f>
        <v>0</v>
      </c>
      <c r="BQ1298" s="137" t="n">
        <f aca="false">+(DATOS_[[#This Row],[F.fin.cal]]-DATOS_[[#This Row],[F.ini.cal]]+1)/($D$4-$D$3+1)</f>
        <v>1</v>
      </c>
      <c r="BR1298" s="137" t="str">
        <f aca="false">IF(OR(AND(DATOS_[[#This Row],[Fecha Fin Contrato]]&lt;$D$3,DATOS_[[#This Row],[Fecha Fin Contrato]]&lt;&gt;""),DATOS_[[#This Row],[Fecha de Contratación]]&gt;$D$4),"Fuera","Dentro")</f>
        <v>Dentro</v>
      </c>
      <c r="BS1298" s="137" t="str">
        <f aca="false" t="array" ref="BS1298:BS1298">IF(MAX(IF(DATOS_[id]=DATOS_[[#This Row],[id]],DATOS_[F.fin.cal]))=DATOS_[[#This Row],[F.fin.cal]],"Sí","NO")</f>
        <v>Sí</v>
      </c>
      <c r="BT1298" s="137" t="str">
        <f aca="false">IF(AND(DATOS_[[#This Row],[% normaliz]]&lt;&gt;1,DATOS_[[#This Row],[% anualiz]]=1),"Sí","NO")</f>
        <v>Sí</v>
      </c>
      <c r="BU1298" s="137" t="str">
        <f aca="false">IF(AND(DATOS_[[#This Row],[% normaliz]]=1,DATOS_[[#This Row],[% anualiz]]&lt;&gt;1),"Sí","NO")</f>
        <v>NO</v>
      </c>
      <c r="BV1298" s="137" t="str">
        <f aca="false">IF(AND(DATOS_[[#This Row],[% normaliz]]&lt;&gt;1,DATOS_[[#This Row],[% anualiz]]&lt;&gt;1),"Sí","NO")</f>
        <v>NO</v>
      </c>
      <c r="BW1298" s="137" t="str">
        <f aca="false">+IF(DATOS_[[#This Row],[% normaliz]]*DATOS_[[#This Row],[% anualiz]]=1,"NO","Sí")</f>
        <v>Sí</v>
      </c>
      <c r="BX1298" s="138" t="e">
        <f aca="false">(DATOS_[[#This Row],[S.BASE]]*(1/DATOS_[[#This Row],[% normaliz]])*(1/DATOS_[[#This Row],[% anualiz]]))*IF(DATOS_[[#This Row],[Check Equiparado]]="Sí",1,0)</f>
        <v>#DIV/0!</v>
      </c>
      <c r="BY1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8" s="138" t="e">
        <f aca="false">+DATOS_[[#This Row],[SALARIO BASE Eq]]+DATOS_[[#This Row],[Tot COMPL.SAL Eq]]</f>
        <v>#DIV/0!</v>
      </c>
      <c r="CA1298" s="138" t="e">
        <f aca="false" t="array" ref="CA1298:CA1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8" s="138" t="e">
        <f aca="false">+DATOS_[[#This Row],[TOTAL SALARIO Eq]]+DATOS_[[#This Row],[Tot Extrasalarial Eq]]</f>
        <v>#DIV/0!</v>
      </c>
      <c r="CC1298" s="139" t="n">
        <f aca="false">DATOS_[[#This Row],[S.BASE]]</f>
        <v>0</v>
      </c>
      <c r="CD1298" s="139" t="n">
        <f aca="false">+SUM(DATOS_[[#This Row],[Conc.Sal.01]:[Conc.Sal.30]])</f>
        <v>0</v>
      </c>
      <c r="CE1298" s="139" t="n">
        <f aca="false">+DATOS_[[#This Row],[SALARIO BASE Ef]]+DATOS_[[#This Row],[Tot COMPL.SAL Ef]]</f>
        <v>0</v>
      </c>
      <c r="CF1298" s="139" t="n">
        <f aca="false">+SUM(DATOS_[[#This Row],[C.Extra.01]:[C.Extra.05]])</f>
        <v>0</v>
      </c>
      <c r="CG1298" s="139" t="n">
        <f aca="false">+DATOS_[[#This Row],[TOTAL SALARIO Ef]]+DATOS_[[#This Row],[Tot Extrasalarial Ef]]</f>
        <v>0</v>
      </c>
      <c r="CH1298" s="140" t="n">
        <f aca="false">MIN(IF(DATOS_[[#This Row],[Fecha Fin Contrato]]="",$D$4,DATOS_[[#This Row],[Fecha Fin Contrato]]),$D$4)-MAX(DATOS_[[#This Row],[Fecha de Contratación]],$D$3)+1</f>
        <v>1</v>
      </c>
      <c r="CI1298" s="141" t="str">
        <f aca="false">IF(COUNTIFS(DATOS_[id],DATOS_[[#This Row],[id]])&gt;1,DATOS_[[#This Row],[id]],"")</f>
        <v/>
      </c>
      <c r="CJ1298" s="141" t="n">
        <f aca="false">(Inicio!$G$10-DATOS_[[#This Row],[Fecha Nacimiento]])/365.25</f>
        <v>0</v>
      </c>
      <c r="CK1298" s="141" t="n">
        <f aca="false">(Inicio!$G$10-DATOS_[[#This Row],[Fecha de Antigüedad]])/365.25</f>
        <v>0</v>
      </c>
      <c r="CL1298" s="141" t="e">
        <f aca="false">+VLOOKUP(DATOS_[[#This Row],[Clave de Contrato]],TblTiposContrato13[],3,0)</f>
        <v>#N/A</v>
      </c>
      <c r="CM1298" s="141" t="e">
        <f aca="false">+VLOOKUP(DATOS_[[#This Row],[Clave de Contrato]],TblTiposContrato13[],4,0)</f>
        <v>#N/A</v>
      </c>
      <c r="CN1298" s="141" t="str">
        <f aca="false">VLOOKUP(DATOS_[[#This Row],[Edad]],CONTRATOS!TblRngEdad,2,1)</f>
        <v>20  o menos</v>
      </c>
      <c r="CO1298" s="141" t="str">
        <f aca="false">VLOOKUP(DATOS_[[#This Row],[Antigüedad]],TblRngAntg14[],2,1)</f>
        <v>0 a 1 años</v>
      </c>
    </row>
    <row r="1299" customFormat="false" ht="13.8" hidden="false" customHeight="false" outlineLevel="0" collapsed="false">
      <c r="D1299" s="128"/>
      <c r="E1299" s="129"/>
      <c r="F1299" s="129"/>
      <c r="G1299" s="129"/>
      <c r="H1299" s="130"/>
      <c r="I1299" s="131"/>
      <c r="J1299" s="128"/>
      <c r="K1299" s="132"/>
      <c r="L1299" s="132"/>
      <c r="M1299" s="133"/>
      <c r="N1299" s="133"/>
      <c r="O1299" s="133"/>
      <c r="P1299" s="129"/>
      <c r="Z1299" s="74"/>
      <c r="AA1299" s="75"/>
      <c r="AB1299" s="75"/>
      <c r="AC1299" s="129"/>
      <c r="AD1299" s="134"/>
      <c r="AE1299" s="134"/>
      <c r="AF1299" s="134"/>
      <c r="AG1299" s="134"/>
      <c r="AH1299" s="134"/>
      <c r="AI1299" s="134"/>
      <c r="AJ1299" s="134"/>
      <c r="AK1299" s="134"/>
      <c r="AL1299" s="134"/>
      <c r="AM1299" s="134"/>
      <c r="AN1299" s="134"/>
      <c r="AO1299" s="134"/>
      <c r="AP1299" s="134"/>
      <c r="AQ1299" s="134"/>
      <c r="AR1299" s="134"/>
      <c r="AS1299" s="134"/>
      <c r="AT1299" s="134"/>
      <c r="AU1299" s="134"/>
      <c r="AV1299" s="134"/>
      <c r="AW1299" s="134"/>
      <c r="AX1299" s="134"/>
      <c r="AY1299" s="134"/>
      <c r="AZ1299" s="134"/>
      <c r="BA1299" s="134"/>
      <c r="BB1299" s="134"/>
      <c r="BC1299" s="134"/>
      <c r="BD1299" s="134"/>
      <c r="BE1299" s="134"/>
      <c r="BF1299" s="134"/>
      <c r="BG1299" s="134"/>
      <c r="BH1299" s="134"/>
      <c r="BI1299" s="134"/>
      <c r="BJ1299" s="134"/>
      <c r="BK1299" s="134"/>
      <c r="BL1299" s="134"/>
      <c r="BM1299" s="135"/>
      <c r="BN1299" s="136" t="n">
        <f aca="false">+MAX($D$3,DATOS_[[#This Row],[Fecha Inicio Sit. Contract.]])</f>
        <v>0</v>
      </c>
      <c r="BO1299" s="136" t="n">
        <f aca="false">+MIN($D$4,DATOS_[[#This Row],[Fecha Fin Sit. Contract.]])</f>
        <v>0</v>
      </c>
      <c r="BP1299" s="137" t="n">
        <f aca="false">+DATOS_[[#This Row],[% de jornada]]*IF(DATOS_[[#This Row],[% jornada reducida]]="",1,DATOS_[[#This Row],[% jornada reducida]])</f>
        <v>0</v>
      </c>
      <c r="BQ1299" s="137" t="n">
        <f aca="false">+(DATOS_[[#This Row],[F.fin.cal]]-DATOS_[[#This Row],[F.ini.cal]]+1)/($D$4-$D$3+1)</f>
        <v>1</v>
      </c>
      <c r="BR1299" s="137" t="str">
        <f aca="false">IF(OR(AND(DATOS_[[#This Row],[Fecha Fin Contrato]]&lt;$D$3,DATOS_[[#This Row],[Fecha Fin Contrato]]&lt;&gt;""),DATOS_[[#This Row],[Fecha de Contratación]]&gt;$D$4),"Fuera","Dentro")</f>
        <v>Dentro</v>
      </c>
      <c r="BS1299" s="137" t="str">
        <f aca="false" t="array" ref="BS1299:BS1299">IF(MAX(IF(DATOS_[id]=DATOS_[[#This Row],[id]],DATOS_[F.fin.cal]))=DATOS_[[#This Row],[F.fin.cal]],"Sí","NO")</f>
        <v>Sí</v>
      </c>
      <c r="BT1299" s="137" t="str">
        <f aca="false">IF(AND(DATOS_[[#This Row],[% normaliz]]&lt;&gt;1,DATOS_[[#This Row],[% anualiz]]=1),"Sí","NO")</f>
        <v>Sí</v>
      </c>
      <c r="BU1299" s="137" t="str">
        <f aca="false">IF(AND(DATOS_[[#This Row],[% normaliz]]=1,DATOS_[[#This Row],[% anualiz]]&lt;&gt;1),"Sí","NO")</f>
        <v>NO</v>
      </c>
      <c r="BV1299" s="137" t="str">
        <f aca="false">IF(AND(DATOS_[[#This Row],[% normaliz]]&lt;&gt;1,DATOS_[[#This Row],[% anualiz]]&lt;&gt;1),"Sí","NO")</f>
        <v>NO</v>
      </c>
      <c r="BW1299" s="137" t="str">
        <f aca="false">+IF(DATOS_[[#This Row],[% normaliz]]*DATOS_[[#This Row],[% anualiz]]=1,"NO","Sí")</f>
        <v>Sí</v>
      </c>
      <c r="BX1299" s="138" t="e">
        <f aca="false">(DATOS_[[#This Row],[S.BASE]]*(1/DATOS_[[#This Row],[% normaliz]])*(1/DATOS_[[#This Row],[% anualiz]]))*IF(DATOS_[[#This Row],[Check Equiparado]]="Sí",1,0)</f>
        <v>#DIV/0!</v>
      </c>
      <c r="BY1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9" s="138" t="e">
        <f aca="false">+DATOS_[[#This Row],[SALARIO BASE Eq]]+DATOS_[[#This Row],[Tot COMPL.SAL Eq]]</f>
        <v>#DIV/0!</v>
      </c>
      <c r="CA1299" s="138" t="e">
        <f aca="false" t="array" ref="CA1299:CA1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9" s="138" t="e">
        <f aca="false">+DATOS_[[#This Row],[TOTAL SALARIO Eq]]+DATOS_[[#This Row],[Tot Extrasalarial Eq]]</f>
        <v>#DIV/0!</v>
      </c>
      <c r="CC1299" s="139" t="n">
        <f aca="false">DATOS_[[#This Row],[S.BASE]]</f>
        <v>0</v>
      </c>
      <c r="CD1299" s="139" t="n">
        <f aca="false">+SUM(DATOS_[[#This Row],[Conc.Sal.01]:[Conc.Sal.30]])</f>
        <v>0</v>
      </c>
      <c r="CE1299" s="139" t="n">
        <f aca="false">+DATOS_[[#This Row],[SALARIO BASE Ef]]+DATOS_[[#This Row],[Tot COMPL.SAL Ef]]</f>
        <v>0</v>
      </c>
      <c r="CF1299" s="139" t="n">
        <f aca="false">+SUM(DATOS_[[#This Row],[C.Extra.01]:[C.Extra.05]])</f>
        <v>0</v>
      </c>
      <c r="CG1299" s="139" t="n">
        <f aca="false">+DATOS_[[#This Row],[TOTAL SALARIO Ef]]+DATOS_[[#This Row],[Tot Extrasalarial Ef]]</f>
        <v>0</v>
      </c>
      <c r="CH1299" s="140" t="n">
        <f aca="false">MIN(IF(DATOS_[[#This Row],[Fecha Fin Contrato]]="",$D$4,DATOS_[[#This Row],[Fecha Fin Contrato]]),$D$4)-MAX(DATOS_[[#This Row],[Fecha de Contratación]],$D$3)+1</f>
        <v>1</v>
      </c>
      <c r="CI1299" s="141" t="str">
        <f aca="false">IF(COUNTIFS(DATOS_[id],DATOS_[[#This Row],[id]])&gt;1,DATOS_[[#This Row],[id]],"")</f>
        <v/>
      </c>
      <c r="CJ1299" s="141" t="n">
        <f aca="false">(Inicio!$G$10-DATOS_[[#This Row],[Fecha Nacimiento]])/365.25</f>
        <v>0</v>
      </c>
      <c r="CK1299" s="141" t="n">
        <f aca="false">(Inicio!$G$10-DATOS_[[#This Row],[Fecha de Antigüedad]])/365.25</f>
        <v>0</v>
      </c>
      <c r="CL1299" s="141" t="e">
        <f aca="false">+VLOOKUP(DATOS_[[#This Row],[Clave de Contrato]],TblTiposContrato13[],3,0)</f>
        <v>#N/A</v>
      </c>
      <c r="CM1299" s="141" t="e">
        <f aca="false">+VLOOKUP(DATOS_[[#This Row],[Clave de Contrato]],TblTiposContrato13[],4,0)</f>
        <v>#N/A</v>
      </c>
      <c r="CN1299" s="141" t="str">
        <f aca="false">VLOOKUP(DATOS_[[#This Row],[Edad]],CONTRATOS!TblRngEdad,2,1)</f>
        <v>20  o menos</v>
      </c>
      <c r="CO1299" s="141" t="str">
        <f aca="false">VLOOKUP(DATOS_[[#This Row],[Antigüedad]],TblRngAntg14[],2,1)</f>
        <v>0 a 1 años</v>
      </c>
    </row>
    <row r="1300" customFormat="false" ht="13.8" hidden="false" customHeight="false" outlineLevel="0" collapsed="false">
      <c r="D1300" s="128"/>
      <c r="E1300" s="129"/>
      <c r="F1300" s="129"/>
      <c r="G1300" s="129"/>
      <c r="H1300" s="130"/>
      <c r="I1300" s="131"/>
      <c r="J1300" s="128"/>
      <c r="K1300" s="132"/>
      <c r="L1300" s="132"/>
      <c r="M1300" s="133"/>
      <c r="N1300" s="133"/>
      <c r="O1300" s="133"/>
      <c r="P1300" s="129"/>
      <c r="Z1300" s="74"/>
      <c r="AA1300" s="75"/>
      <c r="AB1300" s="75"/>
      <c r="AC1300" s="129"/>
      <c r="AD1300" s="134"/>
      <c r="AE1300" s="134"/>
      <c r="AF1300" s="134"/>
      <c r="AG1300" s="134"/>
      <c r="AH1300" s="134"/>
      <c r="AI1300" s="134"/>
      <c r="AJ1300" s="134"/>
      <c r="AK1300" s="134"/>
      <c r="AL1300" s="134"/>
      <c r="AM1300" s="134"/>
      <c r="AN1300" s="134"/>
      <c r="AO1300" s="134"/>
      <c r="AP1300" s="134"/>
      <c r="AQ1300" s="134"/>
      <c r="AR1300" s="134"/>
      <c r="AS1300" s="134"/>
      <c r="AT1300" s="134"/>
      <c r="AU1300" s="134"/>
      <c r="AV1300" s="134"/>
      <c r="AW1300" s="134"/>
      <c r="AX1300" s="134"/>
      <c r="AY1300" s="134"/>
      <c r="AZ1300" s="134"/>
      <c r="BA1300" s="134"/>
      <c r="BB1300" s="134"/>
      <c r="BC1300" s="134"/>
      <c r="BD1300" s="134"/>
      <c r="BE1300" s="134"/>
      <c r="BF1300" s="134"/>
      <c r="BG1300" s="134"/>
      <c r="BH1300" s="134"/>
      <c r="BI1300" s="134"/>
      <c r="BJ1300" s="134"/>
      <c r="BK1300" s="134"/>
      <c r="BL1300" s="134"/>
      <c r="BM1300" s="135"/>
      <c r="BN1300" s="136" t="n">
        <f aca="false">+MAX($D$3,DATOS_[[#This Row],[Fecha Inicio Sit. Contract.]])</f>
        <v>0</v>
      </c>
      <c r="BO1300" s="136" t="n">
        <f aca="false">+MIN($D$4,DATOS_[[#This Row],[Fecha Fin Sit. Contract.]])</f>
        <v>0</v>
      </c>
      <c r="BP1300" s="137" t="n">
        <f aca="false">+DATOS_[[#This Row],[% de jornada]]*IF(DATOS_[[#This Row],[% jornada reducida]]="",1,DATOS_[[#This Row],[% jornada reducida]])</f>
        <v>0</v>
      </c>
      <c r="BQ1300" s="137" t="n">
        <f aca="false">+(DATOS_[[#This Row],[F.fin.cal]]-DATOS_[[#This Row],[F.ini.cal]]+1)/($D$4-$D$3+1)</f>
        <v>1</v>
      </c>
      <c r="BR1300" s="137" t="str">
        <f aca="false">IF(OR(AND(DATOS_[[#This Row],[Fecha Fin Contrato]]&lt;$D$3,DATOS_[[#This Row],[Fecha Fin Contrato]]&lt;&gt;""),DATOS_[[#This Row],[Fecha de Contratación]]&gt;$D$4),"Fuera","Dentro")</f>
        <v>Dentro</v>
      </c>
      <c r="BS1300" s="137" t="str">
        <f aca="false" t="array" ref="BS1300:BS1300">IF(MAX(IF(DATOS_[id]=DATOS_[[#This Row],[id]],DATOS_[F.fin.cal]))=DATOS_[[#This Row],[F.fin.cal]],"Sí","NO")</f>
        <v>Sí</v>
      </c>
      <c r="BT1300" s="137" t="str">
        <f aca="false">IF(AND(DATOS_[[#This Row],[% normaliz]]&lt;&gt;1,DATOS_[[#This Row],[% anualiz]]=1),"Sí","NO")</f>
        <v>Sí</v>
      </c>
      <c r="BU1300" s="137" t="str">
        <f aca="false">IF(AND(DATOS_[[#This Row],[% normaliz]]=1,DATOS_[[#This Row],[% anualiz]]&lt;&gt;1),"Sí","NO")</f>
        <v>NO</v>
      </c>
      <c r="BV1300" s="137" t="str">
        <f aca="false">IF(AND(DATOS_[[#This Row],[% normaliz]]&lt;&gt;1,DATOS_[[#This Row],[% anualiz]]&lt;&gt;1),"Sí","NO")</f>
        <v>NO</v>
      </c>
      <c r="BW1300" s="137" t="str">
        <f aca="false">+IF(DATOS_[[#This Row],[% normaliz]]*DATOS_[[#This Row],[% anualiz]]=1,"NO","Sí")</f>
        <v>Sí</v>
      </c>
      <c r="BX1300" s="138" t="e">
        <f aca="false">(DATOS_[[#This Row],[S.BASE]]*(1/DATOS_[[#This Row],[% normaliz]])*(1/DATOS_[[#This Row],[% anualiz]]))*IF(DATOS_[[#This Row],[Check Equiparado]]="Sí",1,0)</f>
        <v>#DIV/0!</v>
      </c>
      <c r="BY1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0" s="138" t="e">
        <f aca="false">+DATOS_[[#This Row],[SALARIO BASE Eq]]+DATOS_[[#This Row],[Tot COMPL.SAL Eq]]</f>
        <v>#DIV/0!</v>
      </c>
      <c r="CA1300" s="138" t="e">
        <f aca="false" t="array" ref="CA1300:CA1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0" s="138" t="e">
        <f aca="false">+DATOS_[[#This Row],[TOTAL SALARIO Eq]]+DATOS_[[#This Row],[Tot Extrasalarial Eq]]</f>
        <v>#DIV/0!</v>
      </c>
      <c r="CC1300" s="139" t="n">
        <f aca="false">DATOS_[[#This Row],[S.BASE]]</f>
        <v>0</v>
      </c>
      <c r="CD1300" s="139" t="n">
        <f aca="false">+SUM(DATOS_[[#This Row],[Conc.Sal.01]:[Conc.Sal.30]])</f>
        <v>0</v>
      </c>
      <c r="CE1300" s="139" t="n">
        <f aca="false">+DATOS_[[#This Row],[SALARIO BASE Ef]]+DATOS_[[#This Row],[Tot COMPL.SAL Ef]]</f>
        <v>0</v>
      </c>
      <c r="CF1300" s="139" t="n">
        <f aca="false">+SUM(DATOS_[[#This Row],[C.Extra.01]:[C.Extra.05]])</f>
        <v>0</v>
      </c>
      <c r="CG1300" s="139" t="n">
        <f aca="false">+DATOS_[[#This Row],[TOTAL SALARIO Ef]]+DATOS_[[#This Row],[Tot Extrasalarial Ef]]</f>
        <v>0</v>
      </c>
      <c r="CH1300" s="140" t="n">
        <f aca="false">MIN(IF(DATOS_[[#This Row],[Fecha Fin Contrato]]="",$D$4,DATOS_[[#This Row],[Fecha Fin Contrato]]),$D$4)-MAX(DATOS_[[#This Row],[Fecha de Contratación]],$D$3)+1</f>
        <v>1</v>
      </c>
      <c r="CI1300" s="141" t="str">
        <f aca="false">IF(COUNTIFS(DATOS_[id],DATOS_[[#This Row],[id]])&gt;1,DATOS_[[#This Row],[id]],"")</f>
        <v/>
      </c>
      <c r="CJ1300" s="141" t="n">
        <f aca="false">(Inicio!$G$10-DATOS_[[#This Row],[Fecha Nacimiento]])/365.25</f>
        <v>0</v>
      </c>
      <c r="CK1300" s="141" t="n">
        <f aca="false">(Inicio!$G$10-DATOS_[[#This Row],[Fecha de Antigüedad]])/365.25</f>
        <v>0</v>
      </c>
      <c r="CL1300" s="141" t="e">
        <f aca="false">+VLOOKUP(DATOS_[[#This Row],[Clave de Contrato]],TblTiposContrato13[],3,0)</f>
        <v>#N/A</v>
      </c>
      <c r="CM1300" s="141" t="e">
        <f aca="false">+VLOOKUP(DATOS_[[#This Row],[Clave de Contrato]],TblTiposContrato13[],4,0)</f>
        <v>#N/A</v>
      </c>
      <c r="CN1300" s="141" t="str">
        <f aca="false">VLOOKUP(DATOS_[[#This Row],[Edad]],CONTRATOS!TblRngEdad,2,1)</f>
        <v>20  o menos</v>
      </c>
      <c r="CO1300" s="141" t="str">
        <f aca="false">VLOOKUP(DATOS_[[#This Row],[Antigüedad]],TblRngAntg14[],2,1)</f>
        <v>0 a 1 años</v>
      </c>
    </row>
    <row r="1301" customFormat="false" ht="13.8" hidden="false" customHeight="false" outlineLevel="0" collapsed="false">
      <c r="D1301" s="128"/>
      <c r="E1301" s="129"/>
      <c r="F1301" s="129"/>
      <c r="G1301" s="129"/>
      <c r="H1301" s="130"/>
      <c r="I1301" s="131"/>
      <c r="J1301" s="128"/>
      <c r="K1301" s="132"/>
      <c r="L1301" s="132"/>
      <c r="M1301" s="133"/>
      <c r="N1301" s="133"/>
      <c r="O1301" s="133"/>
      <c r="P1301" s="129"/>
      <c r="Z1301" s="74"/>
      <c r="AA1301" s="75"/>
      <c r="AB1301" s="75"/>
      <c r="AC1301" s="129"/>
      <c r="AD1301" s="134"/>
      <c r="AE1301" s="134"/>
      <c r="AF1301" s="134"/>
      <c r="AG1301" s="134"/>
      <c r="AH1301" s="134"/>
      <c r="AI1301" s="134"/>
      <c r="AJ1301" s="134"/>
      <c r="AK1301" s="134"/>
      <c r="AL1301" s="134"/>
      <c r="AM1301" s="134"/>
      <c r="AN1301" s="134"/>
      <c r="AO1301" s="134"/>
      <c r="AP1301" s="134"/>
      <c r="AQ1301" s="134"/>
      <c r="AR1301" s="134"/>
      <c r="AS1301" s="134"/>
      <c r="AT1301" s="134"/>
      <c r="AU1301" s="134"/>
      <c r="AV1301" s="134"/>
      <c r="AW1301" s="134"/>
      <c r="AX1301" s="134"/>
      <c r="AY1301" s="134"/>
      <c r="AZ1301" s="134"/>
      <c r="BA1301" s="134"/>
      <c r="BB1301" s="134"/>
      <c r="BC1301" s="134"/>
      <c r="BD1301" s="134"/>
      <c r="BE1301" s="134"/>
      <c r="BF1301" s="134"/>
      <c r="BG1301" s="134"/>
      <c r="BH1301" s="134"/>
      <c r="BI1301" s="134"/>
      <c r="BJ1301" s="134"/>
      <c r="BK1301" s="134"/>
      <c r="BL1301" s="134"/>
      <c r="BM1301" s="135"/>
      <c r="BN1301" s="136" t="n">
        <f aca="false">+MAX($D$3,DATOS_[[#This Row],[Fecha Inicio Sit. Contract.]])</f>
        <v>0</v>
      </c>
      <c r="BO1301" s="136" t="n">
        <f aca="false">+MIN($D$4,DATOS_[[#This Row],[Fecha Fin Sit. Contract.]])</f>
        <v>0</v>
      </c>
      <c r="BP1301" s="137" t="n">
        <f aca="false">+DATOS_[[#This Row],[% de jornada]]*IF(DATOS_[[#This Row],[% jornada reducida]]="",1,DATOS_[[#This Row],[% jornada reducida]])</f>
        <v>0</v>
      </c>
      <c r="BQ1301" s="137" t="n">
        <f aca="false">+(DATOS_[[#This Row],[F.fin.cal]]-DATOS_[[#This Row],[F.ini.cal]]+1)/($D$4-$D$3+1)</f>
        <v>1</v>
      </c>
      <c r="BR1301" s="137" t="str">
        <f aca="false">IF(OR(AND(DATOS_[[#This Row],[Fecha Fin Contrato]]&lt;$D$3,DATOS_[[#This Row],[Fecha Fin Contrato]]&lt;&gt;""),DATOS_[[#This Row],[Fecha de Contratación]]&gt;$D$4),"Fuera","Dentro")</f>
        <v>Dentro</v>
      </c>
      <c r="BS1301" s="137" t="str">
        <f aca="false" t="array" ref="BS1301:BS1301">IF(MAX(IF(DATOS_[id]=DATOS_[[#This Row],[id]],DATOS_[F.fin.cal]))=DATOS_[[#This Row],[F.fin.cal]],"Sí","NO")</f>
        <v>Sí</v>
      </c>
      <c r="BT1301" s="137" t="str">
        <f aca="false">IF(AND(DATOS_[[#This Row],[% normaliz]]&lt;&gt;1,DATOS_[[#This Row],[% anualiz]]=1),"Sí","NO")</f>
        <v>Sí</v>
      </c>
      <c r="BU1301" s="137" t="str">
        <f aca="false">IF(AND(DATOS_[[#This Row],[% normaliz]]=1,DATOS_[[#This Row],[% anualiz]]&lt;&gt;1),"Sí","NO")</f>
        <v>NO</v>
      </c>
      <c r="BV1301" s="137" t="str">
        <f aca="false">IF(AND(DATOS_[[#This Row],[% normaliz]]&lt;&gt;1,DATOS_[[#This Row],[% anualiz]]&lt;&gt;1),"Sí","NO")</f>
        <v>NO</v>
      </c>
      <c r="BW1301" s="137" t="str">
        <f aca="false">+IF(DATOS_[[#This Row],[% normaliz]]*DATOS_[[#This Row],[% anualiz]]=1,"NO","Sí")</f>
        <v>Sí</v>
      </c>
      <c r="BX1301" s="138" t="e">
        <f aca="false">(DATOS_[[#This Row],[S.BASE]]*(1/DATOS_[[#This Row],[% normaliz]])*(1/DATOS_[[#This Row],[% anualiz]]))*IF(DATOS_[[#This Row],[Check Equiparado]]="Sí",1,0)</f>
        <v>#DIV/0!</v>
      </c>
      <c r="BY1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1" s="138" t="e">
        <f aca="false">+DATOS_[[#This Row],[SALARIO BASE Eq]]+DATOS_[[#This Row],[Tot COMPL.SAL Eq]]</f>
        <v>#DIV/0!</v>
      </c>
      <c r="CA1301" s="138" t="e">
        <f aca="false" t="array" ref="CA1301:CA1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1" s="138" t="e">
        <f aca="false">+DATOS_[[#This Row],[TOTAL SALARIO Eq]]+DATOS_[[#This Row],[Tot Extrasalarial Eq]]</f>
        <v>#DIV/0!</v>
      </c>
      <c r="CC1301" s="139" t="n">
        <f aca="false">DATOS_[[#This Row],[S.BASE]]</f>
        <v>0</v>
      </c>
      <c r="CD1301" s="139" t="n">
        <f aca="false">+SUM(DATOS_[[#This Row],[Conc.Sal.01]:[Conc.Sal.30]])</f>
        <v>0</v>
      </c>
      <c r="CE1301" s="139" t="n">
        <f aca="false">+DATOS_[[#This Row],[SALARIO BASE Ef]]+DATOS_[[#This Row],[Tot COMPL.SAL Ef]]</f>
        <v>0</v>
      </c>
      <c r="CF1301" s="139" t="n">
        <f aca="false">+SUM(DATOS_[[#This Row],[C.Extra.01]:[C.Extra.05]])</f>
        <v>0</v>
      </c>
      <c r="CG1301" s="139" t="n">
        <f aca="false">+DATOS_[[#This Row],[TOTAL SALARIO Ef]]+DATOS_[[#This Row],[Tot Extrasalarial Ef]]</f>
        <v>0</v>
      </c>
      <c r="CH1301" s="140" t="n">
        <f aca="false">MIN(IF(DATOS_[[#This Row],[Fecha Fin Contrato]]="",$D$4,DATOS_[[#This Row],[Fecha Fin Contrato]]),$D$4)-MAX(DATOS_[[#This Row],[Fecha de Contratación]],$D$3)+1</f>
        <v>1</v>
      </c>
      <c r="CI1301" s="141" t="str">
        <f aca="false">IF(COUNTIFS(DATOS_[id],DATOS_[[#This Row],[id]])&gt;1,DATOS_[[#This Row],[id]],"")</f>
        <v/>
      </c>
      <c r="CJ1301" s="141" t="n">
        <f aca="false">(Inicio!$G$10-DATOS_[[#This Row],[Fecha Nacimiento]])/365.25</f>
        <v>0</v>
      </c>
      <c r="CK1301" s="141" t="n">
        <f aca="false">(Inicio!$G$10-DATOS_[[#This Row],[Fecha de Antigüedad]])/365.25</f>
        <v>0</v>
      </c>
      <c r="CL1301" s="141" t="e">
        <f aca="false">+VLOOKUP(DATOS_[[#This Row],[Clave de Contrato]],TblTiposContrato13[],3,0)</f>
        <v>#N/A</v>
      </c>
      <c r="CM1301" s="141" t="e">
        <f aca="false">+VLOOKUP(DATOS_[[#This Row],[Clave de Contrato]],TblTiposContrato13[],4,0)</f>
        <v>#N/A</v>
      </c>
      <c r="CN1301" s="141" t="str">
        <f aca="false">VLOOKUP(DATOS_[[#This Row],[Edad]],CONTRATOS!TblRngEdad,2,1)</f>
        <v>20  o menos</v>
      </c>
      <c r="CO1301" s="141" t="str">
        <f aca="false">VLOOKUP(DATOS_[[#This Row],[Antigüedad]],TblRngAntg14[],2,1)</f>
        <v>0 a 1 años</v>
      </c>
    </row>
    <row r="1302" customFormat="false" ht="13.8" hidden="false" customHeight="false" outlineLevel="0" collapsed="false">
      <c r="D1302" s="128"/>
      <c r="E1302" s="129"/>
      <c r="F1302" s="129"/>
      <c r="G1302" s="129"/>
      <c r="H1302" s="130"/>
      <c r="I1302" s="131"/>
      <c r="J1302" s="128"/>
      <c r="K1302" s="132"/>
      <c r="L1302" s="132"/>
      <c r="M1302" s="133"/>
      <c r="N1302" s="133"/>
      <c r="O1302" s="133"/>
      <c r="P1302" s="129"/>
      <c r="Z1302" s="74"/>
      <c r="AA1302" s="75"/>
      <c r="AB1302" s="75"/>
      <c r="AC1302" s="129"/>
      <c r="AD1302" s="134"/>
      <c r="AE1302" s="134"/>
      <c r="AF1302" s="134"/>
      <c r="AG1302" s="134"/>
      <c r="AH1302" s="134"/>
      <c r="AI1302" s="134"/>
      <c r="AJ1302" s="134"/>
      <c r="AK1302" s="134"/>
      <c r="AL1302" s="134"/>
      <c r="AM1302" s="134"/>
      <c r="AN1302" s="134"/>
      <c r="AO1302" s="134"/>
      <c r="AP1302" s="134"/>
      <c r="AQ1302" s="134"/>
      <c r="AR1302" s="134"/>
      <c r="AS1302" s="134"/>
      <c r="AT1302" s="134"/>
      <c r="AU1302" s="134"/>
      <c r="AV1302" s="134"/>
      <c r="AW1302" s="134"/>
      <c r="AX1302" s="134"/>
      <c r="AY1302" s="134"/>
      <c r="AZ1302" s="134"/>
      <c r="BA1302" s="134"/>
      <c r="BB1302" s="134"/>
      <c r="BC1302" s="134"/>
      <c r="BD1302" s="134"/>
      <c r="BE1302" s="134"/>
      <c r="BF1302" s="134"/>
      <c r="BG1302" s="134"/>
      <c r="BH1302" s="134"/>
      <c r="BI1302" s="134"/>
      <c r="BJ1302" s="134"/>
      <c r="BK1302" s="134"/>
      <c r="BL1302" s="134"/>
      <c r="BM1302" s="135"/>
      <c r="BN1302" s="136" t="n">
        <f aca="false">+MAX($D$3,DATOS_[[#This Row],[Fecha Inicio Sit. Contract.]])</f>
        <v>0</v>
      </c>
      <c r="BO1302" s="136" t="n">
        <f aca="false">+MIN($D$4,DATOS_[[#This Row],[Fecha Fin Sit. Contract.]])</f>
        <v>0</v>
      </c>
      <c r="BP1302" s="137" t="n">
        <f aca="false">+DATOS_[[#This Row],[% de jornada]]*IF(DATOS_[[#This Row],[% jornada reducida]]="",1,DATOS_[[#This Row],[% jornada reducida]])</f>
        <v>0</v>
      </c>
      <c r="BQ1302" s="137" t="n">
        <f aca="false">+(DATOS_[[#This Row],[F.fin.cal]]-DATOS_[[#This Row],[F.ini.cal]]+1)/($D$4-$D$3+1)</f>
        <v>1</v>
      </c>
      <c r="BR1302" s="137" t="str">
        <f aca="false">IF(OR(AND(DATOS_[[#This Row],[Fecha Fin Contrato]]&lt;$D$3,DATOS_[[#This Row],[Fecha Fin Contrato]]&lt;&gt;""),DATOS_[[#This Row],[Fecha de Contratación]]&gt;$D$4),"Fuera","Dentro")</f>
        <v>Dentro</v>
      </c>
      <c r="BS1302" s="137" t="str">
        <f aca="false" t="array" ref="BS1302:BS1302">IF(MAX(IF(DATOS_[id]=DATOS_[[#This Row],[id]],DATOS_[F.fin.cal]))=DATOS_[[#This Row],[F.fin.cal]],"Sí","NO")</f>
        <v>Sí</v>
      </c>
      <c r="BT1302" s="137" t="str">
        <f aca="false">IF(AND(DATOS_[[#This Row],[% normaliz]]&lt;&gt;1,DATOS_[[#This Row],[% anualiz]]=1),"Sí","NO")</f>
        <v>Sí</v>
      </c>
      <c r="BU1302" s="137" t="str">
        <f aca="false">IF(AND(DATOS_[[#This Row],[% normaliz]]=1,DATOS_[[#This Row],[% anualiz]]&lt;&gt;1),"Sí","NO")</f>
        <v>NO</v>
      </c>
      <c r="BV1302" s="137" t="str">
        <f aca="false">IF(AND(DATOS_[[#This Row],[% normaliz]]&lt;&gt;1,DATOS_[[#This Row],[% anualiz]]&lt;&gt;1),"Sí","NO")</f>
        <v>NO</v>
      </c>
      <c r="BW1302" s="137" t="str">
        <f aca="false">+IF(DATOS_[[#This Row],[% normaliz]]*DATOS_[[#This Row],[% anualiz]]=1,"NO","Sí")</f>
        <v>Sí</v>
      </c>
      <c r="BX1302" s="138" t="e">
        <f aca="false">(DATOS_[[#This Row],[S.BASE]]*(1/DATOS_[[#This Row],[% normaliz]])*(1/DATOS_[[#This Row],[% anualiz]]))*IF(DATOS_[[#This Row],[Check Equiparado]]="Sí",1,0)</f>
        <v>#DIV/0!</v>
      </c>
      <c r="BY1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2" s="138" t="e">
        <f aca="false">+DATOS_[[#This Row],[SALARIO BASE Eq]]+DATOS_[[#This Row],[Tot COMPL.SAL Eq]]</f>
        <v>#DIV/0!</v>
      </c>
      <c r="CA1302" s="138" t="e">
        <f aca="false" t="array" ref="CA1302:CA1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2" s="138" t="e">
        <f aca="false">+DATOS_[[#This Row],[TOTAL SALARIO Eq]]+DATOS_[[#This Row],[Tot Extrasalarial Eq]]</f>
        <v>#DIV/0!</v>
      </c>
      <c r="CC1302" s="139" t="n">
        <f aca="false">DATOS_[[#This Row],[S.BASE]]</f>
        <v>0</v>
      </c>
      <c r="CD1302" s="139" t="n">
        <f aca="false">+SUM(DATOS_[[#This Row],[Conc.Sal.01]:[Conc.Sal.30]])</f>
        <v>0</v>
      </c>
      <c r="CE1302" s="139" t="n">
        <f aca="false">+DATOS_[[#This Row],[SALARIO BASE Ef]]+DATOS_[[#This Row],[Tot COMPL.SAL Ef]]</f>
        <v>0</v>
      </c>
      <c r="CF1302" s="139" t="n">
        <f aca="false">+SUM(DATOS_[[#This Row],[C.Extra.01]:[C.Extra.05]])</f>
        <v>0</v>
      </c>
      <c r="CG1302" s="139" t="n">
        <f aca="false">+DATOS_[[#This Row],[TOTAL SALARIO Ef]]+DATOS_[[#This Row],[Tot Extrasalarial Ef]]</f>
        <v>0</v>
      </c>
      <c r="CH1302" s="140" t="n">
        <f aca="false">MIN(IF(DATOS_[[#This Row],[Fecha Fin Contrato]]="",$D$4,DATOS_[[#This Row],[Fecha Fin Contrato]]),$D$4)-MAX(DATOS_[[#This Row],[Fecha de Contratación]],$D$3)+1</f>
        <v>1</v>
      </c>
      <c r="CI1302" s="141" t="str">
        <f aca="false">IF(COUNTIFS(DATOS_[id],DATOS_[[#This Row],[id]])&gt;1,DATOS_[[#This Row],[id]],"")</f>
        <v/>
      </c>
      <c r="CJ1302" s="141" t="n">
        <f aca="false">(Inicio!$G$10-DATOS_[[#This Row],[Fecha Nacimiento]])/365.25</f>
        <v>0</v>
      </c>
      <c r="CK1302" s="141" t="n">
        <f aca="false">(Inicio!$G$10-DATOS_[[#This Row],[Fecha de Antigüedad]])/365.25</f>
        <v>0</v>
      </c>
      <c r="CL1302" s="141" t="e">
        <f aca="false">+VLOOKUP(DATOS_[[#This Row],[Clave de Contrato]],TblTiposContrato13[],3,0)</f>
        <v>#N/A</v>
      </c>
      <c r="CM1302" s="141" t="e">
        <f aca="false">+VLOOKUP(DATOS_[[#This Row],[Clave de Contrato]],TblTiposContrato13[],4,0)</f>
        <v>#N/A</v>
      </c>
      <c r="CN1302" s="141" t="str">
        <f aca="false">VLOOKUP(DATOS_[[#This Row],[Edad]],CONTRATOS!TblRngEdad,2,1)</f>
        <v>20  o menos</v>
      </c>
      <c r="CO1302" s="141" t="str">
        <f aca="false">VLOOKUP(DATOS_[[#This Row],[Antigüedad]],TblRngAntg14[],2,1)</f>
        <v>0 a 1 años</v>
      </c>
    </row>
    <row r="1303" customFormat="false" ht="13.8" hidden="false" customHeight="false" outlineLevel="0" collapsed="false">
      <c r="D1303" s="128"/>
      <c r="E1303" s="129"/>
      <c r="F1303" s="129"/>
      <c r="G1303" s="129"/>
      <c r="H1303" s="130"/>
      <c r="I1303" s="131"/>
      <c r="J1303" s="128"/>
      <c r="K1303" s="132"/>
      <c r="L1303" s="132"/>
      <c r="M1303" s="133"/>
      <c r="N1303" s="133"/>
      <c r="O1303" s="133"/>
      <c r="P1303" s="129"/>
      <c r="Z1303" s="74"/>
      <c r="AA1303" s="75"/>
      <c r="AB1303" s="75"/>
      <c r="AC1303" s="129"/>
      <c r="AD1303" s="134"/>
      <c r="AE1303" s="134"/>
      <c r="AF1303" s="134"/>
      <c r="AG1303" s="134"/>
      <c r="AH1303" s="134"/>
      <c r="AI1303" s="134"/>
      <c r="AJ1303" s="134"/>
      <c r="AK1303" s="134"/>
      <c r="AL1303" s="134"/>
      <c r="AM1303" s="134"/>
      <c r="AN1303" s="134"/>
      <c r="AO1303" s="134"/>
      <c r="AP1303" s="134"/>
      <c r="AQ1303" s="134"/>
      <c r="AR1303" s="134"/>
      <c r="AS1303" s="134"/>
      <c r="AT1303" s="134"/>
      <c r="AU1303" s="134"/>
      <c r="AV1303" s="134"/>
      <c r="AW1303" s="134"/>
      <c r="AX1303" s="134"/>
      <c r="AY1303" s="134"/>
      <c r="AZ1303" s="134"/>
      <c r="BA1303" s="134"/>
      <c r="BB1303" s="134"/>
      <c r="BC1303" s="134"/>
      <c r="BD1303" s="134"/>
      <c r="BE1303" s="134"/>
      <c r="BF1303" s="134"/>
      <c r="BG1303" s="134"/>
      <c r="BH1303" s="134"/>
      <c r="BI1303" s="134"/>
      <c r="BJ1303" s="134"/>
      <c r="BK1303" s="134"/>
      <c r="BL1303" s="134"/>
      <c r="BM1303" s="135"/>
      <c r="BN1303" s="136" t="n">
        <f aca="false">+MAX($D$3,DATOS_[[#This Row],[Fecha Inicio Sit. Contract.]])</f>
        <v>0</v>
      </c>
      <c r="BO1303" s="136" t="n">
        <f aca="false">+MIN($D$4,DATOS_[[#This Row],[Fecha Fin Sit. Contract.]])</f>
        <v>0</v>
      </c>
      <c r="BP1303" s="137" t="n">
        <f aca="false">+DATOS_[[#This Row],[% de jornada]]*IF(DATOS_[[#This Row],[% jornada reducida]]="",1,DATOS_[[#This Row],[% jornada reducida]])</f>
        <v>0</v>
      </c>
      <c r="BQ1303" s="137" t="n">
        <f aca="false">+(DATOS_[[#This Row],[F.fin.cal]]-DATOS_[[#This Row],[F.ini.cal]]+1)/($D$4-$D$3+1)</f>
        <v>1</v>
      </c>
      <c r="BR1303" s="137" t="str">
        <f aca="false">IF(OR(AND(DATOS_[[#This Row],[Fecha Fin Contrato]]&lt;$D$3,DATOS_[[#This Row],[Fecha Fin Contrato]]&lt;&gt;""),DATOS_[[#This Row],[Fecha de Contratación]]&gt;$D$4),"Fuera","Dentro")</f>
        <v>Dentro</v>
      </c>
      <c r="BS1303" s="137" t="str">
        <f aca="false" t="array" ref="BS1303:BS1303">IF(MAX(IF(DATOS_[id]=DATOS_[[#This Row],[id]],DATOS_[F.fin.cal]))=DATOS_[[#This Row],[F.fin.cal]],"Sí","NO")</f>
        <v>Sí</v>
      </c>
      <c r="BT1303" s="137" t="str">
        <f aca="false">IF(AND(DATOS_[[#This Row],[% normaliz]]&lt;&gt;1,DATOS_[[#This Row],[% anualiz]]=1),"Sí","NO")</f>
        <v>Sí</v>
      </c>
      <c r="BU1303" s="137" t="str">
        <f aca="false">IF(AND(DATOS_[[#This Row],[% normaliz]]=1,DATOS_[[#This Row],[% anualiz]]&lt;&gt;1),"Sí","NO")</f>
        <v>NO</v>
      </c>
      <c r="BV1303" s="137" t="str">
        <f aca="false">IF(AND(DATOS_[[#This Row],[% normaliz]]&lt;&gt;1,DATOS_[[#This Row],[% anualiz]]&lt;&gt;1),"Sí","NO")</f>
        <v>NO</v>
      </c>
      <c r="BW1303" s="137" t="str">
        <f aca="false">+IF(DATOS_[[#This Row],[% normaliz]]*DATOS_[[#This Row],[% anualiz]]=1,"NO","Sí")</f>
        <v>Sí</v>
      </c>
      <c r="BX1303" s="138" t="e">
        <f aca="false">(DATOS_[[#This Row],[S.BASE]]*(1/DATOS_[[#This Row],[% normaliz]])*(1/DATOS_[[#This Row],[% anualiz]]))*IF(DATOS_[[#This Row],[Check Equiparado]]="Sí",1,0)</f>
        <v>#DIV/0!</v>
      </c>
      <c r="BY1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3" s="138" t="e">
        <f aca="false">+DATOS_[[#This Row],[SALARIO BASE Eq]]+DATOS_[[#This Row],[Tot COMPL.SAL Eq]]</f>
        <v>#DIV/0!</v>
      </c>
      <c r="CA1303" s="138" t="e">
        <f aca="false" t="array" ref="CA1303:CA1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3" s="138" t="e">
        <f aca="false">+DATOS_[[#This Row],[TOTAL SALARIO Eq]]+DATOS_[[#This Row],[Tot Extrasalarial Eq]]</f>
        <v>#DIV/0!</v>
      </c>
      <c r="CC1303" s="139" t="n">
        <f aca="false">DATOS_[[#This Row],[S.BASE]]</f>
        <v>0</v>
      </c>
      <c r="CD1303" s="139" t="n">
        <f aca="false">+SUM(DATOS_[[#This Row],[Conc.Sal.01]:[Conc.Sal.30]])</f>
        <v>0</v>
      </c>
      <c r="CE1303" s="139" t="n">
        <f aca="false">+DATOS_[[#This Row],[SALARIO BASE Ef]]+DATOS_[[#This Row],[Tot COMPL.SAL Ef]]</f>
        <v>0</v>
      </c>
      <c r="CF1303" s="139" t="n">
        <f aca="false">+SUM(DATOS_[[#This Row],[C.Extra.01]:[C.Extra.05]])</f>
        <v>0</v>
      </c>
      <c r="CG1303" s="139" t="n">
        <f aca="false">+DATOS_[[#This Row],[TOTAL SALARIO Ef]]+DATOS_[[#This Row],[Tot Extrasalarial Ef]]</f>
        <v>0</v>
      </c>
      <c r="CH1303" s="140" t="n">
        <f aca="false">MIN(IF(DATOS_[[#This Row],[Fecha Fin Contrato]]="",$D$4,DATOS_[[#This Row],[Fecha Fin Contrato]]),$D$4)-MAX(DATOS_[[#This Row],[Fecha de Contratación]],$D$3)+1</f>
        <v>1</v>
      </c>
      <c r="CI1303" s="141" t="str">
        <f aca="false">IF(COUNTIFS(DATOS_[id],DATOS_[[#This Row],[id]])&gt;1,DATOS_[[#This Row],[id]],"")</f>
        <v/>
      </c>
      <c r="CJ1303" s="141" t="n">
        <f aca="false">(Inicio!$G$10-DATOS_[[#This Row],[Fecha Nacimiento]])/365.25</f>
        <v>0</v>
      </c>
      <c r="CK1303" s="141" t="n">
        <f aca="false">(Inicio!$G$10-DATOS_[[#This Row],[Fecha de Antigüedad]])/365.25</f>
        <v>0</v>
      </c>
      <c r="CL1303" s="141" t="e">
        <f aca="false">+VLOOKUP(DATOS_[[#This Row],[Clave de Contrato]],TblTiposContrato13[],3,0)</f>
        <v>#N/A</v>
      </c>
      <c r="CM1303" s="141" t="e">
        <f aca="false">+VLOOKUP(DATOS_[[#This Row],[Clave de Contrato]],TblTiposContrato13[],4,0)</f>
        <v>#N/A</v>
      </c>
      <c r="CN1303" s="141" t="str">
        <f aca="false">VLOOKUP(DATOS_[[#This Row],[Edad]],CONTRATOS!TblRngEdad,2,1)</f>
        <v>20  o menos</v>
      </c>
      <c r="CO1303" s="141" t="str">
        <f aca="false">VLOOKUP(DATOS_[[#This Row],[Antigüedad]],TblRngAntg14[],2,1)</f>
        <v>0 a 1 años</v>
      </c>
    </row>
    <row r="1304" customFormat="false" ht="13.8" hidden="false" customHeight="false" outlineLevel="0" collapsed="false">
      <c r="D1304" s="128"/>
      <c r="E1304" s="129"/>
      <c r="F1304" s="129"/>
      <c r="G1304" s="129"/>
      <c r="H1304" s="130"/>
      <c r="I1304" s="131"/>
      <c r="J1304" s="128"/>
      <c r="K1304" s="132"/>
      <c r="L1304" s="132"/>
      <c r="M1304" s="133"/>
      <c r="N1304" s="133"/>
      <c r="O1304" s="133"/>
      <c r="P1304" s="129"/>
      <c r="Z1304" s="74"/>
      <c r="AA1304" s="75"/>
      <c r="AB1304" s="75"/>
      <c r="AC1304" s="129"/>
      <c r="AD1304" s="134"/>
      <c r="AE1304" s="134"/>
      <c r="AF1304" s="134"/>
      <c r="AG1304" s="134"/>
      <c r="AH1304" s="134"/>
      <c r="AI1304" s="134"/>
      <c r="AJ1304" s="134"/>
      <c r="AK1304" s="134"/>
      <c r="AL1304" s="134"/>
      <c r="AM1304" s="134"/>
      <c r="AN1304" s="134"/>
      <c r="AO1304" s="134"/>
      <c r="AP1304" s="134"/>
      <c r="AQ1304" s="134"/>
      <c r="AR1304" s="134"/>
      <c r="AS1304" s="134"/>
      <c r="AT1304" s="134"/>
      <c r="AU1304" s="134"/>
      <c r="AV1304" s="134"/>
      <c r="AW1304" s="134"/>
      <c r="AX1304" s="134"/>
      <c r="AY1304" s="134"/>
      <c r="AZ1304" s="134"/>
      <c r="BA1304" s="134"/>
      <c r="BB1304" s="134"/>
      <c r="BC1304" s="134"/>
      <c r="BD1304" s="134"/>
      <c r="BE1304" s="134"/>
      <c r="BF1304" s="134"/>
      <c r="BG1304" s="134"/>
      <c r="BH1304" s="134"/>
      <c r="BI1304" s="134"/>
      <c r="BJ1304" s="134"/>
      <c r="BK1304" s="134"/>
      <c r="BL1304" s="134"/>
      <c r="BM1304" s="135"/>
      <c r="BN1304" s="136" t="n">
        <f aca="false">+MAX($D$3,DATOS_[[#This Row],[Fecha Inicio Sit. Contract.]])</f>
        <v>0</v>
      </c>
      <c r="BO1304" s="136" t="n">
        <f aca="false">+MIN($D$4,DATOS_[[#This Row],[Fecha Fin Sit. Contract.]])</f>
        <v>0</v>
      </c>
      <c r="BP1304" s="137" t="n">
        <f aca="false">+DATOS_[[#This Row],[% de jornada]]*IF(DATOS_[[#This Row],[% jornada reducida]]="",1,DATOS_[[#This Row],[% jornada reducida]])</f>
        <v>0</v>
      </c>
      <c r="BQ1304" s="137" t="n">
        <f aca="false">+(DATOS_[[#This Row],[F.fin.cal]]-DATOS_[[#This Row],[F.ini.cal]]+1)/($D$4-$D$3+1)</f>
        <v>1</v>
      </c>
      <c r="BR1304" s="137" t="str">
        <f aca="false">IF(OR(AND(DATOS_[[#This Row],[Fecha Fin Contrato]]&lt;$D$3,DATOS_[[#This Row],[Fecha Fin Contrato]]&lt;&gt;""),DATOS_[[#This Row],[Fecha de Contratación]]&gt;$D$4),"Fuera","Dentro")</f>
        <v>Dentro</v>
      </c>
      <c r="BS1304" s="137" t="str">
        <f aca="false" t="array" ref="BS1304:BS1304">IF(MAX(IF(DATOS_[id]=DATOS_[[#This Row],[id]],DATOS_[F.fin.cal]))=DATOS_[[#This Row],[F.fin.cal]],"Sí","NO")</f>
        <v>Sí</v>
      </c>
      <c r="BT1304" s="137" t="str">
        <f aca="false">IF(AND(DATOS_[[#This Row],[% normaliz]]&lt;&gt;1,DATOS_[[#This Row],[% anualiz]]=1),"Sí","NO")</f>
        <v>Sí</v>
      </c>
      <c r="BU1304" s="137" t="str">
        <f aca="false">IF(AND(DATOS_[[#This Row],[% normaliz]]=1,DATOS_[[#This Row],[% anualiz]]&lt;&gt;1),"Sí","NO")</f>
        <v>NO</v>
      </c>
      <c r="BV1304" s="137" t="str">
        <f aca="false">IF(AND(DATOS_[[#This Row],[% normaliz]]&lt;&gt;1,DATOS_[[#This Row],[% anualiz]]&lt;&gt;1),"Sí","NO")</f>
        <v>NO</v>
      </c>
      <c r="BW1304" s="137" t="str">
        <f aca="false">+IF(DATOS_[[#This Row],[% normaliz]]*DATOS_[[#This Row],[% anualiz]]=1,"NO","Sí")</f>
        <v>Sí</v>
      </c>
      <c r="BX1304" s="138" t="e">
        <f aca="false">(DATOS_[[#This Row],[S.BASE]]*(1/DATOS_[[#This Row],[% normaliz]])*(1/DATOS_[[#This Row],[% anualiz]]))*IF(DATOS_[[#This Row],[Check Equiparado]]="Sí",1,0)</f>
        <v>#DIV/0!</v>
      </c>
      <c r="BY1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4" s="138" t="e">
        <f aca="false">+DATOS_[[#This Row],[SALARIO BASE Eq]]+DATOS_[[#This Row],[Tot COMPL.SAL Eq]]</f>
        <v>#DIV/0!</v>
      </c>
      <c r="CA1304" s="138" t="e">
        <f aca="false" t="array" ref="CA1304:CA1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4" s="138" t="e">
        <f aca="false">+DATOS_[[#This Row],[TOTAL SALARIO Eq]]+DATOS_[[#This Row],[Tot Extrasalarial Eq]]</f>
        <v>#DIV/0!</v>
      </c>
      <c r="CC1304" s="139" t="n">
        <f aca="false">DATOS_[[#This Row],[S.BASE]]</f>
        <v>0</v>
      </c>
      <c r="CD1304" s="139" t="n">
        <f aca="false">+SUM(DATOS_[[#This Row],[Conc.Sal.01]:[Conc.Sal.30]])</f>
        <v>0</v>
      </c>
      <c r="CE1304" s="139" t="n">
        <f aca="false">+DATOS_[[#This Row],[SALARIO BASE Ef]]+DATOS_[[#This Row],[Tot COMPL.SAL Ef]]</f>
        <v>0</v>
      </c>
      <c r="CF1304" s="139" t="n">
        <f aca="false">+SUM(DATOS_[[#This Row],[C.Extra.01]:[C.Extra.05]])</f>
        <v>0</v>
      </c>
      <c r="CG1304" s="139" t="n">
        <f aca="false">+DATOS_[[#This Row],[TOTAL SALARIO Ef]]+DATOS_[[#This Row],[Tot Extrasalarial Ef]]</f>
        <v>0</v>
      </c>
      <c r="CH1304" s="140" t="n">
        <f aca="false">MIN(IF(DATOS_[[#This Row],[Fecha Fin Contrato]]="",$D$4,DATOS_[[#This Row],[Fecha Fin Contrato]]),$D$4)-MAX(DATOS_[[#This Row],[Fecha de Contratación]],$D$3)+1</f>
        <v>1</v>
      </c>
      <c r="CI1304" s="141" t="str">
        <f aca="false">IF(COUNTIFS(DATOS_[id],DATOS_[[#This Row],[id]])&gt;1,DATOS_[[#This Row],[id]],"")</f>
        <v/>
      </c>
      <c r="CJ1304" s="141" t="n">
        <f aca="false">(Inicio!$G$10-DATOS_[[#This Row],[Fecha Nacimiento]])/365.25</f>
        <v>0</v>
      </c>
      <c r="CK1304" s="141" t="n">
        <f aca="false">(Inicio!$G$10-DATOS_[[#This Row],[Fecha de Antigüedad]])/365.25</f>
        <v>0</v>
      </c>
      <c r="CL1304" s="141" t="e">
        <f aca="false">+VLOOKUP(DATOS_[[#This Row],[Clave de Contrato]],TblTiposContrato13[],3,0)</f>
        <v>#N/A</v>
      </c>
      <c r="CM1304" s="141" t="e">
        <f aca="false">+VLOOKUP(DATOS_[[#This Row],[Clave de Contrato]],TblTiposContrato13[],4,0)</f>
        <v>#N/A</v>
      </c>
      <c r="CN1304" s="141" t="str">
        <f aca="false">VLOOKUP(DATOS_[[#This Row],[Edad]],CONTRATOS!TblRngEdad,2,1)</f>
        <v>20  o menos</v>
      </c>
      <c r="CO1304" s="141" t="str">
        <f aca="false">VLOOKUP(DATOS_[[#This Row],[Antigüedad]],TblRngAntg14[],2,1)</f>
        <v>0 a 1 años</v>
      </c>
    </row>
    <row r="1305" customFormat="false" ht="13.8" hidden="false" customHeight="false" outlineLevel="0" collapsed="false">
      <c r="D1305" s="128"/>
      <c r="E1305" s="129"/>
      <c r="F1305" s="129"/>
      <c r="G1305" s="129"/>
      <c r="H1305" s="130"/>
      <c r="I1305" s="131"/>
      <c r="J1305" s="128"/>
      <c r="K1305" s="132"/>
      <c r="L1305" s="132"/>
      <c r="M1305" s="133"/>
      <c r="N1305" s="133"/>
      <c r="O1305" s="133"/>
      <c r="P1305" s="129"/>
      <c r="Z1305" s="74"/>
      <c r="AA1305" s="75"/>
      <c r="AB1305" s="75"/>
      <c r="AC1305" s="129"/>
      <c r="AD1305" s="134"/>
      <c r="AE1305" s="134"/>
      <c r="AF1305" s="134"/>
      <c r="AG1305" s="134"/>
      <c r="AH1305" s="134"/>
      <c r="AI1305" s="134"/>
      <c r="AJ1305" s="134"/>
      <c r="AK1305" s="134"/>
      <c r="AL1305" s="134"/>
      <c r="AM1305" s="134"/>
      <c r="AN1305" s="134"/>
      <c r="AO1305" s="134"/>
      <c r="AP1305" s="134"/>
      <c r="AQ1305" s="134"/>
      <c r="AR1305" s="134"/>
      <c r="AS1305" s="134"/>
      <c r="AT1305" s="134"/>
      <c r="AU1305" s="134"/>
      <c r="AV1305" s="134"/>
      <c r="AW1305" s="134"/>
      <c r="AX1305" s="134"/>
      <c r="AY1305" s="134"/>
      <c r="AZ1305" s="134"/>
      <c r="BA1305" s="134"/>
      <c r="BB1305" s="134"/>
      <c r="BC1305" s="134"/>
      <c r="BD1305" s="134"/>
      <c r="BE1305" s="134"/>
      <c r="BF1305" s="134"/>
      <c r="BG1305" s="134"/>
      <c r="BH1305" s="134"/>
      <c r="BI1305" s="134"/>
      <c r="BJ1305" s="134"/>
      <c r="BK1305" s="134"/>
      <c r="BL1305" s="134"/>
      <c r="BM1305" s="135"/>
      <c r="BN1305" s="136" t="n">
        <f aca="false">+MAX($D$3,DATOS_[[#This Row],[Fecha Inicio Sit. Contract.]])</f>
        <v>0</v>
      </c>
      <c r="BO1305" s="136" t="n">
        <f aca="false">+MIN($D$4,DATOS_[[#This Row],[Fecha Fin Sit. Contract.]])</f>
        <v>0</v>
      </c>
      <c r="BP1305" s="137" t="n">
        <f aca="false">+DATOS_[[#This Row],[% de jornada]]*IF(DATOS_[[#This Row],[% jornada reducida]]="",1,DATOS_[[#This Row],[% jornada reducida]])</f>
        <v>0</v>
      </c>
      <c r="BQ1305" s="137" t="n">
        <f aca="false">+(DATOS_[[#This Row],[F.fin.cal]]-DATOS_[[#This Row],[F.ini.cal]]+1)/($D$4-$D$3+1)</f>
        <v>1</v>
      </c>
      <c r="BR1305" s="137" t="str">
        <f aca="false">IF(OR(AND(DATOS_[[#This Row],[Fecha Fin Contrato]]&lt;$D$3,DATOS_[[#This Row],[Fecha Fin Contrato]]&lt;&gt;""),DATOS_[[#This Row],[Fecha de Contratación]]&gt;$D$4),"Fuera","Dentro")</f>
        <v>Dentro</v>
      </c>
      <c r="BS1305" s="137" t="str">
        <f aca="false" t="array" ref="BS1305:BS1305">IF(MAX(IF(DATOS_[id]=DATOS_[[#This Row],[id]],DATOS_[F.fin.cal]))=DATOS_[[#This Row],[F.fin.cal]],"Sí","NO")</f>
        <v>Sí</v>
      </c>
      <c r="BT1305" s="137" t="str">
        <f aca="false">IF(AND(DATOS_[[#This Row],[% normaliz]]&lt;&gt;1,DATOS_[[#This Row],[% anualiz]]=1),"Sí","NO")</f>
        <v>Sí</v>
      </c>
      <c r="BU1305" s="137" t="str">
        <f aca="false">IF(AND(DATOS_[[#This Row],[% normaliz]]=1,DATOS_[[#This Row],[% anualiz]]&lt;&gt;1),"Sí","NO")</f>
        <v>NO</v>
      </c>
      <c r="BV1305" s="137" t="str">
        <f aca="false">IF(AND(DATOS_[[#This Row],[% normaliz]]&lt;&gt;1,DATOS_[[#This Row],[% anualiz]]&lt;&gt;1),"Sí","NO")</f>
        <v>NO</v>
      </c>
      <c r="BW1305" s="137" t="str">
        <f aca="false">+IF(DATOS_[[#This Row],[% normaliz]]*DATOS_[[#This Row],[% anualiz]]=1,"NO","Sí")</f>
        <v>Sí</v>
      </c>
      <c r="BX1305" s="138" t="e">
        <f aca="false">(DATOS_[[#This Row],[S.BASE]]*(1/DATOS_[[#This Row],[% normaliz]])*(1/DATOS_[[#This Row],[% anualiz]]))*IF(DATOS_[[#This Row],[Check Equiparado]]="Sí",1,0)</f>
        <v>#DIV/0!</v>
      </c>
      <c r="BY1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5" s="138" t="e">
        <f aca="false">+DATOS_[[#This Row],[SALARIO BASE Eq]]+DATOS_[[#This Row],[Tot COMPL.SAL Eq]]</f>
        <v>#DIV/0!</v>
      </c>
      <c r="CA1305" s="138" t="e">
        <f aca="false" t="array" ref="CA1305:CA1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5" s="138" t="e">
        <f aca="false">+DATOS_[[#This Row],[TOTAL SALARIO Eq]]+DATOS_[[#This Row],[Tot Extrasalarial Eq]]</f>
        <v>#DIV/0!</v>
      </c>
      <c r="CC1305" s="139" t="n">
        <f aca="false">DATOS_[[#This Row],[S.BASE]]</f>
        <v>0</v>
      </c>
      <c r="CD1305" s="139" t="n">
        <f aca="false">+SUM(DATOS_[[#This Row],[Conc.Sal.01]:[Conc.Sal.30]])</f>
        <v>0</v>
      </c>
      <c r="CE1305" s="139" t="n">
        <f aca="false">+DATOS_[[#This Row],[SALARIO BASE Ef]]+DATOS_[[#This Row],[Tot COMPL.SAL Ef]]</f>
        <v>0</v>
      </c>
      <c r="CF1305" s="139" t="n">
        <f aca="false">+SUM(DATOS_[[#This Row],[C.Extra.01]:[C.Extra.05]])</f>
        <v>0</v>
      </c>
      <c r="CG1305" s="139" t="n">
        <f aca="false">+DATOS_[[#This Row],[TOTAL SALARIO Ef]]+DATOS_[[#This Row],[Tot Extrasalarial Ef]]</f>
        <v>0</v>
      </c>
      <c r="CH1305" s="140" t="n">
        <f aca="false">MIN(IF(DATOS_[[#This Row],[Fecha Fin Contrato]]="",$D$4,DATOS_[[#This Row],[Fecha Fin Contrato]]),$D$4)-MAX(DATOS_[[#This Row],[Fecha de Contratación]],$D$3)+1</f>
        <v>1</v>
      </c>
      <c r="CI1305" s="141" t="str">
        <f aca="false">IF(COUNTIFS(DATOS_[id],DATOS_[[#This Row],[id]])&gt;1,DATOS_[[#This Row],[id]],"")</f>
        <v/>
      </c>
      <c r="CJ1305" s="141" t="n">
        <f aca="false">(Inicio!$G$10-DATOS_[[#This Row],[Fecha Nacimiento]])/365.25</f>
        <v>0</v>
      </c>
      <c r="CK1305" s="141" t="n">
        <f aca="false">(Inicio!$G$10-DATOS_[[#This Row],[Fecha de Antigüedad]])/365.25</f>
        <v>0</v>
      </c>
      <c r="CL1305" s="141" t="e">
        <f aca="false">+VLOOKUP(DATOS_[[#This Row],[Clave de Contrato]],TblTiposContrato13[],3,0)</f>
        <v>#N/A</v>
      </c>
      <c r="CM1305" s="141" t="e">
        <f aca="false">+VLOOKUP(DATOS_[[#This Row],[Clave de Contrato]],TblTiposContrato13[],4,0)</f>
        <v>#N/A</v>
      </c>
      <c r="CN1305" s="141" t="str">
        <f aca="false">VLOOKUP(DATOS_[[#This Row],[Edad]],CONTRATOS!TblRngEdad,2,1)</f>
        <v>20  o menos</v>
      </c>
      <c r="CO1305" s="141" t="str">
        <f aca="false">VLOOKUP(DATOS_[[#This Row],[Antigüedad]],TblRngAntg14[],2,1)</f>
        <v>0 a 1 años</v>
      </c>
    </row>
    <row r="1306" customFormat="false" ht="13.8" hidden="false" customHeight="false" outlineLevel="0" collapsed="false">
      <c r="D1306" s="128"/>
      <c r="E1306" s="129"/>
      <c r="F1306" s="129"/>
      <c r="G1306" s="129"/>
      <c r="H1306" s="130"/>
      <c r="I1306" s="131"/>
      <c r="J1306" s="128"/>
      <c r="K1306" s="132"/>
      <c r="L1306" s="132"/>
      <c r="M1306" s="133"/>
      <c r="N1306" s="133"/>
      <c r="O1306" s="133"/>
      <c r="P1306" s="129"/>
      <c r="Z1306" s="74"/>
      <c r="AA1306" s="75"/>
      <c r="AB1306" s="75"/>
      <c r="AC1306" s="129"/>
      <c r="AD1306" s="134"/>
      <c r="AE1306" s="134"/>
      <c r="AF1306" s="134"/>
      <c r="AG1306" s="134"/>
      <c r="AH1306" s="134"/>
      <c r="AI1306" s="134"/>
      <c r="AJ1306" s="134"/>
      <c r="AK1306" s="134"/>
      <c r="AL1306" s="134"/>
      <c r="AM1306" s="134"/>
      <c r="AN1306" s="134"/>
      <c r="AO1306" s="134"/>
      <c r="AP1306" s="134"/>
      <c r="AQ1306" s="134"/>
      <c r="AR1306" s="134"/>
      <c r="AS1306" s="134"/>
      <c r="AT1306" s="134"/>
      <c r="AU1306" s="134"/>
      <c r="AV1306" s="134"/>
      <c r="AW1306" s="134"/>
      <c r="AX1306" s="134"/>
      <c r="AY1306" s="134"/>
      <c r="AZ1306" s="134"/>
      <c r="BA1306" s="134"/>
      <c r="BB1306" s="134"/>
      <c r="BC1306" s="134"/>
      <c r="BD1306" s="134"/>
      <c r="BE1306" s="134"/>
      <c r="BF1306" s="134"/>
      <c r="BG1306" s="134"/>
      <c r="BH1306" s="134"/>
      <c r="BI1306" s="134"/>
      <c r="BJ1306" s="134"/>
      <c r="BK1306" s="134"/>
      <c r="BL1306" s="134"/>
      <c r="BM1306" s="135"/>
      <c r="BN1306" s="136" t="n">
        <f aca="false">+MAX($D$3,DATOS_[[#This Row],[Fecha Inicio Sit. Contract.]])</f>
        <v>0</v>
      </c>
      <c r="BO1306" s="136" t="n">
        <f aca="false">+MIN($D$4,DATOS_[[#This Row],[Fecha Fin Sit. Contract.]])</f>
        <v>0</v>
      </c>
      <c r="BP1306" s="137" t="n">
        <f aca="false">+DATOS_[[#This Row],[% de jornada]]*IF(DATOS_[[#This Row],[% jornada reducida]]="",1,DATOS_[[#This Row],[% jornada reducida]])</f>
        <v>0</v>
      </c>
      <c r="BQ1306" s="137" t="n">
        <f aca="false">+(DATOS_[[#This Row],[F.fin.cal]]-DATOS_[[#This Row],[F.ini.cal]]+1)/($D$4-$D$3+1)</f>
        <v>1</v>
      </c>
      <c r="BR1306" s="137" t="str">
        <f aca="false">IF(OR(AND(DATOS_[[#This Row],[Fecha Fin Contrato]]&lt;$D$3,DATOS_[[#This Row],[Fecha Fin Contrato]]&lt;&gt;""),DATOS_[[#This Row],[Fecha de Contratación]]&gt;$D$4),"Fuera","Dentro")</f>
        <v>Dentro</v>
      </c>
      <c r="BS1306" s="137" t="str">
        <f aca="false" t="array" ref="BS1306:BS1306">IF(MAX(IF(DATOS_[id]=DATOS_[[#This Row],[id]],DATOS_[F.fin.cal]))=DATOS_[[#This Row],[F.fin.cal]],"Sí","NO")</f>
        <v>Sí</v>
      </c>
      <c r="BT1306" s="137" t="str">
        <f aca="false">IF(AND(DATOS_[[#This Row],[% normaliz]]&lt;&gt;1,DATOS_[[#This Row],[% anualiz]]=1),"Sí","NO")</f>
        <v>Sí</v>
      </c>
      <c r="BU1306" s="137" t="str">
        <f aca="false">IF(AND(DATOS_[[#This Row],[% normaliz]]=1,DATOS_[[#This Row],[% anualiz]]&lt;&gt;1),"Sí","NO")</f>
        <v>NO</v>
      </c>
      <c r="BV1306" s="137" t="str">
        <f aca="false">IF(AND(DATOS_[[#This Row],[% normaliz]]&lt;&gt;1,DATOS_[[#This Row],[% anualiz]]&lt;&gt;1),"Sí","NO")</f>
        <v>NO</v>
      </c>
      <c r="BW1306" s="137" t="str">
        <f aca="false">+IF(DATOS_[[#This Row],[% normaliz]]*DATOS_[[#This Row],[% anualiz]]=1,"NO","Sí")</f>
        <v>Sí</v>
      </c>
      <c r="BX1306" s="138" t="e">
        <f aca="false">(DATOS_[[#This Row],[S.BASE]]*(1/DATOS_[[#This Row],[% normaliz]])*(1/DATOS_[[#This Row],[% anualiz]]))*IF(DATOS_[[#This Row],[Check Equiparado]]="Sí",1,0)</f>
        <v>#DIV/0!</v>
      </c>
      <c r="BY1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6" s="138" t="e">
        <f aca="false">+DATOS_[[#This Row],[SALARIO BASE Eq]]+DATOS_[[#This Row],[Tot COMPL.SAL Eq]]</f>
        <v>#DIV/0!</v>
      </c>
      <c r="CA1306" s="138" t="e">
        <f aca="false" t="array" ref="CA1306:CA1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6" s="138" t="e">
        <f aca="false">+DATOS_[[#This Row],[TOTAL SALARIO Eq]]+DATOS_[[#This Row],[Tot Extrasalarial Eq]]</f>
        <v>#DIV/0!</v>
      </c>
      <c r="CC1306" s="139" t="n">
        <f aca="false">DATOS_[[#This Row],[S.BASE]]</f>
        <v>0</v>
      </c>
      <c r="CD1306" s="139" t="n">
        <f aca="false">+SUM(DATOS_[[#This Row],[Conc.Sal.01]:[Conc.Sal.30]])</f>
        <v>0</v>
      </c>
      <c r="CE1306" s="139" t="n">
        <f aca="false">+DATOS_[[#This Row],[SALARIO BASE Ef]]+DATOS_[[#This Row],[Tot COMPL.SAL Ef]]</f>
        <v>0</v>
      </c>
      <c r="CF1306" s="139" t="n">
        <f aca="false">+SUM(DATOS_[[#This Row],[C.Extra.01]:[C.Extra.05]])</f>
        <v>0</v>
      </c>
      <c r="CG1306" s="139" t="n">
        <f aca="false">+DATOS_[[#This Row],[TOTAL SALARIO Ef]]+DATOS_[[#This Row],[Tot Extrasalarial Ef]]</f>
        <v>0</v>
      </c>
      <c r="CH1306" s="140" t="n">
        <f aca="false">MIN(IF(DATOS_[[#This Row],[Fecha Fin Contrato]]="",$D$4,DATOS_[[#This Row],[Fecha Fin Contrato]]),$D$4)-MAX(DATOS_[[#This Row],[Fecha de Contratación]],$D$3)+1</f>
        <v>1</v>
      </c>
      <c r="CI1306" s="141" t="str">
        <f aca="false">IF(COUNTIFS(DATOS_[id],DATOS_[[#This Row],[id]])&gt;1,DATOS_[[#This Row],[id]],"")</f>
        <v/>
      </c>
      <c r="CJ1306" s="141" t="n">
        <f aca="false">(Inicio!$G$10-DATOS_[[#This Row],[Fecha Nacimiento]])/365.25</f>
        <v>0</v>
      </c>
      <c r="CK1306" s="141" t="n">
        <f aca="false">(Inicio!$G$10-DATOS_[[#This Row],[Fecha de Antigüedad]])/365.25</f>
        <v>0</v>
      </c>
      <c r="CL1306" s="141" t="e">
        <f aca="false">+VLOOKUP(DATOS_[[#This Row],[Clave de Contrato]],TblTiposContrato13[],3,0)</f>
        <v>#N/A</v>
      </c>
      <c r="CM1306" s="141" t="e">
        <f aca="false">+VLOOKUP(DATOS_[[#This Row],[Clave de Contrato]],TblTiposContrato13[],4,0)</f>
        <v>#N/A</v>
      </c>
      <c r="CN1306" s="141" t="str">
        <f aca="false">VLOOKUP(DATOS_[[#This Row],[Edad]],CONTRATOS!TblRngEdad,2,1)</f>
        <v>20  o menos</v>
      </c>
      <c r="CO1306" s="141" t="str">
        <f aca="false">VLOOKUP(DATOS_[[#This Row],[Antigüedad]],TblRngAntg14[],2,1)</f>
        <v>0 a 1 años</v>
      </c>
    </row>
    <row r="1307" customFormat="false" ht="13.8" hidden="false" customHeight="false" outlineLevel="0" collapsed="false">
      <c r="D1307" s="128"/>
      <c r="E1307" s="129"/>
      <c r="F1307" s="129"/>
      <c r="G1307" s="129"/>
      <c r="H1307" s="130"/>
      <c r="I1307" s="131"/>
      <c r="J1307" s="128"/>
      <c r="K1307" s="132"/>
      <c r="L1307" s="132"/>
      <c r="M1307" s="133"/>
      <c r="N1307" s="133"/>
      <c r="O1307" s="133"/>
      <c r="P1307" s="129"/>
      <c r="Z1307" s="74"/>
      <c r="AA1307" s="75"/>
      <c r="AB1307" s="75"/>
      <c r="AC1307" s="129"/>
      <c r="AD1307" s="134"/>
      <c r="AE1307" s="134"/>
      <c r="AF1307" s="134"/>
      <c r="AG1307" s="134"/>
      <c r="AH1307" s="134"/>
      <c r="AI1307" s="134"/>
      <c r="AJ1307" s="134"/>
      <c r="AK1307" s="134"/>
      <c r="AL1307" s="134"/>
      <c r="AM1307" s="134"/>
      <c r="AN1307" s="134"/>
      <c r="AO1307" s="134"/>
      <c r="AP1307" s="134"/>
      <c r="AQ1307" s="134"/>
      <c r="AR1307" s="134"/>
      <c r="AS1307" s="134"/>
      <c r="AT1307" s="134"/>
      <c r="AU1307" s="134"/>
      <c r="AV1307" s="134"/>
      <c r="AW1307" s="134"/>
      <c r="AX1307" s="134"/>
      <c r="AY1307" s="134"/>
      <c r="AZ1307" s="134"/>
      <c r="BA1307" s="134"/>
      <c r="BB1307" s="134"/>
      <c r="BC1307" s="134"/>
      <c r="BD1307" s="134"/>
      <c r="BE1307" s="134"/>
      <c r="BF1307" s="134"/>
      <c r="BG1307" s="134"/>
      <c r="BH1307" s="134"/>
      <c r="BI1307" s="134"/>
      <c r="BJ1307" s="134"/>
      <c r="BK1307" s="134"/>
      <c r="BL1307" s="134"/>
      <c r="BM1307" s="135"/>
      <c r="BN1307" s="136" t="n">
        <f aca="false">+MAX($D$3,DATOS_[[#This Row],[Fecha Inicio Sit. Contract.]])</f>
        <v>0</v>
      </c>
      <c r="BO1307" s="136" t="n">
        <f aca="false">+MIN($D$4,DATOS_[[#This Row],[Fecha Fin Sit. Contract.]])</f>
        <v>0</v>
      </c>
      <c r="BP1307" s="137" t="n">
        <f aca="false">+DATOS_[[#This Row],[% de jornada]]*IF(DATOS_[[#This Row],[% jornada reducida]]="",1,DATOS_[[#This Row],[% jornada reducida]])</f>
        <v>0</v>
      </c>
      <c r="BQ1307" s="137" t="n">
        <f aca="false">+(DATOS_[[#This Row],[F.fin.cal]]-DATOS_[[#This Row],[F.ini.cal]]+1)/($D$4-$D$3+1)</f>
        <v>1</v>
      </c>
      <c r="BR1307" s="137" t="str">
        <f aca="false">IF(OR(AND(DATOS_[[#This Row],[Fecha Fin Contrato]]&lt;$D$3,DATOS_[[#This Row],[Fecha Fin Contrato]]&lt;&gt;""),DATOS_[[#This Row],[Fecha de Contratación]]&gt;$D$4),"Fuera","Dentro")</f>
        <v>Dentro</v>
      </c>
      <c r="BS1307" s="137" t="str">
        <f aca="false" t="array" ref="BS1307:BS1307">IF(MAX(IF(DATOS_[id]=DATOS_[[#This Row],[id]],DATOS_[F.fin.cal]))=DATOS_[[#This Row],[F.fin.cal]],"Sí","NO")</f>
        <v>Sí</v>
      </c>
      <c r="BT1307" s="137" t="str">
        <f aca="false">IF(AND(DATOS_[[#This Row],[% normaliz]]&lt;&gt;1,DATOS_[[#This Row],[% anualiz]]=1),"Sí","NO")</f>
        <v>Sí</v>
      </c>
      <c r="BU1307" s="137" t="str">
        <f aca="false">IF(AND(DATOS_[[#This Row],[% normaliz]]=1,DATOS_[[#This Row],[% anualiz]]&lt;&gt;1),"Sí","NO")</f>
        <v>NO</v>
      </c>
      <c r="BV1307" s="137" t="str">
        <f aca="false">IF(AND(DATOS_[[#This Row],[% normaliz]]&lt;&gt;1,DATOS_[[#This Row],[% anualiz]]&lt;&gt;1),"Sí","NO")</f>
        <v>NO</v>
      </c>
      <c r="BW1307" s="137" t="str">
        <f aca="false">+IF(DATOS_[[#This Row],[% normaliz]]*DATOS_[[#This Row],[% anualiz]]=1,"NO","Sí")</f>
        <v>Sí</v>
      </c>
      <c r="BX1307" s="138" t="e">
        <f aca="false">(DATOS_[[#This Row],[S.BASE]]*(1/DATOS_[[#This Row],[% normaliz]])*(1/DATOS_[[#This Row],[% anualiz]]))*IF(DATOS_[[#This Row],[Check Equiparado]]="Sí",1,0)</f>
        <v>#DIV/0!</v>
      </c>
      <c r="BY1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7" s="138" t="e">
        <f aca="false">+DATOS_[[#This Row],[SALARIO BASE Eq]]+DATOS_[[#This Row],[Tot COMPL.SAL Eq]]</f>
        <v>#DIV/0!</v>
      </c>
      <c r="CA1307" s="138" t="e">
        <f aca="false" t="array" ref="CA1307:CA1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7" s="138" t="e">
        <f aca="false">+DATOS_[[#This Row],[TOTAL SALARIO Eq]]+DATOS_[[#This Row],[Tot Extrasalarial Eq]]</f>
        <v>#DIV/0!</v>
      </c>
      <c r="CC1307" s="139" t="n">
        <f aca="false">DATOS_[[#This Row],[S.BASE]]</f>
        <v>0</v>
      </c>
      <c r="CD1307" s="139" t="n">
        <f aca="false">+SUM(DATOS_[[#This Row],[Conc.Sal.01]:[Conc.Sal.30]])</f>
        <v>0</v>
      </c>
      <c r="CE1307" s="139" t="n">
        <f aca="false">+DATOS_[[#This Row],[SALARIO BASE Ef]]+DATOS_[[#This Row],[Tot COMPL.SAL Ef]]</f>
        <v>0</v>
      </c>
      <c r="CF1307" s="139" t="n">
        <f aca="false">+SUM(DATOS_[[#This Row],[C.Extra.01]:[C.Extra.05]])</f>
        <v>0</v>
      </c>
      <c r="CG1307" s="139" t="n">
        <f aca="false">+DATOS_[[#This Row],[TOTAL SALARIO Ef]]+DATOS_[[#This Row],[Tot Extrasalarial Ef]]</f>
        <v>0</v>
      </c>
      <c r="CH1307" s="140" t="n">
        <f aca="false">MIN(IF(DATOS_[[#This Row],[Fecha Fin Contrato]]="",$D$4,DATOS_[[#This Row],[Fecha Fin Contrato]]),$D$4)-MAX(DATOS_[[#This Row],[Fecha de Contratación]],$D$3)+1</f>
        <v>1</v>
      </c>
      <c r="CI1307" s="141" t="str">
        <f aca="false">IF(COUNTIFS(DATOS_[id],DATOS_[[#This Row],[id]])&gt;1,DATOS_[[#This Row],[id]],"")</f>
        <v/>
      </c>
      <c r="CJ1307" s="141" t="n">
        <f aca="false">(Inicio!$G$10-DATOS_[[#This Row],[Fecha Nacimiento]])/365.25</f>
        <v>0</v>
      </c>
      <c r="CK1307" s="141" t="n">
        <f aca="false">(Inicio!$G$10-DATOS_[[#This Row],[Fecha de Antigüedad]])/365.25</f>
        <v>0</v>
      </c>
      <c r="CL1307" s="141" t="e">
        <f aca="false">+VLOOKUP(DATOS_[[#This Row],[Clave de Contrato]],TblTiposContrato13[],3,0)</f>
        <v>#N/A</v>
      </c>
      <c r="CM1307" s="141" t="e">
        <f aca="false">+VLOOKUP(DATOS_[[#This Row],[Clave de Contrato]],TblTiposContrato13[],4,0)</f>
        <v>#N/A</v>
      </c>
      <c r="CN1307" s="141" t="str">
        <f aca="false">VLOOKUP(DATOS_[[#This Row],[Edad]],CONTRATOS!TblRngEdad,2,1)</f>
        <v>20  o menos</v>
      </c>
      <c r="CO1307" s="141" t="str">
        <f aca="false">VLOOKUP(DATOS_[[#This Row],[Antigüedad]],TblRngAntg14[],2,1)</f>
        <v>0 a 1 años</v>
      </c>
    </row>
    <row r="1308" customFormat="false" ht="13.8" hidden="false" customHeight="false" outlineLevel="0" collapsed="false">
      <c r="D1308" s="128"/>
      <c r="E1308" s="129"/>
      <c r="F1308" s="129"/>
      <c r="G1308" s="129"/>
      <c r="H1308" s="130"/>
      <c r="I1308" s="131"/>
      <c r="J1308" s="128"/>
      <c r="K1308" s="132"/>
      <c r="L1308" s="132"/>
      <c r="M1308" s="133"/>
      <c r="N1308" s="133"/>
      <c r="O1308" s="133"/>
      <c r="P1308" s="129"/>
      <c r="Z1308" s="74"/>
      <c r="AA1308" s="75"/>
      <c r="AB1308" s="75"/>
      <c r="AC1308" s="129"/>
      <c r="AD1308" s="134"/>
      <c r="AE1308" s="134"/>
      <c r="AF1308" s="134"/>
      <c r="AG1308" s="134"/>
      <c r="AH1308" s="134"/>
      <c r="AI1308" s="134"/>
      <c r="AJ1308" s="134"/>
      <c r="AK1308" s="134"/>
      <c r="AL1308" s="134"/>
      <c r="AM1308" s="134"/>
      <c r="AN1308" s="134"/>
      <c r="AO1308" s="134"/>
      <c r="AP1308" s="134"/>
      <c r="AQ1308" s="134"/>
      <c r="AR1308" s="134"/>
      <c r="AS1308" s="134"/>
      <c r="AT1308" s="134"/>
      <c r="AU1308" s="134"/>
      <c r="AV1308" s="134"/>
      <c r="AW1308" s="134"/>
      <c r="AX1308" s="134"/>
      <c r="AY1308" s="134"/>
      <c r="AZ1308" s="134"/>
      <c r="BA1308" s="134"/>
      <c r="BB1308" s="134"/>
      <c r="BC1308" s="134"/>
      <c r="BD1308" s="134"/>
      <c r="BE1308" s="134"/>
      <c r="BF1308" s="134"/>
      <c r="BG1308" s="134"/>
      <c r="BH1308" s="134"/>
      <c r="BI1308" s="134"/>
      <c r="BJ1308" s="134"/>
      <c r="BK1308" s="134"/>
      <c r="BL1308" s="134"/>
      <c r="BM1308" s="135"/>
      <c r="BN1308" s="136" t="n">
        <f aca="false">+MAX($D$3,DATOS_[[#This Row],[Fecha Inicio Sit. Contract.]])</f>
        <v>0</v>
      </c>
      <c r="BO1308" s="136" t="n">
        <f aca="false">+MIN($D$4,DATOS_[[#This Row],[Fecha Fin Sit. Contract.]])</f>
        <v>0</v>
      </c>
      <c r="BP1308" s="137" t="n">
        <f aca="false">+DATOS_[[#This Row],[% de jornada]]*IF(DATOS_[[#This Row],[% jornada reducida]]="",1,DATOS_[[#This Row],[% jornada reducida]])</f>
        <v>0</v>
      </c>
      <c r="BQ1308" s="137" t="n">
        <f aca="false">+(DATOS_[[#This Row],[F.fin.cal]]-DATOS_[[#This Row],[F.ini.cal]]+1)/($D$4-$D$3+1)</f>
        <v>1</v>
      </c>
      <c r="BR1308" s="137" t="str">
        <f aca="false">IF(OR(AND(DATOS_[[#This Row],[Fecha Fin Contrato]]&lt;$D$3,DATOS_[[#This Row],[Fecha Fin Contrato]]&lt;&gt;""),DATOS_[[#This Row],[Fecha de Contratación]]&gt;$D$4),"Fuera","Dentro")</f>
        <v>Dentro</v>
      </c>
      <c r="BS1308" s="137" t="str">
        <f aca="false" t="array" ref="BS1308:BS1308">IF(MAX(IF(DATOS_[id]=DATOS_[[#This Row],[id]],DATOS_[F.fin.cal]))=DATOS_[[#This Row],[F.fin.cal]],"Sí","NO")</f>
        <v>Sí</v>
      </c>
      <c r="BT1308" s="137" t="str">
        <f aca="false">IF(AND(DATOS_[[#This Row],[% normaliz]]&lt;&gt;1,DATOS_[[#This Row],[% anualiz]]=1),"Sí","NO")</f>
        <v>Sí</v>
      </c>
      <c r="BU1308" s="137" t="str">
        <f aca="false">IF(AND(DATOS_[[#This Row],[% normaliz]]=1,DATOS_[[#This Row],[% anualiz]]&lt;&gt;1),"Sí","NO")</f>
        <v>NO</v>
      </c>
      <c r="BV1308" s="137" t="str">
        <f aca="false">IF(AND(DATOS_[[#This Row],[% normaliz]]&lt;&gt;1,DATOS_[[#This Row],[% anualiz]]&lt;&gt;1),"Sí","NO")</f>
        <v>NO</v>
      </c>
      <c r="BW1308" s="137" t="str">
        <f aca="false">+IF(DATOS_[[#This Row],[% normaliz]]*DATOS_[[#This Row],[% anualiz]]=1,"NO","Sí")</f>
        <v>Sí</v>
      </c>
      <c r="BX1308" s="138" t="e">
        <f aca="false">(DATOS_[[#This Row],[S.BASE]]*(1/DATOS_[[#This Row],[% normaliz]])*(1/DATOS_[[#This Row],[% anualiz]]))*IF(DATOS_[[#This Row],[Check Equiparado]]="Sí",1,0)</f>
        <v>#DIV/0!</v>
      </c>
      <c r="BY1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8" s="138" t="e">
        <f aca="false">+DATOS_[[#This Row],[SALARIO BASE Eq]]+DATOS_[[#This Row],[Tot COMPL.SAL Eq]]</f>
        <v>#DIV/0!</v>
      </c>
      <c r="CA1308" s="138" t="e">
        <f aca="false" t="array" ref="CA1308:CA1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8" s="138" t="e">
        <f aca="false">+DATOS_[[#This Row],[TOTAL SALARIO Eq]]+DATOS_[[#This Row],[Tot Extrasalarial Eq]]</f>
        <v>#DIV/0!</v>
      </c>
      <c r="CC1308" s="139" t="n">
        <f aca="false">DATOS_[[#This Row],[S.BASE]]</f>
        <v>0</v>
      </c>
      <c r="CD1308" s="139" t="n">
        <f aca="false">+SUM(DATOS_[[#This Row],[Conc.Sal.01]:[Conc.Sal.30]])</f>
        <v>0</v>
      </c>
      <c r="CE1308" s="139" t="n">
        <f aca="false">+DATOS_[[#This Row],[SALARIO BASE Ef]]+DATOS_[[#This Row],[Tot COMPL.SAL Ef]]</f>
        <v>0</v>
      </c>
      <c r="CF1308" s="139" t="n">
        <f aca="false">+SUM(DATOS_[[#This Row],[C.Extra.01]:[C.Extra.05]])</f>
        <v>0</v>
      </c>
      <c r="CG1308" s="139" t="n">
        <f aca="false">+DATOS_[[#This Row],[TOTAL SALARIO Ef]]+DATOS_[[#This Row],[Tot Extrasalarial Ef]]</f>
        <v>0</v>
      </c>
      <c r="CH1308" s="140" t="n">
        <f aca="false">MIN(IF(DATOS_[[#This Row],[Fecha Fin Contrato]]="",$D$4,DATOS_[[#This Row],[Fecha Fin Contrato]]),$D$4)-MAX(DATOS_[[#This Row],[Fecha de Contratación]],$D$3)+1</f>
        <v>1</v>
      </c>
      <c r="CI1308" s="141" t="str">
        <f aca="false">IF(COUNTIFS(DATOS_[id],DATOS_[[#This Row],[id]])&gt;1,DATOS_[[#This Row],[id]],"")</f>
        <v/>
      </c>
      <c r="CJ1308" s="141" t="n">
        <f aca="false">(Inicio!$G$10-DATOS_[[#This Row],[Fecha Nacimiento]])/365.25</f>
        <v>0</v>
      </c>
      <c r="CK1308" s="141" t="n">
        <f aca="false">(Inicio!$G$10-DATOS_[[#This Row],[Fecha de Antigüedad]])/365.25</f>
        <v>0</v>
      </c>
      <c r="CL1308" s="141" t="e">
        <f aca="false">+VLOOKUP(DATOS_[[#This Row],[Clave de Contrato]],TblTiposContrato13[],3,0)</f>
        <v>#N/A</v>
      </c>
      <c r="CM1308" s="141" t="e">
        <f aca="false">+VLOOKUP(DATOS_[[#This Row],[Clave de Contrato]],TblTiposContrato13[],4,0)</f>
        <v>#N/A</v>
      </c>
      <c r="CN1308" s="141" t="str">
        <f aca="false">VLOOKUP(DATOS_[[#This Row],[Edad]],CONTRATOS!TblRngEdad,2,1)</f>
        <v>20  o menos</v>
      </c>
      <c r="CO1308" s="141" t="str">
        <f aca="false">VLOOKUP(DATOS_[[#This Row],[Antigüedad]],TblRngAntg14[],2,1)</f>
        <v>0 a 1 años</v>
      </c>
    </row>
    <row r="1309" customFormat="false" ht="13.8" hidden="false" customHeight="false" outlineLevel="0" collapsed="false">
      <c r="D1309" s="128"/>
      <c r="E1309" s="129"/>
      <c r="F1309" s="129"/>
      <c r="G1309" s="129"/>
      <c r="H1309" s="130"/>
      <c r="I1309" s="131"/>
      <c r="J1309" s="128"/>
      <c r="K1309" s="132"/>
      <c r="L1309" s="132"/>
      <c r="M1309" s="133"/>
      <c r="N1309" s="133"/>
      <c r="O1309" s="133"/>
      <c r="P1309" s="129"/>
      <c r="Z1309" s="74"/>
      <c r="AA1309" s="75"/>
      <c r="AB1309" s="75"/>
      <c r="AC1309" s="129"/>
      <c r="AD1309" s="134"/>
      <c r="AE1309" s="134"/>
      <c r="AF1309" s="134"/>
      <c r="AG1309" s="134"/>
      <c r="AH1309" s="134"/>
      <c r="AI1309" s="134"/>
      <c r="AJ1309" s="134"/>
      <c r="AK1309" s="134"/>
      <c r="AL1309" s="134"/>
      <c r="AM1309" s="134"/>
      <c r="AN1309" s="134"/>
      <c r="AO1309" s="134"/>
      <c r="AP1309" s="134"/>
      <c r="AQ1309" s="134"/>
      <c r="AR1309" s="134"/>
      <c r="AS1309" s="134"/>
      <c r="AT1309" s="134"/>
      <c r="AU1309" s="134"/>
      <c r="AV1309" s="134"/>
      <c r="AW1309" s="134"/>
      <c r="AX1309" s="134"/>
      <c r="AY1309" s="134"/>
      <c r="AZ1309" s="134"/>
      <c r="BA1309" s="134"/>
      <c r="BB1309" s="134"/>
      <c r="BC1309" s="134"/>
      <c r="BD1309" s="134"/>
      <c r="BE1309" s="134"/>
      <c r="BF1309" s="134"/>
      <c r="BG1309" s="134"/>
      <c r="BH1309" s="134"/>
      <c r="BI1309" s="134"/>
      <c r="BJ1309" s="134"/>
      <c r="BK1309" s="134"/>
      <c r="BL1309" s="134"/>
      <c r="BM1309" s="135"/>
      <c r="BN1309" s="136" t="n">
        <f aca="false">+MAX($D$3,DATOS_[[#This Row],[Fecha Inicio Sit. Contract.]])</f>
        <v>0</v>
      </c>
      <c r="BO1309" s="136" t="n">
        <f aca="false">+MIN($D$4,DATOS_[[#This Row],[Fecha Fin Sit. Contract.]])</f>
        <v>0</v>
      </c>
      <c r="BP1309" s="137" t="n">
        <f aca="false">+DATOS_[[#This Row],[% de jornada]]*IF(DATOS_[[#This Row],[% jornada reducida]]="",1,DATOS_[[#This Row],[% jornada reducida]])</f>
        <v>0</v>
      </c>
      <c r="BQ1309" s="137" t="n">
        <f aca="false">+(DATOS_[[#This Row],[F.fin.cal]]-DATOS_[[#This Row],[F.ini.cal]]+1)/($D$4-$D$3+1)</f>
        <v>1</v>
      </c>
      <c r="BR1309" s="137" t="str">
        <f aca="false">IF(OR(AND(DATOS_[[#This Row],[Fecha Fin Contrato]]&lt;$D$3,DATOS_[[#This Row],[Fecha Fin Contrato]]&lt;&gt;""),DATOS_[[#This Row],[Fecha de Contratación]]&gt;$D$4),"Fuera","Dentro")</f>
        <v>Dentro</v>
      </c>
      <c r="BS1309" s="137" t="str">
        <f aca="false" t="array" ref="BS1309:BS1309">IF(MAX(IF(DATOS_[id]=DATOS_[[#This Row],[id]],DATOS_[F.fin.cal]))=DATOS_[[#This Row],[F.fin.cal]],"Sí","NO")</f>
        <v>Sí</v>
      </c>
      <c r="BT1309" s="137" t="str">
        <f aca="false">IF(AND(DATOS_[[#This Row],[% normaliz]]&lt;&gt;1,DATOS_[[#This Row],[% anualiz]]=1),"Sí","NO")</f>
        <v>Sí</v>
      </c>
      <c r="BU1309" s="137" t="str">
        <f aca="false">IF(AND(DATOS_[[#This Row],[% normaliz]]=1,DATOS_[[#This Row],[% anualiz]]&lt;&gt;1),"Sí","NO")</f>
        <v>NO</v>
      </c>
      <c r="BV1309" s="137" t="str">
        <f aca="false">IF(AND(DATOS_[[#This Row],[% normaliz]]&lt;&gt;1,DATOS_[[#This Row],[% anualiz]]&lt;&gt;1),"Sí","NO")</f>
        <v>NO</v>
      </c>
      <c r="BW1309" s="137" t="str">
        <f aca="false">+IF(DATOS_[[#This Row],[% normaliz]]*DATOS_[[#This Row],[% anualiz]]=1,"NO","Sí")</f>
        <v>Sí</v>
      </c>
      <c r="BX1309" s="138" t="e">
        <f aca="false">(DATOS_[[#This Row],[S.BASE]]*(1/DATOS_[[#This Row],[% normaliz]])*(1/DATOS_[[#This Row],[% anualiz]]))*IF(DATOS_[[#This Row],[Check Equiparado]]="Sí",1,0)</f>
        <v>#DIV/0!</v>
      </c>
      <c r="BY1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9" s="138" t="e">
        <f aca="false">+DATOS_[[#This Row],[SALARIO BASE Eq]]+DATOS_[[#This Row],[Tot COMPL.SAL Eq]]</f>
        <v>#DIV/0!</v>
      </c>
      <c r="CA1309" s="138" t="e">
        <f aca="false" t="array" ref="CA1309:CA1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9" s="138" t="e">
        <f aca="false">+DATOS_[[#This Row],[TOTAL SALARIO Eq]]+DATOS_[[#This Row],[Tot Extrasalarial Eq]]</f>
        <v>#DIV/0!</v>
      </c>
      <c r="CC1309" s="139" t="n">
        <f aca="false">DATOS_[[#This Row],[S.BASE]]</f>
        <v>0</v>
      </c>
      <c r="CD1309" s="139" t="n">
        <f aca="false">+SUM(DATOS_[[#This Row],[Conc.Sal.01]:[Conc.Sal.30]])</f>
        <v>0</v>
      </c>
      <c r="CE1309" s="139" t="n">
        <f aca="false">+DATOS_[[#This Row],[SALARIO BASE Ef]]+DATOS_[[#This Row],[Tot COMPL.SAL Ef]]</f>
        <v>0</v>
      </c>
      <c r="CF1309" s="139" t="n">
        <f aca="false">+SUM(DATOS_[[#This Row],[C.Extra.01]:[C.Extra.05]])</f>
        <v>0</v>
      </c>
      <c r="CG1309" s="139" t="n">
        <f aca="false">+DATOS_[[#This Row],[TOTAL SALARIO Ef]]+DATOS_[[#This Row],[Tot Extrasalarial Ef]]</f>
        <v>0</v>
      </c>
      <c r="CH1309" s="140" t="n">
        <f aca="false">MIN(IF(DATOS_[[#This Row],[Fecha Fin Contrato]]="",$D$4,DATOS_[[#This Row],[Fecha Fin Contrato]]),$D$4)-MAX(DATOS_[[#This Row],[Fecha de Contratación]],$D$3)+1</f>
        <v>1</v>
      </c>
      <c r="CI1309" s="141" t="str">
        <f aca="false">IF(COUNTIFS(DATOS_[id],DATOS_[[#This Row],[id]])&gt;1,DATOS_[[#This Row],[id]],"")</f>
        <v/>
      </c>
      <c r="CJ1309" s="141" t="n">
        <f aca="false">(Inicio!$G$10-DATOS_[[#This Row],[Fecha Nacimiento]])/365.25</f>
        <v>0</v>
      </c>
      <c r="CK1309" s="141" t="n">
        <f aca="false">(Inicio!$G$10-DATOS_[[#This Row],[Fecha de Antigüedad]])/365.25</f>
        <v>0</v>
      </c>
      <c r="CL1309" s="141" t="e">
        <f aca="false">+VLOOKUP(DATOS_[[#This Row],[Clave de Contrato]],TblTiposContrato13[],3,0)</f>
        <v>#N/A</v>
      </c>
      <c r="CM1309" s="141" t="e">
        <f aca="false">+VLOOKUP(DATOS_[[#This Row],[Clave de Contrato]],TblTiposContrato13[],4,0)</f>
        <v>#N/A</v>
      </c>
      <c r="CN1309" s="141" t="str">
        <f aca="false">VLOOKUP(DATOS_[[#This Row],[Edad]],CONTRATOS!TblRngEdad,2,1)</f>
        <v>20  o menos</v>
      </c>
      <c r="CO1309" s="141" t="str">
        <f aca="false">VLOOKUP(DATOS_[[#This Row],[Antigüedad]],TblRngAntg14[],2,1)</f>
        <v>0 a 1 años</v>
      </c>
    </row>
    <row r="1310" customFormat="false" ht="13.8" hidden="false" customHeight="false" outlineLevel="0" collapsed="false">
      <c r="D1310" s="128"/>
      <c r="E1310" s="129"/>
      <c r="F1310" s="129"/>
      <c r="G1310" s="129"/>
      <c r="H1310" s="130"/>
      <c r="I1310" s="131"/>
      <c r="J1310" s="128"/>
      <c r="K1310" s="132"/>
      <c r="L1310" s="132"/>
      <c r="M1310" s="133"/>
      <c r="N1310" s="133"/>
      <c r="O1310" s="133"/>
      <c r="P1310" s="129"/>
      <c r="Z1310" s="74"/>
      <c r="AA1310" s="75"/>
      <c r="AB1310" s="75"/>
      <c r="AC1310" s="129"/>
      <c r="AD1310" s="134"/>
      <c r="AE1310" s="134"/>
      <c r="AF1310" s="134"/>
      <c r="AG1310" s="134"/>
      <c r="AH1310" s="134"/>
      <c r="AI1310" s="134"/>
      <c r="AJ1310" s="134"/>
      <c r="AK1310" s="134"/>
      <c r="AL1310" s="134"/>
      <c r="AM1310" s="134"/>
      <c r="AN1310" s="134"/>
      <c r="AO1310" s="134"/>
      <c r="AP1310" s="134"/>
      <c r="AQ1310" s="134"/>
      <c r="AR1310" s="134"/>
      <c r="AS1310" s="134"/>
      <c r="AT1310" s="134"/>
      <c r="AU1310" s="134"/>
      <c r="AV1310" s="134"/>
      <c r="AW1310" s="134"/>
      <c r="AX1310" s="134"/>
      <c r="AY1310" s="134"/>
      <c r="AZ1310" s="134"/>
      <c r="BA1310" s="134"/>
      <c r="BB1310" s="134"/>
      <c r="BC1310" s="134"/>
      <c r="BD1310" s="134"/>
      <c r="BE1310" s="134"/>
      <c r="BF1310" s="134"/>
      <c r="BG1310" s="134"/>
      <c r="BH1310" s="134"/>
      <c r="BI1310" s="134"/>
      <c r="BJ1310" s="134"/>
      <c r="BK1310" s="134"/>
      <c r="BL1310" s="134"/>
      <c r="BM1310" s="135"/>
      <c r="BN1310" s="136" t="n">
        <f aca="false">+MAX($D$3,DATOS_[[#This Row],[Fecha Inicio Sit. Contract.]])</f>
        <v>0</v>
      </c>
      <c r="BO1310" s="136" t="n">
        <f aca="false">+MIN($D$4,DATOS_[[#This Row],[Fecha Fin Sit. Contract.]])</f>
        <v>0</v>
      </c>
      <c r="BP1310" s="137" t="n">
        <f aca="false">+DATOS_[[#This Row],[% de jornada]]*IF(DATOS_[[#This Row],[% jornada reducida]]="",1,DATOS_[[#This Row],[% jornada reducida]])</f>
        <v>0</v>
      </c>
      <c r="BQ1310" s="137" t="n">
        <f aca="false">+(DATOS_[[#This Row],[F.fin.cal]]-DATOS_[[#This Row],[F.ini.cal]]+1)/($D$4-$D$3+1)</f>
        <v>1</v>
      </c>
      <c r="BR1310" s="137" t="str">
        <f aca="false">IF(OR(AND(DATOS_[[#This Row],[Fecha Fin Contrato]]&lt;$D$3,DATOS_[[#This Row],[Fecha Fin Contrato]]&lt;&gt;""),DATOS_[[#This Row],[Fecha de Contratación]]&gt;$D$4),"Fuera","Dentro")</f>
        <v>Dentro</v>
      </c>
      <c r="BS1310" s="137" t="str">
        <f aca="false" t="array" ref="BS1310:BS1310">IF(MAX(IF(DATOS_[id]=DATOS_[[#This Row],[id]],DATOS_[F.fin.cal]))=DATOS_[[#This Row],[F.fin.cal]],"Sí","NO")</f>
        <v>Sí</v>
      </c>
      <c r="BT1310" s="137" t="str">
        <f aca="false">IF(AND(DATOS_[[#This Row],[% normaliz]]&lt;&gt;1,DATOS_[[#This Row],[% anualiz]]=1),"Sí","NO")</f>
        <v>Sí</v>
      </c>
      <c r="BU1310" s="137" t="str">
        <f aca="false">IF(AND(DATOS_[[#This Row],[% normaliz]]=1,DATOS_[[#This Row],[% anualiz]]&lt;&gt;1),"Sí","NO")</f>
        <v>NO</v>
      </c>
      <c r="BV1310" s="137" t="str">
        <f aca="false">IF(AND(DATOS_[[#This Row],[% normaliz]]&lt;&gt;1,DATOS_[[#This Row],[% anualiz]]&lt;&gt;1),"Sí","NO")</f>
        <v>NO</v>
      </c>
      <c r="BW1310" s="137" t="str">
        <f aca="false">+IF(DATOS_[[#This Row],[% normaliz]]*DATOS_[[#This Row],[% anualiz]]=1,"NO","Sí")</f>
        <v>Sí</v>
      </c>
      <c r="BX1310" s="138" t="e">
        <f aca="false">(DATOS_[[#This Row],[S.BASE]]*(1/DATOS_[[#This Row],[% normaliz]])*(1/DATOS_[[#This Row],[% anualiz]]))*IF(DATOS_[[#This Row],[Check Equiparado]]="Sí",1,0)</f>
        <v>#DIV/0!</v>
      </c>
      <c r="BY1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0" s="138" t="e">
        <f aca="false">+DATOS_[[#This Row],[SALARIO BASE Eq]]+DATOS_[[#This Row],[Tot COMPL.SAL Eq]]</f>
        <v>#DIV/0!</v>
      </c>
      <c r="CA1310" s="138" t="e">
        <f aca="false" t="array" ref="CA1310:CA1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0" s="138" t="e">
        <f aca="false">+DATOS_[[#This Row],[TOTAL SALARIO Eq]]+DATOS_[[#This Row],[Tot Extrasalarial Eq]]</f>
        <v>#DIV/0!</v>
      </c>
      <c r="CC1310" s="139" t="n">
        <f aca="false">DATOS_[[#This Row],[S.BASE]]</f>
        <v>0</v>
      </c>
      <c r="CD1310" s="139" t="n">
        <f aca="false">+SUM(DATOS_[[#This Row],[Conc.Sal.01]:[Conc.Sal.30]])</f>
        <v>0</v>
      </c>
      <c r="CE1310" s="139" t="n">
        <f aca="false">+DATOS_[[#This Row],[SALARIO BASE Ef]]+DATOS_[[#This Row],[Tot COMPL.SAL Ef]]</f>
        <v>0</v>
      </c>
      <c r="CF1310" s="139" t="n">
        <f aca="false">+SUM(DATOS_[[#This Row],[C.Extra.01]:[C.Extra.05]])</f>
        <v>0</v>
      </c>
      <c r="CG1310" s="139" t="n">
        <f aca="false">+DATOS_[[#This Row],[TOTAL SALARIO Ef]]+DATOS_[[#This Row],[Tot Extrasalarial Ef]]</f>
        <v>0</v>
      </c>
      <c r="CH1310" s="140" t="n">
        <f aca="false">MIN(IF(DATOS_[[#This Row],[Fecha Fin Contrato]]="",$D$4,DATOS_[[#This Row],[Fecha Fin Contrato]]),$D$4)-MAX(DATOS_[[#This Row],[Fecha de Contratación]],$D$3)+1</f>
        <v>1</v>
      </c>
      <c r="CI1310" s="141" t="str">
        <f aca="false">IF(COUNTIFS(DATOS_[id],DATOS_[[#This Row],[id]])&gt;1,DATOS_[[#This Row],[id]],"")</f>
        <v/>
      </c>
      <c r="CJ1310" s="141" t="n">
        <f aca="false">(Inicio!$G$10-DATOS_[[#This Row],[Fecha Nacimiento]])/365.25</f>
        <v>0</v>
      </c>
      <c r="CK1310" s="141" t="n">
        <f aca="false">(Inicio!$G$10-DATOS_[[#This Row],[Fecha de Antigüedad]])/365.25</f>
        <v>0</v>
      </c>
      <c r="CL1310" s="141" t="e">
        <f aca="false">+VLOOKUP(DATOS_[[#This Row],[Clave de Contrato]],TblTiposContrato13[],3,0)</f>
        <v>#N/A</v>
      </c>
      <c r="CM1310" s="141" t="e">
        <f aca="false">+VLOOKUP(DATOS_[[#This Row],[Clave de Contrato]],TblTiposContrato13[],4,0)</f>
        <v>#N/A</v>
      </c>
      <c r="CN1310" s="141" t="str">
        <f aca="false">VLOOKUP(DATOS_[[#This Row],[Edad]],CONTRATOS!TblRngEdad,2,1)</f>
        <v>20  o menos</v>
      </c>
      <c r="CO1310" s="141" t="str">
        <f aca="false">VLOOKUP(DATOS_[[#This Row],[Antigüedad]],TblRngAntg14[],2,1)</f>
        <v>0 a 1 años</v>
      </c>
    </row>
    <row r="1311" customFormat="false" ht="13.8" hidden="false" customHeight="false" outlineLevel="0" collapsed="false">
      <c r="D1311" s="128"/>
      <c r="E1311" s="129"/>
      <c r="F1311" s="129"/>
      <c r="G1311" s="129"/>
      <c r="H1311" s="130"/>
      <c r="I1311" s="131"/>
      <c r="J1311" s="128"/>
      <c r="K1311" s="132"/>
      <c r="L1311" s="132"/>
      <c r="M1311" s="133"/>
      <c r="N1311" s="133"/>
      <c r="O1311" s="133"/>
      <c r="P1311" s="129"/>
      <c r="Z1311" s="74"/>
      <c r="AA1311" s="75"/>
      <c r="AB1311" s="75"/>
      <c r="AC1311" s="129"/>
      <c r="AD1311" s="134"/>
      <c r="AE1311" s="134"/>
      <c r="AF1311" s="134"/>
      <c r="AG1311" s="134"/>
      <c r="AH1311" s="134"/>
      <c r="AI1311" s="134"/>
      <c r="AJ1311" s="134"/>
      <c r="AK1311" s="134"/>
      <c r="AL1311" s="134"/>
      <c r="AM1311" s="134"/>
      <c r="AN1311" s="134"/>
      <c r="AO1311" s="134"/>
      <c r="AP1311" s="134"/>
      <c r="AQ1311" s="134"/>
      <c r="AR1311" s="134"/>
      <c r="AS1311" s="134"/>
      <c r="AT1311" s="134"/>
      <c r="AU1311" s="134"/>
      <c r="AV1311" s="134"/>
      <c r="AW1311" s="134"/>
      <c r="AX1311" s="134"/>
      <c r="AY1311" s="134"/>
      <c r="AZ1311" s="134"/>
      <c r="BA1311" s="134"/>
      <c r="BB1311" s="134"/>
      <c r="BC1311" s="134"/>
      <c r="BD1311" s="134"/>
      <c r="BE1311" s="134"/>
      <c r="BF1311" s="134"/>
      <c r="BG1311" s="134"/>
      <c r="BH1311" s="134"/>
      <c r="BI1311" s="134"/>
      <c r="BJ1311" s="134"/>
      <c r="BK1311" s="134"/>
      <c r="BL1311" s="134"/>
      <c r="BM1311" s="135"/>
      <c r="BN1311" s="136" t="n">
        <f aca="false">+MAX($D$3,DATOS_[[#This Row],[Fecha Inicio Sit. Contract.]])</f>
        <v>0</v>
      </c>
      <c r="BO1311" s="136" t="n">
        <f aca="false">+MIN($D$4,DATOS_[[#This Row],[Fecha Fin Sit. Contract.]])</f>
        <v>0</v>
      </c>
      <c r="BP1311" s="137" t="n">
        <f aca="false">+DATOS_[[#This Row],[% de jornada]]*IF(DATOS_[[#This Row],[% jornada reducida]]="",1,DATOS_[[#This Row],[% jornada reducida]])</f>
        <v>0</v>
      </c>
      <c r="BQ1311" s="137" t="n">
        <f aca="false">+(DATOS_[[#This Row],[F.fin.cal]]-DATOS_[[#This Row],[F.ini.cal]]+1)/($D$4-$D$3+1)</f>
        <v>1</v>
      </c>
      <c r="BR1311" s="137" t="str">
        <f aca="false">IF(OR(AND(DATOS_[[#This Row],[Fecha Fin Contrato]]&lt;$D$3,DATOS_[[#This Row],[Fecha Fin Contrato]]&lt;&gt;""),DATOS_[[#This Row],[Fecha de Contratación]]&gt;$D$4),"Fuera","Dentro")</f>
        <v>Dentro</v>
      </c>
      <c r="BS1311" s="137" t="str">
        <f aca="false" t="array" ref="BS1311:BS1311">IF(MAX(IF(DATOS_[id]=DATOS_[[#This Row],[id]],DATOS_[F.fin.cal]))=DATOS_[[#This Row],[F.fin.cal]],"Sí","NO")</f>
        <v>Sí</v>
      </c>
      <c r="BT1311" s="137" t="str">
        <f aca="false">IF(AND(DATOS_[[#This Row],[% normaliz]]&lt;&gt;1,DATOS_[[#This Row],[% anualiz]]=1),"Sí","NO")</f>
        <v>Sí</v>
      </c>
      <c r="BU1311" s="137" t="str">
        <f aca="false">IF(AND(DATOS_[[#This Row],[% normaliz]]=1,DATOS_[[#This Row],[% anualiz]]&lt;&gt;1),"Sí","NO")</f>
        <v>NO</v>
      </c>
      <c r="BV1311" s="137" t="str">
        <f aca="false">IF(AND(DATOS_[[#This Row],[% normaliz]]&lt;&gt;1,DATOS_[[#This Row],[% anualiz]]&lt;&gt;1),"Sí","NO")</f>
        <v>NO</v>
      </c>
      <c r="BW1311" s="137" t="str">
        <f aca="false">+IF(DATOS_[[#This Row],[% normaliz]]*DATOS_[[#This Row],[% anualiz]]=1,"NO","Sí")</f>
        <v>Sí</v>
      </c>
      <c r="BX1311" s="138" t="e">
        <f aca="false">(DATOS_[[#This Row],[S.BASE]]*(1/DATOS_[[#This Row],[% normaliz]])*(1/DATOS_[[#This Row],[% anualiz]]))*IF(DATOS_[[#This Row],[Check Equiparado]]="Sí",1,0)</f>
        <v>#DIV/0!</v>
      </c>
      <c r="BY1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1" s="138" t="e">
        <f aca="false">+DATOS_[[#This Row],[SALARIO BASE Eq]]+DATOS_[[#This Row],[Tot COMPL.SAL Eq]]</f>
        <v>#DIV/0!</v>
      </c>
      <c r="CA1311" s="138" t="e">
        <f aca="false" t="array" ref="CA1311:CA1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1" s="138" t="e">
        <f aca="false">+DATOS_[[#This Row],[TOTAL SALARIO Eq]]+DATOS_[[#This Row],[Tot Extrasalarial Eq]]</f>
        <v>#DIV/0!</v>
      </c>
      <c r="CC1311" s="139" t="n">
        <f aca="false">DATOS_[[#This Row],[S.BASE]]</f>
        <v>0</v>
      </c>
      <c r="CD1311" s="139" t="n">
        <f aca="false">+SUM(DATOS_[[#This Row],[Conc.Sal.01]:[Conc.Sal.30]])</f>
        <v>0</v>
      </c>
      <c r="CE1311" s="139" t="n">
        <f aca="false">+DATOS_[[#This Row],[SALARIO BASE Ef]]+DATOS_[[#This Row],[Tot COMPL.SAL Ef]]</f>
        <v>0</v>
      </c>
      <c r="CF1311" s="139" t="n">
        <f aca="false">+SUM(DATOS_[[#This Row],[C.Extra.01]:[C.Extra.05]])</f>
        <v>0</v>
      </c>
      <c r="CG1311" s="139" t="n">
        <f aca="false">+DATOS_[[#This Row],[TOTAL SALARIO Ef]]+DATOS_[[#This Row],[Tot Extrasalarial Ef]]</f>
        <v>0</v>
      </c>
      <c r="CH1311" s="140" t="n">
        <f aca="false">MIN(IF(DATOS_[[#This Row],[Fecha Fin Contrato]]="",$D$4,DATOS_[[#This Row],[Fecha Fin Contrato]]),$D$4)-MAX(DATOS_[[#This Row],[Fecha de Contratación]],$D$3)+1</f>
        <v>1</v>
      </c>
      <c r="CI1311" s="141" t="str">
        <f aca="false">IF(COUNTIFS(DATOS_[id],DATOS_[[#This Row],[id]])&gt;1,DATOS_[[#This Row],[id]],"")</f>
        <v/>
      </c>
      <c r="CJ1311" s="141" t="n">
        <f aca="false">(Inicio!$G$10-DATOS_[[#This Row],[Fecha Nacimiento]])/365.25</f>
        <v>0</v>
      </c>
      <c r="CK1311" s="141" t="n">
        <f aca="false">(Inicio!$G$10-DATOS_[[#This Row],[Fecha de Antigüedad]])/365.25</f>
        <v>0</v>
      </c>
      <c r="CL1311" s="141" t="e">
        <f aca="false">+VLOOKUP(DATOS_[[#This Row],[Clave de Contrato]],TblTiposContrato13[],3,0)</f>
        <v>#N/A</v>
      </c>
      <c r="CM1311" s="141" t="e">
        <f aca="false">+VLOOKUP(DATOS_[[#This Row],[Clave de Contrato]],TblTiposContrato13[],4,0)</f>
        <v>#N/A</v>
      </c>
      <c r="CN1311" s="141" t="str">
        <f aca="false">VLOOKUP(DATOS_[[#This Row],[Edad]],CONTRATOS!TblRngEdad,2,1)</f>
        <v>20  o menos</v>
      </c>
      <c r="CO1311" s="141" t="str">
        <f aca="false">VLOOKUP(DATOS_[[#This Row],[Antigüedad]],TblRngAntg14[],2,1)</f>
        <v>0 a 1 años</v>
      </c>
    </row>
    <row r="1312" customFormat="false" ht="13.8" hidden="false" customHeight="false" outlineLevel="0" collapsed="false">
      <c r="D1312" s="128"/>
      <c r="E1312" s="129"/>
      <c r="F1312" s="129"/>
      <c r="G1312" s="129"/>
      <c r="H1312" s="130"/>
      <c r="I1312" s="131"/>
      <c r="J1312" s="128"/>
      <c r="K1312" s="132"/>
      <c r="L1312" s="132"/>
      <c r="M1312" s="133"/>
      <c r="N1312" s="133"/>
      <c r="O1312" s="133"/>
      <c r="P1312" s="129"/>
      <c r="Z1312" s="74"/>
      <c r="AA1312" s="75"/>
      <c r="AB1312" s="75"/>
      <c r="AC1312" s="129"/>
      <c r="AD1312" s="134"/>
      <c r="AE1312" s="134"/>
      <c r="AF1312" s="134"/>
      <c r="AG1312" s="134"/>
      <c r="AH1312" s="134"/>
      <c r="AI1312" s="134"/>
      <c r="AJ1312" s="134"/>
      <c r="AK1312" s="134"/>
      <c r="AL1312" s="134"/>
      <c r="AM1312" s="134"/>
      <c r="AN1312" s="134"/>
      <c r="AO1312" s="134"/>
      <c r="AP1312" s="134"/>
      <c r="AQ1312" s="134"/>
      <c r="AR1312" s="134"/>
      <c r="AS1312" s="134"/>
      <c r="AT1312" s="134"/>
      <c r="AU1312" s="134"/>
      <c r="AV1312" s="134"/>
      <c r="AW1312" s="134"/>
      <c r="AX1312" s="134"/>
      <c r="AY1312" s="134"/>
      <c r="AZ1312" s="134"/>
      <c r="BA1312" s="134"/>
      <c r="BB1312" s="134"/>
      <c r="BC1312" s="134"/>
      <c r="BD1312" s="134"/>
      <c r="BE1312" s="134"/>
      <c r="BF1312" s="134"/>
      <c r="BG1312" s="134"/>
      <c r="BH1312" s="134"/>
      <c r="BI1312" s="134"/>
      <c r="BJ1312" s="134"/>
      <c r="BK1312" s="134"/>
      <c r="BL1312" s="134"/>
      <c r="BM1312" s="135"/>
      <c r="BN1312" s="136" t="n">
        <f aca="false">+MAX($D$3,DATOS_[[#This Row],[Fecha Inicio Sit. Contract.]])</f>
        <v>0</v>
      </c>
      <c r="BO1312" s="136" t="n">
        <f aca="false">+MIN($D$4,DATOS_[[#This Row],[Fecha Fin Sit. Contract.]])</f>
        <v>0</v>
      </c>
      <c r="BP1312" s="137" t="n">
        <f aca="false">+DATOS_[[#This Row],[% de jornada]]*IF(DATOS_[[#This Row],[% jornada reducida]]="",1,DATOS_[[#This Row],[% jornada reducida]])</f>
        <v>0</v>
      </c>
      <c r="BQ1312" s="137" t="n">
        <f aca="false">+(DATOS_[[#This Row],[F.fin.cal]]-DATOS_[[#This Row],[F.ini.cal]]+1)/($D$4-$D$3+1)</f>
        <v>1</v>
      </c>
      <c r="BR1312" s="137" t="str">
        <f aca="false">IF(OR(AND(DATOS_[[#This Row],[Fecha Fin Contrato]]&lt;$D$3,DATOS_[[#This Row],[Fecha Fin Contrato]]&lt;&gt;""),DATOS_[[#This Row],[Fecha de Contratación]]&gt;$D$4),"Fuera","Dentro")</f>
        <v>Dentro</v>
      </c>
      <c r="BS1312" s="137" t="str">
        <f aca="false" t="array" ref="BS1312:BS1312">IF(MAX(IF(DATOS_[id]=DATOS_[[#This Row],[id]],DATOS_[F.fin.cal]))=DATOS_[[#This Row],[F.fin.cal]],"Sí","NO")</f>
        <v>Sí</v>
      </c>
      <c r="BT1312" s="137" t="str">
        <f aca="false">IF(AND(DATOS_[[#This Row],[% normaliz]]&lt;&gt;1,DATOS_[[#This Row],[% anualiz]]=1),"Sí","NO")</f>
        <v>Sí</v>
      </c>
      <c r="BU1312" s="137" t="str">
        <f aca="false">IF(AND(DATOS_[[#This Row],[% normaliz]]=1,DATOS_[[#This Row],[% anualiz]]&lt;&gt;1),"Sí","NO")</f>
        <v>NO</v>
      </c>
      <c r="BV1312" s="137" t="str">
        <f aca="false">IF(AND(DATOS_[[#This Row],[% normaliz]]&lt;&gt;1,DATOS_[[#This Row],[% anualiz]]&lt;&gt;1),"Sí","NO")</f>
        <v>NO</v>
      </c>
      <c r="BW1312" s="137" t="str">
        <f aca="false">+IF(DATOS_[[#This Row],[% normaliz]]*DATOS_[[#This Row],[% anualiz]]=1,"NO","Sí")</f>
        <v>Sí</v>
      </c>
      <c r="BX1312" s="138" t="e">
        <f aca="false">(DATOS_[[#This Row],[S.BASE]]*(1/DATOS_[[#This Row],[% normaliz]])*(1/DATOS_[[#This Row],[% anualiz]]))*IF(DATOS_[[#This Row],[Check Equiparado]]="Sí",1,0)</f>
        <v>#DIV/0!</v>
      </c>
      <c r="BY1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2" s="138" t="e">
        <f aca="false">+DATOS_[[#This Row],[SALARIO BASE Eq]]+DATOS_[[#This Row],[Tot COMPL.SAL Eq]]</f>
        <v>#DIV/0!</v>
      </c>
      <c r="CA1312" s="138" t="e">
        <f aca="false" t="array" ref="CA1312:CA1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2" s="138" t="e">
        <f aca="false">+DATOS_[[#This Row],[TOTAL SALARIO Eq]]+DATOS_[[#This Row],[Tot Extrasalarial Eq]]</f>
        <v>#DIV/0!</v>
      </c>
      <c r="CC1312" s="139" t="n">
        <f aca="false">DATOS_[[#This Row],[S.BASE]]</f>
        <v>0</v>
      </c>
      <c r="CD1312" s="139" t="n">
        <f aca="false">+SUM(DATOS_[[#This Row],[Conc.Sal.01]:[Conc.Sal.30]])</f>
        <v>0</v>
      </c>
      <c r="CE1312" s="139" t="n">
        <f aca="false">+DATOS_[[#This Row],[SALARIO BASE Ef]]+DATOS_[[#This Row],[Tot COMPL.SAL Ef]]</f>
        <v>0</v>
      </c>
      <c r="CF1312" s="139" t="n">
        <f aca="false">+SUM(DATOS_[[#This Row],[C.Extra.01]:[C.Extra.05]])</f>
        <v>0</v>
      </c>
      <c r="CG1312" s="139" t="n">
        <f aca="false">+DATOS_[[#This Row],[TOTAL SALARIO Ef]]+DATOS_[[#This Row],[Tot Extrasalarial Ef]]</f>
        <v>0</v>
      </c>
      <c r="CH1312" s="140" t="n">
        <f aca="false">MIN(IF(DATOS_[[#This Row],[Fecha Fin Contrato]]="",$D$4,DATOS_[[#This Row],[Fecha Fin Contrato]]),$D$4)-MAX(DATOS_[[#This Row],[Fecha de Contratación]],$D$3)+1</f>
        <v>1</v>
      </c>
      <c r="CI1312" s="141" t="str">
        <f aca="false">IF(COUNTIFS(DATOS_[id],DATOS_[[#This Row],[id]])&gt;1,DATOS_[[#This Row],[id]],"")</f>
        <v/>
      </c>
      <c r="CJ1312" s="141" t="n">
        <f aca="false">(Inicio!$G$10-DATOS_[[#This Row],[Fecha Nacimiento]])/365.25</f>
        <v>0</v>
      </c>
      <c r="CK1312" s="141" t="n">
        <f aca="false">(Inicio!$G$10-DATOS_[[#This Row],[Fecha de Antigüedad]])/365.25</f>
        <v>0</v>
      </c>
      <c r="CL1312" s="141" t="e">
        <f aca="false">+VLOOKUP(DATOS_[[#This Row],[Clave de Contrato]],TblTiposContrato13[],3,0)</f>
        <v>#N/A</v>
      </c>
      <c r="CM1312" s="141" t="e">
        <f aca="false">+VLOOKUP(DATOS_[[#This Row],[Clave de Contrato]],TblTiposContrato13[],4,0)</f>
        <v>#N/A</v>
      </c>
      <c r="CN1312" s="141" t="str">
        <f aca="false">VLOOKUP(DATOS_[[#This Row],[Edad]],CONTRATOS!TblRngEdad,2,1)</f>
        <v>20  o menos</v>
      </c>
      <c r="CO1312" s="141" t="str">
        <f aca="false">VLOOKUP(DATOS_[[#This Row],[Antigüedad]],TblRngAntg14[],2,1)</f>
        <v>0 a 1 años</v>
      </c>
    </row>
    <row r="1313" customFormat="false" ht="13.8" hidden="false" customHeight="false" outlineLevel="0" collapsed="false">
      <c r="D1313" s="128"/>
      <c r="E1313" s="129"/>
      <c r="F1313" s="129"/>
      <c r="G1313" s="129"/>
      <c r="H1313" s="130"/>
      <c r="I1313" s="131"/>
      <c r="J1313" s="128"/>
      <c r="K1313" s="132"/>
      <c r="L1313" s="132"/>
      <c r="M1313" s="133"/>
      <c r="N1313" s="133"/>
      <c r="O1313" s="133"/>
      <c r="P1313" s="129"/>
      <c r="Z1313" s="74"/>
      <c r="AA1313" s="75"/>
      <c r="AB1313" s="75"/>
      <c r="AC1313" s="129"/>
      <c r="AD1313" s="134"/>
      <c r="AE1313" s="134"/>
      <c r="AF1313" s="134"/>
      <c r="AG1313" s="134"/>
      <c r="AH1313" s="134"/>
      <c r="AI1313" s="134"/>
      <c r="AJ1313" s="134"/>
      <c r="AK1313" s="134"/>
      <c r="AL1313" s="134"/>
      <c r="AM1313" s="134"/>
      <c r="AN1313" s="134"/>
      <c r="AO1313" s="134"/>
      <c r="AP1313" s="134"/>
      <c r="AQ1313" s="134"/>
      <c r="AR1313" s="134"/>
      <c r="AS1313" s="134"/>
      <c r="AT1313" s="134"/>
      <c r="AU1313" s="134"/>
      <c r="AV1313" s="134"/>
      <c r="AW1313" s="134"/>
      <c r="AX1313" s="134"/>
      <c r="AY1313" s="134"/>
      <c r="AZ1313" s="134"/>
      <c r="BA1313" s="134"/>
      <c r="BB1313" s="134"/>
      <c r="BC1313" s="134"/>
      <c r="BD1313" s="134"/>
      <c r="BE1313" s="134"/>
      <c r="BF1313" s="134"/>
      <c r="BG1313" s="134"/>
      <c r="BH1313" s="134"/>
      <c r="BI1313" s="134"/>
      <c r="BJ1313" s="134"/>
      <c r="BK1313" s="134"/>
      <c r="BL1313" s="134"/>
      <c r="BM1313" s="135"/>
      <c r="BN1313" s="136" t="n">
        <f aca="false">+MAX($D$3,DATOS_[[#This Row],[Fecha Inicio Sit. Contract.]])</f>
        <v>0</v>
      </c>
      <c r="BO1313" s="136" t="n">
        <f aca="false">+MIN($D$4,DATOS_[[#This Row],[Fecha Fin Sit. Contract.]])</f>
        <v>0</v>
      </c>
      <c r="BP1313" s="137" t="n">
        <f aca="false">+DATOS_[[#This Row],[% de jornada]]*IF(DATOS_[[#This Row],[% jornada reducida]]="",1,DATOS_[[#This Row],[% jornada reducida]])</f>
        <v>0</v>
      </c>
      <c r="BQ1313" s="137" t="n">
        <f aca="false">+(DATOS_[[#This Row],[F.fin.cal]]-DATOS_[[#This Row],[F.ini.cal]]+1)/($D$4-$D$3+1)</f>
        <v>1</v>
      </c>
      <c r="BR1313" s="137" t="str">
        <f aca="false">IF(OR(AND(DATOS_[[#This Row],[Fecha Fin Contrato]]&lt;$D$3,DATOS_[[#This Row],[Fecha Fin Contrato]]&lt;&gt;""),DATOS_[[#This Row],[Fecha de Contratación]]&gt;$D$4),"Fuera","Dentro")</f>
        <v>Dentro</v>
      </c>
      <c r="BS1313" s="137" t="str">
        <f aca="false" t="array" ref="BS1313:BS1313">IF(MAX(IF(DATOS_[id]=DATOS_[[#This Row],[id]],DATOS_[F.fin.cal]))=DATOS_[[#This Row],[F.fin.cal]],"Sí","NO")</f>
        <v>Sí</v>
      </c>
      <c r="BT1313" s="137" t="str">
        <f aca="false">IF(AND(DATOS_[[#This Row],[% normaliz]]&lt;&gt;1,DATOS_[[#This Row],[% anualiz]]=1),"Sí","NO")</f>
        <v>Sí</v>
      </c>
      <c r="BU1313" s="137" t="str">
        <f aca="false">IF(AND(DATOS_[[#This Row],[% normaliz]]=1,DATOS_[[#This Row],[% anualiz]]&lt;&gt;1),"Sí","NO")</f>
        <v>NO</v>
      </c>
      <c r="BV1313" s="137" t="str">
        <f aca="false">IF(AND(DATOS_[[#This Row],[% normaliz]]&lt;&gt;1,DATOS_[[#This Row],[% anualiz]]&lt;&gt;1),"Sí","NO")</f>
        <v>NO</v>
      </c>
      <c r="BW1313" s="137" t="str">
        <f aca="false">+IF(DATOS_[[#This Row],[% normaliz]]*DATOS_[[#This Row],[% anualiz]]=1,"NO","Sí")</f>
        <v>Sí</v>
      </c>
      <c r="BX1313" s="138" t="e">
        <f aca="false">(DATOS_[[#This Row],[S.BASE]]*(1/DATOS_[[#This Row],[% normaliz]])*(1/DATOS_[[#This Row],[% anualiz]]))*IF(DATOS_[[#This Row],[Check Equiparado]]="Sí",1,0)</f>
        <v>#DIV/0!</v>
      </c>
      <c r="BY1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3" s="138" t="e">
        <f aca="false">+DATOS_[[#This Row],[SALARIO BASE Eq]]+DATOS_[[#This Row],[Tot COMPL.SAL Eq]]</f>
        <v>#DIV/0!</v>
      </c>
      <c r="CA1313" s="138" t="e">
        <f aca="false" t="array" ref="CA1313:CA1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3" s="138" t="e">
        <f aca="false">+DATOS_[[#This Row],[TOTAL SALARIO Eq]]+DATOS_[[#This Row],[Tot Extrasalarial Eq]]</f>
        <v>#DIV/0!</v>
      </c>
      <c r="CC1313" s="139" t="n">
        <f aca="false">DATOS_[[#This Row],[S.BASE]]</f>
        <v>0</v>
      </c>
      <c r="CD1313" s="139" t="n">
        <f aca="false">+SUM(DATOS_[[#This Row],[Conc.Sal.01]:[Conc.Sal.30]])</f>
        <v>0</v>
      </c>
      <c r="CE1313" s="139" t="n">
        <f aca="false">+DATOS_[[#This Row],[SALARIO BASE Ef]]+DATOS_[[#This Row],[Tot COMPL.SAL Ef]]</f>
        <v>0</v>
      </c>
      <c r="CF1313" s="139" t="n">
        <f aca="false">+SUM(DATOS_[[#This Row],[C.Extra.01]:[C.Extra.05]])</f>
        <v>0</v>
      </c>
      <c r="CG1313" s="139" t="n">
        <f aca="false">+DATOS_[[#This Row],[TOTAL SALARIO Ef]]+DATOS_[[#This Row],[Tot Extrasalarial Ef]]</f>
        <v>0</v>
      </c>
      <c r="CH1313" s="140" t="n">
        <f aca="false">MIN(IF(DATOS_[[#This Row],[Fecha Fin Contrato]]="",$D$4,DATOS_[[#This Row],[Fecha Fin Contrato]]),$D$4)-MAX(DATOS_[[#This Row],[Fecha de Contratación]],$D$3)+1</f>
        <v>1</v>
      </c>
      <c r="CI1313" s="141" t="str">
        <f aca="false">IF(COUNTIFS(DATOS_[id],DATOS_[[#This Row],[id]])&gt;1,DATOS_[[#This Row],[id]],"")</f>
        <v/>
      </c>
      <c r="CJ1313" s="141" t="n">
        <f aca="false">(Inicio!$G$10-DATOS_[[#This Row],[Fecha Nacimiento]])/365.25</f>
        <v>0</v>
      </c>
      <c r="CK1313" s="141" t="n">
        <f aca="false">(Inicio!$G$10-DATOS_[[#This Row],[Fecha de Antigüedad]])/365.25</f>
        <v>0</v>
      </c>
      <c r="CL1313" s="141" t="e">
        <f aca="false">+VLOOKUP(DATOS_[[#This Row],[Clave de Contrato]],TblTiposContrato13[],3,0)</f>
        <v>#N/A</v>
      </c>
      <c r="CM1313" s="141" t="e">
        <f aca="false">+VLOOKUP(DATOS_[[#This Row],[Clave de Contrato]],TblTiposContrato13[],4,0)</f>
        <v>#N/A</v>
      </c>
      <c r="CN1313" s="141" t="str">
        <f aca="false">VLOOKUP(DATOS_[[#This Row],[Edad]],CONTRATOS!TblRngEdad,2,1)</f>
        <v>20  o menos</v>
      </c>
      <c r="CO1313" s="141" t="str">
        <f aca="false">VLOOKUP(DATOS_[[#This Row],[Antigüedad]],TblRngAntg14[],2,1)</f>
        <v>0 a 1 años</v>
      </c>
    </row>
    <row r="1314" customFormat="false" ht="13.8" hidden="false" customHeight="false" outlineLevel="0" collapsed="false">
      <c r="D1314" s="128"/>
      <c r="E1314" s="129"/>
      <c r="F1314" s="129"/>
      <c r="G1314" s="129"/>
      <c r="H1314" s="130"/>
      <c r="I1314" s="131"/>
      <c r="J1314" s="128"/>
      <c r="K1314" s="132"/>
      <c r="L1314" s="132"/>
      <c r="M1314" s="133"/>
      <c r="N1314" s="133"/>
      <c r="O1314" s="133"/>
      <c r="P1314" s="129"/>
      <c r="Z1314" s="74"/>
      <c r="AA1314" s="75"/>
      <c r="AB1314" s="75"/>
      <c r="AC1314" s="129"/>
      <c r="AD1314" s="134"/>
      <c r="AE1314" s="134"/>
      <c r="AF1314" s="134"/>
      <c r="AG1314" s="134"/>
      <c r="AH1314" s="134"/>
      <c r="AI1314" s="134"/>
      <c r="AJ1314" s="134"/>
      <c r="AK1314" s="134"/>
      <c r="AL1314" s="134"/>
      <c r="AM1314" s="134"/>
      <c r="AN1314" s="134"/>
      <c r="AO1314" s="134"/>
      <c r="AP1314" s="134"/>
      <c r="AQ1314" s="134"/>
      <c r="AR1314" s="134"/>
      <c r="AS1314" s="134"/>
      <c r="AT1314" s="134"/>
      <c r="AU1314" s="134"/>
      <c r="AV1314" s="134"/>
      <c r="AW1314" s="134"/>
      <c r="AX1314" s="134"/>
      <c r="AY1314" s="134"/>
      <c r="AZ1314" s="134"/>
      <c r="BA1314" s="134"/>
      <c r="BB1314" s="134"/>
      <c r="BC1314" s="134"/>
      <c r="BD1314" s="134"/>
      <c r="BE1314" s="134"/>
      <c r="BF1314" s="134"/>
      <c r="BG1314" s="134"/>
      <c r="BH1314" s="134"/>
      <c r="BI1314" s="134"/>
      <c r="BJ1314" s="134"/>
      <c r="BK1314" s="134"/>
      <c r="BL1314" s="134"/>
      <c r="BM1314" s="135"/>
      <c r="BN1314" s="136" t="n">
        <f aca="false">+MAX($D$3,DATOS_[[#This Row],[Fecha Inicio Sit. Contract.]])</f>
        <v>0</v>
      </c>
      <c r="BO1314" s="136" t="n">
        <f aca="false">+MIN($D$4,DATOS_[[#This Row],[Fecha Fin Sit. Contract.]])</f>
        <v>0</v>
      </c>
      <c r="BP1314" s="137" t="n">
        <f aca="false">+DATOS_[[#This Row],[% de jornada]]*IF(DATOS_[[#This Row],[% jornada reducida]]="",1,DATOS_[[#This Row],[% jornada reducida]])</f>
        <v>0</v>
      </c>
      <c r="BQ1314" s="137" t="n">
        <f aca="false">+(DATOS_[[#This Row],[F.fin.cal]]-DATOS_[[#This Row],[F.ini.cal]]+1)/($D$4-$D$3+1)</f>
        <v>1</v>
      </c>
      <c r="BR1314" s="137" t="str">
        <f aca="false">IF(OR(AND(DATOS_[[#This Row],[Fecha Fin Contrato]]&lt;$D$3,DATOS_[[#This Row],[Fecha Fin Contrato]]&lt;&gt;""),DATOS_[[#This Row],[Fecha de Contratación]]&gt;$D$4),"Fuera","Dentro")</f>
        <v>Dentro</v>
      </c>
      <c r="BS1314" s="137" t="str">
        <f aca="false" t="array" ref="BS1314:BS1314">IF(MAX(IF(DATOS_[id]=DATOS_[[#This Row],[id]],DATOS_[F.fin.cal]))=DATOS_[[#This Row],[F.fin.cal]],"Sí","NO")</f>
        <v>Sí</v>
      </c>
      <c r="BT1314" s="137" t="str">
        <f aca="false">IF(AND(DATOS_[[#This Row],[% normaliz]]&lt;&gt;1,DATOS_[[#This Row],[% anualiz]]=1),"Sí","NO")</f>
        <v>Sí</v>
      </c>
      <c r="BU1314" s="137" t="str">
        <f aca="false">IF(AND(DATOS_[[#This Row],[% normaliz]]=1,DATOS_[[#This Row],[% anualiz]]&lt;&gt;1),"Sí","NO")</f>
        <v>NO</v>
      </c>
      <c r="BV1314" s="137" t="str">
        <f aca="false">IF(AND(DATOS_[[#This Row],[% normaliz]]&lt;&gt;1,DATOS_[[#This Row],[% anualiz]]&lt;&gt;1),"Sí","NO")</f>
        <v>NO</v>
      </c>
      <c r="BW1314" s="137" t="str">
        <f aca="false">+IF(DATOS_[[#This Row],[% normaliz]]*DATOS_[[#This Row],[% anualiz]]=1,"NO","Sí")</f>
        <v>Sí</v>
      </c>
      <c r="BX1314" s="138" t="e">
        <f aca="false">(DATOS_[[#This Row],[S.BASE]]*(1/DATOS_[[#This Row],[% normaliz]])*(1/DATOS_[[#This Row],[% anualiz]]))*IF(DATOS_[[#This Row],[Check Equiparado]]="Sí",1,0)</f>
        <v>#DIV/0!</v>
      </c>
      <c r="BY1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4" s="138" t="e">
        <f aca="false">+DATOS_[[#This Row],[SALARIO BASE Eq]]+DATOS_[[#This Row],[Tot COMPL.SAL Eq]]</f>
        <v>#DIV/0!</v>
      </c>
      <c r="CA1314" s="138" t="e">
        <f aca="false" t="array" ref="CA1314:CA1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4" s="138" t="e">
        <f aca="false">+DATOS_[[#This Row],[TOTAL SALARIO Eq]]+DATOS_[[#This Row],[Tot Extrasalarial Eq]]</f>
        <v>#DIV/0!</v>
      </c>
      <c r="CC1314" s="139" t="n">
        <f aca="false">DATOS_[[#This Row],[S.BASE]]</f>
        <v>0</v>
      </c>
      <c r="CD1314" s="139" t="n">
        <f aca="false">+SUM(DATOS_[[#This Row],[Conc.Sal.01]:[Conc.Sal.30]])</f>
        <v>0</v>
      </c>
      <c r="CE1314" s="139" t="n">
        <f aca="false">+DATOS_[[#This Row],[SALARIO BASE Ef]]+DATOS_[[#This Row],[Tot COMPL.SAL Ef]]</f>
        <v>0</v>
      </c>
      <c r="CF1314" s="139" t="n">
        <f aca="false">+SUM(DATOS_[[#This Row],[C.Extra.01]:[C.Extra.05]])</f>
        <v>0</v>
      </c>
      <c r="CG1314" s="139" t="n">
        <f aca="false">+DATOS_[[#This Row],[TOTAL SALARIO Ef]]+DATOS_[[#This Row],[Tot Extrasalarial Ef]]</f>
        <v>0</v>
      </c>
      <c r="CH1314" s="140" t="n">
        <f aca="false">MIN(IF(DATOS_[[#This Row],[Fecha Fin Contrato]]="",$D$4,DATOS_[[#This Row],[Fecha Fin Contrato]]),$D$4)-MAX(DATOS_[[#This Row],[Fecha de Contratación]],$D$3)+1</f>
        <v>1</v>
      </c>
      <c r="CI1314" s="141" t="str">
        <f aca="false">IF(COUNTIFS(DATOS_[id],DATOS_[[#This Row],[id]])&gt;1,DATOS_[[#This Row],[id]],"")</f>
        <v/>
      </c>
      <c r="CJ1314" s="141" t="n">
        <f aca="false">(Inicio!$G$10-DATOS_[[#This Row],[Fecha Nacimiento]])/365.25</f>
        <v>0</v>
      </c>
      <c r="CK1314" s="141" t="n">
        <f aca="false">(Inicio!$G$10-DATOS_[[#This Row],[Fecha de Antigüedad]])/365.25</f>
        <v>0</v>
      </c>
      <c r="CL1314" s="141" t="e">
        <f aca="false">+VLOOKUP(DATOS_[[#This Row],[Clave de Contrato]],TblTiposContrato13[],3,0)</f>
        <v>#N/A</v>
      </c>
      <c r="CM1314" s="141" t="e">
        <f aca="false">+VLOOKUP(DATOS_[[#This Row],[Clave de Contrato]],TblTiposContrato13[],4,0)</f>
        <v>#N/A</v>
      </c>
      <c r="CN1314" s="141" t="str">
        <f aca="false">VLOOKUP(DATOS_[[#This Row],[Edad]],CONTRATOS!TblRngEdad,2,1)</f>
        <v>20  o menos</v>
      </c>
      <c r="CO1314" s="141" t="str">
        <f aca="false">VLOOKUP(DATOS_[[#This Row],[Antigüedad]],TblRngAntg14[],2,1)</f>
        <v>0 a 1 años</v>
      </c>
    </row>
    <row r="1315" customFormat="false" ht="13.8" hidden="false" customHeight="false" outlineLevel="0" collapsed="false">
      <c r="D1315" s="128"/>
      <c r="E1315" s="129"/>
      <c r="F1315" s="129"/>
      <c r="G1315" s="129"/>
      <c r="H1315" s="130"/>
      <c r="I1315" s="131"/>
      <c r="J1315" s="128"/>
      <c r="K1315" s="132"/>
      <c r="L1315" s="132"/>
      <c r="M1315" s="133"/>
      <c r="N1315" s="133"/>
      <c r="O1315" s="133"/>
      <c r="P1315" s="129"/>
      <c r="Z1315" s="74"/>
      <c r="AA1315" s="75"/>
      <c r="AB1315" s="75"/>
      <c r="AC1315" s="129"/>
      <c r="AD1315" s="134"/>
      <c r="AE1315" s="134"/>
      <c r="AF1315" s="134"/>
      <c r="AG1315" s="134"/>
      <c r="AH1315" s="134"/>
      <c r="AI1315" s="134"/>
      <c r="AJ1315" s="134"/>
      <c r="AK1315" s="134"/>
      <c r="AL1315" s="134"/>
      <c r="AM1315" s="134"/>
      <c r="AN1315" s="134"/>
      <c r="AO1315" s="134"/>
      <c r="AP1315" s="134"/>
      <c r="AQ1315" s="134"/>
      <c r="AR1315" s="134"/>
      <c r="AS1315" s="134"/>
      <c r="AT1315" s="134"/>
      <c r="AU1315" s="134"/>
      <c r="AV1315" s="134"/>
      <c r="AW1315" s="134"/>
      <c r="AX1315" s="134"/>
      <c r="AY1315" s="134"/>
      <c r="AZ1315" s="134"/>
      <c r="BA1315" s="134"/>
      <c r="BB1315" s="134"/>
      <c r="BC1315" s="134"/>
      <c r="BD1315" s="134"/>
      <c r="BE1315" s="134"/>
      <c r="BF1315" s="134"/>
      <c r="BG1315" s="134"/>
      <c r="BH1315" s="134"/>
      <c r="BI1315" s="134"/>
      <c r="BJ1315" s="134"/>
      <c r="BK1315" s="134"/>
      <c r="BL1315" s="134"/>
      <c r="BM1315" s="135"/>
      <c r="BN1315" s="136" t="n">
        <f aca="false">+MAX($D$3,DATOS_[[#This Row],[Fecha Inicio Sit. Contract.]])</f>
        <v>0</v>
      </c>
      <c r="BO1315" s="136" t="n">
        <f aca="false">+MIN($D$4,DATOS_[[#This Row],[Fecha Fin Sit. Contract.]])</f>
        <v>0</v>
      </c>
      <c r="BP1315" s="137" t="n">
        <f aca="false">+DATOS_[[#This Row],[% de jornada]]*IF(DATOS_[[#This Row],[% jornada reducida]]="",1,DATOS_[[#This Row],[% jornada reducida]])</f>
        <v>0</v>
      </c>
      <c r="BQ1315" s="137" t="n">
        <f aca="false">+(DATOS_[[#This Row],[F.fin.cal]]-DATOS_[[#This Row],[F.ini.cal]]+1)/($D$4-$D$3+1)</f>
        <v>1</v>
      </c>
      <c r="BR1315" s="137" t="str">
        <f aca="false">IF(OR(AND(DATOS_[[#This Row],[Fecha Fin Contrato]]&lt;$D$3,DATOS_[[#This Row],[Fecha Fin Contrato]]&lt;&gt;""),DATOS_[[#This Row],[Fecha de Contratación]]&gt;$D$4),"Fuera","Dentro")</f>
        <v>Dentro</v>
      </c>
      <c r="BS1315" s="137" t="str">
        <f aca="false" t="array" ref="BS1315:BS1315">IF(MAX(IF(DATOS_[id]=DATOS_[[#This Row],[id]],DATOS_[F.fin.cal]))=DATOS_[[#This Row],[F.fin.cal]],"Sí","NO")</f>
        <v>Sí</v>
      </c>
      <c r="BT1315" s="137" t="str">
        <f aca="false">IF(AND(DATOS_[[#This Row],[% normaliz]]&lt;&gt;1,DATOS_[[#This Row],[% anualiz]]=1),"Sí","NO")</f>
        <v>Sí</v>
      </c>
      <c r="BU1315" s="137" t="str">
        <f aca="false">IF(AND(DATOS_[[#This Row],[% normaliz]]=1,DATOS_[[#This Row],[% anualiz]]&lt;&gt;1),"Sí","NO")</f>
        <v>NO</v>
      </c>
      <c r="BV1315" s="137" t="str">
        <f aca="false">IF(AND(DATOS_[[#This Row],[% normaliz]]&lt;&gt;1,DATOS_[[#This Row],[% anualiz]]&lt;&gt;1),"Sí","NO")</f>
        <v>NO</v>
      </c>
      <c r="BW1315" s="137" t="str">
        <f aca="false">+IF(DATOS_[[#This Row],[% normaliz]]*DATOS_[[#This Row],[% anualiz]]=1,"NO","Sí")</f>
        <v>Sí</v>
      </c>
      <c r="BX1315" s="138" t="e">
        <f aca="false">(DATOS_[[#This Row],[S.BASE]]*(1/DATOS_[[#This Row],[% normaliz]])*(1/DATOS_[[#This Row],[% anualiz]]))*IF(DATOS_[[#This Row],[Check Equiparado]]="Sí",1,0)</f>
        <v>#DIV/0!</v>
      </c>
      <c r="BY1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5" s="138" t="e">
        <f aca="false">+DATOS_[[#This Row],[SALARIO BASE Eq]]+DATOS_[[#This Row],[Tot COMPL.SAL Eq]]</f>
        <v>#DIV/0!</v>
      </c>
      <c r="CA1315" s="138" t="e">
        <f aca="false" t="array" ref="CA1315:CA1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5" s="138" t="e">
        <f aca="false">+DATOS_[[#This Row],[TOTAL SALARIO Eq]]+DATOS_[[#This Row],[Tot Extrasalarial Eq]]</f>
        <v>#DIV/0!</v>
      </c>
      <c r="CC1315" s="139" t="n">
        <f aca="false">DATOS_[[#This Row],[S.BASE]]</f>
        <v>0</v>
      </c>
      <c r="CD1315" s="139" t="n">
        <f aca="false">+SUM(DATOS_[[#This Row],[Conc.Sal.01]:[Conc.Sal.30]])</f>
        <v>0</v>
      </c>
      <c r="CE1315" s="139" t="n">
        <f aca="false">+DATOS_[[#This Row],[SALARIO BASE Ef]]+DATOS_[[#This Row],[Tot COMPL.SAL Ef]]</f>
        <v>0</v>
      </c>
      <c r="CF1315" s="139" t="n">
        <f aca="false">+SUM(DATOS_[[#This Row],[C.Extra.01]:[C.Extra.05]])</f>
        <v>0</v>
      </c>
      <c r="CG1315" s="139" t="n">
        <f aca="false">+DATOS_[[#This Row],[TOTAL SALARIO Ef]]+DATOS_[[#This Row],[Tot Extrasalarial Ef]]</f>
        <v>0</v>
      </c>
      <c r="CH1315" s="140" t="n">
        <f aca="false">MIN(IF(DATOS_[[#This Row],[Fecha Fin Contrato]]="",$D$4,DATOS_[[#This Row],[Fecha Fin Contrato]]),$D$4)-MAX(DATOS_[[#This Row],[Fecha de Contratación]],$D$3)+1</f>
        <v>1</v>
      </c>
      <c r="CI1315" s="141" t="str">
        <f aca="false">IF(COUNTIFS(DATOS_[id],DATOS_[[#This Row],[id]])&gt;1,DATOS_[[#This Row],[id]],"")</f>
        <v/>
      </c>
      <c r="CJ1315" s="141" t="n">
        <f aca="false">(Inicio!$G$10-DATOS_[[#This Row],[Fecha Nacimiento]])/365.25</f>
        <v>0</v>
      </c>
      <c r="CK1315" s="141" t="n">
        <f aca="false">(Inicio!$G$10-DATOS_[[#This Row],[Fecha de Antigüedad]])/365.25</f>
        <v>0</v>
      </c>
      <c r="CL1315" s="141" t="e">
        <f aca="false">+VLOOKUP(DATOS_[[#This Row],[Clave de Contrato]],TblTiposContrato13[],3,0)</f>
        <v>#N/A</v>
      </c>
      <c r="CM1315" s="141" t="e">
        <f aca="false">+VLOOKUP(DATOS_[[#This Row],[Clave de Contrato]],TblTiposContrato13[],4,0)</f>
        <v>#N/A</v>
      </c>
      <c r="CN1315" s="141" t="str">
        <f aca="false">VLOOKUP(DATOS_[[#This Row],[Edad]],CONTRATOS!TblRngEdad,2,1)</f>
        <v>20  o menos</v>
      </c>
      <c r="CO1315" s="141" t="str">
        <f aca="false">VLOOKUP(DATOS_[[#This Row],[Antigüedad]],TblRngAntg14[],2,1)</f>
        <v>0 a 1 años</v>
      </c>
    </row>
    <row r="1316" customFormat="false" ht="13.8" hidden="false" customHeight="false" outlineLevel="0" collapsed="false">
      <c r="D1316" s="128"/>
      <c r="E1316" s="129"/>
      <c r="F1316" s="129"/>
      <c r="G1316" s="129"/>
      <c r="H1316" s="130"/>
      <c r="I1316" s="131"/>
      <c r="J1316" s="128"/>
      <c r="K1316" s="132"/>
      <c r="L1316" s="132"/>
      <c r="M1316" s="133"/>
      <c r="N1316" s="133"/>
      <c r="O1316" s="133"/>
      <c r="P1316" s="129"/>
      <c r="Z1316" s="74"/>
      <c r="AA1316" s="75"/>
      <c r="AB1316" s="75"/>
      <c r="AC1316" s="129"/>
      <c r="AD1316" s="134"/>
      <c r="AE1316" s="134"/>
      <c r="AF1316" s="134"/>
      <c r="AG1316" s="134"/>
      <c r="AH1316" s="134"/>
      <c r="AI1316" s="134"/>
      <c r="AJ1316" s="134"/>
      <c r="AK1316" s="134"/>
      <c r="AL1316" s="134"/>
      <c r="AM1316" s="134"/>
      <c r="AN1316" s="134"/>
      <c r="AO1316" s="134"/>
      <c r="AP1316" s="134"/>
      <c r="AQ1316" s="134"/>
      <c r="AR1316" s="134"/>
      <c r="AS1316" s="134"/>
      <c r="AT1316" s="134"/>
      <c r="AU1316" s="134"/>
      <c r="AV1316" s="134"/>
      <c r="AW1316" s="134"/>
      <c r="AX1316" s="134"/>
      <c r="AY1316" s="134"/>
      <c r="AZ1316" s="134"/>
      <c r="BA1316" s="134"/>
      <c r="BB1316" s="134"/>
      <c r="BC1316" s="134"/>
      <c r="BD1316" s="134"/>
      <c r="BE1316" s="134"/>
      <c r="BF1316" s="134"/>
      <c r="BG1316" s="134"/>
      <c r="BH1316" s="134"/>
      <c r="BI1316" s="134"/>
      <c r="BJ1316" s="134"/>
      <c r="BK1316" s="134"/>
      <c r="BL1316" s="134"/>
      <c r="BM1316" s="135"/>
      <c r="BN1316" s="136" t="n">
        <f aca="false">+MAX($D$3,DATOS_[[#This Row],[Fecha Inicio Sit. Contract.]])</f>
        <v>0</v>
      </c>
      <c r="BO1316" s="136" t="n">
        <f aca="false">+MIN($D$4,DATOS_[[#This Row],[Fecha Fin Sit. Contract.]])</f>
        <v>0</v>
      </c>
      <c r="BP1316" s="137" t="n">
        <f aca="false">+DATOS_[[#This Row],[% de jornada]]*IF(DATOS_[[#This Row],[% jornada reducida]]="",1,DATOS_[[#This Row],[% jornada reducida]])</f>
        <v>0</v>
      </c>
      <c r="BQ1316" s="137" t="n">
        <f aca="false">+(DATOS_[[#This Row],[F.fin.cal]]-DATOS_[[#This Row],[F.ini.cal]]+1)/($D$4-$D$3+1)</f>
        <v>1</v>
      </c>
      <c r="BR1316" s="137" t="str">
        <f aca="false">IF(OR(AND(DATOS_[[#This Row],[Fecha Fin Contrato]]&lt;$D$3,DATOS_[[#This Row],[Fecha Fin Contrato]]&lt;&gt;""),DATOS_[[#This Row],[Fecha de Contratación]]&gt;$D$4),"Fuera","Dentro")</f>
        <v>Dentro</v>
      </c>
      <c r="BS1316" s="137" t="str">
        <f aca="false" t="array" ref="BS1316:BS1316">IF(MAX(IF(DATOS_[id]=DATOS_[[#This Row],[id]],DATOS_[F.fin.cal]))=DATOS_[[#This Row],[F.fin.cal]],"Sí","NO")</f>
        <v>Sí</v>
      </c>
      <c r="BT1316" s="137" t="str">
        <f aca="false">IF(AND(DATOS_[[#This Row],[% normaliz]]&lt;&gt;1,DATOS_[[#This Row],[% anualiz]]=1),"Sí","NO")</f>
        <v>Sí</v>
      </c>
      <c r="BU1316" s="137" t="str">
        <f aca="false">IF(AND(DATOS_[[#This Row],[% normaliz]]=1,DATOS_[[#This Row],[% anualiz]]&lt;&gt;1),"Sí","NO")</f>
        <v>NO</v>
      </c>
      <c r="BV1316" s="137" t="str">
        <f aca="false">IF(AND(DATOS_[[#This Row],[% normaliz]]&lt;&gt;1,DATOS_[[#This Row],[% anualiz]]&lt;&gt;1),"Sí","NO")</f>
        <v>NO</v>
      </c>
      <c r="BW1316" s="137" t="str">
        <f aca="false">+IF(DATOS_[[#This Row],[% normaliz]]*DATOS_[[#This Row],[% anualiz]]=1,"NO","Sí")</f>
        <v>Sí</v>
      </c>
      <c r="BX1316" s="138" t="e">
        <f aca="false">(DATOS_[[#This Row],[S.BASE]]*(1/DATOS_[[#This Row],[% normaliz]])*(1/DATOS_[[#This Row],[% anualiz]]))*IF(DATOS_[[#This Row],[Check Equiparado]]="Sí",1,0)</f>
        <v>#DIV/0!</v>
      </c>
      <c r="BY1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6" s="138" t="e">
        <f aca="false">+DATOS_[[#This Row],[SALARIO BASE Eq]]+DATOS_[[#This Row],[Tot COMPL.SAL Eq]]</f>
        <v>#DIV/0!</v>
      </c>
      <c r="CA1316" s="138" t="e">
        <f aca="false" t="array" ref="CA1316:CA1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6" s="138" t="e">
        <f aca="false">+DATOS_[[#This Row],[TOTAL SALARIO Eq]]+DATOS_[[#This Row],[Tot Extrasalarial Eq]]</f>
        <v>#DIV/0!</v>
      </c>
      <c r="CC1316" s="139" t="n">
        <f aca="false">DATOS_[[#This Row],[S.BASE]]</f>
        <v>0</v>
      </c>
      <c r="CD1316" s="139" t="n">
        <f aca="false">+SUM(DATOS_[[#This Row],[Conc.Sal.01]:[Conc.Sal.30]])</f>
        <v>0</v>
      </c>
      <c r="CE1316" s="139" t="n">
        <f aca="false">+DATOS_[[#This Row],[SALARIO BASE Ef]]+DATOS_[[#This Row],[Tot COMPL.SAL Ef]]</f>
        <v>0</v>
      </c>
      <c r="CF1316" s="139" t="n">
        <f aca="false">+SUM(DATOS_[[#This Row],[C.Extra.01]:[C.Extra.05]])</f>
        <v>0</v>
      </c>
      <c r="CG1316" s="139" t="n">
        <f aca="false">+DATOS_[[#This Row],[TOTAL SALARIO Ef]]+DATOS_[[#This Row],[Tot Extrasalarial Ef]]</f>
        <v>0</v>
      </c>
      <c r="CH1316" s="140" t="n">
        <f aca="false">MIN(IF(DATOS_[[#This Row],[Fecha Fin Contrato]]="",$D$4,DATOS_[[#This Row],[Fecha Fin Contrato]]),$D$4)-MAX(DATOS_[[#This Row],[Fecha de Contratación]],$D$3)+1</f>
        <v>1</v>
      </c>
      <c r="CI1316" s="141" t="str">
        <f aca="false">IF(COUNTIFS(DATOS_[id],DATOS_[[#This Row],[id]])&gt;1,DATOS_[[#This Row],[id]],"")</f>
        <v/>
      </c>
      <c r="CJ1316" s="141" t="n">
        <f aca="false">(Inicio!$G$10-DATOS_[[#This Row],[Fecha Nacimiento]])/365.25</f>
        <v>0</v>
      </c>
      <c r="CK1316" s="141" t="n">
        <f aca="false">(Inicio!$G$10-DATOS_[[#This Row],[Fecha de Antigüedad]])/365.25</f>
        <v>0</v>
      </c>
      <c r="CL1316" s="141" t="e">
        <f aca="false">+VLOOKUP(DATOS_[[#This Row],[Clave de Contrato]],TblTiposContrato13[],3,0)</f>
        <v>#N/A</v>
      </c>
      <c r="CM1316" s="141" t="e">
        <f aca="false">+VLOOKUP(DATOS_[[#This Row],[Clave de Contrato]],TblTiposContrato13[],4,0)</f>
        <v>#N/A</v>
      </c>
      <c r="CN1316" s="141" t="str">
        <f aca="false">VLOOKUP(DATOS_[[#This Row],[Edad]],CONTRATOS!TblRngEdad,2,1)</f>
        <v>20  o menos</v>
      </c>
      <c r="CO1316" s="141" t="str">
        <f aca="false">VLOOKUP(DATOS_[[#This Row],[Antigüedad]],TblRngAntg14[],2,1)</f>
        <v>0 a 1 años</v>
      </c>
    </row>
    <row r="1317" customFormat="false" ht="13.8" hidden="false" customHeight="false" outlineLevel="0" collapsed="false">
      <c r="D1317" s="128"/>
      <c r="E1317" s="129"/>
      <c r="F1317" s="129"/>
      <c r="G1317" s="129"/>
      <c r="H1317" s="130"/>
      <c r="I1317" s="131"/>
      <c r="J1317" s="128"/>
      <c r="K1317" s="132"/>
      <c r="L1317" s="132"/>
      <c r="M1317" s="133"/>
      <c r="N1317" s="133"/>
      <c r="O1317" s="133"/>
      <c r="P1317" s="129"/>
      <c r="Z1317" s="74"/>
      <c r="AA1317" s="75"/>
      <c r="AB1317" s="75"/>
      <c r="AC1317" s="129"/>
      <c r="AD1317" s="134"/>
      <c r="AE1317" s="134"/>
      <c r="AF1317" s="134"/>
      <c r="AG1317" s="134"/>
      <c r="AH1317" s="134"/>
      <c r="AI1317" s="134"/>
      <c r="AJ1317" s="134"/>
      <c r="AK1317" s="134"/>
      <c r="AL1317" s="134"/>
      <c r="AM1317" s="134"/>
      <c r="AN1317" s="134"/>
      <c r="AO1317" s="134"/>
      <c r="AP1317" s="134"/>
      <c r="AQ1317" s="134"/>
      <c r="AR1317" s="134"/>
      <c r="AS1317" s="134"/>
      <c r="AT1317" s="134"/>
      <c r="AU1317" s="134"/>
      <c r="AV1317" s="134"/>
      <c r="AW1317" s="134"/>
      <c r="AX1317" s="134"/>
      <c r="AY1317" s="134"/>
      <c r="AZ1317" s="134"/>
      <c r="BA1317" s="134"/>
      <c r="BB1317" s="134"/>
      <c r="BC1317" s="134"/>
      <c r="BD1317" s="134"/>
      <c r="BE1317" s="134"/>
      <c r="BF1317" s="134"/>
      <c r="BG1317" s="134"/>
      <c r="BH1317" s="134"/>
      <c r="BI1317" s="134"/>
      <c r="BJ1317" s="134"/>
      <c r="BK1317" s="134"/>
      <c r="BL1317" s="134"/>
      <c r="BM1317" s="135"/>
      <c r="BN1317" s="136" t="n">
        <f aca="false">+MAX($D$3,DATOS_[[#This Row],[Fecha Inicio Sit. Contract.]])</f>
        <v>0</v>
      </c>
      <c r="BO1317" s="136" t="n">
        <f aca="false">+MIN($D$4,DATOS_[[#This Row],[Fecha Fin Sit. Contract.]])</f>
        <v>0</v>
      </c>
      <c r="BP1317" s="137" t="n">
        <f aca="false">+DATOS_[[#This Row],[% de jornada]]*IF(DATOS_[[#This Row],[% jornada reducida]]="",1,DATOS_[[#This Row],[% jornada reducida]])</f>
        <v>0</v>
      </c>
      <c r="BQ1317" s="137" t="n">
        <f aca="false">+(DATOS_[[#This Row],[F.fin.cal]]-DATOS_[[#This Row],[F.ini.cal]]+1)/($D$4-$D$3+1)</f>
        <v>1</v>
      </c>
      <c r="BR1317" s="137" t="str">
        <f aca="false">IF(OR(AND(DATOS_[[#This Row],[Fecha Fin Contrato]]&lt;$D$3,DATOS_[[#This Row],[Fecha Fin Contrato]]&lt;&gt;""),DATOS_[[#This Row],[Fecha de Contratación]]&gt;$D$4),"Fuera","Dentro")</f>
        <v>Dentro</v>
      </c>
      <c r="BS1317" s="137" t="str">
        <f aca="false" t="array" ref="BS1317:BS1317">IF(MAX(IF(DATOS_[id]=DATOS_[[#This Row],[id]],DATOS_[F.fin.cal]))=DATOS_[[#This Row],[F.fin.cal]],"Sí","NO")</f>
        <v>Sí</v>
      </c>
      <c r="BT1317" s="137" t="str">
        <f aca="false">IF(AND(DATOS_[[#This Row],[% normaliz]]&lt;&gt;1,DATOS_[[#This Row],[% anualiz]]=1),"Sí","NO")</f>
        <v>Sí</v>
      </c>
      <c r="BU1317" s="137" t="str">
        <f aca="false">IF(AND(DATOS_[[#This Row],[% normaliz]]=1,DATOS_[[#This Row],[% anualiz]]&lt;&gt;1),"Sí","NO")</f>
        <v>NO</v>
      </c>
      <c r="BV1317" s="137" t="str">
        <f aca="false">IF(AND(DATOS_[[#This Row],[% normaliz]]&lt;&gt;1,DATOS_[[#This Row],[% anualiz]]&lt;&gt;1),"Sí","NO")</f>
        <v>NO</v>
      </c>
      <c r="BW1317" s="137" t="str">
        <f aca="false">+IF(DATOS_[[#This Row],[% normaliz]]*DATOS_[[#This Row],[% anualiz]]=1,"NO","Sí")</f>
        <v>Sí</v>
      </c>
      <c r="BX1317" s="138" t="e">
        <f aca="false">(DATOS_[[#This Row],[S.BASE]]*(1/DATOS_[[#This Row],[% normaliz]])*(1/DATOS_[[#This Row],[% anualiz]]))*IF(DATOS_[[#This Row],[Check Equiparado]]="Sí",1,0)</f>
        <v>#DIV/0!</v>
      </c>
      <c r="BY1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7" s="138" t="e">
        <f aca="false">+DATOS_[[#This Row],[SALARIO BASE Eq]]+DATOS_[[#This Row],[Tot COMPL.SAL Eq]]</f>
        <v>#DIV/0!</v>
      </c>
      <c r="CA1317" s="138" t="e">
        <f aca="false" t="array" ref="CA1317:CA1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7" s="138" t="e">
        <f aca="false">+DATOS_[[#This Row],[TOTAL SALARIO Eq]]+DATOS_[[#This Row],[Tot Extrasalarial Eq]]</f>
        <v>#DIV/0!</v>
      </c>
      <c r="CC1317" s="139" t="n">
        <f aca="false">DATOS_[[#This Row],[S.BASE]]</f>
        <v>0</v>
      </c>
      <c r="CD1317" s="139" t="n">
        <f aca="false">+SUM(DATOS_[[#This Row],[Conc.Sal.01]:[Conc.Sal.30]])</f>
        <v>0</v>
      </c>
      <c r="CE1317" s="139" t="n">
        <f aca="false">+DATOS_[[#This Row],[SALARIO BASE Ef]]+DATOS_[[#This Row],[Tot COMPL.SAL Ef]]</f>
        <v>0</v>
      </c>
      <c r="CF1317" s="139" t="n">
        <f aca="false">+SUM(DATOS_[[#This Row],[C.Extra.01]:[C.Extra.05]])</f>
        <v>0</v>
      </c>
      <c r="CG1317" s="139" t="n">
        <f aca="false">+DATOS_[[#This Row],[TOTAL SALARIO Ef]]+DATOS_[[#This Row],[Tot Extrasalarial Ef]]</f>
        <v>0</v>
      </c>
      <c r="CH1317" s="140" t="n">
        <f aca="false">MIN(IF(DATOS_[[#This Row],[Fecha Fin Contrato]]="",$D$4,DATOS_[[#This Row],[Fecha Fin Contrato]]),$D$4)-MAX(DATOS_[[#This Row],[Fecha de Contratación]],$D$3)+1</f>
        <v>1</v>
      </c>
      <c r="CI1317" s="141" t="str">
        <f aca="false">IF(COUNTIFS(DATOS_[id],DATOS_[[#This Row],[id]])&gt;1,DATOS_[[#This Row],[id]],"")</f>
        <v/>
      </c>
      <c r="CJ1317" s="141" t="n">
        <f aca="false">(Inicio!$G$10-DATOS_[[#This Row],[Fecha Nacimiento]])/365.25</f>
        <v>0</v>
      </c>
      <c r="CK1317" s="141" t="n">
        <f aca="false">(Inicio!$G$10-DATOS_[[#This Row],[Fecha de Antigüedad]])/365.25</f>
        <v>0</v>
      </c>
      <c r="CL1317" s="141" t="e">
        <f aca="false">+VLOOKUP(DATOS_[[#This Row],[Clave de Contrato]],TblTiposContrato13[],3,0)</f>
        <v>#N/A</v>
      </c>
      <c r="CM1317" s="141" t="e">
        <f aca="false">+VLOOKUP(DATOS_[[#This Row],[Clave de Contrato]],TblTiposContrato13[],4,0)</f>
        <v>#N/A</v>
      </c>
      <c r="CN1317" s="141" t="str">
        <f aca="false">VLOOKUP(DATOS_[[#This Row],[Edad]],CONTRATOS!TblRngEdad,2,1)</f>
        <v>20  o menos</v>
      </c>
      <c r="CO1317" s="141" t="str">
        <f aca="false">VLOOKUP(DATOS_[[#This Row],[Antigüedad]],TblRngAntg14[],2,1)</f>
        <v>0 a 1 años</v>
      </c>
    </row>
    <row r="1318" customFormat="false" ht="13.8" hidden="false" customHeight="false" outlineLevel="0" collapsed="false">
      <c r="D1318" s="128"/>
      <c r="E1318" s="129"/>
      <c r="F1318" s="129"/>
      <c r="G1318" s="129"/>
      <c r="H1318" s="130"/>
      <c r="I1318" s="131"/>
      <c r="J1318" s="128"/>
      <c r="K1318" s="132"/>
      <c r="L1318" s="132"/>
      <c r="M1318" s="133"/>
      <c r="N1318" s="133"/>
      <c r="O1318" s="133"/>
      <c r="P1318" s="129"/>
      <c r="Z1318" s="74"/>
      <c r="AA1318" s="75"/>
      <c r="AB1318" s="75"/>
      <c r="AC1318" s="129"/>
      <c r="AD1318" s="134"/>
      <c r="AE1318" s="134"/>
      <c r="AF1318" s="134"/>
      <c r="AG1318" s="134"/>
      <c r="AH1318" s="134"/>
      <c r="AI1318" s="134"/>
      <c r="AJ1318" s="134"/>
      <c r="AK1318" s="134"/>
      <c r="AL1318" s="134"/>
      <c r="AM1318" s="134"/>
      <c r="AN1318" s="134"/>
      <c r="AO1318" s="134"/>
      <c r="AP1318" s="134"/>
      <c r="AQ1318" s="134"/>
      <c r="AR1318" s="134"/>
      <c r="AS1318" s="134"/>
      <c r="AT1318" s="134"/>
      <c r="AU1318" s="134"/>
      <c r="AV1318" s="134"/>
      <c r="AW1318" s="134"/>
      <c r="AX1318" s="134"/>
      <c r="AY1318" s="134"/>
      <c r="AZ1318" s="134"/>
      <c r="BA1318" s="134"/>
      <c r="BB1318" s="134"/>
      <c r="BC1318" s="134"/>
      <c r="BD1318" s="134"/>
      <c r="BE1318" s="134"/>
      <c r="BF1318" s="134"/>
      <c r="BG1318" s="134"/>
      <c r="BH1318" s="134"/>
      <c r="BI1318" s="134"/>
      <c r="BJ1318" s="134"/>
      <c r="BK1318" s="134"/>
      <c r="BL1318" s="134"/>
      <c r="BM1318" s="135"/>
      <c r="BN1318" s="136" t="n">
        <f aca="false">+MAX($D$3,DATOS_[[#This Row],[Fecha Inicio Sit. Contract.]])</f>
        <v>0</v>
      </c>
      <c r="BO1318" s="136" t="n">
        <f aca="false">+MIN($D$4,DATOS_[[#This Row],[Fecha Fin Sit. Contract.]])</f>
        <v>0</v>
      </c>
      <c r="BP1318" s="137" t="n">
        <f aca="false">+DATOS_[[#This Row],[% de jornada]]*IF(DATOS_[[#This Row],[% jornada reducida]]="",1,DATOS_[[#This Row],[% jornada reducida]])</f>
        <v>0</v>
      </c>
      <c r="BQ1318" s="137" t="n">
        <f aca="false">+(DATOS_[[#This Row],[F.fin.cal]]-DATOS_[[#This Row],[F.ini.cal]]+1)/($D$4-$D$3+1)</f>
        <v>1</v>
      </c>
      <c r="BR1318" s="137" t="str">
        <f aca="false">IF(OR(AND(DATOS_[[#This Row],[Fecha Fin Contrato]]&lt;$D$3,DATOS_[[#This Row],[Fecha Fin Contrato]]&lt;&gt;""),DATOS_[[#This Row],[Fecha de Contratación]]&gt;$D$4),"Fuera","Dentro")</f>
        <v>Dentro</v>
      </c>
      <c r="BS1318" s="137" t="str">
        <f aca="false" t="array" ref="BS1318:BS1318">IF(MAX(IF(DATOS_[id]=DATOS_[[#This Row],[id]],DATOS_[F.fin.cal]))=DATOS_[[#This Row],[F.fin.cal]],"Sí","NO")</f>
        <v>Sí</v>
      </c>
      <c r="BT1318" s="137" t="str">
        <f aca="false">IF(AND(DATOS_[[#This Row],[% normaliz]]&lt;&gt;1,DATOS_[[#This Row],[% anualiz]]=1),"Sí","NO")</f>
        <v>Sí</v>
      </c>
      <c r="BU1318" s="137" t="str">
        <f aca="false">IF(AND(DATOS_[[#This Row],[% normaliz]]=1,DATOS_[[#This Row],[% anualiz]]&lt;&gt;1),"Sí","NO")</f>
        <v>NO</v>
      </c>
      <c r="BV1318" s="137" t="str">
        <f aca="false">IF(AND(DATOS_[[#This Row],[% normaliz]]&lt;&gt;1,DATOS_[[#This Row],[% anualiz]]&lt;&gt;1),"Sí","NO")</f>
        <v>NO</v>
      </c>
      <c r="BW1318" s="137" t="str">
        <f aca="false">+IF(DATOS_[[#This Row],[% normaliz]]*DATOS_[[#This Row],[% anualiz]]=1,"NO","Sí")</f>
        <v>Sí</v>
      </c>
      <c r="BX1318" s="138" t="e">
        <f aca="false">(DATOS_[[#This Row],[S.BASE]]*(1/DATOS_[[#This Row],[% normaliz]])*(1/DATOS_[[#This Row],[% anualiz]]))*IF(DATOS_[[#This Row],[Check Equiparado]]="Sí",1,0)</f>
        <v>#DIV/0!</v>
      </c>
      <c r="BY1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8" s="138" t="e">
        <f aca="false">+DATOS_[[#This Row],[SALARIO BASE Eq]]+DATOS_[[#This Row],[Tot COMPL.SAL Eq]]</f>
        <v>#DIV/0!</v>
      </c>
      <c r="CA1318" s="138" t="e">
        <f aca="false" t="array" ref="CA1318:CA1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8" s="138" t="e">
        <f aca="false">+DATOS_[[#This Row],[TOTAL SALARIO Eq]]+DATOS_[[#This Row],[Tot Extrasalarial Eq]]</f>
        <v>#DIV/0!</v>
      </c>
      <c r="CC1318" s="139" t="n">
        <f aca="false">DATOS_[[#This Row],[S.BASE]]</f>
        <v>0</v>
      </c>
      <c r="CD1318" s="139" t="n">
        <f aca="false">+SUM(DATOS_[[#This Row],[Conc.Sal.01]:[Conc.Sal.30]])</f>
        <v>0</v>
      </c>
      <c r="CE1318" s="139" t="n">
        <f aca="false">+DATOS_[[#This Row],[SALARIO BASE Ef]]+DATOS_[[#This Row],[Tot COMPL.SAL Ef]]</f>
        <v>0</v>
      </c>
      <c r="CF1318" s="139" t="n">
        <f aca="false">+SUM(DATOS_[[#This Row],[C.Extra.01]:[C.Extra.05]])</f>
        <v>0</v>
      </c>
      <c r="CG1318" s="139" t="n">
        <f aca="false">+DATOS_[[#This Row],[TOTAL SALARIO Ef]]+DATOS_[[#This Row],[Tot Extrasalarial Ef]]</f>
        <v>0</v>
      </c>
      <c r="CH1318" s="140" t="n">
        <f aca="false">MIN(IF(DATOS_[[#This Row],[Fecha Fin Contrato]]="",$D$4,DATOS_[[#This Row],[Fecha Fin Contrato]]),$D$4)-MAX(DATOS_[[#This Row],[Fecha de Contratación]],$D$3)+1</f>
        <v>1</v>
      </c>
      <c r="CI1318" s="141" t="str">
        <f aca="false">IF(COUNTIFS(DATOS_[id],DATOS_[[#This Row],[id]])&gt;1,DATOS_[[#This Row],[id]],"")</f>
        <v/>
      </c>
      <c r="CJ1318" s="141" t="n">
        <f aca="false">(Inicio!$G$10-DATOS_[[#This Row],[Fecha Nacimiento]])/365.25</f>
        <v>0</v>
      </c>
      <c r="CK1318" s="141" t="n">
        <f aca="false">(Inicio!$G$10-DATOS_[[#This Row],[Fecha de Antigüedad]])/365.25</f>
        <v>0</v>
      </c>
      <c r="CL1318" s="141" t="e">
        <f aca="false">+VLOOKUP(DATOS_[[#This Row],[Clave de Contrato]],TblTiposContrato13[],3,0)</f>
        <v>#N/A</v>
      </c>
      <c r="CM1318" s="141" t="e">
        <f aca="false">+VLOOKUP(DATOS_[[#This Row],[Clave de Contrato]],TblTiposContrato13[],4,0)</f>
        <v>#N/A</v>
      </c>
      <c r="CN1318" s="141" t="str">
        <f aca="false">VLOOKUP(DATOS_[[#This Row],[Edad]],CONTRATOS!TblRngEdad,2,1)</f>
        <v>20  o menos</v>
      </c>
      <c r="CO1318" s="141" t="str">
        <f aca="false">VLOOKUP(DATOS_[[#This Row],[Antigüedad]],TblRngAntg14[],2,1)</f>
        <v>0 a 1 años</v>
      </c>
    </row>
    <row r="1319" customFormat="false" ht="13.8" hidden="false" customHeight="false" outlineLevel="0" collapsed="false">
      <c r="D1319" s="128"/>
      <c r="E1319" s="129"/>
      <c r="F1319" s="129"/>
      <c r="G1319" s="129"/>
      <c r="H1319" s="130"/>
      <c r="I1319" s="131"/>
      <c r="J1319" s="128"/>
      <c r="K1319" s="132"/>
      <c r="L1319" s="132"/>
      <c r="M1319" s="133"/>
      <c r="N1319" s="133"/>
      <c r="O1319" s="133"/>
      <c r="P1319" s="129"/>
      <c r="Z1319" s="74"/>
      <c r="AA1319" s="75"/>
      <c r="AB1319" s="75"/>
      <c r="AC1319" s="129"/>
      <c r="AD1319" s="134"/>
      <c r="AE1319" s="134"/>
      <c r="AF1319" s="134"/>
      <c r="AG1319" s="134"/>
      <c r="AH1319" s="134"/>
      <c r="AI1319" s="134"/>
      <c r="AJ1319" s="134"/>
      <c r="AK1319" s="134"/>
      <c r="AL1319" s="134"/>
      <c r="AM1319" s="134"/>
      <c r="AN1319" s="134"/>
      <c r="AO1319" s="134"/>
      <c r="AP1319" s="134"/>
      <c r="AQ1319" s="134"/>
      <c r="AR1319" s="134"/>
      <c r="AS1319" s="134"/>
      <c r="AT1319" s="134"/>
      <c r="AU1319" s="134"/>
      <c r="AV1319" s="134"/>
      <c r="AW1319" s="134"/>
      <c r="AX1319" s="134"/>
      <c r="AY1319" s="134"/>
      <c r="AZ1319" s="134"/>
      <c r="BA1319" s="134"/>
      <c r="BB1319" s="134"/>
      <c r="BC1319" s="134"/>
      <c r="BD1319" s="134"/>
      <c r="BE1319" s="134"/>
      <c r="BF1319" s="134"/>
      <c r="BG1319" s="134"/>
      <c r="BH1319" s="134"/>
      <c r="BI1319" s="134"/>
      <c r="BJ1319" s="134"/>
      <c r="BK1319" s="134"/>
      <c r="BL1319" s="134"/>
      <c r="BM1319" s="135"/>
      <c r="BN1319" s="136" t="n">
        <f aca="false">+MAX($D$3,DATOS_[[#This Row],[Fecha Inicio Sit. Contract.]])</f>
        <v>0</v>
      </c>
      <c r="BO1319" s="136" t="n">
        <f aca="false">+MIN($D$4,DATOS_[[#This Row],[Fecha Fin Sit. Contract.]])</f>
        <v>0</v>
      </c>
      <c r="BP1319" s="137" t="n">
        <f aca="false">+DATOS_[[#This Row],[% de jornada]]*IF(DATOS_[[#This Row],[% jornada reducida]]="",1,DATOS_[[#This Row],[% jornada reducida]])</f>
        <v>0</v>
      </c>
      <c r="BQ1319" s="137" t="n">
        <f aca="false">+(DATOS_[[#This Row],[F.fin.cal]]-DATOS_[[#This Row],[F.ini.cal]]+1)/($D$4-$D$3+1)</f>
        <v>1</v>
      </c>
      <c r="BR1319" s="137" t="str">
        <f aca="false">IF(OR(AND(DATOS_[[#This Row],[Fecha Fin Contrato]]&lt;$D$3,DATOS_[[#This Row],[Fecha Fin Contrato]]&lt;&gt;""),DATOS_[[#This Row],[Fecha de Contratación]]&gt;$D$4),"Fuera","Dentro")</f>
        <v>Dentro</v>
      </c>
      <c r="BS1319" s="137" t="str">
        <f aca="false" t="array" ref="BS1319:BS1319">IF(MAX(IF(DATOS_[id]=DATOS_[[#This Row],[id]],DATOS_[F.fin.cal]))=DATOS_[[#This Row],[F.fin.cal]],"Sí","NO")</f>
        <v>Sí</v>
      </c>
      <c r="BT1319" s="137" t="str">
        <f aca="false">IF(AND(DATOS_[[#This Row],[% normaliz]]&lt;&gt;1,DATOS_[[#This Row],[% anualiz]]=1),"Sí","NO")</f>
        <v>Sí</v>
      </c>
      <c r="BU1319" s="137" t="str">
        <f aca="false">IF(AND(DATOS_[[#This Row],[% normaliz]]=1,DATOS_[[#This Row],[% anualiz]]&lt;&gt;1),"Sí","NO")</f>
        <v>NO</v>
      </c>
      <c r="BV1319" s="137" t="str">
        <f aca="false">IF(AND(DATOS_[[#This Row],[% normaliz]]&lt;&gt;1,DATOS_[[#This Row],[% anualiz]]&lt;&gt;1),"Sí","NO")</f>
        <v>NO</v>
      </c>
      <c r="BW1319" s="137" t="str">
        <f aca="false">+IF(DATOS_[[#This Row],[% normaliz]]*DATOS_[[#This Row],[% anualiz]]=1,"NO","Sí")</f>
        <v>Sí</v>
      </c>
      <c r="BX1319" s="138" t="e">
        <f aca="false">(DATOS_[[#This Row],[S.BASE]]*(1/DATOS_[[#This Row],[% normaliz]])*(1/DATOS_[[#This Row],[% anualiz]]))*IF(DATOS_[[#This Row],[Check Equiparado]]="Sí",1,0)</f>
        <v>#DIV/0!</v>
      </c>
      <c r="BY1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9" s="138" t="e">
        <f aca="false">+DATOS_[[#This Row],[SALARIO BASE Eq]]+DATOS_[[#This Row],[Tot COMPL.SAL Eq]]</f>
        <v>#DIV/0!</v>
      </c>
      <c r="CA1319" s="138" t="e">
        <f aca="false" t="array" ref="CA1319:CA1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9" s="138" t="e">
        <f aca="false">+DATOS_[[#This Row],[TOTAL SALARIO Eq]]+DATOS_[[#This Row],[Tot Extrasalarial Eq]]</f>
        <v>#DIV/0!</v>
      </c>
      <c r="CC1319" s="139" t="n">
        <f aca="false">DATOS_[[#This Row],[S.BASE]]</f>
        <v>0</v>
      </c>
      <c r="CD1319" s="139" t="n">
        <f aca="false">+SUM(DATOS_[[#This Row],[Conc.Sal.01]:[Conc.Sal.30]])</f>
        <v>0</v>
      </c>
      <c r="CE1319" s="139" t="n">
        <f aca="false">+DATOS_[[#This Row],[SALARIO BASE Ef]]+DATOS_[[#This Row],[Tot COMPL.SAL Ef]]</f>
        <v>0</v>
      </c>
      <c r="CF1319" s="139" t="n">
        <f aca="false">+SUM(DATOS_[[#This Row],[C.Extra.01]:[C.Extra.05]])</f>
        <v>0</v>
      </c>
      <c r="CG1319" s="139" t="n">
        <f aca="false">+DATOS_[[#This Row],[TOTAL SALARIO Ef]]+DATOS_[[#This Row],[Tot Extrasalarial Ef]]</f>
        <v>0</v>
      </c>
      <c r="CH1319" s="140" t="n">
        <f aca="false">MIN(IF(DATOS_[[#This Row],[Fecha Fin Contrato]]="",$D$4,DATOS_[[#This Row],[Fecha Fin Contrato]]),$D$4)-MAX(DATOS_[[#This Row],[Fecha de Contratación]],$D$3)+1</f>
        <v>1</v>
      </c>
      <c r="CI1319" s="141" t="str">
        <f aca="false">IF(COUNTIFS(DATOS_[id],DATOS_[[#This Row],[id]])&gt;1,DATOS_[[#This Row],[id]],"")</f>
        <v/>
      </c>
      <c r="CJ1319" s="141" t="n">
        <f aca="false">(Inicio!$G$10-DATOS_[[#This Row],[Fecha Nacimiento]])/365.25</f>
        <v>0</v>
      </c>
      <c r="CK1319" s="141" t="n">
        <f aca="false">(Inicio!$G$10-DATOS_[[#This Row],[Fecha de Antigüedad]])/365.25</f>
        <v>0</v>
      </c>
      <c r="CL1319" s="141" t="e">
        <f aca="false">+VLOOKUP(DATOS_[[#This Row],[Clave de Contrato]],TblTiposContrato13[],3,0)</f>
        <v>#N/A</v>
      </c>
      <c r="CM1319" s="141" t="e">
        <f aca="false">+VLOOKUP(DATOS_[[#This Row],[Clave de Contrato]],TblTiposContrato13[],4,0)</f>
        <v>#N/A</v>
      </c>
      <c r="CN1319" s="141" t="str">
        <f aca="false">VLOOKUP(DATOS_[[#This Row],[Edad]],CONTRATOS!TblRngEdad,2,1)</f>
        <v>20  o menos</v>
      </c>
      <c r="CO1319" s="141" t="str">
        <f aca="false">VLOOKUP(DATOS_[[#This Row],[Antigüedad]],TblRngAntg14[],2,1)</f>
        <v>0 a 1 años</v>
      </c>
    </row>
    <row r="1320" customFormat="false" ht="13.8" hidden="false" customHeight="false" outlineLevel="0" collapsed="false">
      <c r="D1320" s="128"/>
      <c r="E1320" s="129"/>
      <c r="F1320" s="129"/>
      <c r="G1320" s="129"/>
      <c r="H1320" s="130"/>
      <c r="I1320" s="131"/>
      <c r="J1320" s="128"/>
      <c r="K1320" s="132"/>
      <c r="L1320" s="132"/>
      <c r="M1320" s="133"/>
      <c r="N1320" s="133"/>
      <c r="O1320" s="133"/>
      <c r="P1320" s="129"/>
      <c r="Z1320" s="74"/>
      <c r="AA1320" s="75"/>
      <c r="AB1320" s="75"/>
      <c r="AC1320" s="129"/>
      <c r="AD1320" s="134"/>
      <c r="AE1320" s="134"/>
      <c r="AF1320" s="134"/>
      <c r="AG1320" s="134"/>
      <c r="AH1320" s="134"/>
      <c r="AI1320" s="134"/>
      <c r="AJ1320" s="134"/>
      <c r="AK1320" s="134"/>
      <c r="AL1320" s="134"/>
      <c r="AM1320" s="134"/>
      <c r="AN1320" s="134"/>
      <c r="AO1320" s="134"/>
      <c r="AP1320" s="134"/>
      <c r="AQ1320" s="134"/>
      <c r="AR1320" s="134"/>
      <c r="AS1320" s="134"/>
      <c r="AT1320" s="134"/>
      <c r="AU1320" s="134"/>
      <c r="AV1320" s="134"/>
      <c r="AW1320" s="134"/>
      <c r="AX1320" s="134"/>
      <c r="AY1320" s="134"/>
      <c r="AZ1320" s="134"/>
      <c r="BA1320" s="134"/>
      <c r="BB1320" s="134"/>
      <c r="BC1320" s="134"/>
      <c r="BD1320" s="134"/>
      <c r="BE1320" s="134"/>
      <c r="BF1320" s="134"/>
      <c r="BG1320" s="134"/>
      <c r="BH1320" s="134"/>
      <c r="BI1320" s="134"/>
      <c r="BJ1320" s="134"/>
      <c r="BK1320" s="134"/>
      <c r="BL1320" s="134"/>
      <c r="BM1320" s="135"/>
      <c r="BN1320" s="136" t="n">
        <f aca="false">+MAX($D$3,DATOS_[[#This Row],[Fecha Inicio Sit. Contract.]])</f>
        <v>0</v>
      </c>
      <c r="BO1320" s="136" t="n">
        <f aca="false">+MIN($D$4,DATOS_[[#This Row],[Fecha Fin Sit. Contract.]])</f>
        <v>0</v>
      </c>
      <c r="BP1320" s="137" t="n">
        <f aca="false">+DATOS_[[#This Row],[% de jornada]]*IF(DATOS_[[#This Row],[% jornada reducida]]="",1,DATOS_[[#This Row],[% jornada reducida]])</f>
        <v>0</v>
      </c>
      <c r="BQ1320" s="137" t="n">
        <f aca="false">+(DATOS_[[#This Row],[F.fin.cal]]-DATOS_[[#This Row],[F.ini.cal]]+1)/($D$4-$D$3+1)</f>
        <v>1</v>
      </c>
      <c r="BR1320" s="137" t="str">
        <f aca="false">IF(OR(AND(DATOS_[[#This Row],[Fecha Fin Contrato]]&lt;$D$3,DATOS_[[#This Row],[Fecha Fin Contrato]]&lt;&gt;""),DATOS_[[#This Row],[Fecha de Contratación]]&gt;$D$4),"Fuera","Dentro")</f>
        <v>Dentro</v>
      </c>
      <c r="BS1320" s="137" t="str">
        <f aca="false" t="array" ref="BS1320:BS1320">IF(MAX(IF(DATOS_[id]=DATOS_[[#This Row],[id]],DATOS_[F.fin.cal]))=DATOS_[[#This Row],[F.fin.cal]],"Sí","NO")</f>
        <v>Sí</v>
      </c>
      <c r="BT1320" s="137" t="str">
        <f aca="false">IF(AND(DATOS_[[#This Row],[% normaliz]]&lt;&gt;1,DATOS_[[#This Row],[% anualiz]]=1),"Sí","NO")</f>
        <v>Sí</v>
      </c>
      <c r="BU1320" s="137" t="str">
        <f aca="false">IF(AND(DATOS_[[#This Row],[% normaliz]]=1,DATOS_[[#This Row],[% anualiz]]&lt;&gt;1),"Sí","NO")</f>
        <v>NO</v>
      </c>
      <c r="BV1320" s="137" t="str">
        <f aca="false">IF(AND(DATOS_[[#This Row],[% normaliz]]&lt;&gt;1,DATOS_[[#This Row],[% anualiz]]&lt;&gt;1),"Sí","NO")</f>
        <v>NO</v>
      </c>
      <c r="BW1320" s="137" t="str">
        <f aca="false">+IF(DATOS_[[#This Row],[% normaliz]]*DATOS_[[#This Row],[% anualiz]]=1,"NO","Sí")</f>
        <v>Sí</v>
      </c>
      <c r="BX1320" s="138" t="e">
        <f aca="false">(DATOS_[[#This Row],[S.BASE]]*(1/DATOS_[[#This Row],[% normaliz]])*(1/DATOS_[[#This Row],[% anualiz]]))*IF(DATOS_[[#This Row],[Check Equiparado]]="Sí",1,0)</f>
        <v>#DIV/0!</v>
      </c>
      <c r="BY1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0" s="138" t="e">
        <f aca="false">+DATOS_[[#This Row],[SALARIO BASE Eq]]+DATOS_[[#This Row],[Tot COMPL.SAL Eq]]</f>
        <v>#DIV/0!</v>
      </c>
      <c r="CA1320" s="138" t="e">
        <f aca="false" t="array" ref="CA1320:CA1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0" s="138" t="e">
        <f aca="false">+DATOS_[[#This Row],[TOTAL SALARIO Eq]]+DATOS_[[#This Row],[Tot Extrasalarial Eq]]</f>
        <v>#DIV/0!</v>
      </c>
      <c r="CC1320" s="139" t="n">
        <f aca="false">DATOS_[[#This Row],[S.BASE]]</f>
        <v>0</v>
      </c>
      <c r="CD1320" s="139" t="n">
        <f aca="false">+SUM(DATOS_[[#This Row],[Conc.Sal.01]:[Conc.Sal.30]])</f>
        <v>0</v>
      </c>
      <c r="CE1320" s="139" t="n">
        <f aca="false">+DATOS_[[#This Row],[SALARIO BASE Ef]]+DATOS_[[#This Row],[Tot COMPL.SAL Ef]]</f>
        <v>0</v>
      </c>
      <c r="CF1320" s="139" t="n">
        <f aca="false">+SUM(DATOS_[[#This Row],[C.Extra.01]:[C.Extra.05]])</f>
        <v>0</v>
      </c>
      <c r="CG1320" s="139" t="n">
        <f aca="false">+DATOS_[[#This Row],[TOTAL SALARIO Ef]]+DATOS_[[#This Row],[Tot Extrasalarial Ef]]</f>
        <v>0</v>
      </c>
      <c r="CH1320" s="140" t="n">
        <f aca="false">MIN(IF(DATOS_[[#This Row],[Fecha Fin Contrato]]="",$D$4,DATOS_[[#This Row],[Fecha Fin Contrato]]),$D$4)-MAX(DATOS_[[#This Row],[Fecha de Contratación]],$D$3)+1</f>
        <v>1</v>
      </c>
      <c r="CI1320" s="141" t="str">
        <f aca="false">IF(COUNTIFS(DATOS_[id],DATOS_[[#This Row],[id]])&gt;1,DATOS_[[#This Row],[id]],"")</f>
        <v/>
      </c>
      <c r="CJ1320" s="141" t="n">
        <f aca="false">(Inicio!$G$10-DATOS_[[#This Row],[Fecha Nacimiento]])/365.25</f>
        <v>0</v>
      </c>
      <c r="CK1320" s="141" t="n">
        <f aca="false">(Inicio!$G$10-DATOS_[[#This Row],[Fecha de Antigüedad]])/365.25</f>
        <v>0</v>
      </c>
      <c r="CL1320" s="141" t="e">
        <f aca="false">+VLOOKUP(DATOS_[[#This Row],[Clave de Contrato]],TblTiposContrato13[],3,0)</f>
        <v>#N/A</v>
      </c>
      <c r="CM1320" s="141" t="e">
        <f aca="false">+VLOOKUP(DATOS_[[#This Row],[Clave de Contrato]],TblTiposContrato13[],4,0)</f>
        <v>#N/A</v>
      </c>
      <c r="CN1320" s="141" t="str">
        <f aca="false">VLOOKUP(DATOS_[[#This Row],[Edad]],CONTRATOS!TblRngEdad,2,1)</f>
        <v>20  o menos</v>
      </c>
      <c r="CO1320" s="141" t="str">
        <f aca="false">VLOOKUP(DATOS_[[#This Row],[Antigüedad]],TblRngAntg14[],2,1)</f>
        <v>0 a 1 años</v>
      </c>
    </row>
    <row r="1321" customFormat="false" ht="13.8" hidden="false" customHeight="false" outlineLevel="0" collapsed="false">
      <c r="D1321" s="128"/>
      <c r="E1321" s="129"/>
      <c r="F1321" s="129"/>
      <c r="G1321" s="129"/>
      <c r="H1321" s="130"/>
      <c r="I1321" s="131"/>
      <c r="J1321" s="128"/>
      <c r="K1321" s="132"/>
      <c r="L1321" s="132"/>
      <c r="M1321" s="133"/>
      <c r="N1321" s="133"/>
      <c r="O1321" s="133"/>
      <c r="P1321" s="129"/>
      <c r="Z1321" s="74"/>
      <c r="AA1321" s="75"/>
      <c r="AB1321" s="75"/>
      <c r="AC1321" s="129"/>
      <c r="AD1321" s="134"/>
      <c r="AE1321" s="134"/>
      <c r="AF1321" s="134"/>
      <c r="AG1321" s="134"/>
      <c r="AH1321" s="134"/>
      <c r="AI1321" s="134"/>
      <c r="AJ1321" s="134"/>
      <c r="AK1321" s="134"/>
      <c r="AL1321" s="134"/>
      <c r="AM1321" s="134"/>
      <c r="AN1321" s="134"/>
      <c r="AO1321" s="134"/>
      <c r="AP1321" s="134"/>
      <c r="AQ1321" s="134"/>
      <c r="AR1321" s="134"/>
      <c r="AS1321" s="134"/>
      <c r="AT1321" s="134"/>
      <c r="AU1321" s="134"/>
      <c r="AV1321" s="134"/>
      <c r="AW1321" s="134"/>
      <c r="AX1321" s="134"/>
      <c r="AY1321" s="134"/>
      <c r="AZ1321" s="134"/>
      <c r="BA1321" s="134"/>
      <c r="BB1321" s="134"/>
      <c r="BC1321" s="134"/>
      <c r="BD1321" s="134"/>
      <c r="BE1321" s="134"/>
      <c r="BF1321" s="134"/>
      <c r="BG1321" s="134"/>
      <c r="BH1321" s="134"/>
      <c r="BI1321" s="134"/>
      <c r="BJ1321" s="134"/>
      <c r="BK1321" s="134"/>
      <c r="BL1321" s="134"/>
      <c r="BM1321" s="135"/>
      <c r="BN1321" s="136" t="n">
        <f aca="false">+MAX($D$3,DATOS_[[#This Row],[Fecha Inicio Sit. Contract.]])</f>
        <v>0</v>
      </c>
      <c r="BO1321" s="136" t="n">
        <f aca="false">+MIN($D$4,DATOS_[[#This Row],[Fecha Fin Sit. Contract.]])</f>
        <v>0</v>
      </c>
      <c r="BP1321" s="137" t="n">
        <f aca="false">+DATOS_[[#This Row],[% de jornada]]*IF(DATOS_[[#This Row],[% jornada reducida]]="",1,DATOS_[[#This Row],[% jornada reducida]])</f>
        <v>0</v>
      </c>
      <c r="BQ1321" s="137" t="n">
        <f aca="false">+(DATOS_[[#This Row],[F.fin.cal]]-DATOS_[[#This Row],[F.ini.cal]]+1)/($D$4-$D$3+1)</f>
        <v>1</v>
      </c>
      <c r="BR1321" s="137" t="str">
        <f aca="false">IF(OR(AND(DATOS_[[#This Row],[Fecha Fin Contrato]]&lt;$D$3,DATOS_[[#This Row],[Fecha Fin Contrato]]&lt;&gt;""),DATOS_[[#This Row],[Fecha de Contratación]]&gt;$D$4),"Fuera","Dentro")</f>
        <v>Dentro</v>
      </c>
      <c r="BS1321" s="137" t="str">
        <f aca="false" t="array" ref="BS1321:BS1321">IF(MAX(IF(DATOS_[id]=DATOS_[[#This Row],[id]],DATOS_[F.fin.cal]))=DATOS_[[#This Row],[F.fin.cal]],"Sí","NO")</f>
        <v>Sí</v>
      </c>
      <c r="BT1321" s="137" t="str">
        <f aca="false">IF(AND(DATOS_[[#This Row],[% normaliz]]&lt;&gt;1,DATOS_[[#This Row],[% anualiz]]=1),"Sí","NO")</f>
        <v>Sí</v>
      </c>
      <c r="BU1321" s="137" t="str">
        <f aca="false">IF(AND(DATOS_[[#This Row],[% normaliz]]=1,DATOS_[[#This Row],[% anualiz]]&lt;&gt;1),"Sí","NO")</f>
        <v>NO</v>
      </c>
      <c r="BV1321" s="137" t="str">
        <f aca="false">IF(AND(DATOS_[[#This Row],[% normaliz]]&lt;&gt;1,DATOS_[[#This Row],[% anualiz]]&lt;&gt;1),"Sí","NO")</f>
        <v>NO</v>
      </c>
      <c r="BW1321" s="137" t="str">
        <f aca="false">+IF(DATOS_[[#This Row],[% normaliz]]*DATOS_[[#This Row],[% anualiz]]=1,"NO","Sí")</f>
        <v>Sí</v>
      </c>
      <c r="BX1321" s="138" t="e">
        <f aca="false">(DATOS_[[#This Row],[S.BASE]]*(1/DATOS_[[#This Row],[% normaliz]])*(1/DATOS_[[#This Row],[% anualiz]]))*IF(DATOS_[[#This Row],[Check Equiparado]]="Sí",1,0)</f>
        <v>#DIV/0!</v>
      </c>
      <c r="BY1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1" s="138" t="e">
        <f aca="false">+DATOS_[[#This Row],[SALARIO BASE Eq]]+DATOS_[[#This Row],[Tot COMPL.SAL Eq]]</f>
        <v>#DIV/0!</v>
      </c>
      <c r="CA1321" s="138" t="e">
        <f aca="false" t="array" ref="CA1321:CA1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1" s="138" t="e">
        <f aca="false">+DATOS_[[#This Row],[TOTAL SALARIO Eq]]+DATOS_[[#This Row],[Tot Extrasalarial Eq]]</f>
        <v>#DIV/0!</v>
      </c>
      <c r="CC1321" s="139" t="n">
        <f aca="false">DATOS_[[#This Row],[S.BASE]]</f>
        <v>0</v>
      </c>
      <c r="CD1321" s="139" t="n">
        <f aca="false">+SUM(DATOS_[[#This Row],[Conc.Sal.01]:[Conc.Sal.30]])</f>
        <v>0</v>
      </c>
      <c r="CE1321" s="139" t="n">
        <f aca="false">+DATOS_[[#This Row],[SALARIO BASE Ef]]+DATOS_[[#This Row],[Tot COMPL.SAL Ef]]</f>
        <v>0</v>
      </c>
      <c r="CF1321" s="139" t="n">
        <f aca="false">+SUM(DATOS_[[#This Row],[C.Extra.01]:[C.Extra.05]])</f>
        <v>0</v>
      </c>
      <c r="CG1321" s="139" t="n">
        <f aca="false">+DATOS_[[#This Row],[TOTAL SALARIO Ef]]+DATOS_[[#This Row],[Tot Extrasalarial Ef]]</f>
        <v>0</v>
      </c>
      <c r="CH1321" s="140" t="n">
        <f aca="false">MIN(IF(DATOS_[[#This Row],[Fecha Fin Contrato]]="",$D$4,DATOS_[[#This Row],[Fecha Fin Contrato]]),$D$4)-MAX(DATOS_[[#This Row],[Fecha de Contratación]],$D$3)+1</f>
        <v>1</v>
      </c>
      <c r="CI1321" s="141" t="str">
        <f aca="false">IF(COUNTIFS(DATOS_[id],DATOS_[[#This Row],[id]])&gt;1,DATOS_[[#This Row],[id]],"")</f>
        <v/>
      </c>
      <c r="CJ1321" s="141" t="n">
        <f aca="false">(Inicio!$G$10-DATOS_[[#This Row],[Fecha Nacimiento]])/365.25</f>
        <v>0</v>
      </c>
      <c r="CK1321" s="141" t="n">
        <f aca="false">(Inicio!$G$10-DATOS_[[#This Row],[Fecha de Antigüedad]])/365.25</f>
        <v>0</v>
      </c>
      <c r="CL1321" s="141" t="e">
        <f aca="false">+VLOOKUP(DATOS_[[#This Row],[Clave de Contrato]],TblTiposContrato13[],3,0)</f>
        <v>#N/A</v>
      </c>
      <c r="CM1321" s="141" t="e">
        <f aca="false">+VLOOKUP(DATOS_[[#This Row],[Clave de Contrato]],TblTiposContrato13[],4,0)</f>
        <v>#N/A</v>
      </c>
      <c r="CN1321" s="141" t="str">
        <f aca="false">VLOOKUP(DATOS_[[#This Row],[Edad]],CONTRATOS!TblRngEdad,2,1)</f>
        <v>20  o menos</v>
      </c>
      <c r="CO1321" s="141" t="str">
        <f aca="false">VLOOKUP(DATOS_[[#This Row],[Antigüedad]],TblRngAntg14[],2,1)</f>
        <v>0 a 1 años</v>
      </c>
    </row>
    <row r="1322" customFormat="false" ht="13.8" hidden="false" customHeight="false" outlineLevel="0" collapsed="false">
      <c r="D1322" s="128"/>
      <c r="E1322" s="129"/>
      <c r="F1322" s="129"/>
      <c r="G1322" s="129"/>
      <c r="H1322" s="130"/>
      <c r="I1322" s="131"/>
      <c r="J1322" s="128"/>
      <c r="K1322" s="132"/>
      <c r="L1322" s="132"/>
      <c r="M1322" s="133"/>
      <c r="N1322" s="133"/>
      <c r="O1322" s="133"/>
      <c r="P1322" s="129"/>
      <c r="Z1322" s="74"/>
      <c r="AA1322" s="75"/>
      <c r="AB1322" s="75"/>
      <c r="AC1322" s="129"/>
      <c r="AD1322" s="134"/>
      <c r="AE1322" s="134"/>
      <c r="AF1322" s="134"/>
      <c r="AG1322" s="134"/>
      <c r="AH1322" s="134"/>
      <c r="AI1322" s="134"/>
      <c r="AJ1322" s="134"/>
      <c r="AK1322" s="134"/>
      <c r="AL1322" s="134"/>
      <c r="AM1322" s="134"/>
      <c r="AN1322" s="134"/>
      <c r="AO1322" s="134"/>
      <c r="AP1322" s="134"/>
      <c r="AQ1322" s="134"/>
      <c r="AR1322" s="134"/>
      <c r="AS1322" s="134"/>
      <c r="AT1322" s="134"/>
      <c r="AU1322" s="134"/>
      <c r="AV1322" s="134"/>
      <c r="AW1322" s="134"/>
      <c r="AX1322" s="134"/>
      <c r="AY1322" s="134"/>
      <c r="AZ1322" s="134"/>
      <c r="BA1322" s="134"/>
      <c r="BB1322" s="134"/>
      <c r="BC1322" s="134"/>
      <c r="BD1322" s="134"/>
      <c r="BE1322" s="134"/>
      <c r="BF1322" s="134"/>
      <c r="BG1322" s="134"/>
      <c r="BH1322" s="134"/>
      <c r="BI1322" s="134"/>
      <c r="BJ1322" s="134"/>
      <c r="BK1322" s="134"/>
      <c r="BL1322" s="134"/>
      <c r="BM1322" s="135"/>
      <c r="BN1322" s="136" t="n">
        <f aca="false">+MAX($D$3,DATOS_[[#This Row],[Fecha Inicio Sit. Contract.]])</f>
        <v>0</v>
      </c>
      <c r="BO1322" s="136" t="n">
        <f aca="false">+MIN($D$4,DATOS_[[#This Row],[Fecha Fin Sit. Contract.]])</f>
        <v>0</v>
      </c>
      <c r="BP1322" s="137" t="n">
        <f aca="false">+DATOS_[[#This Row],[% de jornada]]*IF(DATOS_[[#This Row],[% jornada reducida]]="",1,DATOS_[[#This Row],[% jornada reducida]])</f>
        <v>0</v>
      </c>
      <c r="BQ1322" s="137" t="n">
        <f aca="false">+(DATOS_[[#This Row],[F.fin.cal]]-DATOS_[[#This Row],[F.ini.cal]]+1)/($D$4-$D$3+1)</f>
        <v>1</v>
      </c>
      <c r="BR1322" s="137" t="str">
        <f aca="false">IF(OR(AND(DATOS_[[#This Row],[Fecha Fin Contrato]]&lt;$D$3,DATOS_[[#This Row],[Fecha Fin Contrato]]&lt;&gt;""),DATOS_[[#This Row],[Fecha de Contratación]]&gt;$D$4),"Fuera","Dentro")</f>
        <v>Dentro</v>
      </c>
      <c r="BS1322" s="137" t="str">
        <f aca="false" t="array" ref="BS1322:BS1322">IF(MAX(IF(DATOS_[id]=DATOS_[[#This Row],[id]],DATOS_[F.fin.cal]))=DATOS_[[#This Row],[F.fin.cal]],"Sí","NO")</f>
        <v>Sí</v>
      </c>
      <c r="BT1322" s="137" t="str">
        <f aca="false">IF(AND(DATOS_[[#This Row],[% normaliz]]&lt;&gt;1,DATOS_[[#This Row],[% anualiz]]=1),"Sí","NO")</f>
        <v>Sí</v>
      </c>
      <c r="BU1322" s="137" t="str">
        <f aca="false">IF(AND(DATOS_[[#This Row],[% normaliz]]=1,DATOS_[[#This Row],[% anualiz]]&lt;&gt;1),"Sí","NO")</f>
        <v>NO</v>
      </c>
      <c r="BV1322" s="137" t="str">
        <f aca="false">IF(AND(DATOS_[[#This Row],[% normaliz]]&lt;&gt;1,DATOS_[[#This Row],[% anualiz]]&lt;&gt;1),"Sí","NO")</f>
        <v>NO</v>
      </c>
      <c r="BW1322" s="137" t="str">
        <f aca="false">+IF(DATOS_[[#This Row],[% normaliz]]*DATOS_[[#This Row],[% anualiz]]=1,"NO","Sí")</f>
        <v>Sí</v>
      </c>
      <c r="BX1322" s="138" t="e">
        <f aca="false">(DATOS_[[#This Row],[S.BASE]]*(1/DATOS_[[#This Row],[% normaliz]])*(1/DATOS_[[#This Row],[% anualiz]]))*IF(DATOS_[[#This Row],[Check Equiparado]]="Sí",1,0)</f>
        <v>#DIV/0!</v>
      </c>
      <c r="BY1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2" s="138" t="e">
        <f aca="false">+DATOS_[[#This Row],[SALARIO BASE Eq]]+DATOS_[[#This Row],[Tot COMPL.SAL Eq]]</f>
        <v>#DIV/0!</v>
      </c>
      <c r="CA1322" s="138" t="e">
        <f aca="false" t="array" ref="CA1322:CA1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2" s="138" t="e">
        <f aca="false">+DATOS_[[#This Row],[TOTAL SALARIO Eq]]+DATOS_[[#This Row],[Tot Extrasalarial Eq]]</f>
        <v>#DIV/0!</v>
      </c>
      <c r="CC1322" s="139" t="n">
        <f aca="false">DATOS_[[#This Row],[S.BASE]]</f>
        <v>0</v>
      </c>
      <c r="CD1322" s="139" t="n">
        <f aca="false">+SUM(DATOS_[[#This Row],[Conc.Sal.01]:[Conc.Sal.30]])</f>
        <v>0</v>
      </c>
      <c r="CE1322" s="139" t="n">
        <f aca="false">+DATOS_[[#This Row],[SALARIO BASE Ef]]+DATOS_[[#This Row],[Tot COMPL.SAL Ef]]</f>
        <v>0</v>
      </c>
      <c r="CF1322" s="139" t="n">
        <f aca="false">+SUM(DATOS_[[#This Row],[C.Extra.01]:[C.Extra.05]])</f>
        <v>0</v>
      </c>
      <c r="CG1322" s="139" t="n">
        <f aca="false">+DATOS_[[#This Row],[TOTAL SALARIO Ef]]+DATOS_[[#This Row],[Tot Extrasalarial Ef]]</f>
        <v>0</v>
      </c>
      <c r="CH1322" s="140" t="n">
        <f aca="false">MIN(IF(DATOS_[[#This Row],[Fecha Fin Contrato]]="",$D$4,DATOS_[[#This Row],[Fecha Fin Contrato]]),$D$4)-MAX(DATOS_[[#This Row],[Fecha de Contratación]],$D$3)+1</f>
        <v>1</v>
      </c>
      <c r="CI1322" s="141" t="str">
        <f aca="false">IF(COUNTIFS(DATOS_[id],DATOS_[[#This Row],[id]])&gt;1,DATOS_[[#This Row],[id]],"")</f>
        <v/>
      </c>
      <c r="CJ1322" s="141" t="n">
        <f aca="false">(Inicio!$G$10-DATOS_[[#This Row],[Fecha Nacimiento]])/365.25</f>
        <v>0</v>
      </c>
      <c r="CK1322" s="141" t="n">
        <f aca="false">(Inicio!$G$10-DATOS_[[#This Row],[Fecha de Antigüedad]])/365.25</f>
        <v>0</v>
      </c>
      <c r="CL1322" s="141" t="e">
        <f aca="false">+VLOOKUP(DATOS_[[#This Row],[Clave de Contrato]],TblTiposContrato13[],3,0)</f>
        <v>#N/A</v>
      </c>
      <c r="CM1322" s="141" t="e">
        <f aca="false">+VLOOKUP(DATOS_[[#This Row],[Clave de Contrato]],TblTiposContrato13[],4,0)</f>
        <v>#N/A</v>
      </c>
      <c r="CN1322" s="141" t="str">
        <f aca="false">VLOOKUP(DATOS_[[#This Row],[Edad]],CONTRATOS!TblRngEdad,2,1)</f>
        <v>20  o menos</v>
      </c>
      <c r="CO1322" s="141" t="str">
        <f aca="false">VLOOKUP(DATOS_[[#This Row],[Antigüedad]],TblRngAntg14[],2,1)</f>
        <v>0 a 1 años</v>
      </c>
    </row>
    <row r="1323" customFormat="false" ht="13.8" hidden="false" customHeight="false" outlineLevel="0" collapsed="false">
      <c r="D1323" s="128"/>
      <c r="E1323" s="129"/>
      <c r="F1323" s="129"/>
      <c r="G1323" s="129"/>
      <c r="H1323" s="130"/>
      <c r="I1323" s="131"/>
      <c r="J1323" s="128"/>
      <c r="K1323" s="132"/>
      <c r="L1323" s="132"/>
      <c r="M1323" s="133"/>
      <c r="N1323" s="133"/>
      <c r="O1323" s="133"/>
      <c r="P1323" s="129"/>
      <c r="Z1323" s="74"/>
      <c r="AA1323" s="75"/>
      <c r="AB1323" s="75"/>
      <c r="AC1323" s="129"/>
      <c r="AD1323" s="134"/>
      <c r="AE1323" s="134"/>
      <c r="AF1323" s="134"/>
      <c r="AG1323" s="134"/>
      <c r="AH1323" s="134"/>
      <c r="AI1323" s="134"/>
      <c r="AJ1323" s="134"/>
      <c r="AK1323" s="134"/>
      <c r="AL1323" s="134"/>
      <c r="AM1323" s="134"/>
      <c r="AN1323" s="134"/>
      <c r="AO1323" s="134"/>
      <c r="AP1323" s="134"/>
      <c r="AQ1323" s="134"/>
      <c r="AR1323" s="134"/>
      <c r="AS1323" s="134"/>
      <c r="AT1323" s="134"/>
      <c r="AU1323" s="134"/>
      <c r="AV1323" s="134"/>
      <c r="AW1323" s="134"/>
      <c r="AX1323" s="134"/>
      <c r="AY1323" s="134"/>
      <c r="AZ1323" s="134"/>
      <c r="BA1323" s="134"/>
      <c r="BB1323" s="134"/>
      <c r="BC1323" s="134"/>
      <c r="BD1323" s="134"/>
      <c r="BE1323" s="134"/>
      <c r="BF1323" s="134"/>
      <c r="BG1323" s="134"/>
      <c r="BH1323" s="134"/>
      <c r="BI1323" s="134"/>
      <c r="BJ1323" s="134"/>
      <c r="BK1323" s="134"/>
      <c r="BL1323" s="134"/>
      <c r="BM1323" s="135"/>
      <c r="BN1323" s="136" t="n">
        <f aca="false">+MAX($D$3,DATOS_[[#This Row],[Fecha Inicio Sit. Contract.]])</f>
        <v>0</v>
      </c>
      <c r="BO1323" s="136" t="n">
        <f aca="false">+MIN($D$4,DATOS_[[#This Row],[Fecha Fin Sit. Contract.]])</f>
        <v>0</v>
      </c>
      <c r="BP1323" s="137" t="n">
        <f aca="false">+DATOS_[[#This Row],[% de jornada]]*IF(DATOS_[[#This Row],[% jornada reducida]]="",1,DATOS_[[#This Row],[% jornada reducida]])</f>
        <v>0</v>
      </c>
      <c r="BQ1323" s="137" t="n">
        <f aca="false">+(DATOS_[[#This Row],[F.fin.cal]]-DATOS_[[#This Row],[F.ini.cal]]+1)/($D$4-$D$3+1)</f>
        <v>1</v>
      </c>
      <c r="BR1323" s="137" t="str">
        <f aca="false">IF(OR(AND(DATOS_[[#This Row],[Fecha Fin Contrato]]&lt;$D$3,DATOS_[[#This Row],[Fecha Fin Contrato]]&lt;&gt;""),DATOS_[[#This Row],[Fecha de Contratación]]&gt;$D$4),"Fuera","Dentro")</f>
        <v>Dentro</v>
      </c>
      <c r="BS1323" s="137" t="str">
        <f aca="false" t="array" ref="BS1323:BS1323">IF(MAX(IF(DATOS_[id]=DATOS_[[#This Row],[id]],DATOS_[F.fin.cal]))=DATOS_[[#This Row],[F.fin.cal]],"Sí","NO")</f>
        <v>Sí</v>
      </c>
      <c r="BT1323" s="137" t="str">
        <f aca="false">IF(AND(DATOS_[[#This Row],[% normaliz]]&lt;&gt;1,DATOS_[[#This Row],[% anualiz]]=1),"Sí","NO")</f>
        <v>Sí</v>
      </c>
      <c r="BU1323" s="137" t="str">
        <f aca="false">IF(AND(DATOS_[[#This Row],[% normaliz]]=1,DATOS_[[#This Row],[% anualiz]]&lt;&gt;1),"Sí","NO")</f>
        <v>NO</v>
      </c>
      <c r="BV1323" s="137" t="str">
        <f aca="false">IF(AND(DATOS_[[#This Row],[% normaliz]]&lt;&gt;1,DATOS_[[#This Row],[% anualiz]]&lt;&gt;1),"Sí","NO")</f>
        <v>NO</v>
      </c>
      <c r="BW1323" s="137" t="str">
        <f aca="false">+IF(DATOS_[[#This Row],[% normaliz]]*DATOS_[[#This Row],[% anualiz]]=1,"NO","Sí")</f>
        <v>Sí</v>
      </c>
      <c r="BX1323" s="138" t="e">
        <f aca="false">(DATOS_[[#This Row],[S.BASE]]*(1/DATOS_[[#This Row],[% normaliz]])*(1/DATOS_[[#This Row],[% anualiz]]))*IF(DATOS_[[#This Row],[Check Equiparado]]="Sí",1,0)</f>
        <v>#DIV/0!</v>
      </c>
      <c r="BY1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3" s="138" t="e">
        <f aca="false">+DATOS_[[#This Row],[SALARIO BASE Eq]]+DATOS_[[#This Row],[Tot COMPL.SAL Eq]]</f>
        <v>#DIV/0!</v>
      </c>
      <c r="CA1323" s="138" t="e">
        <f aca="false" t="array" ref="CA1323:CA1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3" s="138" t="e">
        <f aca="false">+DATOS_[[#This Row],[TOTAL SALARIO Eq]]+DATOS_[[#This Row],[Tot Extrasalarial Eq]]</f>
        <v>#DIV/0!</v>
      </c>
      <c r="CC1323" s="139" t="n">
        <f aca="false">DATOS_[[#This Row],[S.BASE]]</f>
        <v>0</v>
      </c>
      <c r="CD1323" s="139" t="n">
        <f aca="false">+SUM(DATOS_[[#This Row],[Conc.Sal.01]:[Conc.Sal.30]])</f>
        <v>0</v>
      </c>
      <c r="CE1323" s="139" t="n">
        <f aca="false">+DATOS_[[#This Row],[SALARIO BASE Ef]]+DATOS_[[#This Row],[Tot COMPL.SAL Ef]]</f>
        <v>0</v>
      </c>
      <c r="CF1323" s="139" t="n">
        <f aca="false">+SUM(DATOS_[[#This Row],[C.Extra.01]:[C.Extra.05]])</f>
        <v>0</v>
      </c>
      <c r="CG1323" s="139" t="n">
        <f aca="false">+DATOS_[[#This Row],[TOTAL SALARIO Ef]]+DATOS_[[#This Row],[Tot Extrasalarial Ef]]</f>
        <v>0</v>
      </c>
      <c r="CH1323" s="140" t="n">
        <f aca="false">MIN(IF(DATOS_[[#This Row],[Fecha Fin Contrato]]="",$D$4,DATOS_[[#This Row],[Fecha Fin Contrato]]),$D$4)-MAX(DATOS_[[#This Row],[Fecha de Contratación]],$D$3)+1</f>
        <v>1</v>
      </c>
      <c r="CI1323" s="141" t="str">
        <f aca="false">IF(COUNTIFS(DATOS_[id],DATOS_[[#This Row],[id]])&gt;1,DATOS_[[#This Row],[id]],"")</f>
        <v/>
      </c>
      <c r="CJ1323" s="141" t="n">
        <f aca="false">(Inicio!$G$10-DATOS_[[#This Row],[Fecha Nacimiento]])/365.25</f>
        <v>0</v>
      </c>
      <c r="CK1323" s="141" t="n">
        <f aca="false">(Inicio!$G$10-DATOS_[[#This Row],[Fecha de Antigüedad]])/365.25</f>
        <v>0</v>
      </c>
      <c r="CL1323" s="141" t="e">
        <f aca="false">+VLOOKUP(DATOS_[[#This Row],[Clave de Contrato]],TblTiposContrato13[],3,0)</f>
        <v>#N/A</v>
      </c>
      <c r="CM1323" s="141" t="e">
        <f aca="false">+VLOOKUP(DATOS_[[#This Row],[Clave de Contrato]],TblTiposContrato13[],4,0)</f>
        <v>#N/A</v>
      </c>
      <c r="CN1323" s="141" t="str">
        <f aca="false">VLOOKUP(DATOS_[[#This Row],[Edad]],CONTRATOS!TblRngEdad,2,1)</f>
        <v>20  o menos</v>
      </c>
      <c r="CO1323" s="141" t="str">
        <f aca="false">VLOOKUP(DATOS_[[#This Row],[Antigüedad]],TblRngAntg14[],2,1)</f>
        <v>0 a 1 años</v>
      </c>
    </row>
    <row r="1324" customFormat="false" ht="13.8" hidden="false" customHeight="false" outlineLevel="0" collapsed="false">
      <c r="D1324" s="128"/>
      <c r="E1324" s="129"/>
      <c r="F1324" s="129"/>
      <c r="G1324" s="129"/>
      <c r="H1324" s="130"/>
      <c r="I1324" s="131"/>
      <c r="J1324" s="128"/>
      <c r="K1324" s="132"/>
      <c r="L1324" s="132"/>
      <c r="M1324" s="133"/>
      <c r="N1324" s="133"/>
      <c r="O1324" s="133"/>
      <c r="P1324" s="129"/>
      <c r="Z1324" s="74"/>
      <c r="AA1324" s="75"/>
      <c r="AB1324" s="75"/>
      <c r="AC1324" s="129"/>
      <c r="AD1324" s="134"/>
      <c r="AE1324" s="134"/>
      <c r="AF1324" s="134"/>
      <c r="AG1324" s="134"/>
      <c r="AH1324" s="134"/>
      <c r="AI1324" s="134"/>
      <c r="AJ1324" s="134"/>
      <c r="AK1324" s="134"/>
      <c r="AL1324" s="134"/>
      <c r="AM1324" s="134"/>
      <c r="AN1324" s="134"/>
      <c r="AO1324" s="134"/>
      <c r="AP1324" s="134"/>
      <c r="AQ1324" s="134"/>
      <c r="AR1324" s="134"/>
      <c r="AS1324" s="134"/>
      <c r="AT1324" s="134"/>
      <c r="AU1324" s="134"/>
      <c r="AV1324" s="134"/>
      <c r="AW1324" s="134"/>
      <c r="AX1324" s="134"/>
      <c r="AY1324" s="134"/>
      <c r="AZ1324" s="134"/>
      <c r="BA1324" s="134"/>
      <c r="BB1324" s="134"/>
      <c r="BC1324" s="134"/>
      <c r="BD1324" s="134"/>
      <c r="BE1324" s="134"/>
      <c r="BF1324" s="134"/>
      <c r="BG1324" s="134"/>
      <c r="BH1324" s="134"/>
      <c r="BI1324" s="134"/>
      <c r="BJ1324" s="134"/>
      <c r="BK1324" s="134"/>
      <c r="BL1324" s="134"/>
      <c r="BM1324" s="135"/>
      <c r="BN1324" s="136" t="n">
        <f aca="false">+MAX($D$3,DATOS_[[#This Row],[Fecha Inicio Sit. Contract.]])</f>
        <v>0</v>
      </c>
      <c r="BO1324" s="136" t="n">
        <f aca="false">+MIN($D$4,DATOS_[[#This Row],[Fecha Fin Sit. Contract.]])</f>
        <v>0</v>
      </c>
      <c r="BP1324" s="137" t="n">
        <f aca="false">+DATOS_[[#This Row],[% de jornada]]*IF(DATOS_[[#This Row],[% jornada reducida]]="",1,DATOS_[[#This Row],[% jornada reducida]])</f>
        <v>0</v>
      </c>
      <c r="BQ1324" s="137" t="n">
        <f aca="false">+(DATOS_[[#This Row],[F.fin.cal]]-DATOS_[[#This Row],[F.ini.cal]]+1)/($D$4-$D$3+1)</f>
        <v>1</v>
      </c>
      <c r="BR1324" s="137" t="str">
        <f aca="false">IF(OR(AND(DATOS_[[#This Row],[Fecha Fin Contrato]]&lt;$D$3,DATOS_[[#This Row],[Fecha Fin Contrato]]&lt;&gt;""),DATOS_[[#This Row],[Fecha de Contratación]]&gt;$D$4),"Fuera","Dentro")</f>
        <v>Dentro</v>
      </c>
      <c r="BS1324" s="137" t="str">
        <f aca="false" t="array" ref="BS1324:BS1324">IF(MAX(IF(DATOS_[id]=DATOS_[[#This Row],[id]],DATOS_[F.fin.cal]))=DATOS_[[#This Row],[F.fin.cal]],"Sí","NO")</f>
        <v>Sí</v>
      </c>
      <c r="BT1324" s="137" t="str">
        <f aca="false">IF(AND(DATOS_[[#This Row],[% normaliz]]&lt;&gt;1,DATOS_[[#This Row],[% anualiz]]=1),"Sí","NO")</f>
        <v>Sí</v>
      </c>
      <c r="BU1324" s="137" t="str">
        <f aca="false">IF(AND(DATOS_[[#This Row],[% normaliz]]=1,DATOS_[[#This Row],[% anualiz]]&lt;&gt;1),"Sí","NO")</f>
        <v>NO</v>
      </c>
      <c r="BV1324" s="137" t="str">
        <f aca="false">IF(AND(DATOS_[[#This Row],[% normaliz]]&lt;&gt;1,DATOS_[[#This Row],[% anualiz]]&lt;&gt;1),"Sí","NO")</f>
        <v>NO</v>
      </c>
      <c r="BW1324" s="137" t="str">
        <f aca="false">+IF(DATOS_[[#This Row],[% normaliz]]*DATOS_[[#This Row],[% anualiz]]=1,"NO","Sí")</f>
        <v>Sí</v>
      </c>
      <c r="BX1324" s="138" t="e">
        <f aca="false">(DATOS_[[#This Row],[S.BASE]]*(1/DATOS_[[#This Row],[% normaliz]])*(1/DATOS_[[#This Row],[% anualiz]]))*IF(DATOS_[[#This Row],[Check Equiparado]]="Sí",1,0)</f>
        <v>#DIV/0!</v>
      </c>
      <c r="BY1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4" s="138" t="e">
        <f aca="false">+DATOS_[[#This Row],[SALARIO BASE Eq]]+DATOS_[[#This Row],[Tot COMPL.SAL Eq]]</f>
        <v>#DIV/0!</v>
      </c>
      <c r="CA1324" s="138" t="e">
        <f aca="false" t="array" ref="CA1324:CA1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4" s="138" t="e">
        <f aca="false">+DATOS_[[#This Row],[TOTAL SALARIO Eq]]+DATOS_[[#This Row],[Tot Extrasalarial Eq]]</f>
        <v>#DIV/0!</v>
      </c>
      <c r="CC1324" s="139" t="n">
        <f aca="false">DATOS_[[#This Row],[S.BASE]]</f>
        <v>0</v>
      </c>
      <c r="CD1324" s="139" t="n">
        <f aca="false">+SUM(DATOS_[[#This Row],[Conc.Sal.01]:[Conc.Sal.30]])</f>
        <v>0</v>
      </c>
      <c r="CE1324" s="139" t="n">
        <f aca="false">+DATOS_[[#This Row],[SALARIO BASE Ef]]+DATOS_[[#This Row],[Tot COMPL.SAL Ef]]</f>
        <v>0</v>
      </c>
      <c r="CF1324" s="139" t="n">
        <f aca="false">+SUM(DATOS_[[#This Row],[C.Extra.01]:[C.Extra.05]])</f>
        <v>0</v>
      </c>
      <c r="CG1324" s="139" t="n">
        <f aca="false">+DATOS_[[#This Row],[TOTAL SALARIO Ef]]+DATOS_[[#This Row],[Tot Extrasalarial Ef]]</f>
        <v>0</v>
      </c>
      <c r="CH1324" s="140" t="n">
        <f aca="false">MIN(IF(DATOS_[[#This Row],[Fecha Fin Contrato]]="",$D$4,DATOS_[[#This Row],[Fecha Fin Contrato]]),$D$4)-MAX(DATOS_[[#This Row],[Fecha de Contratación]],$D$3)+1</f>
        <v>1</v>
      </c>
      <c r="CI1324" s="141" t="str">
        <f aca="false">IF(COUNTIFS(DATOS_[id],DATOS_[[#This Row],[id]])&gt;1,DATOS_[[#This Row],[id]],"")</f>
        <v/>
      </c>
      <c r="CJ1324" s="141" t="n">
        <f aca="false">(Inicio!$G$10-DATOS_[[#This Row],[Fecha Nacimiento]])/365.25</f>
        <v>0</v>
      </c>
      <c r="CK1324" s="141" t="n">
        <f aca="false">(Inicio!$G$10-DATOS_[[#This Row],[Fecha de Antigüedad]])/365.25</f>
        <v>0</v>
      </c>
      <c r="CL1324" s="141" t="e">
        <f aca="false">+VLOOKUP(DATOS_[[#This Row],[Clave de Contrato]],TblTiposContrato13[],3,0)</f>
        <v>#N/A</v>
      </c>
      <c r="CM1324" s="141" t="e">
        <f aca="false">+VLOOKUP(DATOS_[[#This Row],[Clave de Contrato]],TblTiposContrato13[],4,0)</f>
        <v>#N/A</v>
      </c>
      <c r="CN1324" s="141" t="str">
        <f aca="false">VLOOKUP(DATOS_[[#This Row],[Edad]],CONTRATOS!TblRngEdad,2,1)</f>
        <v>20  o menos</v>
      </c>
      <c r="CO1324" s="141" t="str">
        <f aca="false">VLOOKUP(DATOS_[[#This Row],[Antigüedad]],TblRngAntg14[],2,1)</f>
        <v>0 a 1 años</v>
      </c>
    </row>
    <row r="1325" customFormat="false" ht="13.8" hidden="false" customHeight="false" outlineLevel="0" collapsed="false">
      <c r="D1325" s="128"/>
      <c r="E1325" s="129"/>
      <c r="F1325" s="129"/>
      <c r="G1325" s="129"/>
      <c r="H1325" s="130"/>
      <c r="I1325" s="131"/>
      <c r="J1325" s="128"/>
      <c r="K1325" s="132"/>
      <c r="L1325" s="132"/>
      <c r="M1325" s="133"/>
      <c r="N1325" s="133"/>
      <c r="O1325" s="133"/>
      <c r="P1325" s="129"/>
      <c r="Z1325" s="74"/>
      <c r="AA1325" s="75"/>
      <c r="AB1325" s="75"/>
      <c r="AC1325" s="129"/>
      <c r="AD1325" s="134"/>
      <c r="AE1325" s="134"/>
      <c r="AF1325" s="134"/>
      <c r="AG1325" s="134"/>
      <c r="AH1325" s="134"/>
      <c r="AI1325" s="134"/>
      <c r="AJ1325" s="134"/>
      <c r="AK1325" s="134"/>
      <c r="AL1325" s="134"/>
      <c r="AM1325" s="134"/>
      <c r="AN1325" s="134"/>
      <c r="AO1325" s="134"/>
      <c r="AP1325" s="134"/>
      <c r="AQ1325" s="134"/>
      <c r="AR1325" s="134"/>
      <c r="AS1325" s="134"/>
      <c r="AT1325" s="134"/>
      <c r="AU1325" s="134"/>
      <c r="AV1325" s="134"/>
      <c r="AW1325" s="134"/>
      <c r="AX1325" s="134"/>
      <c r="AY1325" s="134"/>
      <c r="AZ1325" s="134"/>
      <c r="BA1325" s="134"/>
      <c r="BB1325" s="134"/>
      <c r="BC1325" s="134"/>
      <c r="BD1325" s="134"/>
      <c r="BE1325" s="134"/>
      <c r="BF1325" s="134"/>
      <c r="BG1325" s="134"/>
      <c r="BH1325" s="134"/>
      <c r="BI1325" s="134"/>
      <c r="BJ1325" s="134"/>
      <c r="BK1325" s="134"/>
      <c r="BL1325" s="134"/>
      <c r="BM1325" s="135"/>
      <c r="BN1325" s="136" t="n">
        <f aca="false">+MAX($D$3,DATOS_[[#This Row],[Fecha Inicio Sit. Contract.]])</f>
        <v>0</v>
      </c>
      <c r="BO1325" s="136" t="n">
        <f aca="false">+MIN($D$4,DATOS_[[#This Row],[Fecha Fin Sit. Contract.]])</f>
        <v>0</v>
      </c>
      <c r="BP1325" s="137" t="n">
        <f aca="false">+DATOS_[[#This Row],[% de jornada]]*IF(DATOS_[[#This Row],[% jornada reducida]]="",1,DATOS_[[#This Row],[% jornada reducida]])</f>
        <v>0</v>
      </c>
      <c r="BQ1325" s="137" t="n">
        <f aca="false">+(DATOS_[[#This Row],[F.fin.cal]]-DATOS_[[#This Row],[F.ini.cal]]+1)/($D$4-$D$3+1)</f>
        <v>1</v>
      </c>
      <c r="BR1325" s="137" t="str">
        <f aca="false">IF(OR(AND(DATOS_[[#This Row],[Fecha Fin Contrato]]&lt;$D$3,DATOS_[[#This Row],[Fecha Fin Contrato]]&lt;&gt;""),DATOS_[[#This Row],[Fecha de Contratación]]&gt;$D$4),"Fuera","Dentro")</f>
        <v>Dentro</v>
      </c>
      <c r="BS1325" s="137" t="str">
        <f aca="false" t="array" ref="BS1325:BS1325">IF(MAX(IF(DATOS_[id]=DATOS_[[#This Row],[id]],DATOS_[F.fin.cal]))=DATOS_[[#This Row],[F.fin.cal]],"Sí","NO")</f>
        <v>Sí</v>
      </c>
      <c r="BT1325" s="137" t="str">
        <f aca="false">IF(AND(DATOS_[[#This Row],[% normaliz]]&lt;&gt;1,DATOS_[[#This Row],[% anualiz]]=1),"Sí","NO")</f>
        <v>Sí</v>
      </c>
      <c r="BU1325" s="137" t="str">
        <f aca="false">IF(AND(DATOS_[[#This Row],[% normaliz]]=1,DATOS_[[#This Row],[% anualiz]]&lt;&gt;1),"Sí","NO")</f>
        <v>NO</v>
      </c>
      <c r="BV1325" s="137" t="str">
        <f aca="false">IF(AND(DATOS_[[#This Row],[% normaliz]]&lt;&gt;1,DATOS_[[#This Row],[% anualiz]]&lt;&gt;1),"Sí","NO")</f>
        <v>NO</v>
      </c>
      <c r="BW1325" s="137" t="str">
        <f aca="false">+IF(DATOS_[[#This Row],[% normaliz]]*DATOS_[[#This Row],[% anualiz]]=1,"NO","Sí")</f>
        <v>Sí</v>
      </c>
      <c r="BX1325" s="138" t="e">
        <f aca="false">(DATOS_[[#This Row],[S.BASE]]*(1/DATOS_[[#This Row],[% normaliz]])*(1/DATOS_[[#This Row],[% anualiz]]))*IF(DATOS_[[#This Row],[Check Equiparado]]="Sí",1,0)</f>
        <v>#DIV/0!</v>
      </c>
      <c r="BY1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5" s="138" t="e">
        <f aca="false">+DATOS_[[#This Row],[SALARIO BASE Eq]]+DATOS_[[#This Row],[Tot COMPL.SAL Eq]]</f>
        <v>#DIV/0!</v>
      </c>
      <c r="CA1325" s="138" t="e">
        <f aca="false" t="array" ref="CA1325:CA1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5" s="138" t="e">
        <f aca="false">+DATOS_[[#This Row],[TOTAL SALARIO Eq]]+DATOS_[[#This Row],[Tot Extrasalarial Eq]]</f>
        <v>#DIV/0!</v>
      </c>
      <c r="CC1325" s="139" t="n">
        <f aca="false">DATOS_[[#This Row],[S.BASE]]</f>
        <v>0</v>
      </c>
      <c r="CD1325" s="139" t="n">
        <f aca="false">+SUM(DATOS_[[#This Row],[Conc.Sal.01]:[Conc.Sal.30]])</f>
        <v>0</v>
      </c>
      <c r="CE1325" s="139" t="n">
        <f aca="false">+DATOS_[[#This Row],[SALARIO BASE Ef]]+DATOS_[[#This Row],[Tot COMPL.SAL Ef]]</f>
        <v>0</v>
      </c>
      <c r="CF1325" s="139" t="n">
        <f aca="false">+SUM(DATOS_[[#This Row],[C.Extra.01]:[C.Extra.05]])</f>
        <v>0</v>
      </c>
      <c r="CG1325" s="139" t="n">
        <f aca="false">+DATOS_[[#This Row],[TOTAL SALARIO Ef]]+DATOS_[[#This Row],[Tot Extrasalarial Ef]]</f>
        <v>0</v>
      </c>
      <c r="CH1325" s="140" t="n">
        <f aca="false">MIN(IF(DATOS_[[#This Row],[Fecha Fin Contrato]]="",$D$4,DATOS_[[#This Row],[Fecha Fin Contrato]]),$D$4)-MAX(DATOS_[[#This Row],[Fecha de Contratación]],$D$3)+1</f>
        <v>1</v>
      </c>
      <c r="CI1325" s="141" t="str">
        <f aca="false">IF(COUNTIFS(DATOS_[id],DATOS_[[#This Row],[id]])&gt;1,DATOS_[[#This Row],[id]],"")</f>
        <v/>
      </c>
      <c r="CJ1325" s="141" t="n">
        <f aca="false">(Inicio!$G$10-DATOS_[[#This Row],[Fecha Nacimiento]])/365.25</f>
        <v>0</v>
      </c>
      <c r="CK1325" s="141" t="n">
        <f aca="false">(Inicio!$G$10-DATOS_[[#This Row],[Fecha de Antigüedad]])/365.25</f>
        <v>0</v>
      </c>
      <c r="CL1325" s="141" t="e">
        <f aca="false">+VLOOKUP(DATOS_[[#This Row],[Clave de Contrato]],TblTiposContrato13[],3,0)</f>
        <v>#N/A</v>
      </c>
      <c r="CM1325" s="141" t="e">
        <f aca="false">+VLOOKUP(DATOS_[[#This Row],[Clave de Contrato]],TblTiposContrato13[],4,0)</f>
        <v>#N/A</v>
      </c>
      <c r="CN1325" s="141" t="str">
        <f aca="false">VLOOKUP(DATOS_[[#This Row],[Edad]],CONTRATOS!TblRngEdad,2,1)</f>
        <v>20  o menos</v>
      </c>
      <c r="CO1325" s="141" t="str">
        <f aca="false">VLOOKUP(DATOS_[[#This Row],[Antigüedad]],TblRngAntg14[],2,1)</f>
        <v>0 a 1 años</v>
      </c>
    </row>
    <row r="1326" customFormat="false" ht="13.8" hidden="false" customHeight="false" outlineLevel="0" collapsed="false">
      <c r="D1326" s="128"/>
      <c r="E1326" s="129"/>
      <c r="F1326" s="129"/>
      <c r="G1326" s="129"/>
      <c r="H1326" s="130"/>
      <c r="I1326" s="131"/>
      <c r="J1326" s="128"/>
      <c r="K1326" s="132"/>
      <c r="L1326" s="132"/>
      <c r="M1326" s="133"/>
      <c r="N1326" s="133"/>
      <c r="O1326" s="133"/>
      <c r="P1326" s="129"/>
      <c r="Z1326" s="74"/>
      <c r="AA1326" s="75"/>
      <c r="AB1326" s="75"/>
      <c r="AC1326" s="129"/>
      <c r="AD1326" s="134"/>
      <c r="AE1326" s="134"/>
      <c r="AF1326" s="134"/>
      <c r="AG1326" s="134"/>
      <c r="AH1326" s="134"/>
      <c r="AI1326" s="134"/>
      <c r="AJ1326" s="134"/>
      <c r="AK1326" s="134"/>
      <c r="AL1326" s="134"/>
      <c r="AM1326" s="134"/>
      <c r="AN1326" s="134"/>
      <c r="AO1326" s="134"/>
      <c r="AP1326" s="134"/>
      <c r="AQ1326" s="134"/>
      <c r="AR1326" s="134"/>
      <c r="AS1326" s="134"/>
      <c r="AT1326" s="134"/>
      <c r="AU1326" s="134"/>
      <c r="AV1326" s="134"/>
      <c r="AW1326" s="134"/>
      <c r="AX1326" s="134"/>
      <c r="AY1326" s="134"/>
      <c r="AZ1326" s="134"/>
      <c r="BA1326" s="134"/>
      <c r="BB1326" s="134"/>
      <c r="BC1326" s="134"/>
      <c r="BD1326" s="134"/>
      <c r="BE1326" s="134"/>
      <c r="BF1326" s="134"/>
      <c r="BG1326" s="134"/>
      <c r="BH1326" s="134"/>
      <c r="BI1326" s="134"/>
      <c r="BJ1326" s="134"/>
      <c r="BK1326" s="134"/>
      <c r="BL1326" s="134"/>
      <c r="BM1326" s="135"/>
      <c r="BN1326" s="136" t="n">
        <f aca="false">+MAX($D$3,DATOS_[[#This Row],[Fecha Inicio Sit. Contract.]])</f>
        <v>0</v>
      </c>
      <c r="BO1326" s="136" t="n">
        <f aca="false">+MIN($D$4,DATOS_[[#This Row],[Fecha Fin Sit. Contract.]])</f>
        <v>0</v>
      </c>
      <c r="BP1326" s="137" t="n">
        <f aca="false">+DATOS_[[#This Row],[% de jornada]]*IF(DATOS_[[#This Row],[% jornada reducida]]="",1,DATOS_[[#This Row],[% jornada reducida]])</f>
        <v>0</v>
      </c>
      <c r="BQ1326" s="137" t="n">
        <f aca="false">+(DATOS_[[#This Row],[F.fin.cal]]-DATOS_[[#This Row],[F.ini.cal]]+1)/($D$4-$D$3+1)</f>
        <v>1</v>
      </c>
      <c r="BR1326" s="137" t="str">
        <f aca="false">IF(OR(AND(DATOS_[[#This Row],[Fecha Fin Contrato]]&lt;$D$3,DATOS_[[#This Row],[Fecha Fin Contrato]]&lt;&gt;""),DATOS_[[#This Row],[Fecha de Contratación]]&gt;$D$4),"Fuera","Dentro")</f>
        <v>Dentro</v>
      </c>
      <c r="BS1326" s="137" t="str">
        <f aca="false" t="array" ref="BS1326:BS1326">IF(MAX(IF(DATOS_[id]=DATOS_[[#This Row],[id]],DATOS_[F.fin.cal]))=DATOS_[[#This Row],[F.fin.cal]],"Sí","NO")</f>
        <v>Sí</v>
      </c>
      <c r="BT1326" s="137" t="str">
        <f aca="false">IF(AND(DATOS_[[#This Row],[% normaliz]]&lt;&gt;1,DATOS_[[#This Row],[% anualiz]]=1),"Sí","NO")</f>
        <v>Sí</v>
      </c>
      <c r="BU1326" s="137" t="str">
        <f aca="false">IF(AND(DATOS_[[#This Row],[% normaliz]]=1,DATOS_[[#This Row],[% anualiz]]&lt;&gt;1),"Sí","NO")</f>
        <v>NO</v>
      </c>
      <c r="BV1326" s="137" t="str">
        <f aca="false">IF(AND(DATOS_[[#This Row],[% normaliz]]&lt;&gt;1,DATOS_[[#This Row],[% anualiz]]&lt;&gt;1),"Sí","NO")</f>
        <v>NO</v>
      </c>
      <c r="BW1326" s="137" t="str">
        <f aca="false">+IF(DATOS_[[#This Row],[% normaliz]]*DATOS_[[#This Row],[% anualiz]]=1,"NO","Sí")</f>
        <v>Sí</v>
      </c>
      <c r="BX1326" s="138" t="e">
        <f aca="false">(DATOS_[[#This Row],[S.BASE]]*(1/DATOS_[[#This Row],[% normaliz]])*(1/DATOS_[[#This Row],[% anualiz]]))*IF(DATOS_[[#This Row],[Check Equiparado]]="Sí",1,0)</f>
        <v>#DIV/0!</v>
      </c>
      <c r="BY1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6" s="138" t="e">
        <f aca="false">+DATOS_[[#This Row],[SALARIO BASE Eq]]+DATOS_[[#This Row],[Tot COMPL.SAL Eq]]</f>
        <v>#DIV/0!</v>
      </c>
      <c r="CA1326" s="138" t="e">
        <f aca="false" t="array" ref="CA1326:CA1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6" s="138" t="e">
        <f aca="false">+DATOS_[[#This Row],[TOTAL SALARIO Eq]]+DATOS_[[#This Row],[Tot Extrasalarial Eq]]</f>
        <v>#DIV/0!</v>
      </c>
      <c r="CC1326" s="139" t="n">
        <f aca="false">DATOS_[[#This Row],[S.BASE]]</f>
        <v>0</v>
      </c>
      <c r="CD1326" s="139" t="n">
        <f aca="false">+SUM(DATOS_[[#This Row],[Conc.Sal.01]:[Conc.Sal.30]])</f>
        <v>0</v>
      </c>
      <c r="CE1326" s="139" t="n">
        <f aca="false">+DATOS_[[#This Row],[SALARIO BASE Ef]]+DATOS_[[#This Row],[Tot COMPL.SAL Ef]]</f>
        <v>0</v>
      </c>
      <c r="CF1326" s="139" t="n">
        <f aca="false">+SUM(DATOS_[[#This Row],[C.Extra.01]:[C.Extra.05]])</f>
        <v>0</v>
      </c>
      <c r="CG1326" s="139" t="n">
        <f aca="false">+DATOS_[[#This Row],[TOTAL SALARIO Ef]]+DATOS_[[#This Row],[Tot Extrasalarial Ef]]</f>
        <v>0</v>
      </c>
      <c r="CH1326" s="140" t="n">
        <f aca="false">MIN(IF(DATOS_[[#This Row],[Fecha Fin Contrato]]="",$D$4,DATOS_[[#This Row],[Fecha Fin Contrato]]),$D$4)-MAX(DATOS_[[#This Row],[Fecha de Contratación]],$D$3)+1</f>
        <v>1</v>
      </c>
      <c r="CI1326" s="141" t="str">
        <f aca="false">IF(COUNTIFS(DATOS_[id],DATOS_[[#This Row],[id]])&gt;1,DATOS_[[#This Row],[id]],"")</f>
        <v/>
      </c>
      <c r="CJ1326" s="141" t="n">
        <f aca="false">(Inicio!$G$10-DATOS_[[#This Row],[Fecha Nacimiento]])/365.25</f>
        <v>0</v>
      </c>
      <c r="CK1326" s="141" t="n">
        <f aca="false">(Inicio!$G$10-DATOS_[[#This Row],[Fecha de Antigüedad]])/365.25</f>
        <v>0</v>
      </c>
      <c r="CL1326" s="141" t="e">
        <f aca="false">+VLOOKUP(DATOS_[[#This Row],[Clave de Contrato]],TblTiposContrato13[],3,0)</f>
        <v>#N/A</v>
      </c>
      <c r="CM1326" s="141" t="e">
        <f aca="false">+VLOOKUP(DATOS_[[#This Row],[Clave de Contrato]],TblTiposContrato13[],4,0)</f>
        <v>#N/A</v>
      </c>
      <c r="CN1326" s="141" t="str">
        <f aca="false">VLOOKUP(DATOS_[[#This Row],[Edad]],CONTRATOS!TblRngEdad,2,1)</f>
        <v>20  o menos</v>
      </c>
      <c r="CO1326" s="141" t="str">
        <f aca="false">VLOOKUP(DATOS_[[#This Row],[Antigüedad]],TblRngAntg14[],2,1)</f>
        <v>0 a 1 años</v>
      </c>
    </row>
    <row r="1327" customFormat="false" ht="13.8" hidden="false" customHeight="false" outlineLevel="0" collapsed="false">
      <c r="D1327" s="128"/>
      <c r="E1327" s="129"/>
      <c r="F1327" s="129"/>
      <c r="G1327" s="129"/>
      <c r="H1327" s="130"/>
      <c r="I1327" s="131"/>
      <c r="J1327" s="128"/>
      <c r="K1327" s="132"/>
      <c r="L1327" s="132"/>
      <c r="M1327" s="133"/>
      <c r="N1327" s="133"/>
      <c r="O1327" s="133"/>
      <c r="P1327" s="129"/>
      <c r="Z1327" s="74"/>
      <c r="AA1327" s="75"/>
      <c r="AB1327" s="75"/>
      <c r="AC1327" s="129"/>
      <c r="AD1327" s="134"/>
      <c r="AE1327" s="134"/>
      <c r="AF1327" s="134"/>
      <c r="AG1327" s="134"/>
      <c r="AH1327" s="134"/>
      <c r="AI1327" s="134"/>
      <c r="AJ1327" s="134"/>
      <c r="AK1327" s="134"/>
      <c r="AL1327" s="134"/>
      <c r="AM1327" s="134"/>
      <c r="AN1327" s="134"/>
      <c r="AO1327" s="134"/>
      <c r="AP1327" s="134"/>
      <c r="AQ1327" s="134"/>
      <c r="AR1327" s="134"/>
      <c r="AS1327" s="134"/>
      <c r="AT1327" s="134"/>
      <c r="AU1327" s="134"/>
      <c r="AV1327" s="134"/>
      <c r="AW1327" s="134"/>
      <c r="AX1327" s="134"/>
      <c r="AY1327" s="134"/>
      <c r="AZ1327" s="134"/>
      <c r="BA1327" s="134"/>
      <c r="BB1327" s="134"/>
      <c r="BC1327" s="134"/>
      <c r="BD1327" s="134"/>
      <c r="BE1327" s="134"/>
      <c r="BF1327" s="134"/>
      <c r="BG1327" s="134"/>
      <c r="BH1327" s="134"/>
      <c r="BI1327" s="134"/>
      <c r="BJ1327" s="134"/>
      <c r="BK1327" s="134"/>
      <c r="BL1327" s="134"/>
      <c r="BM1327" s="135"/>
      <c r="BN1327" s="136" t="n">
        <f aca="false">+MAX($D$3,DATOS_[[#This Row],[Fecha Inicio Sit. Contract.]])</f>
        <v>0</v>
      </c>
      <c r="BO1327" s="136" t="n">
        <f aca="false">+MIN($D$4,DATOS_[[#This Row],[Fecha Fin Sit. Contract.]])</f>
        <v>0</v>
      </c>
      <c r="BP1327" s="137" t="n">
        <f aca="false">+DATOS_[[#This Row],[% de jornada]]*IF(DATOS_[[#This Row],[% jornada reducida]]="",1,DATOS_[[#This Row],[% jornada reducida]])</f>
        <v>0</v>
      </c>
      <c r="BQ1327" s="137" t="n">
        <f aca="false">+(DATOS_[[#This Row],[F.fin.cal]]-DATOS_[[#This Row],[F.ini.cal]]+1)/($D$4-$D$3+1)</f>
        <v>1</v>
      </c>
      <c r="BR1327" s="137" t="str">
        <f aca="false">IF(OR(AND(DATOS_[[#This Row],[Fecha Fin Contrato]]&lt;$D$3,DATOS_[[#This Row],[Fecha Fin Contrato]]&lt;&gt;""),DATOS_[[#This Row],[Fecha de Contratación]]&gt;$D$4),"Fuera","Dentro")</f>
        <v>Dentro</v>
      </c>
      <c r="BS1327" s="137" t="str">
        <f aca="false" t="array" ref="BS1327:BS1327">IF(MAX(IF(DATOS_[id]=DATOS_[[#This Row],[id]],DATOS_[F.fin.cal]))=DATOS_[[#This Row],[F.fin.cal]],"Sí","NO")</f>
        <v>Sí</v>
      </c>
      <c r="BT1327" s="137" t="str">
        <f aca="false">IF(AND(DATOS_[[#This Row],[% normaliz]]&lt;&gt;1,DATOS_[[#This Row],[% anualiz]]=1),"Sí","NO")</f>
        <v>Sí</v>
      </c>
      <c r="BU1327" s="137" t="str">
        <f aca="false">IF(AND(DATOS_[[#This Row],[% normaliz]]=1,DATOS_[[#This Row],[% anualiz]]&lt;&gt;1),"Sí","NO")</f>
        <v>NO</v>
      </c>
      <c r="BV1327" s="137" t="str">
        <f aca="false">IF(AND(DATOS_[[#This Row],[% normaliz]]&lt;&gt;1,DATOS_[[#This Row],[% anualiz]]&lt;&gt;1),"Sí","NO")</f>
        <v>NO</v>
      </c>
      <c r="BW1327" s="137" t="str">
        <f aca="false">+IF(DATOS_[[#This Row],[% normaliz]]*DATOS_[[#This Row],[% anualiz]]=1,"NO","Sí")</f>
        <v>Sí</v>
      </c>
      <c r="BX1327" s="138" t="e">
        <f aca="false">(DATOS_[[#This Row],[S.BASE]]*(1/DATOS_[[#This Row],[% normaliz]])*(1/DATOS_[[#This Row],[% anualiz]]))*IF(DATOS_[[#This Row],[Check Equiparado]]="Sí",1,0)</f>
        <v>#DIV/0!</v>
      </c>
      <c r="BY1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7" s="138" t="e">
        <f aca="false">+DATOS_[[#This Row],[SALARIO BASE Eq]]+DATOS_[[#This Row],[Tot COMPL.SAL Eq]]</f>
        <v>#DIV/0!</v>
      </c>
      <c r="CA1327" s="138" t="e">
        <f aca="false" t="array" ref="CA1327:CA1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7" s="138" t="e">
        <f aca="false">+DATOS_[[#This Row],[TOTAL SALARIO Eq]]+DATOS_[[#This Row],[Tot Extrasalarial Eq]]</f>
        <v>#DIV/0!</v>
      </c>
      <c r="CC1327" s="139" t="n">
        <f aca="false">DATOS_[[#This Row],[S.BASE]]</f>
        <v>0</v>
      </c>
      <c r="CD1327" s="139" t="n">
        <f aca="false">+SUM(DATOS_[[#This Row],[Conc.Sal.01]:[Conc.Sal.30]])</f>
        <v>0</v>
      </c>
      <c r="CE1327" s="139" t="n">
        <f aca="false">+DATOS_[[#This Row],[SALARIO BASE Ef]]+DATOS_[[#This Row],[Tot COMPL.SAL Ef]]</f>
        <v>0</v>
      </c>
      <c r="CF1327" s="139" t="n">
        <f aca="false">+SUM(DATOS_[[#This Row],[C.Extra.01]:[C.Extra.05]])</f>
        <v>0</v>
      </c>
      <c r="CG1327" s="139" t="n">
        <f aca="false">+DATOS_[[#This Row],[TOTAL SALARIO Ef]]+DATOS_[[#This Row],[Tot Extrasalarial Ef]]</f>
        <v>0</v>
      </c>
      <c r="CH1327" s="140" t="n">
        <f aca="false">MIN(IF(DATOS_[[#This Row],[Fecha Fin Contrato]]="",$D$4,DATOS_[[#This Row],[Fecha Fin Contrato]]),$D$4)-MAX(DATOS_[[#This Row],[Fecha de Contratación]],$D$3)+1</f>
        <v>1</v>
      </c>
      <c r="CI1327" s="141" t="str">
        <f aca="false">IF(COUNTIFS(DATOS_[id],DATOS_[[#This Row],[id]])&gt;1,DATOS_[[#This Row],[id]],"")</f>
        <v/>
      </c>
      <c r="CJ1327" s="141" t="n">
        <f aca="false">(Inicio!$G$10-DATOS_[[#This Row],[Fecha Nacimiento]])/365.25</f>
        <v>0</v>
      </c>
      <c r="CK1327" s="141" t="n">
        <f aca="false">(Inicio!$G$10-DATOS_[[#This Row],[Fecha de Antigüedad]])/365.25</f>
        <v>0</v>
      </c>
      <c r="CL1327" s="141" t="e">
        <f aca="false">+VLOOKUP(DATOS_[[#This Row],[Clave de Contrato]],TblTiposContrato13[],3,0)</f>
        <v>#N/A</v>
      </c>
      <c r="CM1327" s="141" t="e">
        <f aca="false">+VLOOKUP(DATOS_[[#This Row],[Clave de Contrato]],TblTiposContrato13[],4,0)</f>
        <v>#N/A</v>
      </c>
      <c r="CN1327" s="141" t="str">
        <f aca="false">VLOOKUP(DATOS_[[#This Row],[Edad]],CONTRATOS!TblRngEdad,2,1)</f>
        <v>20  o menos</v>
      </c>
      <c r="CO1327" s="141" t="str">
        <f aca="false">VLOOKUP(DATOS_[[#This Row],[Antigüedad]],TblRngAntg14[],2,1)</f>
        <v>0 a 1 años</v>
      </c>
    </row>
    <row r="1328" customFormat="false" ht="13.8" hidden="false" customHeight="false" outlineLevel="0" collapsed="false">
      <c r="D1328" s="128"/>
      <c r="E1328" s="129"/>
      <c r="F1328" s="129"/>
      <c r="G1328" s="129"/>
      <c r="H1328" s="130"/>
      <c r="I1328" s="131"/>
      <c r="J1328" s="128"/>
      <c r="K1328" s="132"/>
      <c r="L1328" s="132"/>
      <c r="M1328" s="133"/>
      <c r="N1328" s="133"/>
      <c r="O1328" s="133"/>
      <c r="P1328" s="129"/>
      <c r="Z1328" s="74"/>
      <c r="AA1328" s="75"/>
      <c r="AB1328" s="75"/>
      <c r="AC1328" s="129"/>
      <c r="AD1328" s="134"/>
      <c r="AE1328" s="134"/>
      <c r="AF1328" s="134"/>
      <c r="AG1328" s="134"/>
      <c r="AH1328" s="134"/>
      <c r="AI1328" s="134"/>
      <c r="AJ1328" s="134"/>
      <c r="AK1328" s="134"/>
      <c r="AL1328" s="134"/>
      <c r="AM1328" s="134"/>
      <c r="AN1328" s="134"/>
      <c r="AO1328" s="134"/>
      <c r="AP1328" s="134"/>
      <c r="AQ1328" s="134"/>
      <c r="AR1328" s="134"/>
      <c r="AS1328" s="134"/>
      <c r="AT1328" s="134"/>
      <c r="AU1328" s="134"/>
      <c r="AV1328" s="134"/>
      <c r="AW1328" s="134"/>
      <c r="AX1328" s="134"/>
      <c r="AY1328" s="134"/>
      <c r="AZ1328" s="134"/>
      <c r="BA1328" s="134"/>
      <c r="BB1328" s="134"/>
      <c r="BC1328" s="134"/>
      <c r="BD1328" s="134"/>
      <c r="BE1328" s="134"/>
      <c r="BF1328" s="134"/>
      <c r="BG1328" s="134"/>
      <c r="BH1328" s="134"/>
      <c r="BI1328" s="134"/>
      <c r="BJ1328" s="134"/>
      <c r="BK1328" s="134"/>
      <c r="BL1328" s="134"/>
      <c r="BM1328" s="135"/>
      <c r="BN1328" s="136" t="n">
        <f aca="false">+MAX($D$3,DATOS_[[#This Row],[Fecha Inicio Sit. Contract.]])</f>
        <v>0</v>
      </c>
      <c r="BO1328" s="136" t="n">
        <f aca="false">+MIN($D$4,DATOS_[[#This Row],[Fecha Fin Sit. Contract.]])</f>
        <v>0</v>
      </c>
      <c r="BP1328" s="137" t="n">
        <f aca="false">+DATOS_[[#This Row],[% de jornada]]*IF(DATOS_[[#This Row],[% jornada reducida]]="",1,DATOS_[[#This Row],[% jornada reducida]])</f>
        <v>0</v>
      </c>
      <c r="BQ1328" s="137" t="n">
        <f aca="false">+(DATOS_[[#This Row],[F.fin.cal]]-DATOS_[[#This Row],[F.ini.cal]]+1)/($D$4-$D$3+1)</f>
        <v>1</v>
      </c>
      <c r="BR1328" s="137" t="str">
        <f aca="false">IF(OR(AND(DATOS_[[#This Row],[Fecha Fin Contrato]]&lt;$D$3,DATOS_[[#This Row],[Fecha Fin Contrato]]&lt;&gt;""),DATOS_[[#This Row],[Fecha de Contratación]]&gt;$D$4),"Fuera","Dentro")</f>
        <v>Dentro</v>
      </c>
      <c r="BS1328" s="137" t="str">
        <f aca="false" t="array" ref="BS1328:BS1328">IF(MAX(IF(DATOS_[id]=DATOS_[[#This Row],[id]],DATOS_[F.fin.cal]))=DATOS_[[#This Row],[F.fin.cal]],"Sí","NO")</f>
        <v>Sí</v>
      </c>
      <c r="BT1328" s="137" t="str">
        <f aca="false">IF(AND(DATOS_[[#This Row],[% normaliz]]&lt;&gt;1,DATOS_[[#This Row],[% anualiz]]=1),"Sí","NO")</f>
        <v>Sí</v>
      </c>
      <c r="BU1328" s="137" t="str">
        <f aca="false">IF(AND(DATOS_[[#This Row],[% normaliz]]=1,DATOS_[[#This Row],[% anualiz]]&lt;&gt;1),"Sí","NO")</f>
        <v>NO</v>
      </c>
      <c r="BV1328" s="137" t="str">
        <f aca="false">IF(AND(DATOS_[[#This Row],[% normaliz]]&lt;&gt;1,DATOS_[[#This Row],[% anualiz]]&lt;&gt;1),"Sí","NO")</f>
        <v>NO</v>
      </c>
      <c r="BW1328" s="137" t="str">
        <f aca="false">+IF(DATOS_[[#This Row],[% normaliz]]*DATOS_[[#This Row],[% anualiz]]=1,"NO","Sí")</f>
        <v>Sí</v>
      </c>
      <c r="BX1328" s="138" t="e">
        <f aca="false">(DATOS_[[#This Row],[S.BASE]]*(1/DATOS_[[#This Row],[% normaliz]])*(1/DATOS_[[#This Row],[% anualiz]]))*IF(DATOS_[[#This Row],[Check Equiparado]]="Sí",1,0)</f>
        <v>#DIV/0!</v>
      </c>
      <c r="BY1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8" s="138" t="e">
        <f aca="false">+DATOS_[[#This Row],[SALARIO BASE Eq]]+DATOS_[[#This Row],[Tot COMPL.SAL Eq]]</f>
        <v>#DIV/0!</v>
      </c>
      <c r="CA1328" s="138" t="e">
        <f aca="false" t="array" ref="CA1328:CA1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8" s="138" t="e">
        <f aca="false">+DATOS_[[#This Row],[TOTAL SALARIO Eq]]+DATOS_[[#This Row],[Tot Extrasalarial Eq]]</f>
        <v>#DIV/0!</v>
      </c>
      <c r="CC1328" s="139" t="n">
        <f aca="false">DATOS_[[#This Row],[S.BASE]]</f>
        <v>0</v>
      </c>
      <c r="CD1328" s="139" t="n">
        <f aca="false">+SUM(DATOS_[[#This Row],[Conc.Sal.01]:[Conc.Sal.30]])</f>
        <v>0</v>
      </c>
      <c r="CE1328" s="139" t="n">
        <f aca="false">+DATOS_[[#This Row],[SALARIO BASE Ef]]+DATOS_[[#This Row],[Tot COMPL.SAL Ef]]</f>
        <v>0</v>
      </c>
      <c r="CF1328" s="139" t="n">
        <f aca="false">+SUM(DATOS_[[#This Row],[C.Extra.01]:[C.Extra.05]])</f>
        <v>0</v>
      </c>
      <c r="CG1328" s="139" t="n">
        <f aca="false">+DATOS_[[#This Row],[TOTAL SALARIO Ef]]+DATOS_[[#This Row],[Tot Extrasalarial Ef]]</f>
        <v>0</v>
      </c>
      <c r="CH1328" s="140" t="n">
        <f aca="false">MIN(IF(DATOS_[[#This Row],[Fecha Fin Contrato]]="",$D$4,DATOS_[[#This Row],[Fecha Fin Contrato]]),$D$4)-MAX(DATOS_[[#This Row],[Fecha de Contratación]],$D$3)+1</f>
        <v>1</v>
      </c>
      <c r="CI1328" s="141" t="str">
        <f aca="false">IF(COUNTIFS(DATOS_[id],DATOS_[[#This Row],[id]])&gt;1,DATOS_[[#This Row],[id]],"")</f>
        <v/>
      </c>
      <c r="CJ1328" s="141" t="n">
        <f aca="false">(Inicio!$G$10-DATOS_[[#This Row],[Fecha Nacimiento]])/365.25</f>
        <v>0</v>
      </c>
      <c r="CK1328" s="141" t="n">
        <f aca="false">(Inicio!$G$10-DATOS_[[#This Row],[Fecha de Antigüedad]])/365.25</f>
        <v>0</v>
      </c>
      <c r="CL1328" s="141" t="e">
        <f aca="false">+VLOOKUP(DATOS_[[#This Row],[Clave de Contrato]],TblTiposContrato13[],3,0)</f>
        <v>#N/A</v>
      </c>
      <c r="CM1328" s="141" t="e">
        <f aca="false">+VLOOKUP(DATOS_[[#This Row],[Clave de Contrato]],TblTiposContrato13[],4,0)</f>
        <v>#N/A</v>
      </c>
      <c r="CN1328" s="141" t="str">
        <f aca="false">VLOOKUP(DATOS_[[#This Row],[Edad]],CONTRATOS!TblRngEdad,2,1)</f>
        <v>20  o menos</v>
      </c>
      <c r="CO1328" s="141" t="str">
        <f aca="false">VLOOKUP(DATOS_[[#This Row],[Antigüedad]],TblRngAntg14[],2,1)</f>
        <v>0 a 1 años</v>
      </c>
    </row>
    <row r="1329" customFormat="false" ht="13.8" hidden="false" customHeight="false" outlineLevel="0" collapsed="false">
      <c r="D1329" s="128"/>
      <c r="E1329" s="129"/>
      <c r="F1329" s="129"/>
      <c r="G1329" s="129"/>
      <c r="H1329" s="130"/>
      <c r="I1329" s="131"/>
      <c r="J1329" s="128"/>
      <c r="K1329" s="132"/>
      <c r="L1329" s="132"/>
      <c r="M1329" s="133"/>
      <c r="N1329" s="133"/>
      <c r="O1329" s="133"/>
      <c r="P1329" s="129"/>
      <c r="Z1329" s="74"/>
      <c r="AA1329" s="75"/>
      <c r="AB1329" s="75"/>
      <c r="AC1329" s="129"/>
      <c r="AD1329" s="134"/>
      <c r="AE1329" s="134"/>
      <c r="AF1329" s="134"/>
      <c r="AG1329" s="134"/>
      <c r="AH1329" s="134"/>
      <c r="AI1329" s="134"/>
      <c r="AJ1329" s="134"/>
      <c r="AK1329" s="134"/>
      <c r="AL1329" s="134"/>
      <c r="AM1329" s="134"/>
      <c r="AN1329" s="134"/>
      <c r="AO1329" s="134"/>
      <c r="AP1329" s="134"/>
      <c r="AQ1329" s="134"/>
      <c r="AR1329" s="134"/>
      <c r="AS1329" s="134"/>
      <c r="AT1329" s="134"/>
      <c r="AU1329" s="134"/>
      <c r="AV1329" s="134"/>
      <c r="AW1329" s="134"/>
      <c r="AX1329" s="134"/>
      <c r="AY1329" s="134"/>
      <c r="AZ1329" s="134"/>
      <c r="BA1329" s="134"/>
      <c r="BB1329" s="134"/>
      <c r="BC1329" s="134"/>
      <c r="BD1329" s="134"/>
      <c r="BE1329" s="134"/>
      <c r="BF1329" s="134"/>
      <c r="BG1329" s="134"/>
      <c r="BH1329" s="134"/>
      <c r="BI1329" s="134"/>
      <c r="BJ1329" s="134"/>
      <c r="BK1329" s="134"/>
      <c r="BL1329" s="134"/>
      <c r="BM1329" s="135"/>
      <c r="BN1329" s="136" t="n">
        <f aca="false">+MAX($D$3,DATOS_[[#This Row],[Fecha Inicio Sit. Contract.]])</f>
        <v>0</v>
      </c>
      <c r="BO1329" s="136" t="n">
        <f aca="false">+MIN($D$4,DATOS_[[#This Row],[Fecha Fin Sit. Contract.]])</f>
        <v>0</v>
      </c>
      <c r="BP1329" s="137" t="n">
        <f aca="false">+DATOS_[[#This Row],[% de jornada]]*IF(DATOS_[[#This Row],[% jornada reducida]]="",1,DATOS_[[#This Row],[% jornada reducida]])</f>
        <v>0</v>
      </c>
      <c r="BQ1329" s="137" t="n">
        <f aca="false">+(DATOS_[[#This Row],[F.fin.cal]]-DATOS_[[#This Row],[F.ini.cal]]+1)/($D$4-$D$3+1)</f>
        <v>1</v>
      </c>
      <c r="BR1329" s="137" t="str">
        <f aca="false">IF(OR(AND(DATOS_[[#This Row],[Fecha Fin Contrato]]&lt;$D$3,DATOS_[[#This Row],[Fecha Fin Contrato]]&lt;&gt;""),DATOS_[[#This Row],[Fecha de Contratación]]&gt;$D$4),"Fuera","Dentro")</f>
        <v>Dentro</v>
      </c>
      <c r="BS1329" s="137" t="str">
        <f aca="false" t="array" ref="BS1329:BS1329">IF(MAX(IF(DATOS_[id]=DATOS_[[#This Row],[id]],DATOS_[F.fin.cal]))=DATOS_[[#This Row],[F.fin.cal]],"Sí","NO")</f>
        <v>Sí</v>
      </c>
      <c r="BT1329" s="137" t="str">
        <f aca="false">IF(AND(DATOS_[[#This Row],[% normaliz]]&lt;&gt;1,DATOS_[[#This Row],[% anualiz]]=1),"Sí","NO")</f>
        <v>Sí</v>
      </c>
      <c r="BU1329" s="137" t="str">
        <f aca="false">IF(AND(DATOS_[[#This Row],[% normaliz]]=1,DATOS_[[#This Row],[% anualiz]]&lt;&gt;1),"Sí","NO")</f>
        <v>NO</v>
      </c>
      <c r="BV1329" s="137" t="str">
        <f aca="false">IF(AND(DATOS_[[#This Row],[% normaliz]]&lt;&gt;1,DATOS_[[#This Row],[% anualiz]]&lt;&gt;1),"Sí","NO")</f>
        <v>NO</v>
      </c>
      <c r="BW1329" s="137" t="str">
        <f aca="false">+IF(DATOS_[[#This Row],[% normaliz]]*DATOS_[[#This Row],[% anualiz]]=1,"NO","Sí")</f>
        <v>Sí</v>
      </c>
      <c r="BX1329" s="138" t="e">
        <f aca="false">(DATOS_[[#This Row],[S.BASE]]*(1/DATOS_[[#This Row],[% normaliz]])*(1/DATOS_[[#This Row],[% anualiz]]))*IF(DATOS_[[#This Row],[Check Equiparado]]="Sí",1,0)</f>
        <v>#DIV/0!</v>
      </c>
      <c r="BY1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9" s="138" t="e">
        <f aca="false">+DATOS_[[#This Row],[SALARIO BASE Eq]]+DATOS_[[#This Row],[Tot COMPL.SAL Eq]]</f>
        <v>#DIV/0!</v>
      </c>
      <c r="CA1329" s="138" t="e">
        <f aca="false" t="array" ref="CA1329:CA1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9" s="138" t="e">
        <f aca="false">+DATOS_[[#This Row],[TOTAL SALARIO Eq]]+DATOS_[[#This Row],[Tot Extrasalarial Eq]]</f>
        <v>#DIV/0!</v>
      </c>
      <c r="CC1329" s="139" t="n">
        <f aca="false">DATOS_[[#This Row],[S.BASE]]</f>
        <v>0</v>
      </c>
      <c r="CD1329" s="139" t="n">
        <f aca="false">+SUM(DATOS_[[#This Row],[Conc.Sal.01]:[Conc.Sal.30]])</f>
        <v>0</v>
      </c>
      <c r="CE1329" s="139" t="n">
        <f aca="false">+DATOS_[[#This Row],[SALARIO BASE Ef]]+DATOS_[[#This Row],[Tot COMPL.SAL Ef]]</f>
        <v>0</v>
      </c>
      <c r="CF1329" s="139" t="n">
        <f aca="false">+SUM(DATOS_[[#This Row],[C.Extra.01]:[C.Extra.05]])</f>
        <v>0</v>
      </c>
      <c r="CG1329" s="139" t="n">
        <f aca="false">+DATOS_[[#This Row],[TOTAL SALARIO Ef]]+DATOS_[[#This Row],[Tot Extrasalarial Ef]]</f>
        <v>0</v>
      </c>
      <c r="CH1329" s="140" t="n">
        <f aca="false">MIN(IF(DATOS_[[#This Row],[Fecha Fin Contrato]]="",$D$4,DATOS_[[#This Row],[Fecha Fin Contrato]]),$D$4)-MAX(DATOS_[[#This Row],[Fecha de Contratación]],$D$3)+1</f>
        <v>1</v>
      </c>
      <c r="CI1329" s="141" t="str">
        <f aca="false">IF(COUNTIFS(DATOS_[id],DATOS_[[#This Row],[id]])&gt;1,DATOS_[[#This Row],[id]],"")</f>
        <v/>
      </c>
      <c r="CJ1329" s="141" t="n">
        <f aca="false">(Inicio!$G$10-DATOS_[[#This Row],[Fecha Nacimiento]])/365.25</f>
        <v>0</v>
      </c>
      <c r="CK1329" s="141" t="n">
        <f aca="false">(Inicio!$G$10-DATOS_[[#This Row],[Fecha de Antigüedad]])/365.25</f>
        <v>0</v>
      </c>
      <c r="CL1329" s="141" t="e">
        <f aca="false">+VLOOKUP(DATOS_[[#This Row],[Clave de Contrato]],TblTiposContrato13[],3,0)</f>
        <v>#N/A</v>
      </c>
      <c r="CM1329" s="141" t="e">
        <f aca="false">+VLOOKUP(DATOS_[[#This Row],[Clave de Contrato]],TblTiposContrato13[],4,0)</f>
        <v>#N/A</v>
      </c>
      <c r="CN1329" s="141" t="str">
        <f aca="false">VLOOKUP(DATOS_[[#This Row],[Edad]],CONTRATOS!TblRngEdad,2,1)</f>
        <v>20  o menos</v>
      </c>
      <c r="CO1329" s="141" t="str">
        <f aca="false">VLOOKUP(DATOS_[[#This Row],[Antigüedad]],TblRngAntg14[],2,1)</f>
        <v>0 a 1 años</v>
      </c>
    </row>
    <row r="1330" customFormat="false" ht="13.8" hidden="false" customHeight="false" outlineLevel="0" collapsed="false">
      <c r="D1330" s="128"/>
      <c r="E1330" s="129"/>
      <c r="F1330" s="129"/>
      <c r="G1330" s="129"/>
      <c r="H1330" s="130"/>
      <c r="I1330" s="131"/>
      <c r="J1330" s="128"/>
      <c r="K1330" s="132"/>
      <c r="L1330" s="132"/>
      <c r="M1330" s="133"/>
      <c r="N1330" s="133"/>
      <c r="O1330" s="133"/>
      <c r="P1330" s="129"/>
      <c r="Z1330" s="74"/>
      <c r="AA1330" s="75"/>
      <c r="AB1330" s="75"/>
      <c r="AC1330" s="129"/>
      <c r="AD1330" s="134"/>
      <c r="AE1330" s="134"/>
      <c r="AF1330" s="134"/>
      <c r="AG1330" s="134"/>
      <c r="AH1330" s="134"/>
      <c r="AI1330" s="134"/>
      <c r="AJ1330" s="134"/>
      <c r="AK1330" s="134"/>
      <c r="AL1330" s="134"/>
      <c r="AM1330" s="134"/>
      <c r="AN1330" s="134"/>
      <c r="AO1330" s="134"/>
      <c r="AP1330" s="134"/>
      <c r="AQ1330" s="134"/>
      <c r="AR1330" s="134"/>
      <c r="AS1330" s="134"/>
      <c r="AT1330" s="134"/>
      <c r="AU1330" s="134"/>
      <c r="AV1330" s="134"/>
      <c r="AW1330" s="134"/>
      <c r="AX1330" s="134"/>
      <c r="AY1330" s="134"/>
      <c r="AZ1330" s="134"/>
      <c r="BA1330" s="134"/>
      <c r="BB1330" s="134"/>
      <c r="BC1330" s="134"/>
      <c r="BD1330" s="134"/>
      <c r="BE1330" s="134"/>
      <c r="BF1330" s="134"/>
      <c r="BG1330" s="134"/>
      <c r="BH1330" s="134"/>
      <c r="BI1330" s="134"/>
      <c r="BJ1330" s="134"/>
      <c r="BK1330" s="134"/>
      <c r="BL1330" s="134"/>
      <c r="BM1330" s="135"/>
      <c r="BN1330" s="136" t="n">
        <f aca="false">+MAX($D$3,DATOS_[[#This Row],[Fecha Inicio Sit. Contract.]])</f>
        <v>0</v>
      </c>
      <c r="BO1330" s="136" t="n">
        <f aca="false">+MIN($D$4,DATOS_[[#This Row],[Fecha Fin Sit. Contract.]])</f>
        <v>0</v>
      </c>
      <c r="BP1330" s="137" t="n">
        <f aca="false">+DATOS_[[#This Row],[% de jornada]]*IF(DATOS_[[#This Row],[% jornada reducida]]="",1,DATOS_[[#This Row],[% jornada reducida]])</f>
        <v>0</v>
      </c>
      <c r="BQ1330" s="137" t="n">
        <f aca="false">+(DATOS_[[#This Row],[F.fin.cal]]-DATOS_[[#This Row],[F.ini.cal]]+1)/($D$4-$D$3+1)</f>
        <v>1</v>
      </c>
      <c r="BR1330" s="137" t="str">
        <f aca="false">IF(OR(AND(DATOS_[[#This Row],[Fecha Fin Contrato]]&lt;$D$3,DATOS_[[#This Row],[Fecha Fin Contrato]]&lt;&gt;""),DATOS_[[#This Row],[Fecha de Contratación]]&gt;$D$4),"Fuera","Dentro")</f>
        <v>Dentro</v>
      </c>
      <c r="BS1330" s="137" t="str">
        <f aca="false" t="array" ref="BS1330:BS1330">IF(MAX(IF(DATOS_[id]=DATOS_[[#This Row],[id]],DATOS_[F.fin.cal]))=DATOS_[[#This Row],[F.fin.cal]],"Sí","NO")</f>
        <v>Sí</v>
      </c>
      <c r="BT1330" s="137" t="str">
        <f aca="false">IF(AND(DATOS_[[#This Row],[% normaliz]]&lt;&gt;1,DATOS_[[#This Row],[% anualiz]]=1),"Sí","NO")</f>
        <v>Sí</v>
      </c>
      <c r="BU1330" s="137" t="str">
        <f aca="false">IF(AND(DATOS_[[#This Row],[% normaliz]]=1,DATOS_[[#This Row],[% anualiz]]&lt;&gt;1),"Sí","NO")</f>
        <v>NO</v>
      </c>
      <c r="BV1330" s="137" t="str">
        <f aca="false">IF(AND(DATOS_[[#This Row],[% normaliz]]&lt;&gt;1,DATOS_[[#This Row],[% anualiz]]&lt;&gt;1),"Sí","NO")</f>
        <v>NO</v>
      </c>
      <c r="BW1330" s="137" t="str">
        <f aca="false">+IF(DATOS_[[#This Row],[% normaliz]]*DATOS_[[#This Row],[% anualiz]]=1,"NO","Sí")</f>
        <v>Sí</v>
      </c>
      <c r="BX1330" s="138" t="e">
        <f aca="false">(DATOS_[[#This Row],[S.BASE]]*(1/DATOS_[[#This Row],[% normaliz]])*(1/DATOS_[[#This Row],[% anualiz]]))*IF(DATOS_[[#This Row],[Check Equiparado]]="Sí",1,0)</f>
        <v>#DIV/0!</v>
      </c>
      <c r="BY1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0" s="138" t="e">
        <f aca="false">+DATOS_[[#This Row],[SALARIO BASE Eq]]+DATOS_[[#This Row],[Tot COMPL.SAL Eq]]</f>
        <v>#DIV/0!</v>
      </c>
      <c r="CA1330" s="138" t="e">
        <f aca="false" t="array" ref="CA1330:CA1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0" s="138" t="e">
        <f aca="false">+DATOS_[[#This Row],[TOTAL SALARIO Eq]]+DATOS_[[#This Row],[Tot Extrasalarial Eq]]</f>
        <v>#DIV/0!</v>
      </c>
      <c r="CC1330" s="139" t="n">
        <f aca="false">DATOS_[[#This Row],[S.BASE]]</f>
        <v>0</v>
      </c>
      <c r="CD1330" s="139" t="n">
        <f aca="false">+SUM(DATOS_[[#This Row],[Conc.Sal.01]:[Conc.Sal.30]])</f>
        <v>0</v>
      </c>
      <c r="CE1330" s="139" t="n">
        <f aca="false">+DATOS_[[#This Row],[SALARIO BASE Ef]]+DATOS_[[#This Row],[Tot COMPL.SAL Ef]]</f>
        <v>0</v>
      </c>
      <c r="CF1330" s="139" t="n">
        <f aca="false">+SUM(DATOS_[[#This Row],[C.Extra.01]:[C.Extra.05]])</f>
        <v>0</v>
      </c>
      <c r="CG1330" s="139" t="n">
        <f aca="false">+DATOS_[[#This Row],[TOTAL SALARIO Ef]]+DATOS_[[#This Row],[Tot Extrasalarial Ef]]</f>
        <v>0</v>
      </c>
      <c r="CH1330" s="140" t="n">
        <f aca="false">MIN(IF(DATOS_[[#This Row],[Fecha Fin Contrato]]="",$D$4,DATOS_[[#This Row],[Fecha Fin Contrato]]),$D$4)-MAX(DATOS_[[#This Row],[Fecha de Contratación]],$D$3)+1</f>
        <v>1</v>
      </c>
      <c r="CI1330" s="141" t="str">
        <f aca="false">IF(COUNTIFS(DATOS_[id],DATOS_[[#This Row],[id]])&gt;1,DATOS_[[#This Row],[id]],"")</f>
        <v/>
      </c>
      <c r="CJ1330" s="141" t="n">
        <f aca="false">(Inicio!$G$10-DATOS_[[#This Row],[Fecha Nacimiento]])/365.25</f>
        <v>0</v>
      </c>
      <c r="CK1330" s="141" t="n">
        <f aca="false">(Inicio!$G$10-DATOS_[[#This Row],[Fecha de Antigüedad]])/365.25</f>
        <v>0</v>
      </c>
      <c r="CL1330" s="141" t="e">
        <f aca="false">+VLOOKUP(DATOS_[[#This Row],[Clave de Contrato]],TblTiposContrato13[],3,0)</f>
        <v>#N/A</v>
      </c>
      <c r="CM1330" s="141" t="e">
        <f aca="false">+VLOOKUP(DATOS_[[#This Row],[Clave de Contrato]],TblTiposContrato13[],4,0)</f>
        <v>#N/A</v>
      </c>
      <c r="CN1330" s="141" t="str">
        <f aca="false">VLOOKUP(DATOS_[[#This Row],[Edad]],CONTRATOS!TblRngEdad,2,1)</f>
        <v>20  o menos</v>
      </c>
      <c r="CO1330" s="141" t="str">
        <f aca="false">VLOOKUP(DATOS_[[#This Row],[Antigüedad]],TblRngAntg14[],2,1)</f>
        <v>0 a 1 años</v>
      </c>
    </row>
    <row r="1331" customFormat="false" ht="13.8" hidden="false" customHeight="false" outlineLevel="0" collapsed="false">
      <c r="D1331" s="128"/>
      <c r="E1331" s="129"/>
      <c r="F1331" s="129"/>
      <c r="G1331" s="129"/>
      <c r="H1331" s="130"/>
      <c r="I1331" s="131"/>
      <c r="J1331" s="128"/>
      <c r="K1331" s="132"/>
      <c r="L1331" s="132"/>
      <c r="M1331" s="133"/>
      <c r="N1331" s="133"/>
      <c r="O1331" s="133"/>
      <c r="P1331" s="129"/>
      <c r="Z1331" s="74"/>
      <c r="AA1331" s="75"/>
      <c r="AB1331" s="75"/>
      <c r="AC1331" s="129"/>
      <c r="AD1331" s="134"/>
      <c r="AE1331" s="134"/>
      <c r="AF1331" s="134"/>
      <c r="AG1331" s="134"/>
      <c r="AH1331" s="134"/>
      <c r="AI1331" s="134"/>
      <c r="AJ1331" s="134"/>
      <c r="AK1331" s="134"/>
      <c r="AL1331" s="134"/>
      <c r="AM1331" s="134"/>
      <c r="AN1331" s="134"/>
      <c r="AO1331" s="134"/>
      <c r="AP1331" s="134"/>
      <c r="AQ1331" s="134"/>
      <c r="AR1331" s="134"/>
      <c r="AS1331" s="134"/>
      <c r="AT1331" s="134"/>
      <c r="AU1331" s="134"/>
      <c r="AV1331" s="134"/>
      <c r="AW1331" s="134"/>
      <c r="AX1331" s="134"/>
      <c r="AY1331" s="134"/>
      <c r="AZ1331" s="134"/>
      <c r="BA1331" s="134"/>
      <c r="BB1331" s="134"/>
      <c r="BC1331" s="134"/>
      <c r="BD1331" s="134"/>
      <c r="BE1331" s="134"/>
      <c r="BF1331" s="134"/>
      <c r="BG1331" s="134"/>
      <c r="BH1331" s="134"/>
      <c r="BI1331" s="134"/>
      <c r="BJ1331" s="134"/>
      <c r="BK1331" s="134"/>
      <c r="BL1331" s="134"/>
      <c r="BM1331" s="135"/>
      <c r="BN1331" s="136" t="n">
        <f aca="false">+MAX($D$3,DATOS_[[#This Row],[Fecha Inicio Sit. Contract.]])</f>
        <v>0</v>
      </c>
      <c r="BO1331" s="136" t="n">
        <f aca="false">+MIN($D$4,DATOS_[[#This Row],[Fecha Fin Sit. Contract.]])</f>
        <v>0</v>
      </c>
      <c r="BP1331" s="137" t="n">
        <f aca="false">+DATOS_[[#This Row],[% de jornada]]*IF(DATOS_[[#This Row],[% jornada reducida]]="",1,DATOS_[[#This Row],[% jornada reducida]])</f>
        <v>0</v>
      </c>
      <c r="BQ1331" s="137" t="n">
        <f aca="false">+(DATOS_[[#This Row],[F.fin.cal]]-DATOS_[[#This Row],[F.ini.cal]]+1)/($D$4-$D$3+1)</f>
        <v>1</v>
      </c>
      <c r="BR1331" s="137" t="str">
        <f aca="false">IF(OR(AND(DATOS_[[#This Row],[Fecha Fin Contrato]]&lt;$D$3,DATOS_[[#This Row],[Fecha Fin Contrato]]&lt;&gt;""),DATOS_[[#This Row],[Fecha de Contratación]]&gt;$D$4),"Fuera","Dentro")</f>
        <v>Dentro</v>
      </c>
      <c r="BS1331" s="137" t="str">
        <f aca="false" t="array" ref="BS1331:BS1331">IF(MAX(IF(DATOS_[id]=DATOS_[[#This Row],[id]],DATOS_[F.fin.cal]))=DATOS_[[#This Row],[F.fin.cal]],"Sí","NO")</f>
        <v>Sí</v>
      </c>
      <c r="BT1331" s="137" t="str">
        <f aca="false">IF(AND(DATOS_[[#This Row],[% normaliz]]&lt;&gt;1,DATOS_[[#This Row],[% anualiz]]=1),"Sí","NO")</f>
        <v>Sí</v>
      </c>
      <c r="BU1331" s="137" t="str">
        <f aca="false">IF(AND(DATOS_[[#This Row],[% normaliz]]=1,DATOS_[[#This Row],[% anualiz]]&lt;&gt;1),"Sí","NO")</f>
        <v>NO</v>
      </c>
      <c r="BV1331" s="137" t="str">
        <f aca="false">IF(AND(DATOS_[[#This Row],[% normaliz]]&lt;&gt;1,DATOS_[[#This Row],[% anualiz]]&lt;&gt;1),"Sí","NO")</f>
        <v>NO</v>
      </c>
      <c r="BW1331" s="137" t="str">
        <f aca="false">+IF(DATOS_[[#This Row],[% normaliz]]*DATOS_[[#This Row],[% anualiz]]=1,"NO","Sí")</f>
        <v>Sí</v>
      </c>
      <c r="BX1331" s="138" t="e">
        <f aca="false">(DATOS_[[#This Row],[S.BASE]]*(1/DATOS_[[#This Row],[% normaliz]])*(1/DATOS_[[#This Row],[% anualiz]]))*IF(DATOS_[[#This Row],[Check Equiparado]]="Sí",1,0)</f>
        <v>#DIV/0!</v>
      </c>
      <c r="BY1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1" s="138" t="e">
        <f aca="false">+DATOS_[[#This Row],[SALARIO BASE Eq]]+DATOS_[[#This Row],[Tot COMPL.SAL Eq]]</f>
        <v>#DIV/0!</v>
      </c>
      <c r="CA1331" s="138" t="e">
        <f aca="false" t="array" ref="CA1331:CA1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1" s="138" t="e">
        <f aca="false">+DATOS_[[#This Row],[TOTAL SALARIO Eq]]+DATOS_[[#This Row],[Tot Extrasalarial Eq]]</f>
        <v>#DIV/0!</v>
      </c>
      <c r="CC1331" s="139" t="n">
        <f aca="false">DATOS_[[#This Row],[S.BASE]]</f>
        <v>0</v>
      </c>
      <c r="CD1331" s="139" t="n">
        <f aca="false">+SUM(DATOS_[[#This Row],[Conc.Sal.01]:[Conc.Sal.30]])</f>
        <v>0</v>
      </c>
      <c r="CE1331" s="139" t="n">
        <f aca="false">+DATOS_[[#This Row],[SALARIO BASE Ef]]+DATOS_[[#This Row],[Tot COMPL.SAL Ef]]</f>
        <v>0</v>
      </c>
      <c r="CF1331" s="139" t="n">
        <f aca="false">+SUM(DATOS_[[#This Row],[C.Extra.01]:[C.Extra.05]])</f>
        <v>0</v>
      </c>
      <c r="CG1331" s="139" t="n">
        <f aca="false">+DATOS_[[#This Row],[TOTAL SALARIO Ef]]+DATOS_[[#This Row],[Tot Extrasalarial Ef]]</f>
        <v>0</v>
      </c>
      <c r="CH1331" s="140" t="n">
        <f aca="false">MIN(IF(DATOS_[[#This Row],[Fecha Fin Contrato]]="",$D$4,DATOS_[[#This Row],[Fecha Fin Contrato]]),$D$4)-MAX(DATOS_[[#This Row],[Fecha de Contratación]],$D$3)+1</f>
        <v>1</v>
      </c>
      <c r="CI1331" s="141" t="str">
        <f aca="false">IF(COUNTIFS(DATOS_[id],DATOS_[[#This Row],[id]])&gt;1,DATOS_[[#This Row],[id]],"")</f>
        <v/>
      </c>
      <c r="CJ1331" s="141" t="n">
        <f aca="false">(Inicio!$G$10-DATOS_[[#This Row],[Fecha Nacimiento]])/365.25</f>
        <v>0</v>
      </c>
      <c r="CK1331" s="141" t="n">
        <f aca="false">(Inicio!$G$10-DATOS_[[#This Row],[Fecha de Antigüedad]])/365.25</f>
        <v>0</v>
      </c>
      <c r="CL1331" s="141" t="e">
        <f aca="false">+VLOOKUP(DATOS_[[#This Row],[Clave de Contrato]],TblTiposContrato13[],3,0)</f>
        <v>#N/A</v>
      </c>
      <c r="CM1331" s="141" t="e">
        <f aca="false">+VLOOKUP(DATOS_[[#This Row],[Clave de Contrato]],TblTiposContrato13[],4,0)</f>
        <v>#N/A</v>
      </c>
      <c r="CN1331" s="141" t="str">
        <f aca="false">VLOOKUP(DATOS_[[#This Row],[Edad]],CONTRATOS!TblRngEdad,2,1)</f>
        <v>20  o menos</v>
      </c>
      <c r="CO1331" s="141" t="str">
        <f aca="false">VLOOKUP(DATOS_[[#This Row],[Antigüedad]],TblRngAntg14[],2,1)</f>
        <v>0 a 1 años</v>
      </c>
    </row>
    <row r="1332" customFormat="false" ht="13.8" hidden="false" customHeight="false" outlineLevel="0" collapsed="false">
      <c r="D1332" s="128"/>
      <c r="E1332" s="129"/>
      <c r="F1332" s="129"/>
      <c r="G1332" s="129"/>
      <c r="H1332" s="130"/>
      <c r="I1332" s="131"/>
      <c r="J1332" s="128"/>
      <c r="K1332" s="132"/>
      <c r="L1332" s="132"/>
      <c r="M1332" s="133"/>
      <c r="N1332" s="133"/>
      <c r="O1332" s="133"/>
      <c r="P1332" s="129"/>
      <c r="Z1332" s="74"/>
      <c r="AA1332" s="75"/>
      <c r="AB1332" s="75"/>
      <c r="AC1332" s="129"/>
      <c r="AD1332" s="134"/>
      <c r="AE1332" s="134"/>
      <c r="AF1332" s="134"/>
      <c r="AG1332" s="134"/>
      <c r="AH1332" s="134"/>
      <c r="AI1332" s="134"/>
      <c r="AJ1332" s="134"/>
      <c r="AK1332" s="134"/>
      <c r="AL1332" s="134"/>
      <c r="AM1332" s="134"/>
      <c r="AN1332" s="134"/>
      <c r="AO1332" s="134"/>
      <c r="AP1332" s="134"/>
      <c r="AQ1332" s="134"/>
      <c r="AR1332" s="134"/>
      <c r="AS1332" s="134"/>
      <c r="AT1332" s="134"/>
      <c r="AU1332" s="134"/>
      <c r="AV1332" s="134"/>
      <c r="AW1332" s="134"/>
      <c r="AX1332" s="134"/>
      <c r="AY1332" s="134"/>
      <c r="AZ1332" s="134"/>
      <c r="BA1332" s="134"/>
      <c r="BB1332" s="134"/>
      <c r="BC1332" s="134"/>
      <c r="BD1332" s="134"/>
      <c r="BE1332" s="134"/>
      <c r="BF1332" s="134"/>
      <c r="BG1332" s="134"/>
      <c r="BH1332" s="134"/>
      <c r="BI1332" s="134"/>
      <c r="BJ1332" s="134"/>
      <c r="BK1332" s="134"/>
      <c r="BL1332" s="134"/>
      <c r="BM1332" s="135"/>
      <c r="BN1332" s="136" t="n">
        <f aca="false">+MAX($D$3,DATOS_[[#This Row],[Fecha Inicio Sit. Contract.]])</f>
        <v>0</v>
      </c>
      <c r="BO1332" s="136" t="n">
        <f aca="false">+MIN($D$4,DATOS_[[#This Row],[Fecha Fin Sit. Contract.]])</f>
        <v>0</v>
      </c>
      <c r="BP1332" s="137" t="n">
        <f aca="false">+DATOS_[[#This Row],[% de jornada]]*IF(DATOS_[[#This Row],[% jornada reducida]]="",1,DATOS_[[#This Row],[% jornada reducida]])</f>
        <v>0</v>
      </c>
      <c r="BQ1332" s="137" t="n">
        <f aca="false">+(DATOS_[[#This Row],[F.fin.cal]]-DATOS_[[#This Row],[F.ini.cal]]+1)/($D$4-$D$3+1)</f>
        <v>1</v>
      </c>
      <c r="BR1332" s="137" t="str">
        <f aca="false">IF(OR(AND(DATOS_[[#This Row],[Fecha Fin Contrato]]&lt;$D$3,DATOS_[[#This Row],[Fecha Fin Contrato]]&lt;&gt;""),DATOS_[[#This Row],[Fecha de Contratación]]&gt;$D$4),"Fuera","Dentro")</f>
        <v>Dentro</v>
      </c>
      <c r="BS1332" s="137" t="str">
        <f aca="false" t="array" ref="BS1332:BS1332">IF(MAX(IF(DATOS_[id]=DATOS_[[#This Row],[id]],DATOS_[F.fin.cal]))=DATOS_[[#This Row],[F.fin.cal]],"Sí","NO")</f>
        <v>Sí</v>
      </c>
      <c r="BT1332" s="137" t="str">
        <f aca="false">IF(AND(DATOS_[[#This Row],[% normaliz]]&lt;&gt;1,DATOS_[[#This Row],[% anualiz]]=1),"Sí","NO")</f>
        <v>Sí</v>
      </c>
      <c r="BU1332" s="137" t="str">
        <f aca="false">IF(AND(DATOS_[[#This Row],[% normaliz]]=1,DATOS_[[#This Row],[% anualiz]]&lt;&gt;1),"Sí","NO")</f>
        <v>NO</v>
      </c>
      <c r="BV1332" s="137" t="str">
        <f aca="false">IF(AND(DATOS_[[#This Row],[% normaliz]]&lt;&gt;1,DATOS_[[#This Row],[% anualiz]]&lt;&gt;1),"Sí","NO")</f>
        <v>NO</v>
      </c>
      <c r="BW1332" s="137" t="str">
        <f aca="false">+IF(DATOS_[[#This Row],[% normaliz]]*DATOS_[[#This Row],[% anualiz]]=1,"NO","Sí")</f>
        <v>Sí</v>
      </c>
      <c r="BX1332" s="138" t="e">
        <f aca="false">(DATOS_[[#This Row],[S.BASE]]*(1/DATOS_[[#This Row],[% normaliz]])*(1/DATOS_[[#This Row],[% anualiz]]))*IF(DATOS_[[#This Row],[Check Equiparado]]="Sí",1,0)</f>
        <v>#DIV/0!</v>
      </c>
      <c r="BY1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2" s="138" t="e">
        <f aca="false">+DATOS_[[#This Row],[SALARIO BASE Eq]]+DATOS_[[#This Row],[Tot COMPL.SAL Eq]]</f>
        <v>#DIV/0!</v>
      </c>
      <c r="CA1332" s="138" t="e">
        <f aca="false" t="array" ref="CA1332:CA1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2" s="138" t="e">
        <f aca="false">+DATOS_[[#This Row],[TOTAL SALARIO Eq]]+DATOS_[[#This Row],[Tot Extrasalarial Eq]]</f>
        <v>#DIV/0!</v>
      </c>
      <c r="CC1332" s="139" t="n">
        <f aca="false">DATOS_[[#This Row],[S.BASE]]</f>
        <v>0</v>
      </c>
      <c r="CD1332" s="139" t="n">
        <f aca="false">+SUM(DATOS_[[#This Row],[Conc.Sal.01]:[Conc.Sal.30]])</f>
        <v>0</v>
      </c>
      <c r="CE1332" s="139" t="n">
        <f aca="false">+DATOS_[[#This Row],[SALARIO BASE Ef]]+DATOS_[[#This Row],[Tot COMPL.SAL Ef]]</f>
        <v>0</v>
      </c>
      <c r="CF1332" s="139" t="n">
        <f aca="false">+SUM(DATOS_[[#This Row],[C.Extra.01]:[C.Extra.05]])</f>
        <v>0</v>
      </c>
      <c r="CG1332" s="139" t="n">
        <f aca="false">+DATOS_[[#This Row],[TOTAL SALARIO Ef]]+DATOS_[[#This Row],[Tot Extrasalarial Ef]]</f>
        <v>0</v>
      </c>
      <c r="CH1332" s="140" t="n">
        <f aca="false">MIN(IF(DATOS_[[#This Row],[Fecha Fin Contrato]]="",$D$4,DATOS_[[#This Row],[Fecha Fin Contrato]]),$D$4)-MAX(DATOS_[[#This Row],[Fecha de Contratación]],$D$3)+1</f>
        <v>1</v>
      </c>
      <c r="CI1332" s="141" t="str">
        <f aca="false">IF(COUNTIFS(DATOS_[id],DATOS_[[#This Row],[id]])&gt;1,DATOS_[[#This Row],[id]],"")</f>
        <v/>
      </c>
      <c r="CJ1332" s="141" t="n">
        <f aca="false">(Inicio!$G$10-DATOS_[[#This Row],[Fecha Nacimiento]])/365.25</f>
        <v>0</v>
      </c>
      <c r="CK1332" s="141" t="n">
        <f aca="false">(Inicio!$G$10-DATOS_[[#This Row],[Fecha de Antigüedad]])/365.25</f>
        <v>0</v>
      </c>
      <c r="CL1332" s="141" t="e">
        <f aca="false">+VLOOKUP(DATOS_[[#This Row],[Clave de Contrato]],TblTiposContrato13[],3,0)</f>
        <v>#N/A</v>
      </c>
      <c r="CM1332" s="141" t="e">
        <f aca="false">+VLOOKUP(DATOS_[[#This Row],[Clave de Contrato]],TblTiposContrato13[],4,0)</f>
        <v>#N/A</v>
      </c>
      <c r="CN1332" s="141" t="str">
        <f aca="false">VLOOKUP(DATOS_[[#This Row],[Edad]],CONTRATOS!TblRngEdad,2,1)</f>
        <v>20  o menos</v>
      </c>
      <c r="CO1332" s="141" t="str">
        <f aca="false">VLOOKUP(DATOS_[[#This Row],[Antigüedad]],TblRngAntg14[],2,1)</f>
        <v>0 a 1 años</v>
      </c>
    </row>
    <row r="1333" customFormat="false" ht="13.8" hidden="false" customHeight="false" outlineLevel="0" collapsed="false">
      <c r="D1333" s="128"/>
      <c r="E1333" s="129"/>
      <c r="F1333" s="129"/>
      <c r="G1333" s="129"/>
      <c r="H1333" s="130"/>
      <c r="I1333" s="131"/>
      <c r="J1333" s="128"/>
      <c r="K1333" s="132"/>
      <c r="L1333" s="132"/>
      <c r="M1333" s="133"/>
      <c r="N1333" s="133"/>
      <c r="O1333" s="133"/>
      <c r="P1333" s="129"/>
      <c r="Z1333" s="74"/>
      <c r="AA1333" s="75"/>
      <c r="AB1333" s="75"/>
      <c r="AC1333" s="129"/>
      <c r="AD1333" s="134"/>
      <c r="AE1333" s="134"/>
      <c r="AF1333" s="134"/>
      <c r="AG1333" s="134"/>
      <c r="AH1333" s="134"/>
      <c r="AI1333" s="134"/>
      <c r="AJ1333" s="134"/>
      <c r="AK1333" s="134"/>
      <c r="AL1333" s="134"/>
      <c r="AM1333" s="134"/>
      <c r="AN1333" s="134"/>
      <c r="AO1333" s="134"/>
      <c r="AP1333" s="134"/>
      <c r="AQ1333" s="134"/>
      <c r="AR1333" s="134"/>
      <c r="AS1333" s="134"/>
      <c r="AT1333" s="134"/>
      <c r="AU1333" s="134"/>
      <c r="AV1333" s="134"/>
      <c r="AW1333" s="134"/>
      <c r="AX1333" s="134"/>
      <c r="AY1333" s="134"/>
      <c r="AZ1333" s="134"/>
      <c r="BA1333" s="134"/>
      <c r="BB1333" s="134"/>
      <c r="BC1333" s="134"/>
      <c r="BD1333" s="134"/>
      <c r="BE1333" s="134"/>
      <c r="BF1333" s="134"/>
      <c r="BG1333" s="134"/>
      <c r="BH1333" s="134"/>
      <c r="BI1333" s="134"/>
      <c r="BJ1333" s="134"/>
      <c r="BK1333" s="134"/>
      <c r="BL1333" s="134"/>
      <c r="BM1333" s="135"/>
      <c r="BN1333" s="136" t="n">
        <f aca="false">+MAX($D$3,DATOS_[[#This Row],[Fecha Inicio Sit. Contract.]])</f>
        <v>0</v>
      </c>
      <c r="BO1333" s="136" t="n">
        <f aca="false">+MIN($D$4,DATOS_[[#This Row],[Fecha Fin Sit. Contract.]])</f>
        <v>0</v>
      </c>
      <c r="BP1333" s="137" t="n">
        <f aca="false">+DATOS_[[#This Row],[% de jornada]]*IF(DATOS_[[#This Row],[% jornada reducida]]="",1,DATOS_[[#This Row],[% jornada reducida]])</f>
        <v>0</v>
      </c>
      <c r="BQ1333" s="137" t="n">
        <f aca="false">+(DATOS_[[#This Row],[F.fin.cal]]-DATOS_[[#This Row],[F.ini.cal]]+1)/($D$4-$D$3+1)</f>
        <v>1</v>
      </c>
      <c r="BR1333" s="137" t="str">
        <f aca="false">IF(OR(AND(DATOS_[[#This Row],[Fecha Fin Contrato]]&lt;$D$3,DATOS_[[#This Row],[Fecha Fin Contrato]]&lt;&gt;""),DATOS_[[#This Row],[Fecha de Contratación]]&gt;$D$4),"Fuera","Dentro")</f>
        <v>Dentro</v>
      </c>
      <c r="BS1333" s="137" t="str">
        <f aca="false" t="array" ref="BS1333:BS1333">IF(MAX(IF(DATOS_[id]=DATOS_[[#This Row],[id]],DATOS_[F.fin.cal]))=DATOS_[[#This Row],[F.fin.cal]],"Sí","NO")</f>
        <v>Sí</v>
      </c>
      <c r="BT1333" s="137" t="str">
        <f aca="false">IF(AND(DATOS_[[#This Row],[% normaliz]]&lt;&gt;1,DATOS_[[#This Row],[% anualiz]]=1),"Sí","NO")</f>
        <v>Sí</v>
      </c>
      <c r="BU1333" s="137" t="str">
        <f aca="false">IF(AND(DATOS_[[#This Row],[% normaliz]]=1,DATOS_[[#This Row],[% anualiz]]&lt;&gt;1),"Sí","NO")</f>
        <v>NO</v>
      </c>
      <c r="BV1333" s="137" t="str">
        <f aca="false">IF(AND(DATOS_[[#This Row],[% normaliz]]&lt;&gt;1,DATOS_[[#This Row],[% anualiz]]&lt;&gt;1),"Sí","NO")</f>
        <v>NO</v>
      </c>
      <c r="BW1333" s="137" t="str">
        <f aca="false">+IF(DATOS_[[#This Row],[% normaliz]]*DATOS_[[#This Row],[% anualiz]]=1,"NO","Sí")</f>
        <v>Sí</v>
      </c>
      <c r="BX1333" s="138" t="e">
        <f aca="false">(DATOS_[[#This Row],[S.BASE]]*(1/DATOS_[[#This Row],[% normaliz]])*(1/DATOS_[[#This Row],[% anualiz]]))*IF(DATOS_[[#This Row],[Check Equiparado]]="Sí",1,0)</f>
        <v>#DIV/0!</v>
      </c>
      <c r="BY1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3" s="138" t="e">
        <f aca="false">+DATOS_[[#This Row],[SALARIO BASE Eq]]+DATOS_[[#This Row],[Tot COMPL.SAL Eq]]</f>
        <v>#DIV/0!</v>
      </c>
      <c r="CA1333" s="138" t="e">
        <f aca="false" t="array" ref="CA1333:CA1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3" s="138" t="e">
        <f aca="false">+DATOS_[[#This Row],[TOTAL SALARIO Eq]]+DATOS_[[#This Row],[Tot Extrasalarial Eq]]</f>
        <v>#DIV/0!</v>
      </c>
      <c r="CC1333" s="139" t="n">
        <f aca="false">DATOS_[[#This Row],[S.BASE]]</f>
        <v>0</v>
      </c>
      <c r="CD1333" s="139" t="n">
        <f aca="false">+SUM(DATOS_[[#This Row],[Conc.Sal.01]:[Conc.Sal.30]])</f>
        <v>0</v>
      </c>
      <c r="CE1333" s="139" t="n">
        <f aca="false">+DATOS_[[#This Row],[SALARIO BASE Ef]]+DATOS_[[#This Row],[Tot COMPL.SAL Ef]]</f>
        <v>0</v>
      </c>
      <c r="CF1333" s="139" t="n">
        <f aca="false">+SUM(DATOS_[[#This Row],[C.Extra.01]:[C.Extra.05]])</f>
        <v>0</v>
      </c>
      <c r="CG1333" s="139" t="n">
        <f aca="false">+DATOS_[[#This Row],[TOTAL SALARIO Ef]]+DATOS_[[#This Row],[Tot Extrasalarial Ef]]</f>
        <v>0</v>
      </c>
      <c r="CH1333" s="140" t="n">
        <f aca="false">MIN(IF(DATOS_[[#This Row],[Fecha Fin Contrato]]="",$D$4,DATOS_[[#This Row],[Fecha Fin Contrato]]),$D$4)-MAX(DATOS_[[#This Row],[Fecha de Contratación]],$D$3)+1</f>
        <v>1</v>
      </c>
      <c r="CI1333" s="141" t="str">
        <f aca="false">IF(COUNTIFS(DATOS_[id],DATOS_[[#This Row],[id]])&gt;1,DATOS_[[#This Row],[id]],"")</f>
        <v/>
      </c>
      <c r="CJ1333" s="141" t="n">
        <f aca="false">(Inicio!$G$10-DATOS_[[#This Row],[Fecha Nacimiento]])/365.25</f>
        <v>0</v>
      </c>
      <c r="CK1333" s="141" t="n">
        <f aca="false">(Inicio!$G$10-DATOS_[[#This Row],[Fecha de Antigüedad]])/365.25</f>
        <v>0</v>
      </c>
      <c r="CL1333" s="141" t="e">
        <f aca="false">+VLOOKUP(DATOS_[[#This Row],[Clave de Contrato]],TblTiposContrato13[],3,0)</f>
        <v>#N/A</v>
      </c>
      <c r="CM1333" s="141" t="e">
        <f aca="false">+VLOOKUP(DATOS_[[#This Row],[Clave de Contrato]],TblTiposContrato13[],4,0)</f>
        <v>#N/A</v>
      </c>
      <c r="CN1333" s="141" t="str">
        <f aca="false">VLOOKUP(DATOS_[[#This Row],[Edad]],CONTRATOS!TblRngEdad,2,1)</f>
        <v>20  o menos</v>
      </c>
      <c r="CO1333" s="141" t="str">
        <f aca="false">VLOOKUP(DATOS_[[#This Row],[Antigüedad]],TblRngAntg14[],2,1)</f>
        <v>0 a 1 años</v>
      </c>
    </row>
    <row r="1334" customFormat="false" ht="13.8" hidden="false" customHeight="false" outlineLevel="0" collapsed="false">
      <c r="D1334" s="128"/>
      <c r="E1334" s="129"/>
      <c r="F1334" s="129"/>
      <c r="G1334" s="129"/>
      <c r="H1334" s="130"/>
      <c r="I1334" s="131"/>
      <c r="J1334" s="128"/>
      <c r="K1334" s="132"/>
      <c r="L1334" s="132"/>
      <c r="M1334" s="133"/>
      <c r="N1334" s="133"/>
      <c r="O1334" s="133"/>
      <c r="P1334" s="129"/>
      <c r="Z1334" s="74"/>
      <c r="AA1334" s="75"/>
      <c r="AB1334" s="75"/>
      <c r="AC1334" s="129"/>
      <c r="AD1334" s="134"/>
      <c r="AE1334" s="134"/>
      <c r="AF1334" s="134"/>
      <c r="AG1334" s="134"/>
      <c r="AH1334" s="134"/>
      <c r="AI1334" s="134"/>
      <c r="AJ1334" s="134"/>
      <c r="AK1334" s="134"/>
      <c r="AL1334" s="134"/>
      <c r="AM1334" s="134"/>
      <c r="AN1334" s="134"/>
      <c r="AO1334" s="134"/>
      <c r="AP1334" s="134"/>
      <c r="AQ1334" s="134"/>
      <c r="AR1334" s="134"/>
      <c r="AS1334" s="134"/>
      <c r="AT1334" s="134"/>
      <c r="AU1334" s="134"/>
      <c r="AV1334" s="134"/>
      <c r="AW1334" s="134"/>
      <c r="AX1334" s="134"/>
      <c r="AY1334" s="134"/>
      <c r="AZ1334" s="134"/>
      <c r="BA1334" s="134"/>
      <c r="BB1334" s="134"/>
      <c r="BC1334" s="134"/>
      <c r="BD1334" s="134"/>
      <c r="BE1334" s="134"/>
      <c r="BF1334" s="134"/>
      <c r="BG1334" s="134"/>
      <c r="BH1334" s="134"/>
      <c r="BI1334" s="134"/>
      <c r="BJ1334" s="134"/>
      <c r="BK1334" s="134"/>
      <c r="BL1334" s="134"/>
      <c r="BM1334" s="135"/>
      <c r="BN1334" s="136" t="n">
        <f aca="false">+MAX($D$3,DATOS_[[#This Row],[Fecha Inicio Sit. Contract.]])</f>
        <v>0</v>
      </c>
      <c r="BO1334" s="136" t="n">
        <f aca="false">+MIN($D$4,DATOS_[[#This Row],[Fecha Fin Sit. Contract.]])</f>
        <v>0</v>
      </c>
      <c r="BP1334" s="137" t="n">
        <f aca="false">+DATOS_[[#This Row],[% de jornada]]*IF(DATOS_[[#This Row],[% jornada reducida]]="",1,DATOS_[[#This Row],[% jornada reducida]])</f>
        <v>0</v>
      </c>
      <c r="BQ1334" s="137" t="n">
        <f aca="false">+(DATOS_[[#This Row],[F.fin.cal]]-DATOS_[[#This Row],[F.ini.cal]]+1)/($D$4-$D$3+1)</f>
        <v>1</v>
      </c>
      <c r="BR1334" s="137" t="str">
        <f aca="false">IF(OR(AND(DATOS_[[#This Row],[Fecha Fin Contrato]]&lt;$D$3,DATOS_[[#This Row],[Fecha Fin Contrato]]&lt;&gt;""),DATOS_[[#This Row],[Fecha de Contratación]]&gt;$D$4),"Fuera","Dentro")</f>
        <v>Dentro</v>
      </c>
      <c r="BS1334" s="137" t="str">
        <f aca="false" t="array" ref="BS1334:BS1334">IF(MAX(IF(DATOS_[id]=DATOS_[[#This Row],[id]],DATOS_[F.fin.cal]))=DATOS_[[#This Row],[F.fin.cal]],"Sí","NO")</f>
        <v>Sí</v>
      </c>
      <c r="BT1334" s="137" t="str">
        <f aca="false">IF(AND(DATOS_[[#This Row],[% normaliz]]&lt;&gt;1,DATOS_[[#This Row],[% anualiz]]=1),"Sí","NO")</f>
        <v>Sí</v>
      </c>
      <c r="BU1334" s="137" t="str">
        <f aca="false">IF(AND(DATOS_[[#This Row],[% normaliz]]=1,DATOS_[[#This Row],[% anualiz]]&lt;&gt;1),"Sí","NO")</f>
        <v>NO</v>
      </c>
      <c r="BV1334" s="137" t="str">
        <f aca="false">IF(AND(DATOS_[[#This Row],[% normaliz]]&lt;&gt;1,DATOS_[[#This Row],[% anualiz]]&lt;&gt;1),"Sí","NO")</f>
        <v>NO</v>
      </c>
      <c r="BW1334" s="137" t="str">
        <f aca="false">+IF(DATOS_[[#This Row],[% normaliz]]*DATOS_[[#This Row],[% anualiz]]=1,"NO","Sí")</f>
        <v>Sí</v>
      </c>
      <c r="BX1334" s="138" t="e">
        <f aca="false">(DATOS_[[#This Row],[S.BASE]]*(1/DATOS_[[#This Row],[% normaliz]])*(1/DATOS_[[#This Row],[% anualiz]]))*IF(DATOS_[[#This Row],[Check Equiparado]]="Sí",1,0)</f>
        <v>#DIV/0!</v>
      </c>
      <c r="BY1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4" s="138" t="e">
        <f aca="false">+DATOS_[[#This Row],[SALARIO BASE Eq]]+DATOS_[[#This Row],[Tot COMPL.SAL Eq]]</f>
        <v>#DIV/0!</v>
      </c>
      <c r="CA1334" s="138" t="e">
        <f aca="false" t="array" ref="CA1334:CA1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4" s="138" t="e">
        <f aca="false">+DATOS_[[#This Row],[TOTAL SALARIO Eq]]+DATOS_[[#This Row],[Tot Extrasalarial Eq]]</f>
        <v>#DIV/0!</v>
      </c>
      <c r="CC1334" s="139" t="n">
        <f aca="false">DATOS_[[#This Row],[S.BASE]]</f>
        <v>0</v>
      </c>
      <c r="CD1334" s="139" t="n">
        <f aca="false">+SUM(DATOS_[[#This Row],[Conc.Sal.01]:[Conc.Sal.30]])</f>
        <v>0</v>
      </c>
      <c r="CE1334" s="139" t="n">
        <f aca="false">+DATOS_[[#This Row],[SALARIO BASE Ef]]+DATOS_[[#This Row],[Tot COMPL.SAL Ef]]</f>
        <v>0</v>
      </c>
      <c r="CF1334" s="139" t="n">
        <f aca="false">+SUM(DATOS_[[#This Row],[C.Extra.01]:[C.Extra.05]])</f>
        <v>0</v>
      </c>
      <c r="CG1334" s="139" t="n">
        <f aca="false">+DATOS_[[#This Row],[TOTAL SALARIO Ef]]+DATOS_[[#This Row],[Tot Extrasalarial Ef]]</f>
        <v>0</v>
      </c>
      <c r="CH1334" s="140" t="n">
        <f aca="false">MIN(IF(DATOS_[[#This Row],[Fecha Fin Contrato]]="",$D$4,DATOS_[[#This Row],[Fecha Fin Contrato]]),$D$4)-MAX(DATOS_[[#This Row],[Fecha de Contratación]],$D$3)+1</f>
        <v>1</v>
      </c>
      <c r="CI1334" s="141" t="str">
        <f aca="false">IF(COUNTIFS(DATOS_[id],DATOS_[[#This Row],[id]])&gt;1,DATOS_[[#This Row],[id]],"")</f>
        <v/>
      </c>
      <c r="CJ1334" s="141" t="n">
        <f aca="false">(Inicio!$G$10-DATOS_[[#This Row],[Fecha Nacimiento]])/365.25</f>
        <v>0</v>
      </c>
      <c r="CK1334" s="141" t="n">
        <f aca="false">(Inicio!$G$10-DATOS_[[#This Row],[Fecha de Antigüedad]])/365.25</f>
        <v>0</v>
      </c>
      <c r="CL1334" s="141" t="e">
        <f aca="false">+VLOOKUP(DATOS_[[#This Row],[Clave de Contrato]],TblTiposContrato13[],3,0)</f>
        <v>#N/A</v>
      </c>
      <c r="CM1334" s="141" t="e">
        <f aca="false">+VLOOKUP(DATOS_[[#This Row],[Clave de Contrato]],TblTiposContrato13[],4,0)</f>
        <v>#N/A</v>
      </c>
      <c r="CN1334" s="141" t="str">
        <f aca="false">VLOOKUP(DATOS_[[#This Row],[Edad]],CONTRATOS!TblRngEdad,2,1)</f>
        <v>20  o menos</v>
      </c>
      <c r="CO1334" s="141" t="str">
        <f aca="false">VLOOKUP(DATOS_[[#This Row],[Antigüedad]],TblRngAntg14[],2,1)</f>
        <v>0 a 1 años</v>
      </c>
    </row>
    <row r="1335" customFormat="false" ht="13.8" hidden="false" customHeight="false" outlineLevel="0" collapsed="false">
      <c r="D1335" s="128"/>
      <c r="E1335" s="129"/>
      <c r="F1335" s="129"/>
      <c r="G1335" s="129"/>
      <c r="H1335" s="130"/>
      <c r="I1335" s="131"/>
      <c r="J1335" s="128"/>
      <c r="K1335" s="132"/>
      <c r="L1335" s="132"/>
      <c r="M1335" s="133"/>
      <c r="N1335" s="133"/>
      <c r="O1335" s="133"/>
      <c r="P1335" s="129"/>
      <c r="Z1335" s="74"/>
      <c r="AA1335" s="75"/>
      <c r="AB1335" s="75"/>
      <c r="AC1335" s="129"/>
      <c r="AD1335" s="134"/>
      <c r="AE1335" s="134"/>
      <c r="AF1335" s="134"/>
      <c r="AG1335" s="134"/>
      <c r="AH1335" s="134"/>
      <c r="AI1335" s="134"/>
      <c r="AJ1335" s="134"/>
      <c r="AK1335" s="134"/>
      <c r="AL1335" s="134"/>
      <c r="AM1335" s="134"/>
      <c r="AN1335" s="134"/>
      <c r="AO1335" s="134"/>
      <c r="AP1335" s="134"/>
      <c r="AQ1335" s="134"/>
      <c r="AR1335" s="134"/>
      <c r="AS1335" s="134"/>
      <c r="AT1335" s="134"/>
      <c r="AU1335" s="134"/>
      <c r="AV1335" s="134"/>
      <c r="AW1335" s="134"/>
      <c r="AX1335" s="134"/>
      <c r="AY1335" s="134"/>
      <c r="AZ1335" s="134"/>
      <c r="BA1335" s="134"/>
      <c r="BB1335" s="134"/>
      <c r="BC1335" s="134"/>
      <c r="BD1335" s="134"/>
      <c r="BE1335" s="134"/>
      <c r="BF1335" s="134"/>
      <c r="BG1335" s="134"/>
      <c r="BH1335" s="134"/>
      <c r="BI1335" s="134"/>
      <c r="BJ1335" s="134"/>
      <c r="BK1335" s="134"/>
      <c r="BL1335" s="134"/>
      <c r="BM1335" s="135"/>
      <c r="BN1335" s="136" t="n">
        <f aca="false">+MAX($D$3,DATOS_[[#This Row],[Fecha Inicio Sit. Contract.]])</f>
        <v>0</v>
      </c>
      <c r="BO1335" s="136" t="n">
        <f aca="false">+MIN($D$4,DATOS_[[#This Row],[Fecha Fin Sit. Contract.]])</f>
        <v>0</v>
      </c>
      <c r="BP1335" s="137" t="n">
        <f aca="false">+DATOS_[[#This Row],[% de jornada]]*IF(DATOS_[[#This Row],[% jornada reducida]]="",1,DATOS_[[#This Row],[% jornada reducida]])</f>
        <v>0</v>
      </c>
      <c r="BQ1335" s="137" t="n">
        <f aca="false">+(DATOS_[[#This Row],[F.fin.cal]]-DATOS_[[#This Row],[F.ini.cal]]+1)/($D$4-$D$3+1)</f>
        <v>1</v>
      </c>
      <c r="BR1335" s="137" t="str">
        <f aca="false">IF(OR(AND(DATOS_[[#This Row],[Fecha Fin Contrato]]&lt;$D$3,DATOS_[[#This Row],[Fecha Fin Contrato]]&lt;&gt;""),DATOS_[[#This Row],[Fecha de Contratación]]&gt;$D$4),"Fuera","Dentro")</f>
        <v>Dentro</v>
      </c>
      <c r="BS1335" s="137" t="str">
        <f aca="false" t="array" ref="BS1335:BS1335">IF(MAX(IF(DATOS_[id]=DATOS_[[#This Row],[id]],DATOS_[F.fin.cal]))=DATOS_[[#This Row],[F.fin.cal]],"Sí","NO")</f>
        <v>Sí</v>
      </c>
      <c r="BT1335" s="137" t="str">
        <f aca="false">IF(AND(DATOS_[[#This Row],[% normaliz]]&lt;&gt;1,DATOS_[[#This Row],[% anualiz]]=1),"Sí","NO")</f>
        <v>Sí</v>
      </c>
      <c r="BU1335" s="137" t="str">
        <f aca="false">IF(AND(DATOS_[[#This Row],[% normaliz]]=1,DATOS_[[#This Row],[% anualiz]]&lt;&gt;1),"Sí","NO")</f>
        <v>NO</v>
      </c>
      <c r="BV1335" s="137" t="str">
        <f aca="false">IF(AND(DATOS_[[#This Row],[% normaliz]]&lt;&gt;1,DATOS_[[#This Row],[% anualiz]]&lt;&gt;1),"Sí","NO")</f>
        <v>NO</v>
      </c>
      <c r="BW1335" s="137" t="str">
        <f aca="false">+IF(DATOS_[[#This Row],[% normaliz]]*DATOS_[[#This Row],[% anualiz]]=1,"NO","Sí")</f>
        <v>Sí</v>
      </c>
      <c r="BX1335" s="138" t="e">
        <f aca="false">(DATOS_[[#This Row],[S.BASE]]*(1/DATOS_[[#This Row],[% normaliz]])*(1/DATOS_[[#This Row],[% anualiz]]))*IF(DATOS_[[#This Row],[Check Equiparado]]="Sí",1,0)</f>
        <v>#DIV/0!</v>
      </c>
      <c r="BY1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5" s="138" t="e">
        <f aca="false">+DATOS_[[#This Row],[SALARIO BASE Eq]]+DATOS_[[#This Row],[Tot COMPL.SAL Eq]]</f>
        <v>#DIV/0!</v>
      </c>
      <c r="CA1335" s="138" t="e">
        <f aca="false" t="array" ref="CA1335:CA1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5" s="138" t="e">
        <f aca="false">+DATOS_[[#This Row],[TOTAL SALARIO Eq]]+DATOS_[[#This Row],[Tot Extrasalarial Eq]]</f>
        <v>#DIV/0!</v>
      </c>
      <c r="CC1335" s="139" t="n">
        <f aca="false">DATOS_[[#This Row],[S.BASE]]</f>
        <v>0</v>
      </c>
      <c r="CD1335" s="139" t="n">
        <f aca="false">+SUM(DATOS_[[#This Row],[Conc.Sal.01]:[Conc.Sal.30]])</f>
        <v>0</v>
      </c>
      <c r="CE1335" s="139" t="n">
        <f aca="false">+DATOS_[[#This Row],[SALARIO BASE Ef]]+DATOS_[[#This Row],[Tot COMPL.SAL Ef]]</f>
        <v>0</v>
      </c>
      <c r="CF1335" s="139" t="n">
        <f aca="false">+SUM(DATOS_[[#This Row],[C.Extra.01]:[C.Extra.05]])</f>
        <v>0</v>
      </c>
      <c r="CG1335" s="139" t="n">
        <f aca="false">+DATOS_[[#This Row],[TOTAL SALARIO Ef]]+DATOS_[[#This Row],[Tot Extrasalarial Ef]]</f>
        <v>0</v>
      </c>
      <c r="CH1335" s="140" t="n">
        <f aca="false">MIN(IF(DATOS_[[#This Row],[Fecha Fin Contrato]]="",$D$4,DATOS_[[#This Row],[Fecha Fin Contrato]]),$D$4)-MAX(DATOS_[[#This Row],[Fecha de Contratación]],$D$3)+1</f>
        <v>1</v>
      </c>
      <c r="CI1335" s="141" t="str">
        <f aca="false">IF(COUNTIFS(DATOS_[id],DATOS_[[#This Row],[id]])&gt;1,DATOS_[[#This Row],[id]],"")</f>
        <v/>
      </c>
      <c r="CJ1335" s="141" t="n">
        <f aca="false">(Inicio!$G$10-DATOS_[[#This Row],[Fecha Nacimiento]])/365.25</f>
        <v>0</v>
      </c>
      <c r="CK1335" s="141" t="n">
        <f aca="false">(Inicio!$G$10-DATOS_[[#This Row],[Fecha de Antigüedad]])/365.25</f>
        <v>0</v>
      </c>
      <c r="CL1335" s="141" t="e">
        <f aca="false">+VLOOKUP(DATOS_[[#This Row],[Clave de Contrato]],TblTiposContrato13[],3,0)</f>
        <v>#N/A</v>
      </c>
      <c r="CM1335" s="141" t="e">
        <f aca="false">+VLOOKUP(DATOS_[[#This Row],[Clave de Contrato]],TblTiposContrato13[],4,0)</f>
        <v>#N/A</v>
      </c>
      <c r="CN1335" s="141" t="str">
        <f aca="false">VLOOKUP(DATOS_[[#This Row],[Edad]],CONTRATOS!TblRngEdad,2,1)</f>
        <v>20  o menos</v>
      </c>
      <c r="CO1335" s="141" t="str">
        <f aca="false">VLOOKUP(DATOS_[[#This Row],[Antigüedad]],TblRngAntg14[],2,1)</f>
        <v>0 a 1 años</v>
      </c>
    </row>
    <row r="1336" customFormat="false" ht="13.8" hidden="false" customHeight="false" outlineLevel="0" collapsed="false">
      <c r="D1336" s="128"/>
      <c r="E1336" s="129"/>
      <c r="F1336" s="129"/>
      <c r="G1336" s="129"/>
      <c r="H1336" s="130"/>
      <c r="I1336" s="131"/>
      <c r="J1336" s="128"/>
      <c r="K1336" s="132"/>
      <c r="L1336" s="132"/>
      <c r="M1336" s="133"/>
      <c r="N1336" s="133"/>
      <c r="O1336" s="133"/>
      <c r="P1336" s="129"/>
      <c r="Z1336" s="74"/>
      <c r="AA1336" s="75"/>
      <c r="AB1336" s="75"/>
      <c r="AC1336" s="129"/>
      <c r="AD1336" s="134"/>
      <c r="AE1336" s="134"/>
      <c r="AF1336" s="134"/>
      <c r="AG1336" s="134"/>
      <c r="AH1336" s="134"/>
      <c r="AI1336" s="134"/>
      <c r="AJ1336" s="134"/>
      <c r="AK1336" s="134"/>
      <c r="AL1336" s="134"/>
      <c r="AM1336" s="134"/>
      <c r="AN1336" s="134"/>
      <c r="AO1336" s="134"/>
      <c r="AP1336" s="134"/>
      <c r="AQ1336" s="134"/>
      <c r="AR1336" s="134"/>
      <c r="AS1336" s="134"/>
      <c r="AT1336" s="134"/>
      <c r="AU1336" s="134"/>
      <c r="AV1336" s="134"/>
      <c r="AW1336" s="134"/>
      <c r="AX1336" s="134"/>
      <c r="AY1336" s="134"/>
      <c r="AZ1336" s="134"/>
      <c r="BA1336" s="134"/>
      <c r="BB1336" s="134"/>
      <c r="BC1336" s="134"/>
      <c r="BD1336" s="134"/>
      <c r="BE1336" s="134"/>
      <c r="BF1336" s="134"/>
      <c r="BG1336" s="134"/>
      <c r="BH1336" s="134"/>
      <c r="BI1336" s="134"/>
      <c r="BJ1336" s="134"/>
      <c r="BK1336" s="134"/>
      <c r="BL1336" s="134"/>
      <c r="BM1336" s="135"/>
      <c r="BN1336" s="136" t="n">
        <f aca="false">+MAX($D$3,DATOS_[[#This Row],[Fecha Inicio Sit. Contract.]])</f>
        <v>0</v>
      </c>
      <c r="BO1336" s="136" t="n">
        <f aca="false">+MIN($D$4,DATOS_[[#This Row],[Fecha Fin Sit. Contract.]])</f>
        <v>0</v>
      </c>
      <c r="BP1336" s="137" t="n">
        <f aca="false">+DATOS_[[#This Row],[% de jornada]]*IF(DATOS_[[#This Row],[% jornada reducida]]="",1,DATOS_[[#This Row],[% jornada reducida]])</f>
        <v>0</v>
      </c>
      <c r="BQ1336" s="137" t="n">
        <f aca="false">+(DATOS_[[#This Row],[F.fin.cal]]-DATOS_[[#This Row],[F.ini.cal]]+1)/($D$4-$D$3+1)</f>
        <v>1</v>
      </c>
      <c r="BR1336" s="137" t="str">
        <f aca="false">IF(OR(AND(DATOS_[[#This Row],[Fecha Fin Contrato]]&lt;$D$3,DATOS_[[#This Row],[Fecha Fin Contrato]]&lt;&gt;""),DATOS_[[#This Row],[Fecha de Contratación]]&gt;$D$4),"Fuera","Dentro")</f>
        <v>Dentro</v>
      </c>
      <c r="BS1336" s="137" t="str">
        <f aca="false" t="array" ref="BS1336:BS1336">IF(MAX(IF(DATOS_[id]=DATOS_[[#This Row],[id]],DATOS_[F.fin.cal]))=DATOS_[[#This Row],[F.fin.cal]],"Sí","NO")</f>
        <v>Sí</v>
      </c>
      <c r="BT1336" s="137" t="str">
        <f aca="false">IF(AND(DATOS_[[#This Row],[% normaliz]]&lt;&gt;1,DATOS_[[#This Row],[% anualiz]]=1),"Sí","NO")</f>
        <v>Sí</v>
      </c>
      <c r="BU1336" s="137" t="str">
        <f aca="false">IF(AND(DATOS_[[#This Row],[% normaliz]]=1,DATOS_[[#This Row],[% anualiz]]&lt;&gt;1),"Sí","NO")</f>
        <v>NO</v>
      </c>
      <c r="BV1336" s="137" t="str">
        <f aca="false">IF(AND(DATOS_[[#This Row],[% normaliz]]&lt;&gt;1,DATOS_[[#This Row],[% anualiz]]&lt;&gt;1),"Sí","NO")</f>
        <v>NO</v>
      </c>
      <c r="BW1336" s="137" t="str">
        <f aca="false">+IF(DATOS_[[#This Row],[% normaliz]]*DATOS_[[#This Row],[% anualiz]]=1,"NO","Sí")</f>
        <v>Sí</v>
      </c>
      <c r="BX1336" s="138" t="e">
        <f aca="false">(DATOS_[[#This Row],[S.BASE]]*(1/DATOS_[[#This Row],[% normaliz]])*(1/DATOS_[[#This Row],[% anualiz]]))*IF(DATOS_[[#This Row],[Check Equiparado]]="Sí",1,0)</f>
        <v>#DIV/0!</v>
      </c>
      <c r="BY1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6" s="138" t="e">
        <f aca="false">+DATOS_[[#This Row],[SALARIO BASE Eq]]+DATOS_[[#This Row],[Tot COMPL.SAL Eq]]</f>
        <v>#DIV/0!</v>
      </c>
      <c r="CA1336" s="138" t="e">
        <f aca="false" t="array" ref="CA1336:CA1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6" s="138" t="e">
        <f aca="false">+DATOS_[[#This Row],[TOTAL SALARIO Eq]]+DATOS_[[#This Row],[Tot Extrasalarial Eq]]</f>
        <v>#DIV/0!</v>
      </c>
      <c r="CC1336" s="139" t="n">
        <f aca="false">DATOS_[[#This Row],[S.BASE]]</f>
        <v>0</v>
      </c>
      <c r="CD1336" s="139" t="n">
        <f aca="false">+SUM(DATOS_[[#This Row],[Conc.Sal.01]:[Conc.Sal.30]])</f>
        <v>0</v>
      </c>
      <c r="CE1336" s="139" t="n">
        <f aca="false">+DATOS_[[#This Row],[SALARIO BASE Ef]]+DATOS_[[#This Row],[Tot COMPL.SAL Ef]]</f>
        <v>0</v>
      </c>
      <c r="CF1336" s="139" t="n">
        <f aca="false">+SUM(DATOS_[[#This Row],[C.Extra.01]:[C.Extra.05]])</f>
        <v>0</v>
      </c>
      <c r="CG1336" s="139" t="n">
        <f aca="false">+DATOS_[[#This Row],[TOTAL SALARIO Ef]]+DATOS_[[#This Row],[Tot Extrasalarial Ef]]</f>
        <v>0</v>
      </c>
      <c r="CH1336" s="140" t="n">
        <f aca="false">MIN(IF(DATOS_[[#This Row],[Fecha Fin Contrato]]="",$D$4,DATOS_[[#This Row],[Fecha Fin Contrato]]),$D$4)-MAX(DATOS_[[#This Row],[Fecha de Contratación]],$D$3)+1</f>
        <v>1</v>
      </c>
      <c r="CI1336" s="141" t="str">
        <f aca="false">IF(COUNTIFS(DATOS_[id],DATOS_[[#This Row],[id]])&gt;1,DATOS_[[#This Row],[id]],"")</f>
        <v/>
      </c>
      <c r="CJ1336" s="141" t="n">
        <f aca="false">(Inicio!$G$10-DATOS_[[#This Row],[Fecha Nacimiento]])/365.25</f>
        <v>0</v>
      </c>
      <c r="CK1336" s="141" t="n">
        <f aca="false">(Inicio!$G$10-DATOS_[[#This Row],[Fecha de Antigüedad]])/365.25</f>
        <v>0</v>
      </c>
      <c r="CL1336" s="141" t="e">
        <f aca="false">+VLOOKUP(DATOS_[[#This Row],[Clave de Contrato]],TblTiposContrato13[],3,0)</f>
        <v>#N/A</v>
      </c>
      <c r="CM1336" s="141" t="e">
        <f aca="false">+VLOOKUP(DATOS_[[#This Row],[Clave de Contrato]],TblTiposContrato13[],4,0)</f>
        <v>#N/A</v>
      </c>
      <c r="CN1336" s="141" t="str">
        <f aca="false">VLOOKUP(DATOS_[[#This Row],[Edad]],CONTRATOS!TblRngEdad,2,1)</f>
        <v>20  o menos</v>
      </c>
      <c r="CO1336" s="141" t="str">
        <f aca="false">VLOOKUP(DATOS_[[#This Row],[Antigüedad]],TblRngAntg14[],2,1)</f>
        <v>0 a 1 años</v>
      </c>
    </row>
    <row r="1337" customFormat="false" ht="13.8" hidden="false" customHeight="false" outlineLevel="0" collapsed="false">
      <c r="D1337" s="128"/>
      <c r="E1337" s="129"/>
      <c r="F1337" s="129"/>
      <c r="G1337" s="129"/>
      <c r="H1337" s="130"/>
      <c r="I1337" s="131"/>
      <c r="J1337" s="128"/>
      <c r="K1337" s="132"/>
      <c r="L1337" s="132"/>
      <c r="M1337" s="133"/>
      <c r="N1337" s="133"/>
      <c r="O1337" s="133"/>
      <c r="P1337" s="129"/>
      <c r="Z1337" s="74"/>
      <c r="AA1337" s="75"/>
      <c r="AB1337" s="75"/>
      <c r="AC1337" s="129"/>
      <c r="AD1337" s="134"/>
      <c r="AE1337" s="134"/>
      <c r="AF1337" s="134"/>
      <c r="AG1337" s="134"/>
      <c r="AH1337" s="134"/>
      <c r="AI1337" s="134"/>
      <c r="AJ1337" s="134"/>
      <c r="AK1337" s="134"/>
      <c r="AL1337" s="134"/>
      <c r="AM1337" s="134"/>
      <c r="AN1337" s="134"/>
      <c r="AO1337" s="134"/>
      <c r="AP1337" s="134"/>
      <c r="AQ1337" s="134"/>
      <c r="AR1337" s="134"/>
      <c r="AS1337" s="134"/>
      <c r="AT1337" s="134"/>
      <c r="AU1337" s="134"/>
      <c r="AV1337" s="134"/>
      <c r="AW1337" s="134"/>
      <c r="AX1337" s="134"/>
      <c r="AY1337" s="134"/>
      <c r="AZ1337" s="134"/>
      <c r="BA1337" s="134"/>
      <c r="BB1337" s="134"/>
      <c r="BC1337" s="134"/>
      <c r="BD1337" s="134"/>
      <c r="BE1337" s="134"/>
      <c r="BF1337" s="134"/>
      <c r="BG1337" s="134"/>
      <c r="BH1337" s="134"/>
      <c r="BI1337" s="134"/>
      <c r="BJ1337" s="134"/>
      <c r="BK1337" s="134"/>
      <c r="BL1337" s="134"/>
      <c r="BM1337" s="135"/>
      <c r="BN1337" s="136" t="n">
        <f aca="false">+MAX($D$3,DATOS_[[#This Row],[Fecha Inicio Sit. Contract.]])</f>
        <v>0</v>
      </c>
      <c r="BO1337" s="136" t="n">
        <f aca="false">+MIN($D$4,DATOS_[[#This Row],[Fecha Fin Sit. Contract.]])</f>
        <v>0</v>
      </c>
      <c r="BP1337" s="137" t="n">
        <f aca="false">+DATOS_[[#This Row],[% de jornada]]*IF(DATOS_[[#This Row],[% jornada reducida]]="",1,DATOS_[[#This Row],[% jornada reducida]])</f>
        <v>0</v>
      </c>
      <c r="BQ1337" s="137" t="n">
        <f aca="false">+(DATOS_[[#This Row],[F.fin.cal]]-DATOS_[[#This Row],[F.ini.cal]]+1)/($D$4-$D$3+1)</f>
        <v>1</v>
      </c>
      <c r="BR1337" s="137" t="str">
        <f aca="false">IF(OR(AND(DATOS_[[#This Row],[Fecha Fin Contrato]]&lt;$D$3,DATOS_[[#This Row],[Fecha Fin Contrato]]&lt;&gt;""),DATOS_[[#This Row],[Fecha de Contratación]]&gt;$D$4),"Fuera","Dentro")</f>
        <v>Dentro</v>
      </c>
      <c r="BS1337" s="137" t="str">
        <f aca="false" t="array" ref="BS1337:BS1337">IF(MAX(IF(DATOS_[id]=DATOS_[[#This Row],[id]],DATOS_[F.fin.cal]))=DATOS_[[#This Row],[F.fin.cal]],"Sí","NO")</f>
        <v>Sí</v>
      </c>
      <c r="BT1337" s="137" t="str">
        <f aca="false">IF(AND(DATOS_[[#This Row],[% normaliz]]&lt;&gt;1,DATOS_[[#This Row],[% anualiz]]=1),"Sí","NO")</f>
        <v>Sí</v>
      </c>
      <c r="BU1337" s="137" t="str">
        <f aca="false">IF(AND(DATOS_[[#This Row],[% normaliz]]=1,DATOS_[[#This Row],[% anualiz]]&lt;&gt;1),"Sí","NO")</f>
        <v>NO</v>
      </c>
      <c r="BV1337" s="137" t="str">
        <f aca="false">IF(AND(DATOS_[[#This Row],[% normaliz]]&lt;&gt;1,DATOS_[[#This Row],[% anualiz]]&lt;&gt;1),"Sí","NO")</f>
        <v>NO</v>
      </c>
      <c r="BW1337" s="137" t="str">
        <f aca="false">+IF(DATOS_[[#This Row],[% normaliz]]*DATOS_[[#This Row],[% anualiz]]=1,"NO","Sí")</f>
        <v>Sí</v>
      </c>
      <c r="BX1337" s="138" t="e">
        <f aca="false">(DATOS_[[#This Row],[S.BASE]]*(1/DATOS_[[#This Row],[% normaliz]])*(1/DATOS_[[#This Row],[% anualiz]]))*IF(DATOS_[[#This Row],[Check Equiparado]]="Sí",1,0)</f>
        <v>#DIV/0!</v>
      </c>
      <c r="BY1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7" s="138" t="e">
        <f aca="false">+DATOS_[[#This Row],[SALARIO BASE Eq]]+DATOS_[[#This Row],[Tot COMPL.SAL Eq]]</f>
        <v>#DIV/0!</v>
      </c>
      <c r="CA1337" s="138" t="e">
        <f aca="false" t="array" ref="CA1337:CA1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7" s="138" t="e">
        <f aca="false">+DATOS_[[#This Row],[TOTAL SALARIO Eq]]+DATOS_[[#This Row],[Tot Extrasalarial Eq]]</f>
        <v>#DIV/0!</v>
      </c>
      <c r="CC1337" s="139" t="n">
        <f aca="false">DATOS_[[#This Row],[S.BASE]]</f>
        <v>0</v>
      </c>
      <c r="CD1337" s="139" t="n">
        <f aca="false">+SUM(DATOS_[[#This Row],[Conc.Sal.01]:[Conc.Sal.30]])</f>
        <v>0</v>
      </c>
      <c r="CE1337" s="139" t="n">
        <f aca="false">+DATOS_[[#This Row],[SALARIO BASE Ef]]+DATOS_[[#This Row],[Tot COMPL.SAL Ef]]</f>
        <v>0</v>
      </c>
      <c r="CF1337" s="139" t="n">
        <f aca="false">+SUM(DATOS_[[#This Row],[C.Extra.01]:[C.Extra.05]])</f>
        <v>0</v>
      </c>
      <c r="CG1337" s="139" t="n">
        <f aca="false">+DATOS_[[#This Row],[TOTAL SALARIO Ef]]+DATOS_[[#This Row],[Tot Extrasalarial Ef]]</f>
        <v>0</v>
      </c>
      <c r="CH1337" s="140" t="n">
        <f aca="false">MIN(IF(DATOS_[[#This Row],[Fecha Fin Contrato]]="",$D$4,DATOS_[[#This Row],[Fecha Fin Contrato]]),$D$4)-MAX(DATOS_[[#This Row],[Fecha de Contratación]],$D$3)+1</f>
        <v>1</v>
      </c>
      <c r="CI1337" s="141" t="str">
        <f aca="false">IF(COUNTIFS(DATOS_[id],DATOS_[[#This Row],[id]])&gt;1,DATOS_[[#This Row],[id]],"")</f>
        <v/>
      </c>
      <c r="CJ1337" s="141" t="n">
        <f aca="false">(Inicio!$G$10-DATOS_[[#This Row],[Fecha Nacimiento]])/365.25</f>
        <v>0</v>
      </c>
      <c r="CK1337" s="141" t="n">
        <f aca="false">(Inicio!$G$10-DATOS_[[#This Row],[Fecha de Antigüedad]])/365.25</f>
        <v>0</v>
      </c>
      <c r="CL1337" s="141" t="e">
        <f aca="false">+VLOOKUP(DATOS_[[#This Row],[Clave de Contrato]],TblTiposContrato13[],3,0)</f>
        <v>#N/A</v>
      </c>
      <c r="CM1337" s="141" t="e">
        <f aca="false">+VLOOKUP(DATOS_[[#This Row],[Clave de Contrato]],TblTiposContrato13[],4,0)</f>
        <v>#N/A</v>
      </c>
      <c r="CN1337" s="141" t="str">
        <f aca="false">VLOOKUP(DATOS_[[#This Row],[Edad]],CONTRATOS!TblRngEdad,2,1)</f>
        <v>20  o menos</v>
      </c>
      <c r="CO1337" s="141" t="str">
        <f aca="false">VLOOKUP(DATOS_[[#This Row],[Antigüedad]],TblRngAntg14[],2,1)</f>
        <v>0 a 1 años</v>
      </c>
    </row>
    <row r="1338" customFormat="false" ht="13.8" hidden="false" customHeight="false" outlineLevel="0" collapsed="false">
      <c r="D1338" s="128"/>
      <c r="E1338" s="129"/>
      <c r="F1338" s="129"/>
      <c r="G1338" s="129"/>
      <c r="H1338" s="130"/>
      <c r="I1338" s="131"/>
      <c r="J1338" s="128"/>
      <c r="K1338" s="132"/>
      <c r="L1338" s="132"/>
      <c r="M1338" s="133"/>
      <c r="N1338" s="133"/>
      <c r="O1338" s="133"/>
      <c r="P1338" s="129"/>
      <c r="Z1338" s="74"/>
      <c r="AA1338" s="75"/>
      <c r="AB1338" s="75"/>
      <c r="AC1338" s="129"/>
      <c r="AD1338" s="134"/>
      <c r="AE1338" s="134"/>
      <c r="AF1338" s="134"/>
      <c r="AG1338" s="134"/>
      <c r="AH1338" s="134"/>
      <c r="AI1338" s="134"/>
      <c r="AJ1338" s="134"/>
      <c r="AK1338" s="134"/>
      <c r="AL1338" s="134"/>
      <c r="AM1338" s="134"/>
      <c r="AN1338" s="134"/>
      <c r="AO1338" s="134"/>
      <c r="AP1338" s="134"/>
      <c r="AQ1338" s="134"/>
      <c r="AR1338" s="134"/>
      <c r="AS1338" s="134"/>
      <c r="AT1338" s="134"/>
      <c r="AU1338" s="134"/>
      <c r="AV1338" s="134"/>
      <c r="AW1338" s="134"/>
      <c r="AX1338" s="134"/>
      <c r="AY1338" s="134"/>
      <c r="AZ1338" s="134"/>
      <c r="BA1338" s="134"/>
      <c r="BB1338" s="134"/>
      <c r="BC1338" s="134"/>
      <c r="BD1338" s="134"/>
      <c r="BE1338" s="134"/>
      <c r="BF1338" s="134"/>
      <c r="BG1338" s="134"/>
      <c r="BH1338" s="134"/>
      <c r="BI1338" s="134"/>
      <c r="BJ1338" s="134"/>
      <c r="BK1338" s="134"/>
      <c r="BL1338" s="134"/>
      <c r="BM1338" s="135"/>
      <c r="BN1338" s="136" t="n">
        <f aca="false">+MAX($D$3,DATOS_[[#This Row],[Fecha Inicio Sit. Contract.]])</f>
        <v>0</v>
      </c>
      <c r="BO1338" s="136" t="n">
        <f aca="false">+MIN($D$4,DATOS_[[#This Row],[Fecha Fin Sit. Contract.]])</f>
        <v>0</v>
      </c>
      <c r="BP1338" s="137" t="n">
        <f aca="false">+DATOS_[[#This Row],[% de jornada]]*IF(DATOS_[[#This Row],[% jornada reducida]]="",1,DATOS_[[#This Row],[% jornada reducida]])</f>
        <v>0</v>
      </c>
      <c r="BQ1338" s="137" t="n">
        <f aca="false">+(DATOS_[[#This Row],[F.fin.cal]]-DATOS_[[#This Row],[F.ini.cal]]+1)/($D$4-$D$3+1)</f>
        <v>1</v>
      </c>
      <c r="BR1338" s="137" t="str">
        <f aca="false">IF(OR(AND(DATOS_[[#This Row],[Fecha Fin Contrato]]&lt;$D$3,DATOS_[[#This Row],[Fecha Fin Contrato]]&lt;&gt;""),DATOS_[[#This Row],[Fecha de Contratación]]&gt;$D$4),"Fuera","Dentro")</f>
        <v>Dentro</v>
      </c>
      <c r="BS1338" s="137" t="str">
        <f aca="false" t="array" ref="BS1338:BS1338">IF(MAX(IF(DATOS_[id]=DATOS_[[#This Row],[id]],DATOS_[F.fin.cal]))=DATOS_[[#This Row],[F.fin.cal]],"Sí","NO")</f>
        <v>Sí</v>
      </c>
      <c r="BT1338" s="137" t="str">
        <f aca="false">IF(AND(DATOS_[[#This Row],[% normaliz]]&lt;&gt;1,DATOS_[[#This Row],[% anualiz]]=1),"Sí","NO")</f>
        <v>Sí</v>
      </c>
      <c r="BU1338" s="137" t="str">
        <f aca="false">IF(AND(DATOS_[[#This Row],[% normaliz]]=1,DATOS_[[#This Row],[% anualiz]]&lt;&gt;1),"Sí","NO")</f>
        <v>NO</v>
      </c>
      <c r="BV1338" s="137" t="str">
        <f aca="false">IF(AND(DATOS_[[#This Row],[% normaliz]]&lt;&gt;1,DATOS_[[#This Row],[% anualiz]]&lt;&gt;1),"Sí","NO")</f>
        <v>NO</v>
      </c>
      <c r="BW1338" s="137" t="str">
        <f aca="false">+IF(DATOS_[[#This Row],[% normaliz]]*DATOS_[[#This Row],[% anualiz]]=1,"NO","Sí")</f>
        <v>Sí</v>
      </c>
      <c r="BX1338" s="138" t="e">
        <f aca="false">(DATOS_[[#This Row],[S.BASE]]*(1/DATOS_[[#This Row],[% normaliz]])*(1/DATOS_[[#This Row],[% anualiz]]))*IF(DATOS_[[#This Row],[Check Equiparado]]="Sí",1,0)</f>
        <v>#DIV/0!</v>
      </c>
      <c r="BY1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8" s="138" t="e">
        <f aca="false">+DATOS_[[#This Row],[SALARIO BASE Eq]]+DATOS_[[#This Row],[Tot COMPL.SAL Eq]]</f>
        <v>#DIV/0!</v>
      </c>
      <c r="CA1338" s="138" t="e">
        <f aca="false" t="array" ref="CA1338:CA1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8" s="138" t="e">
        <f aca="false">+DATOS_[[#This Row],[TOTAL SALARIO Eq]]+DATOS_[[#This Row],[Tot Extrasalarial Eq]]</f>
        <v>#DIV/0!</v>
      </c>
      <c r="CC1338" s="139" t="n">
        <f aca="false">DATOS_[[#This Row],[S.BASE]]</f>
        <v>0</v>
      </c>
      <c r="CD1338" s="139" t="n">
        <f aca="false">+SUM(DATOS_[[#This Row],[Conc.Sal.01]:[Conc.Sal.30]])</f>
        <v>0</v>
      </c>
      <c r="CE1338" s="139" t="n">
        <f aca="false">+DATOS_[[#This Row],[SALARIO BASE Ef]]+DATOS_[[#This Row],[Tot COMPL.SAL Ef]]</f>
        <v>0</v>
      </c>
      <c r="CF1338" s="139" t="n">
        <f aca="false">+SUM(DATOS_[[#This Row],[C.Extra.01]:[C.Extra.05]])</f>
        <v>0</v>
      </c>
      <c r="CG1338" s="139" t="n">
        <f aca="false">+DATOS_[[#This Row],[TOTAL SALARIO Ef]]+DATOS_[[#This Row],[Tot Extrasalarial Ef]]</f>
        <v>0</v>
      </c>
      <c r="CH1338" s="140" t="n">
        <f aca="false">MIN(IF(DATOS_[[#This Row],[Fecha Fin Contrato]]="",$D$4,DATOS_[[#This Row],[Fecha Fin Contrato]]),$D$4)-MAX(DATOS_[[#This Row],[Fecha de Contratación]],$D$3)+1</f>
        <v>1</v>
      </c>
      <c r="CI1338" s="141" t="str">
        <f aca="false">IF(COUNTIFS(DATOS_[id],DATOS_[[#This Row],[id]])&gt;1,DATOS_[[#This Row],[id]],"")</f>
        <v/>
      </c>
      <c r="CJ1338" s="141" t="n">
        <f aca="false">(Inicio!$G$10-DATOS_[[#This Row],[Fecha Nacimiento]])/365.25</f>
        <v>0</v>
      </c>
      <c r="CK1338" s="141" t="n">
        <f aca="false">(Inicio!$G$10-DATOS_[[#This Row],[Fecha de Antigüedad]])/365.25</f>
        <v>0</v>
      </c>
      <c r="CL1338" s="141" t="e">
        <f aca="false">+VLOOKUP(DATOS_[[#This Row],[Clave de Contrato]],TblTiposContrato13[],3,0)</f>
        <v>#N/A</v>
      </c>
      <c r="CM1338" s="141" t="e">
        <f aca="false">+VLOOKUP(DATOS_[[#This Row],[Clave de Contrato]],TblTiposContrato13[],4,0)</f>
        <v>#N/A</v>
      </c>
      <c r="CN1338" s="141" t="str">
        <f aca="false">VLOOKUP(DATOS_[[#This Row],[Edad]],CONTRATOS!TblRngEdad,2,1)</f>
        <v>20  o menos</v>
      </c>
      <c r="CO1338" s="141" t="str">
        <f aca="false">VLOOKUP(DATOS_[[#This Row],[Antigüedad]],TblRngAntg14[],2,1)</f>
        <v>0 a 1 años</v>
      </c>
    </row>
    <row r="1339" customFormat="false" ht="13.8" hidden="false" customHeight="false" outlineLevel="0" collapsed="false">
      <c r="D1339" s="128"/>
      <c r="E1339" s="129"/>
      <c r="F1339" s="129"/>
      <c r="G1339" s="129"/>
      <c r="H1339" s="130"/>
      <c r="I1339" s="131"/>
      <c r="J1339" s="128"/>
      <c r="K1339" s="132"/>
      <c r="L1339" s="132"/>
      <c r="M1339" s="133"/>
      <c r="N1339" s="133"/>
      <c r="O1339" s="133"/>
      <c r="P1339" s="129"/>
      <c r="Z1339" s="74"/>
      <c r="AA1339" s="75"/>
      <c r="AB1339" s="75"/>
      <c r="AC1339" s="129"/>
      <c r="AD1339" s="134"/>
      <c r="AE1339" s="134"/>
      <c r="AF1339" s="134"/>
      <c r="AG1339" s="134"/>
      <c r="AH1339" s="134"/>
      <c r="AI1339" s="134"/>
      <c r="AJ1339" s="134"/>
      <c r="AK1339" s="134"/>
      <c r="AL1339" s="134"/>
      <c r="AM1339" s="134"/>
      <c r="AN1339" s="134"/>
      <c r="AO1339" s="134"/>
      <c r="AP1339" s="134"/>
      <c r="AQ1339" s="134"/>
      <c r="AR1339" s="134"/>
      <c r="AS1339" s="134"/>
      <c r="AT1339" s="134"/>
      <c r="AU1339" s="134"/>
      <c r="AV1339" s="134"/>
      <c r="AW1339" s="134"/>
      <c r="AX1339" s="134"/>
      <c r="AY1339" s="134"/>
      <c r="AZ1339" s="134"/>
      <c r="BA1339" s="134"/>
      <c r="BB1339" s="134"/>
      <c r="BC1339" s="134"/>
      <c r="BD1339" s="134"/>
      <c r="BE1339" s="134"/>
      <c r="BF1339" s="134"/>
      <c r="BG1339" s="134"/>
      <c r="BH1339" s="134"/>
      <c r="BI1339" s="134"/>
      <c r="BJ1339" s="134"/>
      <c r="BK1339" s="134"/>
      <c r="BL1339" s="134"/>
      <c r="BM1339" s="135"/>
      <c r="BN1339" s="136" t="n">
        <f aca="false">+MAX($D$3,DATOS_[[#This Row],[Fecha Inicio Sit. Contract.]])</f>
        <v>0</v>
      </c>
      <c r="BO1339" s="136" t="n">
        <f aca="false">+MIN($D$4,DATOS_[[#This Row],[Fecha Fin Sit. Contract.]])</f>
        <v>0</v>
      </c>
      <c r="BP1339" s="137" t="n">
        <f aca="false">+DATOS_[[#This Row],[% de jornada]]*IF(DATOS_[[#This Row],[% jornada reducida]]="",1,DATOS_[[#This Row],[% jornada reducida]])</f>
        <v>0</v>
      </c>
      <c r="BQ1339" s="137" t="n">
        <f aca="false">+(DATOS_[[#This Row],[F.fin.cal]]-DATOS_[[#This Row],[F.ini.cal]]+1)/($D$4-$D$3+1)</f>
        <v>1</v>
      </c>
      <c r="BR1339" s="137" t="str">
        <f aca="false">IF(OR(AND(DATOS_[[#This Row],[Fecha Fin Contrato]]&lt;$D$3,DATOS_[[#This Row],[Fecha Fin Contrato]]&lt;&gt;""),DATOS_[[#This Row],[Fecha de Contratación]]&gt;$D$4),"Fuera","Dentro")</f>
        <v>Dentro</v>
      </c>
      <c r="BS1339" s="137" t="str">
        <f aca="false" t="array" ref="BS1339:BS1339">IF(MAX(IF(DATOS_[id]=DATOS_[[#This Row],[id]],DATOS_[F.fin.cal]))=DATOS_[[#This Row],[F.fin.cal]],"Sí","NO")</f>
        <v>Sí</v>
      </c>
      <c r="BT1339" s="137" t="str">
        <f aca="false">IF(AND(DATOS_[[#This Row],[% normaliz]]&lt;&gt;1,DATOS_[[#This Row],[% anualiz]]=1),"Sí","NO")</f>
        <v>Sí</v>
      </c>
      <c r="BU1339" s="137" t="str">
        <f aca="false">IF(AND(DATOS_[[#This Row],[% normaliz]]=1,DATOS_[[#This Row],[% anualiz]]&lt;&gt;1),"Sí","NO")</f>
        <v>NO</v>
      </c>
      <c r="BV1339" s="137" t="str">
        <f aca="false">IF(AND(DATOS_[[#This Row],[% normaliz]]&lt;&gt;1,DATOS_[[#This Row],[% anualiz]]&lt;&gt;1),"Sí","NO")</f>
        <v>NO</v>
      </c>
      <c r="BW1339" s="137" t="str">
        <f aca="false">+IF(DATOS_[[#This Row],[% normaliz]]*DATOS_[[#This Row],[% anualiz]]=1,"NO","Sí")</f>
        <v>Sí</v>
      </c>
      <c r="BX1339" s="138" t="e">
        <f aca="false">(DATOS_[[#This Row],[S.BASE]]*(1/DATOS_[[#This Row],[% normaliz]])*(1/DATOS_[[#This Row],[% anualiz]]))*IF(DATOS_[[#This Row],[Check Equiparado]]="Sí",1,0)</f>
        <v>#DIV/0!</v>
      </c>
      <c r="BY1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9" s="138" t="e">
        <f aca="false">+DATOS_[[#This Row],[SALARIO BASE Eq]]+DATOS_[[#This Row],[Tot COMPL.SAL Eq]]</f>
        <v>#DIV/0!</v>
      </c>
      <c r="CA1339" s="138" t="e">
        <f aca="false" t="array" ref="CA1339:CA1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9" s="138" t="e">
        <f aca="false">+DATOS_[[#This Row],[TOTAL SALARIO Eq]]+DATOS_[[#This Row],[Tot Extrasalarial Eq]]</f>
        <v>#DIV/0!</v>
      </c>
      <c r="CC1339" s="139" t="n">
        <f aca="false">DATOS_[[#This Row],[S.BASE]]</f>
        <v>0</v>
      </c>
      <c r="CD1339" s="139" t="n">
        <f aca="false">+SUM(DATOS_[[#This Row],[Conc.Sal.01]:[Conc.Sal.30]])</f>
        <v>0</v>
      </c>
      <c r="CE1339" s="139" t="n">
        <f aca="false">+DATOS_[[#This Row],[SALARIO BASE Ef]]+DATOS_[[#This Row],[Tot COMPL.SAL Ef]]</f>
        <v>0</v>
      </c>
      <c r="CF1339" s="139" t="n">
        <f aca="false">+SUM(DATOS_[[#This Row],[C.Extra.01]:[C.Extra.05]])</f>
        <v>0</v>
      </c>
      <c r="CG1339" s="139" t="n">
        <f aca="false">+DATOS_[[#This Row],[TOTAL SALARIO Ef]]+DATOS_[[#This Row],[Tot Extrasalarial Ef]]</f>
        <v>0</v>
      </c>
      <c r="CH1339" s="140" t="n">
        <f aca="false">MIN(IF(DATOS_[[#This Row],[Fecha Fin Contrato]]="",$D$4,DATOS_[[#This Row],[Fecha Fin Contrato]]),$D$4)-MAX(DATOS_[[#This Row],[Fecha de Contratación]],$D$3)+1</f>
        <v>1</v>
      </c>
      <c r="CI1339" s="141" t="str">
        <f aca="false">IF(COUNTIFS(DATOS_[id],DATOS_[[#This Row],[id]])&gt;1,DATOS_[[#This Row],[id]],"")</f>
        <v/>
      </c>
      <c r="CJ1339" s="141" t="n">
        <f aca="false">(Inicio!$G$10-DATOS_[[#This Row],[Fecha Nacimiento]])/365.25</f>
        <v>0</v>
      </c>
      <c r="CK1339" s="141" t="n">
        <f aca="false">(Inicio!$G$10-DATOS_[[#This Row],[Fecha de Antigüedad]])/365.25</f>
        <v>0</v>
      </c>
      <c r="CL1339" s="141" t="e">
        <f aca="false">+VLOOKUP(DATOS_[[#This Row],[Clave de Contrato]],TblTiposContrato13[],3,0)</f>
        <v>#N/A</v>
      </c>
      <c r="CM1339" s="141" t="e">
        <f aca="false">+VLOOKUP(DATOS_[[#This Row],[Clave de Contrato]],TblTiposContrato13[],4,0)</f>
        <v>#N/A</v>
      </c>
      <c r="CN1339" s="141" t="str">
        <f aca="false">VLOOKUP(DATOS_[[#This Row],[Edad]],CONTRATOS!TblRngEdad,2,1)</f>
        <v>20  o menos</v>
      </c>
      <c r="CO1339" s="141" t="str">
        <f aca="false">VLOOKUP(DATOS_[[#This Row],[Antigüedad]],TblRngAntg14[],2,1)</f>
        <v>0 a 1 años</v>
      </c>
    </row>
    <row r="1340" customFormat="false" ht="13.8" hidden="false" customHeight="false" outlineLevel="0" collapsed="false">
      <c r="D1340" s="128"/>
      <c r="E1340" s="129"/>
      <c r="F1340" s="129"/>
      <c r="G1340" s="129"/>
      <c r="H1340" s="130"/>
      <c r="I1340" s="131"/>
      <c r="J1340" s="128"/>
      <c r="K1340" s="132"/>
      <c r="L1340" s="132"/>
      <c r="M1340" s="133"/>
      <c r="N1340" s="133"/>
      <c r="O1340" s="133"/>
      <c r="P1340" s="129"/>
      <c r="Z1340" s="74"/>
      <c r="AA1340" s="75"/>
      <c r="AB1340" s="75"/>
      <c r="AC1340" s="129"/>
      <c r="AD1340" s="134"/>
      <c r="AE1340" s="134"/>
      <c r="AF1340" s="134"/>
      <c r="AG1340" s="134"/>
      <c r="AH1340" s="134"/>
      <c r="AI1340" s="134"/>
      <c r="AJ1340" s="134"/>
      <c r="AK1340" s="134"/>
      <c r="AL1340" s="134"/>
      <c r="AM1340" s="134"/>
      <c r="AN1340" s="134"/>
      <c r="AO1340" s="134"/>
      <c r="AP1340" s="134"/>
      <c r="AQ1340" s="134"/>
      <c r="AR1340" s="134"/>
      <c r="AS1340" s="134"/>
      <c r="AT1340" s="134"/>
      <c r="AU1340" s="134"/>
      <c r="AV1340" s="134"/>
      <c r="AW1340" s="134"/>
      <c r="AX1340" s="134"/>
      <c r="AY1340" s="134"/>
      <c r="AZ1340" s="134"/>
      <c r="BA1340" s="134"/>
      <c r="BB1340" s="134"/>
      <c r="BC1340" s="134"/>
      <c r="BD1340" s="134"/>
      <c r="BE1340" s="134"/>
      <c r="BF1340" s="134"/>
      <c r="BG1340" s="134"/>
      <c r="BH1340" s="134"/>
      <c r="BI1340" s="134"/>
      <c r="BJ1340" s="134"/>
      <c r="BK1340" s="134"/>
      <c r="BL1340" s="134"/>
      <c r="BM1340" s="135"/>
      <c r="BN1340" s="136" t="n">
        <f aca="false">+MAX($D$3,DATOS_[[#This Row],[Fecha Inicio Sit. Contract.]])</f>
        <v>0</v>
      </c>
      <c r="BO1340" s="136" t="n">
        <f aca="false">+MIN($D$4,DATOS_[[#This Row],[Fecha Fin Sit. Contract.]])</f>
        <v>0</v>
      </c>
      <c r="BP1340" s="137" t="n">
        <f aca="false">+DATOS_[[#This Row],[% de jornada]]*IF(DATOS_[[#This Row],[% jornada reducida]]="",1,DATOS_[[#This Row],[% jornada reducida]])</f>
        <v>0</v>
      </c>
      <c r="BQ1340" s="137" t="n">
        <f aca="false">+(DATOS_[[#This Row],[F.fin.cal]]-DATOS_[[#This Row],[F.ini.cal]]+1)/($D$4-$D$3+1)</f>
        <v>1</v>
      </c>
      <c r="BR1340" s="137" t="str">
        <f aca="false">IF(OR(AND(DATOS_[[#This Row],[Fecha Fin Contrato]]&lt;$D$3,DATOS_[[#This Row],[Fecha Fin Contrato]]&lt;&gt;""),DATOS_[[#This Row],[Fecha de Contratación]]&gt;$D$4),"Fuera","Dentro")</f>
        <v>Dentro</v>
      </c>
      <c r="BS1340" s="137" t="str">
        <f aca="false" t="array" ref="BS1340:BS1340">IF(MAX(IF(DATOS_[id]=DATOS_[[#This Row],[id]],DATOS_[F.fin.cal]))=DATOS_[[#This Row],[F.fin.cal]],"Sí","NO")</f>
        <v>Sí</v>
      </c>
      <c r="BT1340" s="137" t="str">
        <f aca="false">IF(AND(DATOS_[[#This Row],[% normaliz]]&lt;&gt;1,DATOS_[[#This Row],[% anualiz]]=1),"Sí","NO")</f>
        <v>Sí</v>
      </c>
      <c r="BU1340" s="137" t="str">
        <f aca="false">IF(AND(DATOS_[[#This Row],[% normaliz]]=1,DATOS_[[#This Row],[% anualiz]]&lt;&gt;1),"Sí","NO")</f>
        <v>NO</v>
      </c>
      <c r="BV1340" s="137" t="str">
        <f aca="false">IF(AND(DATOS_[[#This Row],[% normaliz]]&lt;&gt;1,DATOS_[[#This Row],[% anualiz]]&lt;&gt;1),"Sí","NO")</f>
        <v>NO</v>
      </c>
      <c r="BW1340" s="137" t="str">
        <f aca="false">+IF(DATOS_[[#This Row],[% normaliz]]*DATOS_[[#This Row],[% anualiz]]=1,"NO","Sí")</f>
        <v>Sí</v>
      </c>
      <c r="BX1340" s="138" t="e">
        <f aca="false">(DATOS_[[#This Row],[S.BASE]]*(1/DATOS_[[#This Row],[% normaliz]])*(1/DATOS_[[#This Row],[% anualiz]]))*IF(DATOS_[[#This Row],[Check Equiparado]]="Sí",1,0)</f>
        <v>#DIV/0!</v>
      </c>
      <c r="BY1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0" s="138" t="e">
        <f aca="false">+DATOS_[[#This Row],[SALARIO BASE Eq]]+DATOS_[[#This Row],[Tot COMPL.SAL Eq]]</f>
        <v>#DIV/0!</v>
      </c>
      <c r="CA1340" s="138" t="e">
        <f aca="false" t="array" ref="CA1340:CA1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0" s="138" t="e">
        <f aca="false">+DATOS_[[#This Row],[TOTAL SALARIO Eq]]+DATOS_[[#This Row],[Tot Extrasalarial Eq]]</f>
        <v>#DIV/0!</v>
      </c>
      <c r="CC1340" s="139" t="n">
        <f aca="false">DATOS_[[#This Row],[S.BASE]]</f>
        <v>0</v>
      </c>
      <c r="CD1340" s="139" t="n">
        <f aca="false">+SUM(DATOS_[[#This Row],[Conc.Sal.01]:[Conc.Sal.30]])</f>
        <v>0</v>
      </c>
      <c r="CE1340" s="139" t="n">
        <f aca="false">+DATOS_[[#This Row],[SALARIO BASE Ef]]+DATOS_[[#This Row],[Tot COMPL.SAL Ef]]</f>
        <v>0</v>
      </c>
      <c r="CF1340" s="139" t="n">
        <f aca="false">+SUM(DATOS_[[#This Row],[C.Extra.01]:[C.Extra.05]])</f>
        <v>0</v>
      </c>
      <c r="CG1340" s="139" t="n">
        <f aca="false">+DATOS_[[#This Row],[TOTAL SALARIO Ef]]+DATOS_[[#This Row],[Tot Extrasalarial Ef]]</f>
        <v>0</v>
      </c>
      <c r="CH1340" s="140" t="n">
        <f aca="false">MIN(IF(DATOS_[[#This Row],[Fecha Fin Contrato]]="",$D$4,DATOS_[[#This Row],[Fecha Fin Contrato]]),$D$4)-MAX(DATOS_[[#This Row],[Fecha de Contratación]],$D$3)+1</f>
        <v>1</v>
      </c>
      <c r="CI1340" s="141" t="str">
        <f aca="false">IF(COUNTIFS(DATOS_[id],DATOS_[[#This Row],[id]])&gt;1,DATOS_[[#This Row],[id]],"")</f>
        <v/>
      </c>
      <c r="CJ1340" s="141" t="n">
        <f aca="false">(Inicio!$G$10-DATOS_[[#This Row],[Fecha Nacimiento]])/365.25</f>
        <v>0</v>
      </c>
      <c r="CK1340" s="141" t="n">
        <f aca="false">(Inicio!$G$10-DATOS_[[#This Row],[Fecha de Antigüedad]])/365.25</f>
        <v>0</v>
      </c>
      <c r="CL1340" s="141" t="e">
        <f aca="false">+VLOOKUP(DATOS_[[#This Row],[Clave de Contrato]],TblTiposContrato13[],3,0)</f>
        <v>#N/A</v>
      </c>
      <c r="CM1340" s="141" t="e">
        <f aca="false">+VLOOKUP(DATOS_[[#This Row],[Clave de Contrato]],TblTiposContrato13[],4,0)</f>
        <v>#N/A</v>
      </c>
      <c r="CN1340" s="141" t="str">
        <f aca="false">VLOOKUP(DATOS_[[#This Row],[Edad]],CONTRATOS!TblRngEdad,2,1)</f>
        <v>20  o menos</v>
      </c>
      <c r="CO1340" s="141" t="str">
        <f aca="false">VLOOKUP(DATOS_[[#This Row],[Antigüedad]],TblRngAntg14[],2,1)</f>
        <v>0 a 1 años</v>
      </c>
    </row>
    <row r="1341" customFormat="false" ht="13.8" hidden="false" customHeight="false" outlineLevel="0" collapsed="false">
      <c r="D1341" s="128"/>
      <c r="E1341" s="129"/>
      <c r="F1341" s="129"/>
      <c r="G1341" s="129"/>
      <c r="H1341" s="130"/>
      <c r="I1341" s="131"/>
      <c r="J1341" s="128"/>
      <c r="K1341" s="132"/>
      <c r="L1341" s="132"/>
      <c r="M1341" s="133"/>
      <c r="N1341" s="133"/>
      <c r="O1341" s="133"/>
      <c r="P1341" s="129"/>
      <c r="Z1341" s="74"/>
      <c r="AA1341" s="75"/>
      <c r="AB1341" s="75"/>
      <c r="AC1341" s="129"/>
      <c r="AD1341" s="134"/>
      <c r="AE1341" s="134"/>
      <c r="AF1341" s="134"/>
      <c r="AG1341" s="134"/>
      <c r="AH1341" s="134"/>
      <c r="AI1341" s="134"/>
      <c r="AJ1341" s="134"/>
      <c r="AK1341" s="134"/>
      <c r="AL1341" s="134"/>
      <c r="AM1341" s="134"/>
      <c r="AN1341" s="134"/>
      <c r="AO1341" s="134"/>
      <c r="AP1341" s="134"/>
      <c r="AQ1341" s="134"/>
      <c r="AR1341" s="134"/>
      <c r="AS1341" s="134"/>
      <c r="AT1341" s="134"/>
      <c r="AU1341" s="134"/>
      <c r="AV1341" s="134"/>
      <c r="AW1341" s="134"/>
      <c r="AX1341" s="134"/>
      <c r="AY1341" s="134"/>
      <c r="AZ1341" s="134"/>
      <c r="BA1341" s="134"/>
      <c r="BB1341" s="134"/>
      <c r="BC1341" s="134"/>
      <c r="BD1341" s="134"/>
      <c r="BE1341" s="134"/>
      <c r="BF1341" s="134"/>
      <c r="BG1341" s="134"/>
      <c r="BH1341" s="134"/>
      <c r="BI1341" s="134"/>
      <c r="BJ1341" s="134"/>
      <c r="BK1341" s="134"/>
      <c r="BL1341" s="134"/>
      <c r="BM1341" s="135"/>
      <c r="BN1341" s="136" t="n">
        <f aca="false">+MAX($D$3,DATOS_[[#This Row],[Fecha Inicio Sit. Contract.]])</f>
        <v>0</v>
      </c>
      <c r="BO1341" s="136" t="n">
        <f aca="false">+MIN($D$4,DATOS_[[#This Row],[Fecha Fin Sit. Contract.]])</f>
        <v>0</v>
      </c>
      <c r="BP1341" s="137" t="n">
        <f aca="false">+DATOS_[[#This Row],[% de jornada]]*IF(DATOS_[[#This Row],[% jornada reducida]]="",1,DATOS_[[#This Row],[% jornada reducida]])</f>
        <v>0</v>
      </c>
      <c r="BQ1341" s="137" t="n">
        <f aca="false">+(DATOS_[[#This Row],[F.fin.cal]]-DATOS_[[#This Row],[F.ini.cal]]+1)/($D$4-$D$3+1)</f>
        <v>1</v>
      </c>
      <c r="BR1341" s="137" t="str">
        <f aca="false">IF(OR(AND(DATOS_[[#This Row],[Fecha Fin Contrato]]&lt;$D$3,DATOS_[[#This Row],[Fecha Fin Contrato]]&lt;&gt;""),DATOS_[[#This Row],[Fecha de Contratación]]&gt;$D$4),"Fuera","Dentro")</f>
        <v>Dentro</v>
      </c>
      <c r="BS1341" s="137" t="str">
        <f aca="false" t="array" ref="BS1341:BS1341">IF(MAX(IF(DATOS_[id]=DATOS_[[#This Row],[id]],DATOS_[F.fin.cal]))=DATOS_[[#This Row],[F.fin.cal]],"Sí","NO")</f>
        <v>Sí</v>
      </c>
      <c r="BT1341" s="137" t="str">
        <f aca="false">IF(AND(DATOS_[[#This Row],[% normaliz]]&lt;&gt;1,DATOS_[[#This Row],[% anualiz]]=1),"Sí","NO")</f>
        <v>Sí</v>
      </c>
      <c r="BU1341" s="137" t="str">
        <f aca="false">IF(AND(DATOS_[[#This Row],[% normaliz]]=1,DATOS_[[#This Row],[% anualiz]]&lt;&gt;1),"Sí","NO")</f>
        <v>NO</v>
      </c>
      <c r="BV1341" s="137" t="str">
        <f aca="false">IF(AND(DATOS_[[#This Row],[% normaliz]]&lt;&gt;1,DATOS_[[#This Row],[% anualiz]]&lt;&gt;1),"Sí","NO")</f>
        <v>NO</v>
      </c>
      <c r="BW1341" s="137" t="str">
        <f aca="false">+IF(DATOS_[[#This Row],[% normaliz]]*DATOS_[[#This Row],[% anualiz]]=1,"NO","Sí")</f>
        <v>Sí</v>
      </c>
      <c r="BX1341" s="138" t="e">
        <f aca="false">(DATOS_[[#This Row],[S.BASE]]*(1/DATOS_[[#This Row],[% normaliz]])*(1/DATOS_[[#This Row],[% anualiz]]))*IF(DATOS_[[#This Row],[Check Equiparado]]="Sí",1,0)</f>
        <v>#DIV/0!</v>
      </c>
      <c r="BY1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1" s="138" t="e">
        <f aca="false">+DATOS_[[#This Row],[SALARIO BASE Eq]]+DATOS_[[#This Row],[Tot COMPL.SAL Eq]]</f>
        <v>#DIV/0!</v>
      </c>
      <c r="CA1341" s="138" t="e">
        <f aca="false" t="array" ref="CA1341:CA1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1" s="138" t="e">
        <f aca="false">+DATOS_[[#This Row],[TOTAL SALARIO Eq]]+DATOS_[[#This Row],[Tot Extrasalarial Eq]]</f>
        <v>#DIV/0!</v>
      </c>
      <c r="CC1341" s="139" t="n">
        <f aca="false">DATOS_[[#This Row],[S.BASE]]</f>
        <v>0</v>
      </c>
      <c r="CD1341" s="139" t="n">
        <f aca="false">+SUM(DATOS_[[#This Row],[Conc.Sal.01]:[Conc.Sal.30]])</f>
        <v>0</v>
      </c>
      <c r="CE1341" s="139" t="n">
        <f aca="false">+DATOS_[[#This Row],[SALARIO BASE Ef]]+DATOS_[[#This Row],[Tot COMPL.SAL Ef]]</f>
        <v>0</v>
      </c>
      <c r="CF1341" s="139" t="n">
        <f aca="false">+SUM(DATOS_[[#This Row],[C.Extra.01]:[C.Extra.05]])</f>
        <v>0</v>
      </c>
      <c r="CG1341" s="139" t="n">
        <f aca="false">+DATOS_[[#This Row],[TOTAL SALARIO Ef]]+DATOS_[[#This Row],[Tot Extrasalarial Ef]]</f>
        <v>0</v>
      </c>
      <c r="CH1341" s="140" t="n">
        <f aca="false">MIN(IF(DATOS_[[#This Row],[Fecha Fin Contrato]]="",$D$4,DATOS_[[#This Row],[Fecha Fin Contrato]]),$D$4)-MAX(DATOS_[[#This Row],[Fecha de Contratación]],$D$3)+1</f>
        <v>1</v>
      </c>
      <c r="CI1341" s="141" t="str">
        <f aca="false">IF(COUNTIFS(DATOS_[id],DATOS_[[#This Row],[id]])&gt;1,DATOS_[[#This Row],[id]],"")</f>
        <v/>
      </c>
      <c r="CJ1341" s="141" t="n">
        <f aca="false">(Inicio!$G$10-DATOS_[[#This Row],[Fecha Nacimiento]])/365.25</f>
        <v>0</v>
      </c>
      <c r="CK1341" s="141" t="n">
        <f aca="false">(Inicio!$G$10-DATOS_[[#This Row],[Fecha de Antigüedad]])/365.25</f>
        <v>0</v>
      </c>
      <c r="CL1341" s="141" t="e">
        <f aca="false">+VLOOKUP(DATOS_[[#This Row],[Clave de Contrato]],TblTiposContrato13[],3,0)</f>
        <v>#N/A</v>
      </c>
      <c r="CM1341" s="141" t="e">
        <f aca="false">+VLOOKUP(DATOS_[[#This Row],[Clave de Contrato]],TblTiposContrato13[],4,0)</f>
        <v>#N/A</v>
      </c>
      <c r="CN1341" s="141" t="str">
        <f aca="false">VLOOKUP(DATOS_[[#This Row],[Edad]],CONTRATOS!TblRngEdad,2,1)</f>
        <v>20  o menos</v>
      </c>
      <c r="CO1341" s="141" t="str">
        <f aca="false">VLOOKUP(DATOS_[[#This Row],[Antigüedad]],TblRngAntg14[],2,1)</f>
        <v>0 a 1 años</v>
      </c>
    </row>
    <row r="1342" customFormat="false" ht="13.8" hidden="false" customHeight="false" outlineLevel="0" collapsed="false">
      <c r="D1342" s="128"/>
      <c r="E1342" s="129"/>
      <c r="F1342" s="129"/>
      <c r="G1342" s="129"/>
      <c r="H1342" s="130"/>
      <c r="I1342" s="131"/>
      <c r="J1342" s="128"/>
      <c r="K1342" s="132"/>
      <c r="L1342" s="132"/>
      <c r="M1342" s="133"/>
      <c r="N1342" s="133"/>
      <c r="O1342" s="133"/>
      <c r="P1342" s="129"/>
      <c r="Z1342" s="74"/>
      <c r="AA1342" s="75"/>
      <c r="AB1342" s="75"/>
      <c r="AC1342" s="129"/>
      <c r="AD1342" s="134"/>
      <c r="AE1342" s="134"/>
      <c r="AF1342" s="134"/>
      <c r="AG1342" s="134"/>
      <c r="AH1342" s="134"/>
      <c r="AI1342" s="134"/>
      <c r="AJ1342" s="134"/>
      <c r="AK1342" s="134"/>
      <c r="AL1342" s="134"/>
      <c r="AM1342" s="134"/>
      <c r="AN1342" s="134"/>
      <c r="AO1342" s="134"/>
      <c r="AP1342" s="134"/>
      <c r="AQ1342" s="134"/>
      <c r="AR1342" s="134"/>
      <c r="AS1342" s="134"/>
      <c r="AT1342" s="134"/>
      <c r="AU1342" s="134"/>
      <c r="AV1342" s="134"/>
      <c r="AW1342" s="134"/>
      <c r="AX1342" s="134"/>
      <c r="AY1342" s="134"/>
      <c r="AZ1342" s="134"/>
      <c r="BA1342" s="134"/>
      <c r="BB1342" s="134"/>
      <c r="BC1342" s="134"/>
      <c r="BD1342" s="134"/>
      <c r="BE1342" s="134"/>
      <c r="BF1342" s="134"/>
      <c r="BG1342" s="134"/>
      <c r="BH1342" s="134"/>
      <c r="BI1342" s="134"/>
      <c r="BJ1342" s="134"/>
      <c r="BK1342" s="134"/>
      <c r="BL1342" s="134"/>
      <c r="BM1342" s="135"/>
      <c r="BN1342" s="136" t="n">
        <f aca="false">+MAX($D$3,DATOS_[[#This Row],[Fecha Inicio Sit. Contract.]])</f>
        <v>0</v>
      </c>
      <c r="BO1342" s="136" t="n">
        <f aca="false">+MIN($D$4,DATOS_[[#This Row],[Fecha Fin Sit. Contract.]])</f>
        <v>0</v>
      </c>
      <c r="BP1342" s="137" t="n">
        <f aca="false">+DATOS_[[#This Row],[% de jornada]]*IF(DATOS_[[#This Row],[% jornada reducida]]="",1,DATOS_[[#This Row],[% jornada reducida]])</f>
        <v>0</v>
      </c>
      <c r="BQ1342" s="137" t="n">
        <f aca="false">+(DATOS_[[#This Row],[F.fin.cal]]-DATOS_[[#This Row],[F.ini.cal]]+1)/($D$4-$D$3+1)</f>
        <v>1</v>
      </c>
      <c r="BR1342" s="137" t="str">
        <f aca="false">IF(OR(AND(DATOS_[[#This Row],[Fecha Fin Contrato]]&lt;$D$3,DATOS_[[#This Row],[Fecha Fin Contrato]]&lt;&gt;""),DATOS_[[#This Row],[Fecha de Contratación]]&gt;$D$4),"Fuera","Dentro")</f>
        <v>Dentro</v>
      </c>
      <c r="BS1342" s="137" t="str">
        <f aca="false" t="array" ref="BS1342:BS1342">IF(MAX(IF(DATOS_[id]=DATOS_[[#This Row],[id]],DATOS_[F.fin.cal]))=DATOS_[[#This Row],[F.fin.cal]],"Sí","NO")</f>
        <v>Sí</v>
      </c>
      <c r="BT1342" s="137" t="str">
        <f aca="false">IF(AND(DATOS_[[#This Row],[% normaliz]]&lt;&gt;1,DATOS_[[#This Row],[% anualiz]]=1),"Sí","NO")</f>
        <v>Sí</v>
      </c>
      <c r="BU1342" s="137" t="str">
        <f aca="false">IF(AND(DATOS_[[#This Row],[% normaliz]]=1,DATOS_[[#This Row],[% anualiz]]&lt;&gt;1),"Sí","NO")</f>
        <v>NO</v>
      </c>
      <c r="BV1342" s="137" t="str">
        <f aca="false">IF(AND(DATOS_[[#This Row],[% normaliz]]&lt;&gt;1,DATOS_[[#This Row],[% anualiz]]&lt;&gt;1),"Sí","NO")</f>
        <v>NO</v>
      </c>
      <c r="BW1342" s="137" t="str">
        <f aca="false">+IF(DATOS_[[#This Row],[% normaliz]]*DATOS_[[#This Row],[% anualiz]]=1,"NO","Sí")</f>
        <v>Sí</v>
      </c>
      <c r="BX1342" s="138" t="e">
        <f aca="false">(DATOS_[[#This Row],[S.BASE]]*(1/DATOS_[[#This Row],[% normaliz]])*(1/DATOS_[[#This Row],[% anualiz]]))*IF(DATOS_[[#This Row],[Check Equiparado]]="Sí",1,0)</f>
        <v>#DIV/0!</v>
      </c>
      <c r="BY1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2" s="138" t="e">
        <f aca="false">+DATOS_[[#This Row],[SALARIO BASE Eq]]+DATOS_[[#This Row],[Tot COMPL.SAL Eq]]</f>
        <v>#DIV/0!</v>
      </c>
      <c r="CA1342" s="138" t="e">
        <f aca="false" t="array" ref="CA1342:CA1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2" s="138" t="e">
        <f aca="false">+DATOS_[[#This Row],[TOTAL SALARIO Eq]]+DATOS_[[#This Row],[Tot Extrasalarial Eq]]</f>
        <v>#DIV/0!</v>
      </c>
      <c r="CC1342" s="139" t="n">
        <f aca="false">DATOS_[[#This Row],[S.BASE]]</f>
        <v>0</v>
      </c>
      <c r="CD1342" s="139" t="n">
        <f aca="false">+SUM(DATOS_[[#This Row],[Conc.Sal.01]:[Conc.Sal.30]])</f>
        <v>0</v>
      </c>
      <c r="CE1342" s="139" t="n">
        <f aca="false">+DATOS_[[#This Row],[SALARIO BASE Ef]]+DATOS_[[#This Row],[Tot COMPL.SAL Ef]]</f>
        <v>0</v>
      </c>
      <c r="CF1342" s="139" t="n">
        <f aca="false">+SUM(DATOS_[[#This Row],[C.Extra.01]:[C.Extra.05]])</f>
        <v>0</v>
      </c>
      <c r="CG1342" s="139" t="n">
        <f aca="false">+DATOS_[[#This Row],[TOTAL SALARIO Ef]]+DATOS_[[#This Row],[Tot Extrasalarial Ef]]</f>
        <v>0</v>
      </c>
      <c r="CH1342" s="140" t="n">
        <f aca="false">MIN(IF(DATOS_[[#This Row],[Fecha Fin Contrato]]="",$D$4,DATOS_[[#This Row],[Fecha Fin Contrato]]),$D$4)-MAX(DATOS_[[#This Row],[Fecha de Contratación]],$D$3)+1</f>
        <v>1</v>
      </c>
      <c r="CI1342" s="141" t="str">
        <f aca="false">IF(COUNTIFS(DATOS_[id],DATOS_[[#This Row],[id]])&gt;1,DATOS_[[#This Row],[id]],"")</f>
        <v/>
      </c>
      <c r="CJ1342" s="141" t="n">
        <f aca="false">(Inicio!$G$10-DATOS_[[#This Row],[Fecha Nacimiento]])/365.25</f>
        <v>0</v>
      </c>
      <c r="CK1342" s="141" t="n">
        <f aca="false">(Inicio!$G$10-DATOS_[[#This Row],[Fecha de Antigüedad]])/365.25</f>
        <v>0</v>
      </c>
      <c r="CL1342" s="141" t="e">
        <f aca="false">+VLOOKUP(DATOS_[[#This Row],[Clave de Contrato]],TblTiposContrato13[],3,0)</f>
        <v>#N/A</v>
      </c>
      <c r="CM1342" s="141" t="e">
        <f aca="false">+VLOOKUP(DATOS_[[#This Row],[Clave de Contrato]],TblTiposContrato13[],4,0)</f>
        <v>#N/A</v>
      </c>
      <c r="CN1342" s="141" t="str">
        <f aca="false">VLOOKUP(DATOS_[[#This Row],[Edad]],CONTRATOS!TblRngEdad,2,1)</f>
        <v>20  o menos</v>
      </c>
      <c r="CO1342" s="141" t="str">
        <f aca="false">VLOOKUP(DATOS_[[#This Row],[Antigüedad]],TblRngAntg14[],2,1)</f>
        <v>0 a 1 años</v>
      </c>
    </row>
    <row r="1343" customFormat="false" ht="13.8" hidden="false" customHeight="false" outlineLevel="0" collapsed="false">
      <c r="D1343" s="128"/>
      <c r="E1343" s="129"/>
      <c r="F1343" s="129"/>
      <c r="G1343" s="129"/>
      <c r="H1343" s="130"/>
      <c r="I1343" s="131"/>
      <c r="J1343" s="128"/>
      <c r="K1343" s="132"/>
      <c r="L1343" s="132"/>
      <c r="M1343" s="133"/>
      <c r="N1343" s="133"/>
      <c r="O1343" s="133"/>
      <c r="P1343" s="129"/>
      <c r="Z1343" s="74"/>
      <c r="AA1343" s="75"/>
      <c r="AB1343" s="75"/>
      <c r="AC1343" s="129"/>
      <c r="AD1343" s="134"/>
      <c r="AE1343" s="134"/>
      <c r="AF1343" s="134"/>
      <c r="AG1343" s="134"/>
      <c r="AH1343" s="134"/>
      <c r="AI1343" s="134"/>
      <c r="AJ1343" s="134"/>
      <c r="AK1343" s="134"/>
      <c r="AL1343" s="134"/>
      <c r="AM1343" s="134"/>
      <c r="AN1343" s="134"/>
      <c r="AO1343" s="134"/>
      <c r="AP1343" s="134"/>
      <c r="AQ1343" s="134"/>
      <c r="AR1343" s="134"/>
      <c r="AS1343" s="134"/>
      <c r="AT1343" s="134"/>
      <c r="AU1343" s="134"/>
      <c r="AV1343" s="134"/>
      <c r="AW1343" s="134"/>
      <c r="AX1343" s="134"/>
      <c r="AY1343" s="134"/>
      <c r="AZ1343" s="134"/>
      <c r="BA1343" s="134"/>
      <c r="BB1343" s="134"/>
      <c r="BC1343" s="134"/>
      <c r="BD1343" s="134"/>
      <c r="BE1343" s="134"/>
      <c r="BF1343" s="134"/>
      <c r="BG1343" s="134"/>
      <c r="BH1343" s="134"/>
      <c r="BI1343" s="134"/>
      <c r="BJ1343" s="134"/>
      <c r="BK1343" s="134"/>
      <c r="BL1343" s="134"/>
      <c r="BM1343" s="135"/>
      <c r="BN1343" s="136" t="n">
        <f aca="false">+MAX($D$3,DATOS_[[#This Row],[Fecha Inicio Sit. Contract.]])</f>
        <v>0</v>
      </c>
      <c r="BO1343" s="136" t="n">
        <f aca="false">+MIN($D$4,DATOS_[[#This Row],[Fecha Fin Sit. Contract.]])</f>
        <v>0</v>
      </c>
      <c r="BP1343" s="137" t="n">
        <f aca="false">+DATOS_[[#This Row],[% de jornada]]*IF(DATOS_[[#This Row],[% jornada reducida]]="",1,DATOS_[[#This Row],[% jornada reducida]])</f>
        <v>0</v>
      </c>
      <c r="BQ1343" s="137" t="n">
        <f aca="false">+(DATOS_[[#This Row],[F.fin.cal]]-DATOS_[[#This Row],[F.ini.cal]]+1)/($D$4-$D$3+1)</f>
        <v>1</v>
      </c>
      <c r="BR1343" s="137" t="str">
        <f aca="false">IF(OR(AND(DATOS_[[#This Row],[Fecha Fin Contrato]]&lt;$D$3,DATOS_[[#This Row],[Fecha Fin Contrato]]&lt;&gt;""),DATOS_[[#This Row],[Fecha de Contratación]]&gt;$D$4),"Fuera","Dentro")</f>
        <v>Dentro</v>
      </c>
      <c r="BS1343" s="137" t="str">
        <f aca="false" t="array" ref="BS1343:BS1343">IF(MAX(IF(DATOS_[id]=DATOS_[[#This Row],[id]],DATOS_[F.fin.cal]))=DATOS_[[#This Row],[F.fin.cal]],"Sí","NO")</f>
        <v>Sí</v>
      </c>
      <c r="BT1343" s="137" t="str">
        <f aca="false">IF(AND(DATOS_[[#This Row],[% normaliz]]&lt;&gt;1,DATOS_[[#This Row],[% anualiz]]=1),"Sí","NO")</f>
        <v>Sí</v>
      </c>
      <c r="BU1343" s="137" t="str">
        <f aca="false">IF(AND(DATOS_[[#This Row],[% normaliz]]=1,DATOS_[[#This Row],[% anualiz]]&lt;&gt;1),"Sí","NO")</f>
        <v>NO</v>
      </c>
      <c r="BV1343" s="137" t="str">
        <f aca="false">IF(AND(DATOS_[[#This Row],[% normaliz]]&lt;&gt;1,DATOS_[[#This Row],[% anualiz]]&lt;&gt;1),"Sí","NO")</f>
        <v>NO</v>
      </c>
      <c r="BW1343" s="137" t="str">
        <f aca="false">+IF(DATOS_[[#This Row],[% normaliz]]*DATOS_[[#This Row],[% anualiz]]=1,"NO","Sí")</f>
        <v>Sí</v>
      </c>
      <c r="BX1343" s="138" t="e">
        <f aca="false">(DATOS_[[#This Row],[S.BASE]]*(1/DATOS_[[#This Row],[% normaliz]])*(1/DATOS_[[#This Row],[% anualiz]]))*IF(DATOS_[[#This Row],[Check Equiparado]]="Sí",1,0)</f>
        <v>#DIV/0!</v>
      </c>
      <c r="BY1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3" s="138" t="e">
        <f aca="false">+DATOS_[[#This Row],[SALARIO BASE Eq]]+DATOS_[[#This Row],[Tot COMPL.SAL Eq]]</f>
        <v>#DIV/0!</v>
      </c>
      <c r="CA1343" s="138" t="e">
        <f aca="false" t="array" ref="CA1343:CA1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3" s="138" t="e">
        <f aca="false">+DATOS_[[#This Row],[TOTAL SALARIO Eq]]+DATOS_[[#This Row],[Tot Extrasalarial Eq]]</f>
        <v>#DIV/0!</v>
      </c>
      <c r="CC1343" s="139" t="n">
        <f aca="false">DATOS_[[#This Row],[S.BASE]]</f>
        <v>0</v>
      </c>
      <c r="CD1343" s="139" t="n">
        <f aca="false">+SUM(DATOS_[[#This Row],[Conc.Sal.01]:[Conc.Sal.30]])</f>
        <v>0</v>
      </c>
      <c r="CE1343" s="139" t="n">
        <f aca="false">+DATOS_[[#This Row],[SALARIO BASE Ef]]+DATOS_[[#This Row],[Tot COMPL.SAL Ef]]</f>
        <v>0</v>
      </c>
      <c r="CF1343" s="139" t="n">
        <f aca="false">+SUM(DATOS_[[#This Row],[C.Extra.01]:[C.Extra.05]])</f>
        <v>0</v>
      </c>
      <c r="CG1343" s="139" t="n">
        <f aca="false">+DATOS_[[#This Row],[TOTAL SALARIO Ef]]+DATOS_[[#This Row],[Tot Extrasalarial Ef]]</f>
        <v>0</v>
      </c>
      <c r="CH1343" s="140" t="n">
        <f aca="false">MIN(IF(DATOS_[[#This Row],[Fecha Fin Contrato]]="",$D$4,DATOS_[[#This Row],[Fecha Fin Contrato]]),$D$4)-MAX(DATOS_[[#This Row],[Fecha de Contratación]],$D$3)+1</f>
        <v>1</v>
      </c>
      <c r="CI1343" s="141" t="str">
        <f aca="false">IF(COUNTIFS(DATOS_[id],DATOS_[[#This Row],[id]])&gt;1,DATOS_[[#This Row],[id]],"")</f>
        <v/>
      </c>
      <c r="CJ1343" s="141" t="n">
        <f aca="false">(Inicio!$G$10-DATOS_[[#This Row],[Fecha Nacimiento]])/365.25</f>
        <v>0</v>
      </c>
      <c r="CK1343" s="141" t="n">
        <f aca="false">(Inicio!$G$10-DATOS_[[#This Row],[Fecha de Antigüedad]])/365.25</f>
        <v>0</v>
      </c>
      <c r="CL1343" s="141" t="e">
        <f aca="false">+VLOOKUP(DATOS_[[#This Row],[Clave de Contrato]],TblTiposContrato13[],3,0)</f>
        <v>#N/A</v>
      </c>
      <c r="CM1343" s="141" t="e">
        <f aca="false">+VLOOKUP(DATOS_[[#This Row],[Clave de Contrato]],TblTiposContrato13[],4,0)</f>
        <v>#N/A</v>
      </c>
      <c r="CN1343" s="141" t="str">
        <f aca="false">VLOOKUP(DATOS_[[#This Row],[Edad]],CONTRATOS!TblRngEdad,2,1)</f>
        <v>20  o menos</v>
      </c>
      <c r="CO1343" s="141" t="str">
        <f aca="false">VLOOKUP(DATOS_[[#This Row],[Antigüedad]],TblRngAntg14[],2,1)</f>
        <v>0 a 1 años</v>
      </c>
    </row>
    <row r="1344" customFormat="false" ht="13.8" hidden="false" customHeight="false" outlineLevel="0" collapsed="false">
      <c r="D1344" s="128"/>
      <c r="E1344" s="129"/>
      <c r="F1344" s="129"/>
      <c r="G1344" s="129"/>
      <c r="H1344" s="130"/>
      <c r="I1344" s="131"/>
      <c r="J1344" s="128"/>
      <c r="K1344" s="132"/>
      <c r="L1344" s="132"/>
      <c r="M1344" s="133"/>
      <c r="N1344" s="133"/>
      <c r="O1344" s="133"/>
      <c r="P1344" s="129"/>
      <c r="Z1344" s="74"/>
      <c r="AA1344" s="75"/>
      <c r="AB1344" s="75"/>
      <c r="AC1344" s="129"/>
      <c r="AD1344" s="134"/>
      <c r="AE1344" s="134"/>
      <c r="AF1344" s="134"/>
      <c r="AG1344" s="134"/>
      <c r="AH1344" s="134"/>
      <c r="AI1344" s="134"/>
      <c r="AJ1344" s="134"/>
      <c r="AK1344" s="134"/>
      <c r="AL1344" s="134"/>
      <c r="AM1344" s="134"/>
      <c r="AN1344" s="134"/>
      <c r="AO1344" s="134"/>
      <c r="AP1344" s="134"/>
      <c r="AQ1344" s="134"/>
      <c r="AR1344" s="134"/>
      <c r="AS1344" s="134"/>
      <c r="AT1344" s="134"/>
      <c r="AU1344" s="134"/>
      <c r="AV1344" s="134"/>
      <c r="AW1344" s="134"/>
      <c r="AX1344" s="134"/>
      <c r="AY1344" s="134"/>
      <c r="AZ1344" s="134"/>
      <c r="BA1344" s="134"/>
      <c r="BB1344" s="134"/>
      <c r="BC1344" s="134"/>
      <c r="BD1344" s="134"/>
      <c r="BE1344" s="134"/>
      <c r="BF1344" s="134"/>
      <c r="BG1344" s="134"/>
      <c r="BH1344" s="134"/>
      <c r="BI1344" s="134"/>
      <c r="BJ1344" s="134"/>
      <c r="BK1344" s="134"/>
      <c r="BL1344" s="134"/>
      <c r="BM1344" s="135"/>
      <c r="BN1344" s="136" t="n">
        <f aca="false">+MAX($D$3,DATOS_[[#This Row],[Fecha Inicio Sit. Contract.]])</f>
        <v>0</v>
      </c>
      <c r="BO1344" s="136" t="n">
        <f aca="false">+MIN($D$4,DATOS_[[#This Row],[Fecha Fin Sit. Contract.]])</f>
        <v>0</v>
      </c>
      <c r="BP1344" s="137" t="n">
        <f aca="false">+DATOS_[[#This Row],[% de jornada]]*IF(DATOS_[[#This Row],[% jornada reducida]]="",1,DATOS_[[#This Row],[% jornada reducida]])</f>
        <v>0</v>
      </c>
      <c r="BQ1344" s="137" t="n">
        <f aca="false">+(DATOS_[[#This Row],[F.fin.cal]]-DATOS_[[#This Row],[F.ini.cal]]+1)/($D$4-$D$3+1)</f>
        <v>1</v>
      </c>
      <c r="BR1344" s="137" t="str">
        <f aca="false">IF(OR(AND(DATOS_[[#This Row],[Fecha Fin Contrato]]&lt;$D$3,DATOS_[[#This Row],[Fecha Fin Contrato]]&lt;&gt;""),DATOS_[[#This Row],[Fecha de Contratación]]&gt;$D$4),"Fuera","Dentro")</f>
        <v>Dentro</v>
      </c>
      <c r="BS1344" s="137" t="str">
        <f aca="false" t="array" ref="BS1344:BS1344">IF(MAX(IF(DATOS_[id]=DATOS_[[#This Row],[id]],DATOS_[F.fin.cal]))=DATOS_[[#This Row],[F.fin.cal]],"Sí","NO")</f>
        <v>Sí</v>
      </c>
      <c r="BT1344" s="137" t="str">
        <f aca="false">IF(AND(DATOS_[[#This Row],[% normaliz]]&lt;&gt;1,DATOS_[[#This Row],[% anualiz]]=1),"Sí","NO")</f>
        <v>Sí</v>
      </c>
      <c r="BU1344" s="137" t="str">
        <f aca="false">IF(AND(DATOS_[[#This Row],[% normaliz]]=1,DATOS_[[#This Row],[% anualiz]]&lt;&gt;1),"Sí","NO")</f>
        <v>NO</v>
      </c>
      <c r="BV1344" s="137" t="str">
        <f aca="false">IF(AND(DATOS_[[#This Row],[% normaliz]]&lt;&gt;1,DATOS_[[#This Row],[% anualiz]]&lt;&gt;1),"Sí","NO")</f>
        <v>NO</v>
      </c>
      <c r="BW1344" s="137" t="str">
        <f aca="false">+IF(DATOS_[[#This Row],[% normaliz]]*DATOS_[[#This Row],[% anualiz]]=1,"NO","Sí")</f>
        <v>Sí</v>
      </c>
      <c r="BX1344" s="138" t="e">
        <f aca="false">(DATOS_[[#This Row],[S.BASE]]*(1/DATOS_[[#This Row],[% normaliz]])*(1/DATOS_[[#This Row],[% anualiz]]))*IF(DATOS_[[#This Row],[Check Equiparado]]="Sí",1,0)</f>
        <v>#DIV/0!</v>
      </c>
      <c r="BY1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4" s="138" t="e">
        <f aca="false">+DATOS_[[#This Row],[SALARIO BASE Eq]]+DATOS_[[#This Row],[Tot COMPL.SAL Eq]]</f>
        <v>#DIV/0!</v>
      </c>
      <c r="CA1344" s="138" t="e">
        <f aca="false" t="array" ref="CA1344:CA1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4" s="138" t="e">
        <f aca="false">+DATOS_[[#This Row],[TOTAL SALARIO Eq]]+DATOS_[[#This Row],[Tot Extrasalarial Eq]]</f>
        <v>#DIV/0!</v>
      </c>
      <c r="CC1344" s="139" t="n">
        <f aca="false">DATOS_[[#This Row],[S.BASE]]</f>
        <v>0</v>
      </c>
      <c r="CD1344" s="139" t="n">
        <f aca="false">+SUM(DATOS_[[#This Row],[Conc.Sal.01]:[Conc.Sal.30]])</f>
        <v>0</v>
      </c>
      <c r="CE1344" s="139" t="n">
        <f aca="false">+DATOS_[[#This Row],[SALARIO BASE Ef]]+DATOS_[[#This Row],[Tot COMPL.SAL Ef]]</f>
        <v>0</v>
      </c>
      <c r="CF1344" s="139" t="n">
        <f aca="false">+SUM(DATOS_[[#This Row],[C.Extra.01]:[C.Extra.05]])</f>
        <v>0</v>
      </c>
      <c r="CG1344" s="139" t="n">
        <f aca="false">+DATOS_[[#This Row],[TOTAL SALARIO Ef]]+DATOS_[[#This Row],[Tot Extrasalarial Ef]]</f>
        <v>0</v>
      </c>
      <c r="CH1344" s="140" t="n">
        <f aca="false">MIN(IF(DATOS_[[#This Row],[Fecha Fin Contrato]]="",$D$4,DATOS_[[#This Row],[Fecha Fin Contrato]]),$D$4)-MAX(DATOS_[[#This Row],[Fecha de Contratación]],$D$3)+1</f>
        <v>1</v>
      </c>
      <c r="CI1344" s="141" t="str">
        <f aca="false">IF(COUNTIFS(DATOS_[id],DATOS_[[#This Row],[id]])&gt;1,DATOS_[[#This Row],[id]],"")</f>
        <v/>
      </c>
      <c r="CJ1344" s="141" t="n">
        <f aca="false">(Inicio!$G$10-DATOS_[[#This Row],[Fecha Nacimiento]])/365.25</f>
        <v>0</v>
      </c>
      <c r="CK1344" s="141" t="n">
        <f aca="false">(Inicio!$G$10-DATOS_[[#This Row],[Fecha de Antigüedad]])/365.25</f>
        <v>0</v>
      </c>
      <c r="CL1344" s="141" t="e">
        <f aca="false">+VLOOKUP(DATOS_[[#This Row],[Clave de Contrato]],TblTiposContrato13[],3,0)</f>
        <v>#N/A</v>
      </c>
      <c r="CM1344" s="141" t="e">
        <f aca="false">+VLOOKUP(DATOS_[[#This Row],[Clave de Contrato]],TblTiposContrato13[],4,0)</f>
        <v>#N/A</v>
      </c>
      <c r="CN1344" s="141" t="str">
        <f aca="false">VLOOKUP(DATOS_[[#This Row],[Edad]],CONTRATOS!TblRngEdad,2,1)</f>
        <v>20  o menos</v>
      </c>
      <c r="CO1344" s="141" t="str">
        <f aca="false">VLOOKUP(DATOS_[[#This Row],[Antigüedad]],TblRngAntg14[],2,1)</f>
        <v>0 a 1 años</v>
      </c>
    </row>
    <row r="1345" customFormat="false" ht="13.8" hidden="false" customHeight="false" outlineLevel="0" collapsed="false">
      <c r="D1345" s="128"/>
      <c r="E1345" s="129"/>
      <c r="F1345" s="129"/>
      <c r="G1345" s="129"/>
      <c r="H1345" s="130"/>
      <c r="I1345" s="131"/>
      <c r="J1345" s="128"/>
      <c r="K1345" s="132"/>
      <c r="L1345" s="132"/>
      <c r="M1345" s="133"/>
      <c r="N1345" s="133"/>
      <c r="O1345" s="133"/>
      <c r="P1345" s="129"/>
      <c r="Z1345" s="74"/>
      <c r="AA1345" s="75"/>
      <c r="AB1345" s="75"/>
      <c r="AC1345" s="129"/>
      <c r="AD1345" s="134"/>
      <c r="AE1345" s="134"/>
      <c r="AF1345" s="134"/>
      <c r="AG1345" s="134"/>
      <c r="AH1345" s="134"/>
      <c r="AI1345" s="134"/>
      <c r="AJ1345" s="134"/>
      <c r="AK1345" s="134"/>
      <c r="AL1345" s="134"/>
      <c r="AM1345" s="134"/>
      <c r="AN1345" s="134"/>
      <c r="AO1345" s="134"/>
      <c r="AP1345" s="134"/>
      <c r="AQ1345" s="134"/>
      <c r="AR1345" s="134"/>
      <c r="AS1345" s="134"/>
      <c r="AT1345" s="134"/>
      <c r="AU1345" s="134"/>
      <c r="AV1345" s="134"/>
      <c r="AW1345" s="134"/>
      <c r="AX1345" s="134"/>
      <c r="AY1345" s="134"/>
      <c r="AZ1345" s="134"/>
      <c r="BA1345" s="134"/>
      <c r="BB1345" s="134"/>
      <c r="BC1345" s="134"/>
      <c r="BD1345" s="134"/>
      <c r="BE1345" s="134"/>
      <c r="BF1345" s="134"/>
      <c r="BG1345" s="134"/>
      <c r="BH1345" s="134"/>
      <c r="BI1345" s="134"/>
      <c r="BJ1345" s="134"/>
      <c r="BK1345" s="134"/>
      <c r="BL1345" s="134"/>
      <c r="BM1345" s="135"/>
      <c r="BN1345" s="136" t="n">
        <f aca="false">+MAX($D$3,DATOS_[[#This Row],[Fecha Inicio Sit. Contract.]])</f>
        <v>0</v>
      </c>
      <c r="BO1345" s="136" t="n">
        <f aca="false">+MIN($D$4,DATOS_[[#This Row],[Fecha Fin Sit. Contract.]])</f>
        <v>0</v>
      </c>
      <c r="BP1345" s="137" t="n">
        <f aca="false">+DATOS_[[#This Row],[% de jornada]]*IF(DATOS_[[#This Row],[% jornada reducida]]="",1,DATOS_[[#This Row],[% jornada reducida]])</f>
        <v>0</v>
      </c>
      <c r="BQ1345" s="137" t="n">
        <f aca="false">+(DATOS_[[#This Row],[F.fin.cal]]-DATOS_[[#This Row],[F.ini.cal]]+1)/($D$4-$D$3+1)</f>
        <v>1</v>
      </c>
      <c r="BR1345" s="137" t="str">
        <f aca="false">IF(OR(AND(DATOS_[[#This Row],[Fecha Fin Contrato]]&lt;$D$3,DATOS_[[#This Row],[Fecha Fin Contrato]]&lt;&gt;""),DATOS_[[#This Row],[Fecha de Contratación]]&gt;$D$4),"Fuera","Dentro")</f>
        <v>Dentro</v>
      </c>
      <c r="BS1345" s="137" t="str">
        <f aca="false" t="array" ref="BS1345:BS1345">IF(MAX(IF(DATOS_[id]=DATOS_[[#This Row],[id]],DATOS_[F.fin.cal]))=DATOS_[[#This Row],[F.fin.cal]],"Sí","NO")</f>
        <v>Sí</v>
      </c>
      <c r="BT1345" s="137" t="str">
        <f aca="false">IF(AND(DATOS_[[#This Row],[% normaliz]]&lt;&gt;1,DATOS_[[#This Row],[% anualiz]]=1),"Sí","NO")</f>
        <v>Sí</v>
      </c>
      <c r="BU1345" s="137" t="str">
        <f aca="false">IF(AND(DATOS_[[#This Row],[% normaliz]]=1,DATOS_[[#This Row],[% anualiz]]&lt;&gt;1),"Sí","NO")</f>
        <v>NO</v>
      </c>
      <c r="BV1345" s="137" t="str">
        <f aca="false">IF(AND(DATOS_[[#This Row],[% normaliz]]&lt;&gt;1,DATOS_[[#This Row],[% anualiz]]&lt;&gt;1),"Sí","NO")</f>
        <v>NO</v>
      </c>
      <c r="BW1345" s="137" t="str">
        <f aca="false">+IF(DATOS_[[#This Row],[% normaliz]]*DATOS_[[#This Row],[% anualiz]]=1,"NO","Sí")</f>
        <v>Sí</v>
      </c>
      <c r="BX1345" s="138" t="e">
        <f aca="false">(DATOS_[[#This Row],[S.BASE]]*(1/DATOS_[[#This Row],[% normaliz]])*(1/DATOS_[[#This Row],[% anualiz]]))*IF(DATOS_[[#This Row],[Check Equiparado]]="Sí",1,0)</f>
        <v>#DIV/0!</v>
      </c>
      <c r="BY1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5" s="138" t="e">
        <f aca="false">+DATOS_[[#This Row],[SALARIO BASE Eq]]+DATOS_[[#This Row],[Tot COMPL.SAL Eq]]</f>
        <v>#DIV/0!</v>
      </c>
      <c r="CA1345" s="138" t="e">
        <f aca="false" t="array" ref="CA1345:CA1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5" s="138" t="e">
        <f aca="false">+DATOS_[[#This Row],[TOTAL SALARIO Eq]]+DATOS_[[#This Row],[Tot Extrasalarial Eq]]</f>
        <v>#DIV/0!</v>
      </c>
      <c r="CC1345" s="139" t="n">
        <f aca="false">DATOS_[[#This Row],[S.BASE]]</f>
        <v>0</v>
      </c>
      <c r="CD1345" s="139" t="n">
        <f aca="false">+SUM(DATOS_[[#This Row],[Conc.Sal.01]:[Conc.Sal.30]])</f>
        <v>0</v>
      </c>
      <c r="CE1345" s="139" t="n">
        <f aca="false">+DATOS_[[#This Row],[SALARIO BASE Ef]]+DATOS_[[#This Row],[Tot COMPL.SAL Ef]]</f>
        <v>0</v>
      </c>
      <c r="CF1345" s="139" t="n">
        <f aca="false">+SUM(DATOS_[[#This Row],[C.Extra.01]:[C.Extra.05]])</f>
        <v>0</v>
      </c>
      <c r="CG1345" s="139" t="n">
        <f aca="false">+DATOS_[[#This Row],[TOTAL SALARIO Ef]]+DATOS_[[#This Row],[Tot Extrasalarial Ef]]</f>
        <v>0</v>
      </c>
      <c r="CH1345" s="140" t="n">
        <f aca="false">MIN(IF(DATOS_[[#This Row],[Fecha Fin Contrato]]="",$D$4,DATOS_[[#This Row],[Fecha Fin Contrato]]),$D$4)-MAX(DATOS_[[#This Row],[Fecha de Contratación]],$D$3)+1</f>
        <v>1</v>
      </c>
      <c r="CI1345" s="141" t="str">
        <f aca="false">IF(COUNTIFS(DATOS_[id],DATOS_[[#This Row],[id]])&gt;1,DATOS_[[#This Row],[id]],"")</f>
        <v/>
      </c>
      <c r="CJ1345" s="141" t="n">
        <f aca="false">(Inicio!$G$10-DATOS_[[#This Row],[Fecha Nacimiento]])/365.25</f>
        <v>0</v>
      </c>
      <c r="CK1345" s="141" t="n">
        <f aca="false">(Inicio!$G$10-DATOS_[[#This Row],[Fecha de Antigüedad]])/365.25</f>
        <v>0</v>
      </c>
      <c r="CL1345" s="141" t="e">
        <f aca="false">+VLOOKUP(DATOS_[[#This Row],[Clave de Contrato]],TblTiposContrato13[],3,0)</f>
        <v>#N/A</v>
      </c>
      <c r="CM1345" s="141" t="e">
        <f aca="false">+VLOOKUP(DATOS_[[#This Row],[Clave de Contrato]],TblTiposContrato13[],4,0)</f>
        <v>#N/A</v>
      </c>
      <c r="CN1345" s="141" t="str">
        <f aca="false">VLOOKUP(DATOS_[[#This Row],[Edad]],CONTRATOS!TblRngEdad,2,1)</f>
        <v>20  o menos</v>
      </c>
      <c r="CO1345" s="141" t="str">
        <f aca="false">VLOOKUP(DATOS_[[#This Row],[Antigüedad]],TblRngAntg14[],2,1)</f>
        <v>0 a 1 años</v>
      </c>
    </row>
    <row r="1346" customFormat="false" ht="13.8" hidden="false" customHeight="false" outlineLevel="0" collapsed="false">
      <c r="D1346" s="128"/>
      <c r="E1346" s="129"/>
      <c r="F1346" s="129"/>
      <c r="G1346" s="129"/>
      <c r="H1346" s="130"/>
      <c r="I1346" s="131"/>
      <c r="J1346" s="128"/>
      <c r="K1346" s="132"/>
      <c r="L1346" s="132"/>
      <c r="M1346" s="133"/>
      <c r="N1346" s="133"/>
      <c r="O1346" s="133"/>
      <c r="P1346" s="129"/>
      <c r="Z1346" s="74"/>
      <c r="AA1346" s="75"/>
      <c r="AB1346" s="75"/>
      <c r="AC1346" s="129"/>
      <c r="AD1346" s="134"/>
      <c r="AE1346" s="134"/>
      <c r="AF1346" s="134"/>
      <c r="AG1346" s="134"/>
      <c r="AH1346" s="134"/>
      <c r="AI1346" s="134"/>
      <c r="AJ1346" s="134"/>
      <c r="AK1346" s="134"/>
      <c r="AL1346" s="134"/>
      <c r="AM1346" s="134"/>
      <c r="AN1346" s="134"/>
      <c r="AO1346" s="134"/>
      <c r="AP1346" s="134"/>
      <c r="AQ1346" s="134"/>
      <c r="AR1346" s="134"/>
      <c r="AS1346" s="134"/>
      <c r="AT1346" s="134"/>
      <c r="AU1346" s="134"/>
      <c r="AV1346" s="134"/>
      <c r="AW1346" s="134"/>
      <c r="AX1346" s="134"/>
      <c r="AY1346" s="134"/>
      <c r="AZ1346" s="134"/>
      <c r="BA1346" s="134"/>
      <c r="BB1346" s="134"/>
      <c r="BC1346" s="134"/>
      <c r="BD1346" s="134"/>
      <c r="BE1346" s="134"/>
      <c r="BF1346" s="134"/>
      <c r="BG1346" s="134"/>
      <c r="BH1346" s="134"/>
      <c r="BI1346" s="134"/>
      <c r="BJ1346" s="134"/>
      <c r="BK1346" s="134"/>
      <c r="BL1346" s="134"/>
      <c r="BM1346" s="135"/>
      <c r="BN1346" s="136" t="n">
        <f aca="false">+MAX($D$3,DATOS_[[#This Row],[Fecha Inicio Sit. Contract.]])</f>
        <v>0</v>
      </c>
      <c r="BO1346" s="136" t="n">
        <f aca="false">+MIN($D$4,DATOS_[[#This Row],[Fecha Fin Sit. Contract.]])</f>
        <v>0</v>
      </c>
      <c r="BP1346" s="137" t="n">
        <f aca="false">+DATOS_[[#This Row],[% de jornada]]*IF(DATOS_[[#This Row],[% jornada reducida]]="",1,DATOS_[[#This Row],[% jornada reducida]])</f>
        <v>0</v>
      </c>
      <c r="BQ1346" s="137" t="n">
        <f aca="false">+(DATOS_[[#This Row],[F.fin.cal]]-DATOS_[[#This Row],[F.ini.cal]]+1)/($D$4-$D$3+1)</f>
        <v>1</v>
      </c>
      <c r="BR1346" s="137" t="str">
        <f aca="false">IF(OR(AND(DATOS_[[#This Row],[Fecha Fin Contrato]]&lt;$D$3,DATOS_[[#This Row],[Fecha Fin Contrato]]&lt;&gt;""),DATOS_[[#This Row],[Fecha de Contratación]]&gt;$D$4),"Fuera","Dentro")</f>
        <v>Dentro</v>
      </c>
      <c r="BS1346" s="137" t="str">
        <f aca="false" t="array" ref="BS1346:BS1346">IF(MAX(IF(DATOS_[id]=DATOS_[[#This Row],[id]],DATOS_[F.fin.cal]))=DATOS_[[#This Row],[F.fin.cal]],"Sí","NO")</f>
        <v>Sí</v>
      </c>
      <c r="BT1346" s="137" t="str">
        <f aca="false">IF(AND(DATOS_[[#This Row],[% normaliz]]&lt;&gt;1,DATOS_[[#This Row],[% anualiz]]=1),"Sí","NO")</f>
        <v>Sí</v>
      </c>
      <c r="BU1346" s="137" t="str">
        <f aca="false">IF(AND(DATOS_[[#This Row],[% normaliz]]=1,DATOS_[[#This Row],[% anualiz]]&lt;&gt;1),"Sí","NO")</f>
        <v>NO</v>
      </c>
      <c r="BV1346" s="137" t="str">
        <f aca="false">IF(AND(DATOS_[[#This Row],[% normaliz]]&lt;&gt;1,DATOS_[[#This Row],[% anualiz]]&lt;&gt;1),"Sí","NO")</f>
        <v>NO</v>
      </c>
      <c r="BW1346" s="137" t="str">
        <f aca="false">+IF(DATOS_[[#This Row],[% normaliz]]*DATOS_[[#This Row],[% anualiz]]=1,"NO","Sí")</f>
        <v>Sí</v>
      </c>
      <c r="BX1346" s="138" t="e">
        <f aca="false">(DATOS_[[#This Row],[S.BASE]]*(1/DATOS_[[#This Row],[% normaliz]])*(1/DATOS_[[#This Row],[% anualiz]]))*IF(DATOS_[[#This Row],[Check Equiparado]]="Sí",1,0)</f>
        <v>#DIV/0!</v>
      </c>
      <c r="BY1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6" s="138" t="e">
        <f aca="false">+DATOS_[[#This Row],[SALARIO BASE Eq]]+DATOS_[[#This Row],[Tot COMPL.SAL Eq]]</f>
        <v>#DIV/0!</v>
      </c>
      <c r="CA1346" s="138" t="e">
        <f aca="false" t="array" ref="CA1346:CA1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6" s="138" t="e">
        <f aca="false">+DATOS_[[#This Row],[TOTAL SALARIO Eq]]+DATOS_[[#This Row],[Tot Extrasalarial Eq]]</f>
        <v>#DIV/0!</v>
      </c>
      <c r="CC1346" s="139" t="n">
        <f aca="false">DATOS_[[#This Row],[S.BASE]]</f>
        <v>0</v>
      </c>
      <c r="CD1346" s="139" t="n">
        <f aca="false">+SUM(DATOS_[[#This Row],[Conc.Sal.01]:[Conc.Sal.30]])</f>
        <v>0</v>
      </c>
      <c r="CE1346" s="139" t="n">
        <f aca="false">+DATOS_[[#This Row],[SALARIO BASE Ef]]+DATOS_[[#This Row],[Tot COMPL.SAL Ef]]</f>
        <v>0</v>
      </c>
      <c r="CF1346" s="139" t="n">
        <f aca="false">+SUM(DATOS_[[#This Row],[C.Extra.01]:[C.Extra.05]])</f>
        <v>0</v>
      </c>
      <c r="CG1346" s="139" t="n">
        <f aca="false">+DATOS_[[#This Row],[TOTAL SALARIO Ef]]+DATOS_[[#This Row],[Tot Extrasalarial Ef]]</f>
        <v>0</v>
      </c>
      <c r="CH1346" s="140" t="n">
        <f aca="false">MIN(IF(DATOS_[[#This Row],[Fecha Fin Contrato]]="",$D$4,DATOS_[[#This Row],[Fecha Fin Contrato]]),$D$4)-MAX(DATOS_[[#This Row],[Fecha de Contratación]],$D$3)+1</f>
        <v>1</v>
      </c>
      <c r="CI1346" s="141" t="str">
        <f aca="false">IF(COUNTIFS(DATOS_[id],DATOS_[[#This Row],[id]])&gt;1,DATOS_[[#This Row],[id]],"")</f>
        <v/>
      </c>
      <c r="CJ1346" s="141" t="n">
        <f aca="false">(Inicio!$G$10-DATOS_[[#This Row],[Fecha Nacimiento]])/365.25</f>
        <v>0</v>
      </c>
      <c r="CK1346" s="141" t="n">
        <f aca="false">(Inicio!$G$10-DATOS_[[#This Row],[Fecha de Antigüedad]])/365.25</f>
        <v>0</v>
      </c>
      <c r="CL1346" s="141" t="e">
        <f aca="false">+VLOOKUP(DATOS_[[#This Row],[Clave de Contrato]],TblTiposContrato13[],3,0)</f>
        <v>#N/A</v>
      </c>
      <c r="CM1346" s="141" t="e">
        <f aca="false">+VLOOKUP(DATOS_[[#This Row],[Clave de Contrato]],TblTiposContrato13[],4,0)</f>
        <v>#N/A</v>
      </c>
      <c r="CN1346" s="141" t="str">
        <f aca="false">VLOOKUP(DATOS_[[#This Row],[Edad]],CONTRATOS!TblRngEdad,2,1)</f>
        <v>20  o menos</v>
      </c>
      <c r="CO1346" s="141" t="str">
        <f aca="false">VLOOKUP(DATOS_[[#This Row],[Antigüedad]],TblRngAntg14[],2,1)</f>
        <v>0 a 1 años</v>
      </c>
    </row>
    <row r="1347" customFormat="false" ht="13.8" hidden="false" customHeight="false" outlineLevel="0" collapsed="false">
      <c r="D1347" s="128"/>
      <c r="E1347" s="129"/>
      <c r="F1347" s="129"/>
      <c r="G1347" s="129"/>
      <c r="H1347" s="130"/>
      <c r="I1347" s="131"/>
      <c r="J1347" s="128"/>
      <c r="K1347" s="132"/>
      <c r="L1347" s="132"/>
      <c r="M1347" s="133"/>
      <c r="N1347" s="133"/>
      <c r="O1347" s="133"/>
      <c r="P1347" s="129"/>
      <c r="Z1347" s="74"/>
      <c r="AA1347" s="75"/>
      <c r="AB1347" s="75"/>
      <c r="AC1347" s="129"/>
      <c r="AD1347" s="134"/>
      <c r="AE1347" s="134"/>
      <c r="AF1347" s="134"/>
      <c r="AG1347" s="134"/>
      <c r="AH1347" s="134"/>
      <c r="AI1347" s="134"/>
      <c r="AJ1347" s="134"/>
      <c r="AK1347" s="134"/>
      <c r="AL1347" s="134"/>
      <c r="AM1347" s="134"/>
      <c r="AN1347" s="134"/>
      <c r="AO1347" s="134"/>
      <c r="AP1347" s="134"/>
      <c r="AQ1347" s="134"/>
      <c r="AR1347" s="134"/>
      <c r="AS1347" s="134"/>
      <c r="AT1347" s="134"/>
      <c r="AU1347" s="134"/>
      <c r="AV1347" s="134"/>
      <c r="AW1347" s="134"/>
      <c r="AX1347" s="134"/>
      <c r="AY1347" s="134"/>
      <c r="AZ1347" s="134"/>
      <c r="BA1347" s="134"/>
      <c r="BB1347" s="134"/>
      <c r="BC1347" s="134"/>
      <c r="BD1347" s="134"/>
      <c r="BE1347" s="134"/>
      <c r="BF1347" s="134"/>
      <c r="BG1347" s="134"/>
      <c r="BH1347" s="134"/>
      <c r="BI1347" s="134"/>
      <c r="BJ1347" s="134"/>
      <c r="BK1347" s="134"/>
      <c r="BL1347" s="134"/>
      <c r="BM1347" s="135"/>
      <c r="BN1347" s="136" t="n">
        <f aca="false">+MAX($D$3,DATOS_[[#This Row],[Fecha Inicio Sit. Contract.]])</f>
        <v>0</v>
      </c>
      <c r="BO1347" s="136" t="n">
        <f aca="false">+MIN($D$4,DATOS_[[#This Row],[Fecha Fin Sit. Contract.]])</f>
        <v>0</v>
      </c>
      <c r="BP1347" s="137" t="n">
        <f aca="false">+DATOS_[[#This Row],[% de jornada]]*IF(DATOS_[[#This Row],[% jornada reducida]]="",1,DATOS_[[#This Row],[% jornada reducida]])</f>
        <v>0</v>
      </c>
      <c r="BQ1347" s="137" t="n">
        <f aca="false">+(DATOS_[[#This Row],[F.fin.cal]]-DATOS_[[#This Row],[F.ini.cal]]+1)/($D$4-$D$3+1)</f>
        <v>1</v>
      </c>
      <c r="BR1347" s="137" t="str">
        <f aca="false">IF(OR(AND(DATOS_[[#This Row],[Fecha Fin Contrato]]&lt;$D$3,DATOS_[[#This Row],[Fecha Fin Contrato]]&lt;&gt;""),DATOS_[[#This Row],[Fecha de Contratación]]&gt;$D$4),"Fuera","Dentro")</f>
        <v>Dentro</v>
      </c>
      <c r="BS1347" s="137" t="str">
        <f aca="false" t="array" ref="BS1347:BS1347">IF(MAX(IF(DATOS_[id]=DATOS_[[#This Row],[id]],DATOS_[F.fin.cal]))=DATOS_[[#This Row],[F.fin.cal]],"Sí","NO")</f>
        <v>Sí</v>
      </c>
      <c r="BT1347" s="137" t="str">
        <f aca="false">IF(AND(DATOS_[[#This Row],[% normaliz]]&lt;&gt;1,DATOS_[[#This Row],[% anualiz]]=1),"Sí","NO")</f>
        <v>Sí</v>
      </c>
      <c r="BU1347" s="137" t="str">
        <f aca="false">IF(AND(DATOS_[[#This Row],[% normaliz]]=1,DATOS_[[#This Row],[% anualiz]]&lt;&gt;1),"Sí","NO")</f>
        <v>NO</v>
      </c>
      <c r="BV1347" s="137" t="str">
        <f aca="false">IF(AND(DATOS_[[#This Row],[% normaliz]]&lt;&gt;1,DATOS_[[#This Row],[% anualiz]]&lt;&gt;1),"Sí","NO")</f>
        <v>NO</v>
      </c>
      <c r="BW1347" s="137" t="str">
        <f aca="false">+IF(DATOS_[[#This Row],[% normaliz]]*DATOS_[[#This Row],[% anualiz]]=1,"NO","Sí")</f>
        <v>Sí</v>
      </c>
      <c r="BX1347" s="138" t="e">
        <f aca="false">(DATOS_[[#This Row],[S.BASE]]*(1/DATOS_[[#This Row],[% normaliz]])*(1/DATOS_[[#This Row],[% anualiz]]))*IF(DATOS_[[#This Row],[Check Equiparado]]="Sí",1,0)</f>
        <v>#DIV/0!</v>
      </c>
      <c r="BY1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7" s="138" t="e">
        <f aca="false">+DATOS_[[#This Row],[SALARIO BASE Eq]]+DATOS_[[#This Row],[Tot COMPL.SAL Eq]]</f>
        <v>#DIV/0!</v>
      </c>
      <c r="CA1347" s="138" t="e">
        <f aca="false" t="array" ref="CA1347:CA1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7" s="138" t="e">
        <f aca="false">+DATOS_[[#This Row],[TOTAL SALARIO Eq]]+DATOS_[[#This Row],[Tot Extrasalarial Eq]]</f>
        <v>#DIV/0!</v>
      </c>
      <c r="CC1347" s="139" t="n">
        <f aca="false">DATOS_[[#This Row],[S.BASE]]</f>
        <v>0</v>
      </c>
      <c r="CD1347" s="139" t="n">
        <f aca="false">+SUM(DATOS_[[#This Row],[Conc.Sal.01]:[Conc.Sal.30]])</f>
        <v>0</v>
      </c>
      <c r="CE1347" s="139" t="n">
        <f aca="false">+DATOS_[[#This Row],[SALARIO BASE Ef]]+DATOS_[[#This Row],[Tot COMPL.SAL Ef]]</f>
        <v>0</v>
      </c>
      <c r="CF1347" s="139" t="n">
        <f aca="false">+SUM(DATOS_[[#This Row],[C.Extra.01]:[C.Extra.05]])</f>
        <v>0</v>
      </c>
      <c r="CG1347" s="139" t="n">
        <f aca="false">+DATOS_[[#This Row],[TOTAL SALARIO Ef]]+DATOS_[[#This Row],[Tot Extrasalarial Ef]]</f>
        <v>0</v>
      </c>
      <c r="CH1347" s="140" t="n">
        <f aca="false">MIN(IF(DATOS_[[#This Row],[Fecha Fin Contrato]]="",$D$4,DATOS_[[#This Row],[Fecha Fin Contrato]]),$D$4)-MAX(DATOS_[[#This Row],[Fecha de Contratación]],$D$3)+1</f>
        <v>1</v>
      </c>
      <c r="CI1347" s="141" t="str">
        <f aca="false">IF(COUNTIFS(DATOS_[id],DATOS_[[#This Row],[id]])&gt;1,DATOS_[[#This Row],[id]],"")</f>
        <v/>
      </c>
      <c r="CJ1347" s="141" t="n">
        <f aca="false">(Inicio!$G$10-DATOS_[[#This Row],[Fecha Nacimiento]])/365.25</f>
        <v>0</v>
      </c>
      <c r="CK1347" s="141" t="n">
        <f aca="false">(Inicio!$G$10-DATOS_[[#This Row],[Fecha de Antigüedad]])/365.25</f>
        <v>0</v>
      </c>
      <c r="CL1347" s="141" t="e">
        <f aca="false">+VLOOKUP(DATOS_[[#This Row],[Clave de Contrato]],TblTiposContrato13[],3,0)</f>
        <v>#N/A</v>
      </c>
      <c r="CM1347" s="141" t="e">
        <f aca="false">+VLOOKUP(DATOS_[[#This Row],[Clave de Contrato]],TblTiposContrato13[],4,0)</f>
        <v>#N/A</v>
      </c>
      <c r="CN1347" s="141" t="str">
        <f aca="false">VLOOKUP(DATOS_[[#This Row],[Edad]],CONTRATOS!TblRngEdad,2,1)</f>
        <v>20  o menos</v>
      </c>
      <c r="CO1347" s="141" t="str">
        <f aca="false">VLOOKUP(DATOS_[[#This Row],[Antigüedad]],TblRngAntg14[],2,1)</f>
        <v>0 a 1 años</v>
      </c>
    </row>
    <row r="1348" customFormat="false" ht="13.8" hidden="false" customHeight="false" outlineLevel="0" collapsed="false">
      <c r="D1348" s="128"/>
      <c r="E1348" s="129"/>
      <c r="F1348" s="129"/>
      <c r="G1348" s="129"/>
      <c r="H1348" s="130"/>
      <c r="I1348" s="131"/>
      <c r="J1348" s="128"/>
      <c r="K1348" s="132"/>
      <c r="L1348" s="132"/>
      <c r="M1348" s="133"/>
      <c r="N1348" s="133"/>
      <c r="O1348" s="133"/>
      <c r="P1348" s="129"/>
      <c r="Z1348" s="74"/>
      <c r="AA1348" s="75"/>
      <c r="AB1348" s="75"/>
      <c r="AC1348" s="129"/>
      <c r="AD1348" s="134"/>
      <c r="AE1348" s="134"/>
      <c r="AF1348" s="134"/>
      <c r="AG1348" s="134"/>
      <c r="AH1348" s="134"/>
      <c r="AI1348" s="134"/>
      <c r="AJ1348" s="134"/>
      <c r="AK1348" s="134"/>
      <c r="AL1348" s="134"/>
      <c r="AM1348" s="134"/>
      <c r="AN1348" s="134"/>
      <c r="AO1348" s="134"/>
      <c r="AP1348" s="134"/>
      <c r="AQ1348" s="134"/>
      <c r="AR1348" s="134"/>
      <c r="AS1348" s="134"/>
      <c r="AT1348" s="134"/>
      <c r="AU1348" s="134"/>
      <c r="AV1348" s="134"/>
      <c r="AW1348" s="134"/>
      <c r="AX1348" s="134"/>
      <c r="AY1348" s="134"/>
      <c r="AZ1348" s="134"/>
      <c r="BA1348" s="134"/>
      <c r="BB1348" s="134"/>
      <c r="BC1348" s="134"/>
      <c r="BD1348" s="134"/>
      <c r="BE1348" s="134"/>
      <c r="BF1348" s="134"/>
      <c r="BG1348" s="134"/>
      <c r="BH1348" s="134"/>
      <c r="BI1348" s="134"/>
      <c r="BJ1348" s="134"/>
      <c r="BK1348" s="134"/>
      <c r="BL1348" s="134"/>
      <c r="BM1348" s="135"/>
      <c r="BN1348" s="136" t="n">
        <f aca="false">+MAX($D$3,DATOS_[[#This Row],[Fecha Inicio Sit. Contract.]])</f>
        <v>0</v>
      </c>
      <c r="BO1348" s="136" t="n">
        <f aca="false">+MIN($D$4,DATOS_[[#This Row],[Fecha Fin Sit. Contract.]])</f>
        <v>0</v>
      </c>
      <c r="BP1348" s="137" t="n">
        <f aca="false">+DATOS_[[#This Row],[% de jornada]]*IF(DATOS_[[#This Row],[% jornada reducida]]="",1,DATOS_[[#This Row],[% jornada reducida]])</f>
        <v>0</v>
      </c>
      <c r="BQ1348" s="137" t="n">
        <f aca="false">+(DATOS_[[#This Row],[F.fin.cal]]-DATOS_[[#This Row],[F.ini.cal]]+1)/($D$4-$D$3+1)</f>
        <v>1</v>
      </c>
      <c r="BR1348" s="137" t="str">
        <f aca="false">IF(OR(AND(DATOS_[[#This Row],[Fecha Fin Contrato]]&lt;$D$3,DATOS_[[#This Row],[Fecha Fin Contrato]]&lt;&gt;""),DATOS_[[#This Row],[Fecha de Contratación]]&gt;$D$4),"Fuera","Dentro")</f>
        <v>Dentro</v>
      </c>
      <c r="BS1348" s="137" t="str">
        <f aca="false" t="array" ref="BS1348:BS1348">IF(MAX(IF(DATOS_[id]=DATOS_[[#This Row],[id]],DATOS_[F.fin.cal]))=DATOS_[[#This Row],[F.fin.cal]],"Sí","NO")</f>
        <v>Sí</v>
      </c>
      <c r="BT1348" s="137" t="str">
        <f aca="false">IF(AND(DATOS_[[#This Row],[% normaliz]]&lt;&gt;1,DATOS_[[#This Row],[% anualiz]]=1),"Sí","NO")</f>
        <v>Sí</v>
      </c>
      <c r="BU1348" s="137" t="str">
        <f aca="false">IF(AND(DATOS_[[#This Row],[% normaliz]]=1,DATOS_[[#This Row],[% anualiz]]&lt;&gt;1),"Sí","NO")</f>
        <v>NO</v>
      </c>
      <c r="BV1348" s="137" t="str">
        <f aca="false">IF(AND(DATOS_[[#This Row],[% normaliz]]&lt;&gt;1,DATOS_[[#This Row],[% anualiz]]&lt;&gt;1),"Sí","NO")</f>
        <v>NO</v>
      </c>
      <c r="BW1348" s="137" t="str">
        <f aca="false">+IF(DATOS_[[#This Row],[% normaliz]]*DATOS_[[#This Row],[% anualiz]]=1,"NO","Sí")</f>
        <v>Sí</v>
      </c>
      <c r="BX1348" s="138" t="e">
        <f aca="false">(DATOS_[[#This Row],[S.BASE]]*(1/DATOS_[[#This Row],[% normaliz]])*(1/DATOS_[[#This Row],[% anualiz]]))*IF(DATOS_[[#This Row],[Check Equiparado]]="Sí",1,0)</f>
        <v>#DIV/0!</v>
      </c>
      <c r="BY1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8" s="138" t="e">
        <f aca="false">+DATOS_[[#This Row],[SALARIO BASE Eq]]+DATOS_[[#This Row],[Tot COMPL.SAL Eq]]</f>
        <v>#DIV/0!</v>
      </c>
      <c r="CA1348" s="138" t="e">
        <f aca="false" t="array" ref="CA1348:CA1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8" s="138" t="e">
        <f aca="false">+DATOS_[[#This Row],[TOTAL SALARIO Eq]]+DATOS_[[#This Row],[Tot Extrasalarial Eq]]</f>
        <v>#DIV/0!</v>
      </c>
      <c r="CC1348" s="139" t="n">
        <f aca="false">DATOS_[[#This Row],[S.BASE]]</f>
        <v>0</v>
      </c>
      <c r="CD1348" s="139" t="n">
        <f aca="false">+SUM(DATOS_[[#This Row],[Conc.Sal.01]:[Conc.Sal.30]])</f>
        <v>0</v>
      </c>
      <c r="CE1348" s="139" t="n">
        <f aca="false">+DATOS_[[#This Row],[SALARIO BASE Ef]]+DATOS_[[#This Row],[Tot COMPL.SAL Ef]]</f>
        <v>0</v>
      </c>
      <c r="CF1348" s="139" t="n">
        <f aca="false">+SUM(DATOS_[[#This Row],[C.Extra.01]:[C.Extra.05]])</f>
        <v>0</v>
      </c>
      <c r="CG1348" s="139" t="n">
        <f aca="false">+DATOS_[[#This Row],[TOTAL SALARIO Ef]]+DATOS_[[#This Row],[Tot Extrasalarial Ef]]</f>
        <v>0</v>
      </c>
      <c r="CH1348" s="140" t="n">
        <f aca="false">MIN(IF(DATOS_[[#This Row],[Fecha Fin Contrato]]="",$D$4,DATOS_[[#This Row],[Fecha Fin Contrato]]),$D$4)-MAX(DATOS_[[#This Row],[Fecha de Contratación]],$D$3)+1</f>
        <v>1</v>
      </c>
      <c r="CI1348" s="141" t="str">
        <f aca="false">IF(COUNTIFS(DATOS_[id],DATOS_[[#This Row],[id]])&gt;1,DATOS_[[#This Row],[id]],"")</f>
        <v/>
      </c>
      <c r="CJ1348" s="141" t="n">
        <f aca="false">(Inicio!$G$10-DATOS_[[#This Row],[Fecha Nacimiento]])/365.25</f>
        <v>0</v>
      </c>
      <c r="CK1348" s="141" t="n">
        <f aca="false">(Inicio!$G$10-DATOS_[[#This Row],[Fecha de Antigüedad]])/365.25</f>
        <v>0</v>
      </c>
      <c r="CL1348" s="141" t="e">
        <f aca="false">+VLOOKUP(DATOS_[[#This Row],[Clave de Contrato]],TblTiposContrato13[],3,0)</f>
        <v>#N/A</v>
      </c>
      <c r="CM1348" s="141" t="e">
        <f aca="false">+VLOOKUP(DATOS_[[#This Row],[Clave de Contrato]],TblTiposContrato13[],4,0)</f>
        <v>#N/A</v>
      </c>
      <c r="CN1348" s="141" t="str">
        <f aca="false">VLOOKUP(DATOS_[[#This Row],[Edad]],CONTRATOS!TblRngEdad,2,1)</f>
        <v>20  o menos</v>
      </c>
      <c r="CO1348" s="141" t="str">
        <f aca="false">VLOOKUP(DATOS_[[#This Row],[Antigüedad]],TblRngAntg14[],2,1)</f>
        <v>0 a 1 años</v>
      </c>
    </row>
    <row r="1349" customFormat="false" ht="13.8" hidden="false" customHeight="false" outlineLevel="0" collapsed="false">
      <c r="D1349" s="128"/>
      <c r="E1349" s="129"/>
      <c r="F1349" s="129"/>
      <c r="G1349" s="129"/>
      <c r="H1349" s="130"/>
      <c r="I1349" s="131"/>
      <c r="J1349" s="128"/>
      <c r="K1349" s="132"/>
      <c r="L1349" s="132"/>
      <c r="M1349" s="133"/>
      <c r="N1349" s="133"/>
      <c r="O1349" s="133"/>
      <c r="P1349" s="129"/>
      <c r="Z1349" s="74"/>
      <c r="AA1349" s="75"/>
      <c r="AB1349" s="75"/>
      <c r="AC1349" s="129"/>
      <c r="AD1349" s="134"/>
      <c r="AE1349" s="134"/>
      <c r="AF1349" s="134"/>
      <c r="AG1349" s="134"/>
      <c r="AH1349" s="134"/>
      <c r="AI1349" s="134"/>
      <c r="AJ1349" s="134"/>
      <c r="AK1349" s="134"/>
      <c r="AL1349" s="134"/>
      <c r="AM1349" s="134"/>
      <c r="AN1349" s="134"/>
      <c r="AO1349" s="134"/>
      <c r="AP1349" s="134"/>
      <c r="AQ1349" s="134"/>
      <c r="AR1349" s="134"/>
      <c r="AS1349" s="134"/>
      <c r="AT1349" s="134"/>
      <c r="AU1349" s="134"/>
      <c r="AV1349" s="134"/>
      <c r="AW1349" s="134"/>
      <c r="AX1349" s="134"/>
      <c r="AY1349" s="134"/>
      <c r="AZ1349" s="134"/>
      <c r="BA1349" s="134"/>
      <c r="BB1349" s="134"/>
      <c r="BC1349" s="134"/>
      <c r="BD1349" s="134"/>
      <c r="BE1349" s="134"/>
      <c r="BF1349" s="134"/>
      <c r="BG1349" s="134"/>
      <c r="BH1349" s="134"/>
      <c r="BI1349" s="134"/>
      <c r="BJ1349" s="134"/>
      <c r="BK1349" s="134"/>
      <c r="BL1349" s="134"/>
      <c r="BM1349" s="135"/>
      <c r="BN1349" s="136" t="n">
        <f aca="false">+MAX($D$3,DATOS_[[#This Row],[Fecha Inicio Sit. Contract.]])</f>
        <v>0</v>
      </c>
      <c r="BO1349" s="136" t="n">
        <f aca="false">+MIN($D$4,DATOS_[[#This Row],[Fecha Fin Sit. Contract.]])</f>
        <v>0</v>
      </c>
      <c r="BP1349" s="137" t="n">
        <f aca="false">+DATOS_[[#This Row],[% de jornada]]*IF(DATOS_[[#This Row],[% jornada reducida]]="",1,DATOS_[[#This Row],[% jornada reducida]])</f>
        <v>0</v>
      </c>
      <c r="BQ1349" s="137" t="n">
        <f aca="false">+(DATOS_[[#This Row],[F.fin.cal]]-DATOS_[[#This Row],[F.ini.cal]]+1)/($D$4-$D$3+1)</f>
        <v>1</v>
      </c>
      <c r="BR1349" s="137" t="str">
        <f aca="false">IF(OR(AND(DATOS_[[#This Row],[Fecha Fin Contrato]]&lt;$D$3,DATOS_[[#This Row],[Fecha Fin Contrato]]&lt;&gt;""),DATOS_[[#This Row],[Fecha de Contratación]]&gt;$D$4),"Fuera","Dentro")</f>
        <v>Dentro</v>
      </c>
      <c r="BS1349" s="137" t="str">
        <f aca="false" t="array" ref="BS1349:BS1349">IF(MAX(IF(DATOS_[id]=DATOS_[[#This Row],[id]],DATOS_[F.fin.cal]))=DATOS_[[#This Row],[F.fin.cal]],"Sí","NO")</f>
        <v>Sí</v>
      </c>
      <c r="BT1349" s="137" t="str">
        <f aca="false">IF(AND(DATOS_[[#This Row],[% normaliz]]&lt;&gt;1,DATOS_[[#This Row],[% anualiz]]=1),"Sí","NO")</f>
        <v>Sí</v>
      </c>
      <c r="BU1349" s="137" t="str">
        <f aca="false">IF(AND(DATOS_[[#This Row],[% normaliz]]=1,DATOS_[[#This Row],[% anualiz]]&lt;&gt;1),"Sí","NO")</f>
        <v>NO</v>
      </c>
      <c r="BV1349" s="137" t="str">
        <f aca="false">IF(AND(DATOS_[[#This Row],[% normaliz]]&lt;&gt;1,DATOS_[[#This Row],[% anualiz]]&lt;&gt;1),"Sí","NO")</f>
        <v>NO</v>
      </c>
      <c r="BW1349" s="137" t="str">
        <f aca="false">+IF(DATOS_[[#This Row],[% normaliz]]*DATOS_[[#This Row],[% anualiz]]=1,"NO","Sí")</f>
        <v>Sí</v>
      </c>
      <c r="BX1349" s="138" t="e">
        <f aca="false">(DATOS_[[#This Row],[S.BASE]]*(1/DATOS_[[#This Row],[% normaliz]])*(1/DATOS_[[#This Row],[% anualiz]]))*IF(DATOS_[[#This Row],[Check Equiparado]]="Sí",1,0)</f>
        <v>#DIV/0!</v>
      </c>
      <c r="BY1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9" s="138" t="e">
        <f aca="false">+DATOS_[[#This Row],[SALARIO BASE Eq]]+DATOS_[[#This Row],[Tot COMPL.SAL Eq]]</f>
        <v>#DIV/0!</v>
      </c>
      <c r="CA1349" s="138" t="e">
        <f aca="false" t="array" ref="CA1349:CA1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9" s="138" t="e">
        <f aca="false">+DATOS_[[#This Row],[TOTAL SALARIO Eq]]+DATOS_[[#This Row],[Tot Extrasalarial Eq]]</f>
        <v>#DIV/0!</v>
      </c>
      <c r="CC1349" s="139" t="n">
        <f aca="false">DATOS_[[#This Row],[S.BASE]]</f>
        <v>0</v>
      </c>
      <c r="CD1349" s="139" t="n">
        <f aca="false">+SUM(DATOS_[[#This Row],[Conc.Sal.01]:[Conc.Sal.30]])</f>
        <v>0</v>
      </c>
      <c r="CE1349" s="139" t="n">
        <f aca="false">+DATOS_[[#This Row],[SALARIO BASE Ef]]+DATOS_[[#This Row],[Tot COMPL.SAL Ef]]</f>
        <v>0</v>
      </c>
      <c r="CF1349" s="139" t="n">
        <f aca="false">+SUM(DATOS_[[#This Row],[C.Extra.01]:[C.Extra.05]])</f>
        <v>0</v>
      </c>
      <c r="CG1349" s="139" t="n">
        <f aca="false">+DATOS_[[#This Row],[TOTAL SALARIO Ef]]+DATOS_[[#This Row],[Tot Extrasalarial Ef]]</f>
        <v>0</v>
      </c>
      <c r="CH1349" s="140" t="n">
        <f aca="false">MIN(IF(DATOS_[[#This Row],[Fecha Fin Contrato]]="",$D$4,DATOS_[[#This Row],[Fecha Fin Contrato]]),$D$4)-MAX(DATOS_[[#This Row],[Fecha de Contratación]],$D$3)+1</f>
        <v>1</v>
      </c>
      <c r="CI1349" s="141" t="str">
        <f aca="false">IF(COUNTIFS(DATOS_[id],DATOS_[[#This Row],[id]])&gt;1,DATOS_[[#This Row],[id]],"")</f>
        <v/>
      </c>
      <c r="CJ1349" s="141" t="n">
        <f aca="false">(Inicio!$G$10-DATOS_[[#This Row],[Fecha Nacimiento]])/365.25</f>
        <v>0</v>
      </c>
      <c r="CK1349" s="141" t="n">
        <f aca="false">(Inicio!$G$10-DATOS_[[#This Row],[Fecha de Antigüedad]])/365.25</f>
        <v>0</v>
      </c>
      <c r="CL1349" s="141" t="e">
        <f aca="false">+VLOOKUP(DATOS_[[#This Row],[Clave de Contrato]],TblTiposContrato13[],3,0)</f>
        <v>#N/A</v>
      </c>
      <c r="CM1349" s="141" t="e">
        <f aca="false">+VLOOKUP(DATOS_[[#This Row],[Clave de Contrato]],TblTiposContrato13[],4,0)</f>
        <v>#N/A</v>
      </c>
      <c r="CN1349" s="141" t="str">
        <f aca="false">VLOOKUP(DATOS_[[#This Row],[Edad]],CONTRATOS!TblRngEdad,2,1)</f>
        <v>20  o menos</v>
      </c>
      <c r="CO1349" s="141" t="str">
        <f aca="false">VLOOKUP(DATOS_[[#This Row],[Antigüedad]],TblRngAntg14[],2,1)</f>
        <v>0 a 1 años</v>
      </c>
    </row>
    <row r="1350" customFormat="false" ht="13.8" hidden="false" customHeight="false" outlineLevel="0" collapsed="false">
      <c r="D1350" s="128"/>
      <c r="E1350" s="129"/>
      <c r="F1350" s="129"/>
      <c r="G1350" s="129"/>
      <c r="H1350" s="130"/>
      <c r="I1350" s="131"/>
      <c r="J1350" s="128"/>
      <c r="K1350" s="132"/>
      <c r="L1350" s="132"/>
      <c r="M1350" s="133"/>
      <c r="N1350" s="133"/>
      <c r="O1350" s="133"/>
      <c r="P1350" s="129"/>
      <c r="Z1350" s="74"/>
      <c r="AA1350" s="75"/>
      <c r="AB1350" s="75"/>
      <c r="AC1350" s="129"/>
      <c r="AD1350" s="134"/>
      <c r="AE1350" s="134"/>
      <c r="AF1350" s="134"/>
      <c r="AG1350" s="134"/>
      <c r="AH1350" s="134"/>
      <c r="AI1350" s="134"/>
      <c r="AJ1350" s="134"/>
      <c r="AK1350" s="134"/>
      <c r="AL1350" s="134"/>
      <c r="AM1350" s="134"/>
      <c r="AN1350" s="134"/>
      <c r="AO1350" s="134"/>
      <c r="AP1350" s="134"/>
      <c r="AQ1350" s="134"/>
      <c r="AR1350" s="134"/>
      <c r="AS1350" s="134"/>
      <c r="AT1350" s="134"/>
      <c r="AU1350" s="134"/>
      <c r="AV1350" s="134"/>
      <c r="AW1350" s="134"/>
      <c r="AX1350" s="134"/>
      <c r="AY1350" s="134"/>
      <c r="AZ1350" s="134"/>
      <c r="BA1350" s="134"/>
      <c r="BB1350" s="134"/>
      <c r="BC1350" s="134"/>
      <c r="BD1350" s="134"/>
      <c r="BE1350" s="134"/>
      <c r="BF1350" s="134"/>
      <c r="BG1350" s="134"/>
      <c r="BH1350" s="134"/>
      <c r="BI1350" s="134"/>
      <c r="BJ1350" s="134"/>
      <c r="BK1350" s="134"/>
      <c r="BL1350" s="134"/>
      <c r="BM1350" s="135"/>
      <c r="BN1350" s="136" t="n">
        <f aca="false">+MAX($D$3,DATOS_[[#This Row],[Fecha Inicio Sit. Contract.]])</f>
        <v>0</v>
      </c>
      <c r="BO1350" s="136" t="n">
        <f aca="false">+MIN($D$4,DATOS_[[#This Row],[Fecha Fin Sit. Contract.]])</f>
        <v>0</v>
      </c>
      <c r="BP1350" s="137" t="n">
        <f aca="false">+DATOS_[[#This Row],[% de jornada]]*IF(DATOS_[[#This Row],[% jornada reducida]]="",1,DATOS_[[#This Row],[% jornada reducida]])</f>
        <v>0</v>
      </c>
      <c r="BQ1350" s="137" t="n">
        <f aca="false">+(DATOS_[[#This Row],[F.fin.cal]]-DATOS_[[#This Row],[F.ini.cal]]+1)/($D$4-$D$3+1)</f>
        <v>1</v>
      </c>
      <c r="BR1350" s="137" t="str">
        <f aca="false">IF(OR(AND(DATOS_[[#This Row],[Fecha Fin Contrato]]&lt;$D$3,DATOS_[[#This Row],[Fecha Fin Contrato]]&lt;&gt;""),DATOS_[[#This Row],[Fecha de Contratación]]&gt;$D$4),"Fuera","Dentro")</f>
        <v>Dentro</v>
      </c>
      <c r="BS1350" s="137" t="str">
        <f aca="false" t="array" ref="BS1350:BS1350">IF(MAX(IF(DATOS_[id]=DATOS_[[#This Row],[id]],DATOS_[F.fin.cal]))=DATOS_[[#This Row],[F.fin.cal]],"Sí","NO")</f>
        <v>Sí</v>
      </c>
      <c r="BT1350" s="137" t="str">
        <f aca="false">IF(AND(DATOS_[[#This Row],[% normaliz]]&lt;&gt;1,DATOS_[[#This Row],[% anualiz]]=1),"Sí","NO")</f>
        <v>Sí</v>
      </c>
      <c r="BU1350" s="137" t="str">
        <f aca="false">IF(AND(DATOS_[[#This Row],[% normaliz]]=1,DATOS_[[#This Row],[% anualiz]]&lt;&gt;1),"Sí","NO")</f>
        <v>NO</v>
      </c>
      <c r="BV1350" s="137" t="str">
        <f aca="false">IF(AND(DATOS_[[#This Row],[% normaliz]]&lt;&gt;1,DATOS_[[#This Row],[% anualiz]]&lt;&gt;1),"Sí","NO")</f>
        <v>NO</v>
      </c>
      <c r="BW1350" s="137" t="str">
        <f aca="false">+IF(DATOS_[[#This Row],[% normaliz]]*DATOS_[[#This Row],[% anualiz]]=1,"NO","Sí")</f>
        <v>Sí</v>
      </c>
      <c r="BX1350" s="138" t="e">
        <f aca="false">(DATOS_[[#This Row],[S.BASE]]*(1/DATOS_[[#This Row],[% normaliz]])*(1/DATOS_[[#This Row],[% anualiz]]))*IF(DATOS_[[#This Row],[Check Equiparado]]="Sí",1,0)</f>
        <v>#DIV/0!</v>
      </c>
      <c r="BY1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0" s="138" t="e">
        <f aca="false">+DATOS_[[#This Row],[SALARIO BASE Eq]]+DATOS_[[#This Row],[Tot COMPL.SAL Eq]]</f>
        <v>#DIV/0!</v>
      </c>
      <c r="CA1350" s="138" t="e">
        <f aca="false" t="array" ref="CA1350:CA1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0" s="138" t="e">
        <f aca="false">+DATOS_[[#This Row],[TOTAL SALARIO Eq]]+DATOS_[[#This Row],[Tot Extrasalarial Eq]]</f>
        <v>#DIV/0!</v>
      </c>
      <c r="CC1350" s="139" t="n">
        <f aca="false">DATOS_[[#This Row],[S.BASE]]</f>
        <v>0</v>
      </c>
      <c r="CD1350" s="139" t="n">
        <f aca="false">+SUM(DATOS_[[#This Row],[Conc.Sal.01]:[Conc.Sal.30]])</f>
        <v>0</v>
      </c>
      <c r="CE1350" s="139" t="n">
        <f aca="false">+DATOS_[[#This Row],[SALARIO BASE Ef]]+DATOS_[[#This Row],[Tot COMPL.SAL Ef]]</f>
        <v>0</v>
      </c>
      <c r="CF1350" s="139" t="n">
        <f aca="false">+SUM(DATOS_[[#This Row],[C.Extra.01]:[C.Extra.05]])</f>
        <v>0</v>
      </c>
      <c r="CG1350" s="139" t="n">
        <f aca="false">+DATOS_[[#This Row],[TOTAL SALARIO Ef]]+DATOS_[[#This Row],[Tot Extrasalarial Ef]]</f>
        <v>0</v>
      </c>
      <c r="CH1350" s="140" t="n">
        <f aca="false">MIN(IF(DATOS_[[#This Row],[Fecha Fin Contrato]]="",$D$4,DATOS_[[#This Row],[Fecha Fin Contrato]]),$D$4)-MAX(DATOS_[[#This Row],[Fecha de Contratación]],$D$3)+1</f>
        <v>1</v>
      </c>
      <c r="CI1350" s="141" t="str">
        <f aca="false">IF(COUNTIFS(DATOS_[id],DATOS_[[#This Row],[id]])&gt;1,DATOS_[[#This Row],[id]],"")</f>
        <v/>
      </c>
      <c r="CJ1350" s="141" t="n">
        <f aca="false">(Inicio!$G$10-DATOS_[[#This Row],[Fecha Nacimiento]])/365.25</f>
        <v>0</v>
      </c>
      <c r="CK1350" s="141" t="n">
        <f aca="false">(Inicio!$G$10-DATOS_[[#This Row],[Fecha de Antigüedad]])/365.25</f>
        <v>0</v>
      </c>
      <c r="CL1350" s="141" t="e">
        <f aca="false">+VLOOKUP(DATOS_[[#This Row],[Clave de Contrato]],TblTiposContrato13[],3,0)</f>
        <v>#N/A</v>
      </c>
      <c r="CM1350" s="141" t="e">
        <f aca="false">+VLOOKUP(DATOS_[[#This Row],[Clave de Contrato]],TblTiposContrato13[],4,0)</f>
        <v>#N/A</v>
      </c>
      <c r="CN1350" s="141" t="str">
        <f aca="false">VLOOKUP(DATOS_[[#This Row],[Edad]],CONTRATOS!TblRngEdad,2,1)</f>
        <v>20  o menos</v>
      </c>
      <c r="CO1350" s="141" t="str">
        <f aca="false">VLOOKUP(DATOS_[[#This Row],[Antigüedad]],TblRngAntg14[],2,1)</f>
        <v>0 a 1 años</v>
      </c>
    </row>
    <row r="1351" customFormat="false" ht="13.8" hidden="false" customHeight="false" outlineLevel="0" collapsed="false">
      <c r="D1351" s="128"/>
      <c r="E1351" s="129"/>
      <c r="F1351" s="129"/>
      <c r="G1351" s="129"/>
      <c r="H1351" s="130"/>
      <c r="I1351" s="131"/>
      <c r="J1351" s="128"/>
      <c r="K1351" s="132"/>
      <c r="L1351" s="132"/>
      <c r="M1351" s="133"/>
      <c r="N1351" s="133"/>
      <c r="O1351" s="133"/>
      <c r="P1351" s="129"/>
      <c r="Z1351" s="74"/>
      <c r="AA1351" s="75"/>
      <c r="AB1351" s="75"/>
      <c r="AC1351" s="129"/>
      <c r="AD1351" s="134"/>
      <c r="AE1351" s="134"/>
      <c r="AF1351" s="134"/>
      <c r="AG1351" s="134"/>
      <c r="AH1351" s="134"/>
      <c r="AI1351" s="134"/>
      <c r="AJ1351" s="134"/>
      <c r="AK1351" s="134"/>
      <c r="AL1351" s="134"/>
      <c r="AM1351" s="134"/>
      <c r="AN1351" s="134"/>
      <c r="AO1351" s="134"/>
      <c r="AP1351" s="134"/>
      <c r="AQ1351" s="134"/>
      <c r="AR1351" s="134"/>
      <c r="AS1351" s="134"/>
      <c r="AT1351" s="134"/>
      <c r="AU1351" s="134"/>
      <c r="AV1351" s="134"/>
      <c r="AW1351" s="134"/>
      <c r="AX1351" s="134"/>
      <c r="AY1351" s="134"/>
      <c r="AZ1351" s="134"/>
      <c r="BA1351" s="134"/>
      <c r="BB1351" s="134"/>
      <c r="BC1351" s="134"/>
      <c r="BD1351" s="134"/>
      <c r="BE1351" s="134"/>
      <c r="BF1351" s="134"/>
      <c r="BG1351" s="134"/>
      <c r="BH1351" s="134"/>
      <c r="BI1351" s="134"/>
      <c r="BJ1351" s="134"/>
      <c r="BK1351" s="134"/>
      <c r="BL1351" s="134"/>
      <c r="BM1351" s="135"/>
      <c r="BN1351" s="136" t="n">
        <f aca="false">+MAX($D$3,DATOS_[[#This Row],[Fecha Inicio Sit. Contract.]])</f>
        <v>0</v>
      </c>
      <c r="BO1351" s="136" t="n">
        <f aca="false">+MIN($D$4,DATOS_[[#This Row],[Fecha Fin Sit. Contract.]])</f>
        <v>0</v>
      </c>
      <c r="BP1351" s="137" t="n">
        <f aca="false">+DATOS_[[#This Row],[% de jornada]]*IF(DATOS_[[#This Row],[% jornada reducida]]="",1,DATOS_[[#This Row],[% jornada reducida]])</f>
        <v>0</v>
      </c>
      <c r="BQ1351" s="137" t="n">
        <f aca="false">+(DATOS_[[#This Row],[F.fin.cal]]-DATOS_[[#This Row],[F.ini.cal]]+1)/($D$4-$D$3+1)</f>
        <v>1</v>
      </c>
      <c r="BR1351" s="137" t="str">
        <f aca="false">IF(OR(AND(DATOS_[[#This Row],[Fecha Fin Contrato]]&lt;$D$3,DATOS_[[#This Row],[Fecha Fin Contrato]]&lt;&gt;""),DATOS_[[#This Row],[Fecha de Contratación]]&gt;$D$4),"Fuera","Dentro")</f>
        <v>Dentro</v>
      </c>
      <c r="BS1351" s="137" t="str">
        <f aca="false" t="array" ref="BS1351:BS1351">IF(MAX(IF(DATOS_[id]=DATOS_[[#This Row],[id]],DATOS_[F.fin.cal]))=DATOS_[[#This Row],[F.fin.cal]],"Sí","NO")</f>
        <v>Sí</v>
      </c>
      <c r="BT1351" s="137" t="str">
        <f aca="false">IF(AND(DATOS_[[#This Row],[% normaliz]]&lt;&gt;1,DATOS_[[#This Row],[% anualiz]]=1),"Sí","NO")</f>
        <v>Sí</v>
      </c>
      <c r="BU1351" s="137" t="str">
        <f aca="false">IF(AND(DATOS_[[#This Row],[% normaliz]]=1,DATOS_[[#This Row],[% anualiz]]&lt;&gt;1),"Sí","NO")</f>
        <v>NO</v>
      </c>
      <c r="BV1351" s="137" t="str">
        <f aca="false">IF(AND(DATOS_[[#This Row],[% normaliz]]&lt;&gt;1,DATOS_[[#This Row],[% anualiz]]&lt;&gt;1),"Sí","NO")</f>
        <v>NO</v>
      </c>
      <c r="BW1351" s="137" t="str">
        <f aca="false">+IF(DATOS_[[#This Row],[% normaliz]]*DATOS_[[#This Row],[% anualiz]]=1,"NO","Sí")</f>
        <v>Sí</v>
      </c>
      <c r="BX1351" s="138" t="e">
        <f aca="false">(DATOS_[[#This Row],[S.BASE]]*(1/DATOS_[[#This Row],[% normaliz]])*(1/DATOS_[[#This Row],[% anualiz]]))*IF(DATOS_[[#This Row],[Check Equiparado]]="Sí",1,0)</f>
        <v>#DIV/0!</v>
      </c>
      <c r="BY1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1" s="138" t="e">
        <f aca="false">+DATOS_[[#This Row],[SALARIO BASE Eq]]+DATOS_[[#This Row],[Tot COMPL.SAL Eq]]</f>
        <v>#DIV/0!</v>
      </c>
      <c r="CA1351" s="138" t="e">
        <f aca="false" t="array" ref="CA1351:CA1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1" s="138" t="e">
        <f aca="false">+DATOS_[[#This Row],[TOTAL SALARIO Eq]]+DATOS_[[#This Row],[Tot Extrasalarial Eq]]</f>
        <v>#DIV/0!</v>
      </c>
      <c r="CC1351" s="139" t="n">
        <f aca="false">DATOS_[[#This Row],[S.BASE]]</f>
        <v>0</v>
      </c>
      <c r="CD1351" s="139" t="n">
        <f aca="false">+SUM(DATOS_[[#This Row],[Conc.Sal.01]:[Conc.Sal.30]])</f>
        <v>0</v>
      </c>
      <c r="CE1351" s="139" t="n">
        <f aca="false">+DATOS_[[#This Row],[SALARIO BASE Ef]]+DATOS_[[#This Row],[Tot COMPL.SAL Ef]]</f>
        <v>0</v>
      </c>
      <c r="CF1351" s="139" t="n">
        <f aca="false">+SUM(DATOS_[[#This Row],[C.Extra.01]:[C.Extra.05]])</f>
        <v>0</v>
      </c>
      <c r="CG1351" s="139" t="n">
        <f aca="false">+DATOS_[[#This Row],[TOTAL SALARIO Ef]]+DATOS_[[#This Row],[Tot Extrasalarial Ef]]</f>
        <v>0</v>
      </c>
      <c r="CH1351" s="140" t="n">
        <f aca="false">MIN(IF(DATOS_[[#This Row],[Fecha Fin Contrato]]="",$D$4,DATOS_[[#This Row],[Fecha Fin Contrato]]),$D$4)-MAX(DATOS_[[#This Row],[Fecha de Contratación]],$D$3)+1</f>
        <v>1</v>
      </c>
      <c r="CI1351" s="141" t="str">
        <f aca="false">IF(COUNTIFS(DATOS_[id],DATOS_[[#This Row],[id]])&gt;1,DATOS_[[#This Row],[id]],"")</f>
        <v/>
      </c>
      <c r="CJ1351" s="141" t="n">
        <f aca="false">(Inicio!$G$10-DATOS_[[#This Row],[Fecha Nacimiento]])/365.25</f>
        <v>0</v>
      </c>
      <c r="CK1351" s="141" t="n">
        <f aca="false">(Inicio!$G$10-DATOS_[[#This Row],[Fecha de Antigüedad]])/365.25</f>
        <v>0</v>
      </c>
      <c r="CL1351" s="141" t="e">
        <f aca="false">+VLOOKUP(DATOS_[[#This Row],[Clave de Contrato]],TblTiposContrato13[],3,0)</f>
        <v>#N/A</v>
      </c>
      <c r="CM1351" s="141" t="e">
        <f aca="false">+VLOOKUP(DATOS_[[#This Row],[Clave de Contrato]],TblTiposContrato13[],4,0)</f>
        <v>#N/A</v>
      </c>
      <c r="CN1351" s="141" t="str">
        <f aca="false">VLOOKUP(DATOS_[[#This Row],[Edad]],CONTRATOS!TblRngEdad,2,1)</f>
        <v>20  o menos</v>
      </c>
      <c r="CO1351" s="141" t="str">
        <f aca="false">VLOOKUP(DATOS_[[#This Row],[Antigüedad]],TblRngAntg14[],2,1)</f>
        <v>0 a 1 años</v>
      </c>
    </row>
    <row r="1352" customFormat="false" ht="13.8" hidden="false" customHeight="false" outlineLevel="0" collapsed="false">
      <c r="D1352" s="128"/>
      <c r="E1352" s="129"/>
      <c r="F1352" s="129"/>
      <c r="G1352" s="129"/>
      <c r="H1352" s="130"/>
      <c r="I1352" s="131"/>
      <c r="J1352" s="128"/>
      <c r="K1352" s="132"/>
      <c r="L1352" s="132"/>
      <c r="M1352" s="133"/>
      <c r="N1352" s="133"/>
      <c r="O1352" s="133"/>
      <c r="P1352" s="129"/>
      <c r="Z1352" s="74"/>
      <c r="AA1352" s="75"/>
      <c r="AB1352" s="75"/>
      <c r="AC1352" s="129"/>
      <c r="AD1352" s="134"/>
      <c r="AE1352" s="134"/>
      <c r="AF1352" s="134"/>
      <c r="AG1352" s="134"/>
      <c r="AH1352" s="134"/>
      <c r="AI1352" s="134"/>
      <c r="AJ1352" s="134"/>
      <c r="AK1352" s="134"/>
      <c r="AL1352" s="134"/>
      <c r="AM1352" s="134"/>
      <c r="AN1352" s="134"/>
      <c r="AO1352" s="134"/>
      <c r="AP1352" s="134"/>
      <c r="AQ1352" s="134"/>
      <c r="AR1352" s="134"/>
      <c r="AS1352" s="134"/>
      <c r="AT1352" s="134"/>
      <c r="AU1352" s="134"/>
      <c r="AV1352" s="134"/>
      <c r="AW1352" s="134"/>
      <c r="AX1352" s="134"/>
      <c r="AY1352" s="134"/>
      <c r="AZ1352" s="134"/>
      <c r="BA1352" s="134"/>
      <c r="BB1352" s="134"/>
      <c r="BC1352" s="134"/>
      <c r="BD1352" s="134"/>
      <c r="BE1352" s="134"/>
      <c r="BF1352" s="134"/>
      <c r="BG1352" s="134"/>
      <c r="BH1352" s="134"/>
      <c r="BI1352" s="134"/>
      <c r="BJ1352" s="134"/>
      <c r="BK1352" s="134"/>
      <c r="BL1352" s="134"/>
      <c r="BM1352" s="135"/>
      <c r="BN1352" s="136" t="n">
        <f aca="false">+MAX($D$3,DATOS_[[#This Row],[Fecha Inicio Sit. Contract.]])</f>
        <v>0</v>
      </c>
      <c r="BO1352" s="136" t="n">
        <f aca="false">+MIN($D$4,DATOS_[[#This Row],[Fecha Fin Sit. Contract.]])</f>
        <v>0</v>
      </c>
      <c r="BP1352" s="137" t="n">
        <f aca="false">+DATOS_[[#This Row],[% de jornada]]*IF(DATOS_[[#This Row],[% jornada reducida]]="",1,DATOS_[[#This Row],[% jornada reducida]])</f>
        <v>0</v>
      </c>
      <c r="BQ1352" s="137" t="n">
        <f aca="false">+(DATOS_[[#This Row],[F.fin.cal]]-DATOS_[[#This Row],[F.ini.cal]]+1)/($D$4-$D$3+1)</f>
        <v>1</v>
      </c>
      <c r="BR1352" s="137" t="str">
        <f aca="false">IF(OR(AND(DATOS_[[#This Row],[Fecha Fin Contrato]]&lt;$D$3,DATOS_[[#This Row],[Fecha Fin Contrato]]&lt;&gt;""),DATOS_[[#This Row],[Fecha de Contratación]]&gt;$D$4),"Fuera","Dentro")</f>
        <v>Dentro</v>
      </c>
      <c r="BS1352" s="137" t="str">
        <f aca="false" t="array" ref="BS1352:BS1352">IF(MAX(IF(DATOS_[id]=DATOS_[[#This Row],[id]],DATOS_[F.fin.cal]))=DATOS_[[#This Row],[F.fin.cal]],"Sí","NO")</f>
        <v>Sí</v>
      </c>
      <c r="BT1352" s="137" t="str">
        <f aca="false">IF(AND(DATOS_[[#This Row],[% normaliz]]&lt;&gt;1,DATOS_[[#This Row],[% anualiz]]=1),"Sí","NO")</f>
        <v>Sí</v>
      </c>
      <c r="BU1352" s="137" t="str">
        <f aca="false">IF(AND(DATOS_[[#This Row],[% normaliz]]=1,DATOS_[[#This Row],[% anualiz]]&lt;&gt;1),"Sí","NO")</f>
        <v>NO</v>
      </c>
      <c r="BV1352" s="137" t="str">
        <f aca="false">IF(AND(DATOS_[[#This Row],[% normaliz]]&lt;&gt;1,DATOS_[[#This Row],[% anualiz]]&lt;&gt;1),"Sí","NO")</f>
        <v>NO</v>
      </c>
      <c r="BW1352" s="137" t="str">
        <f aca="false">+IF(DATOS_[[#This Row],[% normaliz]]*DATOS_[[#This Row],[% anualiz]]=1,"NO","Sí")</f>
        <v>Sí</v>
      </c>
      <c r="BX1352" s="138" t="e">
        <f aca="false">(DATOS_[[#This Row],[S.BASE]]*(1/DATOS_[[#This Row],[% normaliz]])*(1/DATOS_[[#This Row],[% anualiz]]))*IF(DATOS_[[#This Row],[Check Equiparado]]="Sí",1,0)</f>
        <v>#DIV/0!</v>
      </c>
      <c r="BY1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2" s="138" t="e">
        <f aca="false">+DATOS_[[#This Row],[SALARIO BASE Eq]]+DATOS_[[#This Row],[Tot COMPL.SAL Eq]]</f>
        <v>#DIV/0!</v>
      </c>
      <c r="CA1352" s="138" t="e">
        <f aca="false" t="array" ref="CA1352:CA1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2" s="138" t="e">
        <f aca="false">+DATOS_[[#This Row],[TOTAL SALARIO Eq]]+DATOS_[[#This Row],[Tot Extrasalarial Eq]]</f>
        <v>#DIV/0!</v>
      </c>
      <c r="CC1352" s="139" t="n">
        <f aca="false">DATOS_[[#This Row],[S.BASE]]</f>
        <v>0</v>
      </c>
      <c r="CD1352" s="139" t="n">
        <f aca="false">+SUM(DATOS_[[#This Row],[Conc.Sal.01]:[Conc.Sal.30]])</f>
        <v>0</v>
      </c>
      <c r="CE1352" s="139" t="n">
        <f aca="false">+DATOS_[[#This Row],[SALARIO BASE Ef]]+DATOS_[[#This Row],[Tot COMPL.SAL Ef]]</f>
        <v>0</v>
      </c>
      <c r="CF1352" s="139" t="n">
        <f aca="false">+SUM(DATOS_[[#This Row],[C.Extra.01]:[C.Extra.05]])</f>
        <v>0</v>
      </c>
      <c r="CG1352" s="139" t="n">
        <f aca="false">+DATOS_[[#This Row],[TOTAL SALARIO Ef]]+DATOS_[[#This Row],[Tot Extrasalarial Ef]]</f>
        <v>0</v>
      </c>
      <c r="CH1352" s="140" t="n">
        <f aca="false">MIN(IF(DATOS_[[#This Row],[Fecha Fin Contrato]]="",$D$4,DATOS_[[#This Row],[Fecha Fin Contrato]]),$D$4)-MAX(DATOS_[[#This Row],[Fecha de Contratación]],$D$3)+1</f>
        <v>1</v>
      </c>
      <c r="CI1352" s="141" t="str">
        <f aca="false">IF(COUNTIFS(DATOS_[id],DATOS_[[#This Row],[id]])&gt;1,DATOS_[[#This Row],[id]],"")</f>
        <v/>
      </c>
      <c r="CJ1352" s="141" t="n">
        <f aca="false">(Inicio!$G$10-DATOS_[[#This Row],[Fecha Nacimiento]])/365.25</f>
        <v>0</v>
      </c>
      <c r="CK1352" s="141" t="n">
        <f aca="false">(Inicio!$G$10-DATOS_[[#This Row],[Fecha de Antigüedad]])/365.25</f>
        <v>0</v>
      </c>
      <c r="CL1352" s="141" t="e">
        <f aca="false">+VLOOKUP(DATOS_[[#This Row],[Clave de Contrato]],TblTiposContrato13[],3,0)</f>
        <v>#N/A</v>
      </c>
      <c r="CM1352" s="141" t="e">
        <f aca="false">+VLOOKUP(DATOS_[[#This Row],[Clave de Contrato]],TblTiposContrato13[],4,0)</f>
        <v>#N/A</v>
      </c>
      <c r="CN1352" s="141" t="str">
        <f aca="false">VLOOKUP(DATOS_[[#This Row],[Edad]],CONTRATOS!TblRngEdad,2,1)</f>
        <v>20  o menos</v>
      </c>
      <c r="CO1352" s="141" t="str">
        <f aca="false">VLOOKUP(DATOS_[[#This Row],[Antigüedad]],TblRngAntg14[],2,1)</f>
        <v>0 a 1 años</v>
      </c>
    </row>
    <row r="1353" customFormat="false" ht="13.8" hidden="false" customHeight="false" outlineLevel="0" collapsed="false">
      <c r="D1353" s="128"/>
      <c r="E1353" s="129"/>
      <c r="F1353" s="129"/>
      <c r="G1353" s="129"/>
      <c r="H1353" s="130"/>
      <c r="I1353" s="131"/>
      <c r="J1353" s="128"/>
      <c r="K1353" s="132"/>
      <c r="L1353" s="132"/>
      <c r="M1353" s="133"/>
      <c r="N1353" s="133"/>
      <c r="O1353" s="133"/>
      <c r="P1353" s="129"/>
      <c r="Z1353" s="74"/>
      <c r="AA1353" s="75"/>
      <c r="AB1353" s="75"/>
      <c r="AC1353" s="129"/>
      <c r="AD1353" s="134"/>
      <c r="AE1353" s="134"/>
      <c r="AF1353" s="134"/>
      <c r="AG1353" s="134"/>
      <c r="AH1353" s="134"/>
      <c r="AI1353" s="134"/>
      <c r="AJ1353" s="134"/>
      <c r="AK1353" s="134"/>
      <c r="AL1353" s="134"/>
      <c r="AM1353" s="134"/>
      <c r="AN1353" s="134"/>
      <c r="AO1353" s="134"/>
      <c r="AP1353" s="134"/>
      <c r="AQ1353" s="134"/>
      <c r="AR1353" s="134"/>
      <c r="AS1353" s="134"/>
      <c r="AT1353" s="134"/>
      <c r="AU1353" s="134"/>
      <c r="AV1353" s="134"/>
      <c r="AW1353" s="134"/>
      <c r="AX1353" s="134"/>
      <c r="AY1353" s="134"/>
      <c r="AZ1353" s="134"/>
      <c r="BA1353" s="134"/>
      <c r="BB1353" s="134"/>
      <c r="BC1353" s="134"/>
      <c r="BD1353" s="134"/>
      <c r="BE1353" s="134"/>
      <c r="BF1353" s="134"/>
      <c r="BG1353" s="134"/>
      <c r="BH1353" s="134"/>
      <c r="BI1353" s="134"/>
      <c r="BJ1353" s="134"/>
      <c r="BK1353" s="134"/>
      <c r="BL1353" s="134"/>
      <c r="BM1353" s="135"/>
      <c r="BN1353" s="136" t="n">
        <f aca="false">+MAX($D$3,DATOS_[[#This Row],[Fecha Inicio Sit. Contract.]])</f>
        <v>0</v>
      </c>
      <c r="BO1353" s="136" t="n">
        <f aca="false">+MIN($D$4,DATOS_[[#This Row],[Fecha Fin Sit. Contract.]])</f>
        <v>0</v>
      </c>
      <c r="BP1353" s="137" t="n">
        <f aca="false">+DATOS_[[#This Row],[% de jornada]]*IF(DATOS_[[#This Row],[% jornada reducida]]="",1,DATOS_[[#This Row],[% jornada reducida]])</f>
        <v>0</v>
      </c>
      <c r="BQ1353" s="137" t="n">
        <f aca="false">+(DATOS_[[#This Row],[F.fin.cal]]-DATOS_[[#This Row],[F.ini.cal]]+1)/($D$4-$D$3+1)</f>
        <v>1</v>
      </c>
      <c r="BR1353" s="137" t="str">
        <f aca="false">IF(OR(AND(DATOS_[[#This Row],[Fecha Fin Contrato]]&lt;$D$3,DATOS_[[#This Row],[Fecha Fin Contrato]]&lt;&gt;""),DATOS_[[#This Row],[Fecha de Contratación]]&gt;$D$4),"Fuera","Dentro")</f>
        <v>Dentro</v>
      </c>
      <c r="BS1353" s="137" t="str">
        <f aca="false" t="array" ref="BS1353:BS1353">IF(MAX(IF(DATOS_[id]=DATOS_[[#This Row],[id]],DATOS_[F.fin.cal]))=DATOS_[[#This Row],[F.fin.cal]],"Sí","NO")</f>
        <v>Sí</v>
      </c>
      <c r="BT1353" s="137" t="str">
        <f aca="false">IF(AND(DATOS_[[#This Row],[% normaliz]]&lt;&gt;1,DATOS_[[#This Row],[% anualiz]]=1),"Sí","NO")</f>
        <v>Sí</v>
      </c>
      <c r="BU1353" s="137" t="str">
        <f aca="false">IF(AND(DATOS_[[#This Row],[% normaliz]]=1,DATOS_[[#This Row],[% anualiz]]&lt;&gt;1),"Sí","NO")</f>
        <v>NO</v>
      </c>
      <c r="BV1353" s="137" t="str">
        <f aca="false">IF(AND(DATOS_[[#This Row],[% normaliz]]&lt;&gt;1,DATOS_[[#This Row],[% anualiz]]&lt;&gt;1),"Sí","NO")</f>
        <v>NO</v>
      </c>
      <c r="BW1353" s="137" t="str">
        <f aca="false">+IF(DATOS_[[#This Row],[% normaliz]]*DATOS_[[#This Row],[% anualiz]]=1,"NO","Sí")</f>
        <v>Sí</v>
      </c>
      <c r="BX1353" s="138" t="e">
        <f aca="false">(DATOS_[[#This Row],[S.BASE]]*(1/DATOS_[[#This Row],[% normaliz]])*(1/DATOS_[[#This Row],[% anualiz]]))*IF(DATOS_[[#This Row],[Check Equiparado]]="Sí",1,0)</f>
        <v>#DIV/0!</v>
      </c>
      <c r="BY1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3" s="138" t="e">
        <f aca="false">+DATOS_[[#This Row],[SALARIO BASE Eq]]+DATOS_[[#This Row],[Tot COMPL.SAL Eq]]</f>
        <v>#DIV/0!</v>
      </c>
      <c r="CA1353" s="138" t="e">
        <f aca="false" t="array" ref="CA1353:CA1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3" s="138" t="e">
        <f aca="false">+DATOS_[[#This Row],[TOTAL SALARIO Eq]]+DATOS_[[#This Row],[Tot Extrasalarial Eq]]</f>
        <v>#DIV/0!</v>
      </c>
      <c r="CC1353" s="139" t="n">
        <f aca="false">DATOS_[[#This Row],[S.BASE]]</f>
        <v>0</v>
      </c>
      <c r="CD1353" s="139" t="n">
        <f aca="false">+SUM(DATOS_[[#This Row],[Conc.Sal.01]:[Conc.Sal.30]])</f>
        <v>0</v>
      </c>
      <c r="CE1353" s="139" t="n">
        <f aca="false">+DATOS_[[#This Row],[SALARIO BASE Ef]]+DATOS_[[#This Row],[Tot COMPL.SAL Ef]]</f>
        <v>0</v>
      </c>
      <c r="CF1353" s="139" t="n">
        <f aca="false">+SUM(DATOS_[[#This Row],[C.Extra.01]:[C.Extra.05]])</f>
        <v>0</v>
      </c>
      <c r="CG1353" s="139" t="n">
        <f aca="false">+DATOS_[[#This Row],[TOTAL SALARIO Ef]]+DATOS_[[#This Row],[Tot Extrasalarial Ef]]</f>
        <v>0</v>
      </c>
      <c r="CH1353" s="140" t="n">
        <f aca="false">MIN(IF(DATOS_[[#This Row],[Fecha Fin Contrato]]="",$D$4,DATOS_[[#This Row],[Fecha Fin Contrato]]),$D$4)-MAX(DATOS_[[#This Row],[Fecha de Contratación]],$D$3)+1</f>
        <v>1</v>
      </c>
      <c r="CI1353" s="141" t="str">
        <f aca="false">IF(COUNTIFS(DATOS_[id],DATOS_[[#This Row],[id]])&gt;1,DATOS_[[#This Row],[id]],"")</f>
        <v/>
      </c>
      <c r="CJ1353" s="141" t="n">
        <f aca="false">(Inicio!$G$10-DATOS_[[#This Row],[Fecha Nacimiento]])/365.25</f>
        <v>0</v>
      </c>
      <c r="CK1353" s="141" t="n">
        <f aca="false">(Inicio!$G$10-DATOS_[[#This Row],[Fecha de Antigüedad]])/365.25</f>
        <v>0</v>
      </c>
      <c r="CL1353" s="141" t="e">
        <f aca="false">+VLOOKUP(DATOS_[[#This Row],[Clave de Contrato]],TblTiposContrato13[],3,0)</f>
        <v>#N/A</v>
      </c>
      <c r="CM1353" s="141" t="e">
        <f aca="false">+VLOOKUP(DATOS_[[#This Row],[Clave de Contrato]],TblTiposContrato13[],4,0)</f>
        <v>#N/A</v>
      </c>
      <c r="CN1353" s="141" t="str">
        <f aca="false">VLOOKUP(DATOS_[[#This Row],[Edad]],CONTRATOS!TblRngEdad,2,1)</f>
        <v>20  o menos</v>
      </c>
      <c r="CO1353" s="141" t="str">
        <f aca="false">VLOOKUP(DATOS_[[#This Row],[Antigüedad]],TblRngAntg14[],2,1)</f>
        <v>0 a 1 años</v>
      </c>
    </row>
    <row r="1354" customFormat="false" ht="13.8" hidden="false" customHeight="false" outlineLevel="0" collapsed="false">
      <c r="D1354" s="128"/>
      <c r="E1354" s="129"/>
      <c r="F1354" s="129"/>
      <c r="G1354" s="129"/>
      <c r="H1354" s="130"/>
      <c r="I1354" s="131"/>
      <c r="J1354" s="128"/>
      <c r="K1354" s="132"/>
      <c r="L1354" s="132"/>
      <c r="M1354" s="133"/>
      <c r="N1354" s="133"/>
      <c r="O1354" s="133"/>
      <c r="P1354" s="129"/>
      <c r="Z1354" s="74"/>
      <c r="AA1354" s="75"/>
      <c r="AB1354" s="75"/>
      <c r="AC1354" s="129"/>
      <c r="AD1354" s="134"/>
      <c r="AE1354" s="134"/>
      <c r="AF1354" s="134"/>
      <c r="AG1354" s="134"/>
      <c r="AH1354" s="134"/>
      <c r="AI1354" s="134"/>
      <c r="AJ1354" s="134"/>
      <c r="AK1354" s="134"/>
      <c r="AL1354" s="134"/>
      <c r="AM1354" s="134"/>
      <c r="AN1354" s="134"/>
      <c r="AO1354" s="134"/>
      <c r="AP1354" s="134"/>
      <c r="AQ1354" s="134"/>
      <c r="AR1354" s="134"/>
      <c r="AS1354" s="134"/>
      <c r="AT1354" s="134"/>
      <c r="AU1354" s="134"/>
      <c r="AV1354" s="134"/>
      <c r="AW1354" s="134"/>
      <c r="AX1354" s="134"/>
      <c r="AY1354" s="134"/>
      <c r="AZ1354" s="134"/>
      <c r="BA1354" s="134"/>
      <c r="BB1354" s="134"/>
      <c r="BC1354" s="134"/>
      <c r="BD1354" s="134"/>
      <c r="BE1354" s="134"/>
      <c r="BF1354" s="134"/>
      <c r="BG1354" s="134"/>
      <c r="BH1354" s="134"/>
      <c r="BI1354" s="134"/>
      <c r="BJ1354" s="134"/>
      <c r="BK1354" s="134"/>
      <c r="BL1354" s="134"/>
      <c r="BM1354" s="135"/>
      <c r="BN1354" s="136" t="n">
        <f aca="false">+MAX($D$3,DATOS_[[#This Row],[Fecha Inicio Sit. Contract.]])</f>
        <v>0</v>
      </c>
      <c r="BO1354" s="136" t="n">
        <f aca="false">+MIN($D$4,DATOS_[[#This Row],[Fecha Fin Sit. Contract.]])</f>
        <v>0</v>
      </c>
      <c r="BP1354" s="137" t="n">
        <f aca="false">+DATOS_[[#This Row],[% de jornada]]*IF(DATOS_[[#This Row],[% jornada reducida]]="",1,DATOS_[[#This Row],[% jornada reducida]])</f>
        <v>0</v>
      </c>
      <c r="BQ1354" s="137" t="n">
        <f aca="false">+(DATOS_[[#This Row],[F.fin.cal]]-DATOS_[[#This Row],[F.ini.cal]]+1)/($D$4-$D$3+1)</f>
        <v>1</v>
      </c>
      <c r="BR1354" s="137" t="str">
        <f aca="false">IF(OR(AND(DATOS_[[#This Row],[Fecha Fin Contrato]]&lt;$D$3,DATOS_[[#This Row],[Fecha Fin Contrato]]&lt;&gt;""),DATOS_[[#This Row],[Fecha de Contratación]]&gt;$D$4),"Fuera","Dentro")</f>
        <v>Dentro</v>
      </c>
      <c r="BS1354" s="137" t="str">
        <f aca="false" t="array" ref="BS1354:BS1354">IF(MAX(IF(DATOS_[id]=DATOS_[[#This Row],[id]],DATOS_[F.fin.cal]))=DATOS_[[#This Row],[F.fin.cal]],"Sí","NO")</f>
        <v>Sí</v>
      </c>
      <c r="BT1354" s="137" t="str">
        <f aca="false">IF(AND(DATOS_[[#This Row],[% normaliz]]&lt;&gt;1,DATOS_[[#This Row],[% anualiz]]=1),"Sí","NO")</f>
        <v>Sí</v>
      </c>
      <c r="BU1354" s="137" t="str">
        <f aca="false">IF(AND(DATOS_[[#This Row],[% normaliz]]=1,DATOS_[[#This Row],[% anualiz]]&lt;&gt;1),"Sí","NO")</f>
        <v>NO</v>
      </c>
      <c r="BV1354" s="137" t="str">
        <f aca="false">IF(AND(DATOS_[[#This Row],[% normaliz]]&lt;&gt;1,DATOS_[[#This Row],[% anualiz]]&lt;&gt;1),"Sí","NO")</f>
        <v>NO</v>
      </c>
      <c r="BW1354" s="137" t="str">
        <f aca="false">+IF(DATOS_[[#This Row],[% normaliz]]*DATOS_[[#This Row],[% anualiz]]=1,"NO","Sí")</f>
        <v>Sí</v>
      </c>
      <c r="BX1354" s="138" t="e">
        <f aca="false">(DATOS_[[#This Row],[S.BASE]]*(1/DATOS_[[#This Row],[% normaliz]])*(1/DATOS_[[#This Row],[% anualiz]]))*IF(DATOS_[[#This Row],[Check Equiparado]]="Sí",1,0)</f>
        <v>#DIV/0!</v>
      </c>
      <c r="BY1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4" s="138" t="e">
        <f aca="false">+DATOS_[[#This Row],[SALARIO BASE Eq]]+DATOS_[[#This Row],[Tot COMPL.SAL Eq]]</f>
        <v>#DIV/0!</v>
      </c>
      <c r="CA1354" s="138" t="e">
        <f aca="false" t="array" ref="CA1354:CA1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4" s="138" t="e">
        <f aca="false">+DATOS_[[#This Row],[TOTAL SALARIO Eq]]+DATOS_[[#This Row],[Tot Extrasalarial Eq]]</f>
        <v>#DIV/0!</v>
      </c>
      <c r="CC1354" s="139" t="n">
        <f aca="false">DATOS_[[#This Row],[S.BASE]]</f>
        <v>0</v>
      </c>
      <c r="CD1354" s="139" t="n">
        <f aca="false">+SUM(DATOS_[[#This Row],[Conc.Sal.01]:[Conc.Sal.30]])</f>
        <v>0</v>
      </c>
      <c r="CE1354" s="139" t="n">
        <f aca="false">+DATOS_[[#This Row],[SALARIO BASE Ef]]+DATOS_[[#This Row],[Tot COMPL.SAL Ef]]</f>
        <v>0</v>
      </c>
      <c r="CF1354" s="139" t="n">
        <f aca="false">+SUM(DATOS_[[#This Row],[C.Extra.01]:[C.Extra.05]])</f>
        <v>0</v>
      </c>
      <c r="CG1354" s="139" t="n">
        <f aca="false">+DATOS_[[#This Row],[TOTAL SALARIO Ef]]+DATOS_[[#This Row],[Tot Extrasalarial Ef]]</f>
        <v>0</v>
      </c>
      <c r="CH1354" s="140" t="n">
        <f aca="false">MIN(IF(DATOS_[[#This Row],[Fecha Fin Contrato]]="",$D$4,DATOS_[[#This Row],[Fecha Fin Contrato]]),$D$4)-MAX(DATOS_[[#This Row],[Fecha de Contratación]],$D$3)+1</f>
        <v>1</v>
      </c>
      <c r="CI1354" s="141" t="str">
        <f aca="false">IF(COUNTIFS(DATOS_[id],DATOS_[[#This Row],[id]])&gt;1,DATOS_[[#This Row],[id]],"")</f>
        <v/>
      </c>
      <c r="CJ1354" s="141" t="n">
        <f aca="false">(Inicio!$G$10-DATOS_[[#This Row],[Fecha Nacimiento]])/365.25</f>
        <v>0</v>
      </c>
      <c r="CK1354" s="141" t="n">
        <f aca="false">(Inicio!$G$10-DATOS_[[#This Row],[Fecha de Antigüedad]])/365.25</f>
        <v>0</v>
      </c>
      <c r="CL1354" s="141" t="e">
        <f aca="false">+VLOOKUP(DATOS_[[#This Row],[Clave de Contrato]],TblTiposContrato13[],3,0)</f>
        <v>#N/A</v>
      </c>
      <c r="CM1354" s="141" t="e">
        <f aca="false">+VLOOKUP(DATOS_[[#This Row],[Clave de Contrato]],TblTiposContrato13[],4,0)</f>
        <v>#N/A</v>
      </c>
      <c r="CN1354" s="141" t="str">
        <f aca="false">VLOOKUP(DATOS_[[#This Row],[Edad]],CONTRATOS!TblRngEdad,2,1)</f>
        <v>20  o menos</v>
      </c>
      <c r="CO1354" s="141" t="str">
        <f aca="false">VLOOKUP(DATOS_[[#This Row],[Antigüedad]],TblRngAntg14[],2,1)</f>
        <v>0 a 1 años</v>
      </c>
    </row>
    <row r="1355" customFormat="false" ht="13.8" hidden="false" customHeight="false" outlineLevel="0" collapsed="false">
      <c r="D1355" s="128"/>
      <c r="E1355" s="129"/>
      <c r="F1355" s="129"/>
      <c r="G1355" s="129"/>
      <c r="H1355" s="130"/>
      <c r="I1355" s="131"/>
      <c r="J1355" s="128"/>
      <c r="K1355" s="132"/>
      <c r="L1355" s="132"/>
      <c r="M1355" s="133"/>
      <c r="N1355" s="133"/>
      <c r="O1355" s="133"/>
      <c r="P1355" s="129"/>
      <c r="Z1355" s="74"/>
      <c r="AA1355" s="75"/>
      <c r="AB1355" s="75"/>
      <c r="AC1355" s="129"/>
      <c r="AD1355" s="134"/>
      <c r="AE1355" s="134"/>
      <c r="AF1355" s="134"/>
      <c r="AG1355" s="134"/>
      <c r="AH1355" s="134"/>
      <c r="AI1355" s="134"/>
      <c r="AJ1355" s="134"/>
      <c r="AK1355" s="134"/>
      <c r="AL1355" s="134"/>
      <c r="AM1355" s="134"/>
      <c r="AN1355" s="134"/>
      <c r="AO1355" s="134"/>
      <c r="AP1355" s="134"/>
      <c r="AQ1355" s="134"/>
      <c r="AR1355" s="134"/>
      <c r="AS1355" s="134"/>
      <c r="AT1355" s="134"/>
      <c r="AU1355" s="134"/>
      <c r="AV1355" s="134"/>
      <c r="AW1355" s="134"/>
      <c r="AX1355" s="134"/>
      <c r="AY1355" s="134"/>
      <c r="AZ1355" s="134"/>
      <c r="BA1355" s="134"/>
      <c r="BB1355" s="134"/>
      <c r="BC1355" s="134"/>
      <c r="BD1355" s="134"/>
      <c r="BE1355" s="134"/>
      <c r="BF1355" s="134"/>
      <c r="BG1355" s="134"/>
      <c r="BH1355" s="134"/>
      <c r="BI1355" s="134"/>
      <c r="BJ1355" s="134"/>
      <c r="BK1355" s="134"/>
      <c r="BL1355" s="134"/>
      <c r="BM1355" s="135"/>
      <c r="BN1355" s="136" t="n">
        <f aca="false">+MAX($D$3,DATOS_[[#This Row],[Fecha Inicio Sit. Contract.]])</f>
        <v>0</v>
      </c>
      <c r="BO1355" s="136" t="n">
        <f aca="false">+MIN($D$4,DATOS_[[#This Row],[Fecha Fin Sit. Contract.]])</f>
        <v>0</v>
      </c>
      <c r="BP1355" s="137" t="n">
        <f aca="false">+DATOS_[[#This Row],[% de jornada]]*IF(DATOS_[[#This Row],[% jornada reducida]]="",1,DATOS_[[#This Row],[% jornada reducida]])</f>
        <v>0</v>
      </c>
      <c r="BQ1355" s="137" t="n">
        <f aca="false">+(DATOS_[[#This Row],[F.fin.cal]]-DATOS_[[#This Row],[F.ini.cal]]+1)/($D$4-$D$3+1)</f>
        <v>1</v>
      </c>
      <c r="BR1355" s="137" t="str">
        <f aca="false">IF(OR(AND(DATOS_[[#This Row],[Fecha Fin Contrato]]&lt;$D$3,DATOS_[[#This Row],[Fecha Fin Contrato]]&lt;&gt;""),DATOS_[[#This Row],[Fecha de Contratación]]&gt;$D$4),"Fuera","Dentro")</f>
        <v>Dentro</v>
      </c>
      <c r="BS1355" s="137" t="str">
        <f aca="false" t="array" ref="BS1355:BS1355">IF(MAX(IF(DATOS_[id]=DATOS_[[#This Row],[id]],DATOS_[F.fin.cal]))=DATOS_[[#This Row],[F.fin.cal]],"Sí","NO")</f>
        <v>Sí</v>
      </c>
      <c r="BT1355" s="137" t="str">
        <f aca="false">IF(AND(DATOS_[[#This Row],[% normaliz]]&lt;&gt;1,DATOS_[[#This Row],[% anualiz]]=1),"Sí","NO")</f>
        <v>Sí</v>
      </c>
      <c r="BU1355" s="137" t="str">
        <f aca="false">IF(AND(DATOS_[[#This Row],[% normaliz]]=1,DATOS_[[#This Row],[% anualiz]]&lt;&gt;1),"Sí","NO")</f>
        <v>NO</v>
      </c>
      <c r="BV1355" s="137" t="str">
        <f aca="false">IF(AND(DATOS_[[#This Row],[% normaliz]]&lt;&gt;1,DATOS_[[#This Row],[% anualiz]]&lt;&gt;1),"Sí","NO")</f>
        <v>NO</v>
      </c>
      <c r="BW1355" s="137" t="str">
        <f aca="false">+IF(DATOS_[[#This Row],[% normaliz]]*DATOS_[[#This Row],[% anualiz]]=1,"NO","Sí")</f>
        <v>Sí</v>
      </c>
      <c r="BX1355" s="138" t="e">
        <f aca="false">(DATOS_[[#This Row],[S.BASE]]*(1/DATOS_[[#This Row],[% normaliz]])*(1/DATOS_[[#This Row],[% anualiz]]))*IF(DATOS_[[#This Row],[Check Equiparado]]="Sí",1,0)</f>
        <v>#DIV/0!</v>
      </c>
      <c r="BY1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5" s="138" t="e">
        <f aca="false">+DATOS_[[#This Row],[SALARIO BASE Eq]]+DATOS_[[#This Row],[Tot COMPL.SAL Eq]]</f>
        <v>#DIV/0!</v>
      </c>
      <c r="CA1355" s="138" t="e">
        <f aca="false" t="array" ref="CA1355:CA1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5" s="138" t="e">
        <f aca="false">+DATOS_[[#This Row],[TOTAL SALARIO Eq]]+DATOS_[[#This Row],[Tot Extrasalarial Eq]]</f>
        <v>#DIV/0!</v>
      </c>
      <c r="CC1355" s="139" t="n">
        <f aca="false">DATOS_[[#This Row],[S.BASE]]</f>
        <v>0</v>
      </c>
      <c r="CD1355" s="139" t="n">
        <f aca="false">+SUM(DATOS_[[#This Row],[Conc.Sal.01]:[Conc.Sal.30]])</f>
        <v>0</v>
      </c>
      <c r="CE1355" s="139" t="n">
        <f aca="false">+DATOS_[[#This Row],[SALARIO BASE Ef]]+DATOS_[[#This Row],[Tot COMPL.SAL Ef]]</f>
        <v>0</v>
      </c>
      <c r="CF1355" s="139" t="n">
        <f aca="false">+SUM(DATOS_[[#This Row],[C.Extra.01]:[C.Extra.05]])</f>
        <v>0</v>
      </c>
      <c r="CG1355" s="139" t="n">
        <f aca="false">+DATOS_[[#This Row],[TOTAL SALARIO Ef]]+DATOS_[[#This Row],[Tot Extrasalarial Ef]]</f>
        <v>0</v>
      </c>
      <c r="CH1355" s="140" t="n">
        <f aca="false">MIN(IF(DATOS_[[#This Row],[Fecha Fin Contrato]]="",$D$4,DATOS_[[#This Row],[Fecha Fin Contrato]]),$D$4)-MAX(DATOS_[[#This Row],[Fecha de Contratación]],$D$3)+1</f>
        <v>1</v>
      </c>
      <c r="CI1355" s="141" t="str">
        <f aca="false">IF(COUNTIFS(DATOS_[id],DATOS_[[#This Row],[id]])&gt;1,DATOS_[[#This Row],[id]],"")</f>
        <v/>
      </c>
      <c r="CJ1355" s="141" t="n">
        <f aca="false">(Inicio!$G$10-DATOS_[[#This Row],[Fecha Nacimiento]])/365.25</f>
        <v>0</v>
      </c>
      <c r="CK1355" s="141" t="n">
        <f aca="false">(Inicio!$G$10-DATOS_[[#This Row],[Fecha de Antigüedad]])/365.25</f>
        <v>0</v>
      </c>
      <c r="CL1355" s="141" t="e">
        <f aca="false">+VLOOKUP(DATOS_[[#This Row],[Clave de Contrato]],TblTiposContrato13[],3,0)</f>
        <v>#N/A</v>
      </c>
      <c r="CM1355" s="141" t="e">
        <f aca="false">+VLOOKUP(DATOS_[[#This Row],[Clave de Contrato]],TblTiposContrato13[],4,0)</f>
        <v>#N/A</v>
      </c>
      <c r="CN1355" s="141" t="str">
        <f aca="false">VLOOKUP(DATOS_[[#This Row],[Edad]],CONTRATOS!TblRngEdad,2,1)</f>
        <v>20  o menos</v>
      </c>
      <c r="CO1355" s="141" t="str">
        <f aca="false">VLOOKUP(DATOS_[[#This Row],[Antigüedad]],TblRngAntg14[],2,1)</f>
        <v>0 a 1 años</v>
      </c>
    </row>
    <row r="1356" customFormat="false" ht="13.8" hidden="false" customHeight="false" outlineLevel="0" collapsed="false">
      <c r="D1356" s="128"/>
      <c r="E1356" s="129"/>
      <c r="F1356" s="129"/>
      <c r="G1356" s="129"/>
      <c r="H1356" s="130"/>
      <c r="I1356" s="131"/>
      <c r="J1356" s="128"/>
      <c r="K1356" s="132"/>
      <c r="L1356" s="132"/>
      <c r="M1356" s="133"/>
      <c r="N1356" s="133"/>
      <c r="O1356" s="133"/>
      <c r="P1356" s="129"/>
      <c r="Z1356" s="74"/>
      <c r="AA1356" s="75"/>
      <c r="AB1356" s="75"/>
      <c r="AC1356" s="129"/>
      <c r="AD1356" s="134"/>
      <c r="AE1356" s="134"/>
      <c r="AF1356" s="134"/>
      <c r="AG1356" s="134"/>
      <c r="AH1356" s="134"/>
      <c r="AI1356" s="134"/>
      <c r="AJ1356" s="134"/>
      <c r="AK1356" s="134"/>
      <c r="AL1356" s="134"/>
      <c r="AM1356" s="134"/>
      <c r="AN1356" s="134"/>
      <c r="AO1356" s="134"/>
      <c r="AP1356" s="134"/>
      <c r="AQ1356" s="134"/>
      <c r="AR1356" s="134"/>
      <c r="AS1356" s="134"/>
      <c r="AT1356" s="134"/>
      <c r="AU1356" s="134"/>
      <c r="AV1356" s="134"/>
      <c r="AW1356" s="134"/>
      <c r="AX1356" s="134"/>
      <c r="AY1356" s="134"/>
      <c r="AZ1356" s="134"/>
      <c r="BA1356" s="134"/>
      <c r="BB1356" s="134"/>
      <c r="BC1356" s="134"/>
      <c r="BD1356" s="134"/>
      <c r="BE1356" s="134"/>
      <c r="BF1356" s="134"/>
      <c r="BG1356" s="134"/>
      <c r="BH1356" s="134"/>
      <c r="BI1356" s="134"/>
      <c r="BJ1356" s="134"/>
      <c r="BK1356" s="134"/>
      <c r="BL1356" s="134"/>
      <c r="BM1356" s="135"/>
      <c r="BN1356" s="136" t="n">
        <f aca="false">+MAX($D$3,DATOS_[[#This Row],[Fecha Inicio Sit. Contract.]])</f>
        <v>0</v>
      </c>
      <c r="BO1356" s="136" t="n">
        <f aca="false">+MIN($D$4,DATOS_[[#This Row],[Fecha Fin Sit. Contract.]])</f>
        <v>0</v>
      </c>
      <c r="BP1356" s="137" t="n">
        <f aca="false">+DATOS_[[#This Row],[% de jornada]]*IF(DATOS_[[#This Row],[% jornada reducida]]="",1,DATOS_[[#This Row],[% jornada reducida]])</f>
        <v>0</v>
      </c>
      <c r="BQ1356" s="137" t="n">
        <f aca="false">+(DATOS_[[#This Row],[F.fin.cal]]-DATOS_[[#This Row],[F.ini.cal]]+1)/($D$4-$D$3+1)</f>
        <v>1</v>
      </c>
      <c r="BR1356" s="137" t="str">
        <f aca="false">IF(OR(AND(DATOS_[[#This Row],[Fecha Fin Contrato]]&lt;$D$3,DATOS_[[#This Row],[Fecha Fin Contrato]]&lt;&gt;""),DATOS_[[#This Row],[Fecha de Contratación]]&gt;$D$4),"Fuera","Dentro")</f>
        <v>Dentro</v>
      </c>
      <c r="BS1356" s="137" t="str">
        <f aca="false" t="array" ref="BS1356:BS1356">IF(MAX(IF(DATOS_[id]=DATOS_[[#This Row],[id]],DATOS_[F.fin.cal]))=DATOS_[[#This Row],[F.fin.cal]],"Sí","NO")</f>
        <v>Sí</v>
      </c>
      <c r="BT1356" s="137" t="str">
        <f aca="false">IF(AND(DATOS_[[#This Row],[% normaliz]]&lt;&gt;1,DATOS_[[#This Row],[% anualiz]]=1),"Sí","NO")</f>
        <v>Sí</v>
      </c>
      <c r="BU1356" s="137" t="str">
        <f aca="false">IF(AND(DATOS_[[#This Row],[% normaliz]]=1,DATOS_[[#This Row],[% anualiz]]&lt;&gt;1),"Sí","NO")</f>
        <v>NO</v>
      </c>
      <c r="BV1356" s="137" t="str">
        <f aca="false">IF(AND(DATOS_[[#This Row],[% normaliz]]&lt;&gt;1,DATOS_[[#This Row],[% anualiz]]&lt;&gt;1),"Sí","NO")</f>
        <v>NO</v>
      </c>
      <c r="BW1356" s="137" t="str">
        <f aca="false">+IF(DATOS_[[#This Row],[% normaliz]]*DATOS_[[#This Row],[% anualiz]]=1,"NO","Sí")</f>
        <v>Sí</v>
      </c>
      <c r="BX1356" s="138" t="e">
        <f aca="false">(DATOS_[[#This Row],[S.BASE]]*(1/DATOS_[[#This Row],[% normaliz]])*(1/DATOS_[[#This Row],[% anualiz]]))*IF(DATOS_[[#This Row],[Check Equiparado]]="Sí",1,0)</f>
        <v>#DIV/0!</v>
      </c>
      <c r="BY1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6" s="138" t="e">
        <f aca="false">+DATOS_[[#This Row],[SALARIO BASE Eq]]+DATOS_[[#This Row],[Tot COMPL.SAL Eq]]</f>
        <v>#DIV/0!</v>
      </c>
      <c r="CA1356" s="138" t="e">
        <f aca="false" t="array" ref="CA1356:CA1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6" s="138" t="e">
        <f aca="false">+DATOS_[[#This Row],[TOTAL SALARIO Eq]]+DATOS_[[#This Row],[Tot Extrasalarial Eq]]</f>
        <v>#DIV/0!</v>
      </c>
      <c r="CC1356" s="139" t="n">
        <f aca="false">DATOS_[[#This Row],[S.BASE]]</f>
        <v>0</v>
      </c>
      <c r="CD1356" s="139" t="n">
        <f aca="false">+SUM(DATOS_[[#This Row],[Conc.Sal.01]:[Conc.Sal.30]])</f>
        <v>0</v>
      </c>
      <c r="CE1356" s="139" t="n">
        <f aca="false">+DATOS_[[#This Row],[SALARIO BASE Ef]]+DATOS_[[#This Row],[Tot COMPL.SAL Ef]]</f>
        <v>0</v>
      </c>
      <c r="CF1356" s="139" t="n">
        <f aca="false">+SUM(DATOS_[[#This Row],[C.Extra.01]:[C.Extra.05]])</f>
        <v>0</v>
      </c>
      <c r="CG1356" s="139" t="n">
        <f aca="false">+DATOS_[[#This Row],[TOTAL SALARIO Ef]]+DATOS_[[#This Row],[Tot Extrasalarial Ef]]</f>
        <v>0</v>
      </c>
      <c r="CH1356" s="140" t="n">
        <f aca="false">MIN(IF(DATOS_[[#This Row],[Fecha Fin Contrato]]="",$D$4,DATOS_[[#This Row],[Fecha Fin Contrato]]),$D$4)-MAX(DATOS_[[#This Row],[Fecha de Contratación]],$D$3)+1</f>
        <v>1</v>
      </c>
      <c r="CI1356" s="141" t="str">
        <f aca="false">IF(COUNTIFS(DATOS_[id],DATOS_[[#This Row],[id]])&gt;1,DATOS_[[#This Row],[id]],"")</f>
        <v/>
      </c>
      <c r="CJ1356" s="141" t="n">
        <f aca="false">(Inicio!$G$10-DATOS_[[#This Row],[Fecha Nacimiento]])/365.25</f>
        <v>0</v>
      </c>
      <c r="CK1356" s="141" t="n">
        <f aca="false">(Inicio!$G$10-DATOS_[[#This Row],[Fecha de Antigüedad]])/365.25</f>
        <v>0</v>
      </c>
      <c r="CL1356" s="141" t="e">
        <f aca="false">+VLOOKUP(DATOS_[[#This Row],[Clave de Contrato]],TblTiposContrato13[],3,0)</f>
        <v>#N/A</v>
      </c>
      <c r="CM1356" s="141" t="e">
        <f aca="false">+VLOOKUP(DATOS_[[#This Row],[Clave de Contrato]],TblTiposContrato13[],4,0)</f>
        <v>#N/A</v>
      </c>
      <c r="CN1356" s="141" t="str">
        <f aca="false">VLOOKUP(DATOS_[[#This Row],[Edad]],CONTRATOS!TblRngEdad,2,1)</f>
        <v>20  o menos</v>
      </c>
      <c r="CO1356" s="141" t="str">
        <f aca="false">VLOOKUP(DATOS_[[#This Row],[Antigüedad]],TblRngAntg14[],2,1)</f>
        <v>0 a 1 años</v>
      </c>
    </row>
    <row r="1357" customFormat="false" ht="13.8" hidden="false" customHeight="false" outlineLevel="0" collapsed="false">
      <c r="D1357" s="128"/>
      <c r="E1357" s="129"/>
      <c r="F1357" s="129"/>
      <c r="G1357" s="129"/>
      <c r="H1357" s="130"/>
      <c r="I1357" s="131"/>
      <c r="J1357" s="128"/>
      <c r="K1357" s="132"/>
      <c r="L1357" s="132"/>
      <c r="M1357" s="133"/>
      <c r="N1357" s="133"/>
      <c r="O1357" s="133"/>
      <c r="P1357" s="129"/>
      <c r="Z1357" s="74"/>
      <c r="AA1357" s="75"/>
      <c r="AB1357" s="75"/>
      <c r="AC1357" s="129"/>
      <c r="AD1357" s="134"/>
      <c r="AE1357" s="134"/>
      <c r="AF1357" s="134"/>
      <c r="AG1357" s="134"/>
      <c r="AH1357" s="134"/>
      <c r="AI1357" s="134"/>
      <c r="AJ1357" s="134"/>
      <c r="AK1357" s="134"/>
      <c r="AL1357" s="134"/>
      <c r="AM1357" s="134"/>
      <c r="AN1357" s="134"/>
      <c r="AO1357" s="134"/>
      <c r="AP1357" s="134"/>
      <c r="AQ1357" s="134"/>
      <c r="AR1357" s="134"/>
      <c r="AS1357" s="134"/>
      <c r="AT1357" s="134"/>
      <c r="AU1357" s="134"/>
      <c r="AV1357" s="134"/>
      <c r="AW1357" s="134"/>
      <c r="AX1357" s="134"/>
      <c r="AY1357" s="134"/>
      <c r="AZ1357" s="134"/>
      <c r="BA1357" s="134"/>
      <c r="BB1357" s="134"/>
      <c r="BC1357" s="134"/>
      <c r="BD1357" s="134"/>
      <c r="BE1357" s="134"/>
      <c r="BF1357" s="134"/>
      <c r="BG1357" s="134"/>
      <c r="BH1357" s="134"/>
      <c r="BI1357" s="134"/>
      <c r="BJ1357" s="134"/>
      <c r="BK1357" s="134"/>
      <c r="BL1357" s="134"/>
      <c r="BM1357" s="135"/>
      <c r="BN1357" s="136" t="n">
        <f aca="false">+MAX($D$3,DATOS_[[#This Row],[Fecha Inicio Sit. Contract.]])</f>
        <v>0</v>
      </c>
      <c r="BO1357" s="136" t="n">
        <f aca="false">+MIN($D$4,DATOS_[[#This Row],[Fecha Fin Sit. Contract.]])</f>
        <v>0</v>
      </c>
      <c r="BP1357" s="137" t="n">
        <f aca="false">+DATOS_[[#This Row],[% de jornada]]*IF(DATOS_[[#This Row],[% jornada reducida]]="",1,DATOS_[[#This Row],[% jornada reducida]])</f>
        <v>0</v>
      </c>
      <c r="BQ1357" s="137" t="n">
        <f aca="false">+(DATOS_[[#This Row],[F.fin.cal]]-DATOS_[[#This Row],[F.ini.cal]]+1)/($D$4-$D$3+1)</f>
        <v>1</v>
      </c>
      <c r="BR1357" s="137" t="str">
        <f aca="false">IF(OR(AND(DATOS_[[#This Row],[Fecha Fin Contrato]]&lt;$D$3,DATOS_[[#This Row],[Fecha Fin Contrato]]&lt;&gt;""),DATOS_[[#This Row],[Fecha de Contratación]]&gt;$D$4),"Fuera","Dentro")</f>
        <v>Dentro</v>
      </c>
      <c r="BS1357" s="137" t="str">
        <f aca="false" t="array" ref="BS1357:BS1357">IF(MAX(IF(DATOS_[id]=DATOS_[[#This Row],[id]],DATOS_[F.fin.cal]))=DATOS_[[#This Row],[F.fin.cal]],"Sí","NO")</f>
        <v>Sí</v>
      </c>
      <c r="BT1357" s="137" t="str">
        <f aca="false">IF(AND(DATOS_[[#This Row],[% normaliz]]&lt;&gt;1,DATOS_[[#This Row],[% anualiz]]=1),"Sí","NO")</f>
        <v>Sí</v>
      </c>
      <c r="BU1357" s="137" t="str">
        <f aca="false">IF(AND(DATOS_[[#This Row],[% normaliz]]=1,DATOS_[[#This Row],[% anualiz]]&lt;&gt;1),"Sí","NO")</f>
        <v>NO</v>
      </c>
      <c r="BV1357" s="137" t="str">
        <f aca="false">IF(AND(DATOS_[[#This Row],[% normaliz]]&lt;&gt;1,DATOS_[[#This Row],[% anualiz]]&lt;&gt;1),"Sí","NO")</f>
        <v>NO</v>
      </c>
      <c r="BW1357" s="137" t="str">
        <f aca="false">+IF(DATOS_[[#This Row],[% normaliz]]*DATOS_[[#This Row],[% anualiz]]=1,"NO","Sí")</f>
        <v>Sí</v>
      </c>
      <c r="BX1357" s="138" t="e">
        <f aca="false">(DATOS_[[#This Row],[S.BASE]]*(1/DATOS_[[#This Row],[% normaliz]])*(1/DATOS_[[#This Row],[% anualiz]]))*IF(DATOS_[[#This Row],[Check Equiparado]]="Sí",1,0)</f>
        <v>#DIV/0!</v>
      </c>
      <c r="BY1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7" s="138" t="e">
        <f aca="false">+DATOS_[[#This Row],[SALARIO BASE Eq]]+DATOS_[[#This Row],[Tot COMPL.SAL Eq]]</f>
        <v>#DIV/0!</v>
      </c>
      <c r="CA1357" s="138" t="e">
        <f aca="false" t="array" ref="CA1357:CA1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7" s="138" t="e">
        <f aca="false">+DATOS_[[#This Row],[TOTAL SALARIO Eq]]+DATOS_[[#This Row],[Tot Extrasalarial Eq]]</f>
        <v>#DIV/0!</v>
      </c>
      <c r="CC1357" s="139" t="n">
        <f aca="false">DATOS_[[#This Row],[S.BASE]]</f>
        <v>0</v>
      </c>
      <c r="CD1357" s="139" t="n">
        <f aca="false">+SUM(DATOS_[[#This Row],[Conc.Sal.01]:[Conc.Sal.30]])</f>
        <v>0</v>
      </c>
      <c r="CE1357" s="139" t="n">
        <f aca="false">+DATOS_[[#This Row],[SALARIO BASE Ef]]+DATOS_[[#This Row],[Tot COMPL.SAL Ef]]</f>
        <v>0</v>
      </c>
      <c r="CF1357" s="139" t="n">
        <f aca="false">+SUM(DATOS_[[#This Row],[C.Extra.01]:[C.Extra.05]])</f>
        <v>0</v>
      </c>
      <c r="CG1357" s="139" t="n">
        <f aca="false">+DATOS_[[#This Row],[TOTAL SALARIO Ef]]+DATOS_[[#This Row],[Tot Extrasalarial Ef]]</f>
        <v>0</v>
      </c>
      <c r="CH1357" s="140" t="n">
        <f aca="false">MIN(IF(DATOS_[[#This Row],[Fecha Fin Contrato]]="",$D$4,DATOS_[[#This Row],[Fecha Fin Contrato]]),$D$4)-MAX(DATOS_[[#This Row],[Fecha de Contratación]],$D$3)+1</f>
        <v>1</v>
      </c>
      <c r="CI1357" s="141" t="str">
        <f aca="false">IF(COUNTIFS(DATOS_[id],DATOS_[[#This Row],[id]])&gt;1,DATOS_[[#This Row],[id]],"")</f>
        <v/>
      </c>
      <c r="CJ1357" s="141" t="n">
        <f aca="false">(Inicio!$G$10-DATOS_[[#This Row],[Fecha Nacimiento]])/365.25</f>
        <v>0</v>
      </c>
      <c r="CK1357" s="141" t="n">
        <f aca="false">(Inicio!$G$10-DATOS_[[#This Row],[Fecha de Antigüedad]])/365.25</f>
        <v>0</v>
      </c>
      <c r="CL1357" s="141" t="e">
        <f aca="false">+VLOOKUP(DATOS_[[#This Row],[Clave de Contrato]],TblTiposContrato13[],3,0)</f>
        <v>#N/A</v>
      </c>
      <c r="CM1357" s="141" t="e">
        <f aca="false">+VLOOKUP(DATOS_[[#This Row],[Clave de Contrato]],TblTiposContrato13[],4,0)</f>
        <v>#N/A</v>
      </c>
      <c r="CN1357" s="141" t="str">
        <f aca="false">VLOOKUP(DATOS_[[#This Row],[Edad]],CONTRATOS!TblRngEdad,2,1)</f>
        <v>20  o menos</v>
      </c>
      <c r="CO1357" s="141" t="str">
        <f aca="false">VLOOKUP(DATOS_[[#This Row],[Antigüedad]],TblRngAntg14[],2,1)</f>
        <v>0 a 1 años</v>
      </c>
    </row>
    <row r="1358" customFormat="false" ht="13.8" hidden="false" customHeight="false" outlineLevel="0" collapsed="false">
      <c r="D1358" s="128"/>
      <c r="E1358" s="129"/>
      <c r="F1358" s="129"/>
      <c r="G1358" s="129"/>
      <c r="H1358" s="130"/>
      <c r="I1358" s="131"/>
      <c r="J1358" s="128"/>
      <c r="K1358" s="132"/>
      <c r="L1358" s="132"/>
      <c r="M1358" s="133"/>
      <c r="N1358" s="133"/>
      <c r="O1358" s="133"/>
      <c r="P1358" s="129"/>
      <c r="Z1358" s="74"/>
      <c r="AA1358" s="75"/>
      <c r="AB1358" s="75"/>
      <c r="AC1358" s="129"/>
      <c r="AD1358" s="134"/>
      <c r="AE1358" s="134"/>
      <c r="AF1358" s="134"/>
      <c r="AG1358" s="134"/>
      <c r="AH1358" s="134"/>
      <c r="AI1358" s="134"/>
      <c r="AJ1358" s="134"/>
      <c r="AK1358" s="134"/>
      <c r="AL1358" s="134"/>
      <c r="AM1358" s="134"/>
      <c r="AN1358" s="134"/>
      <c r="AO1358" s="134"/>
      <c r="AP1358" s="134"/>
      <c r="AQ1358" s="134"/>
      <c r="AR1358" s="134"/>
      <c r="AS1358" s="134"/>
      <c r="AT1358" s="134"/>
      <c r="AU1358" s="134"/>
      <c r="AV1358" s="134"/>
      <c r="AW1358" s="134"/>
      <c r="AX1358" s="134"/>
      <c r="AY1358" s="134"/>
      <c r="AZ1358" s="134"/>
      <c r="BA1358" s="134"/>
      <c r="BB1358" s="134"/>
      <c r="BC1358" s="134"/>
      <c r="BD1358" s="134"/>
      <c r="BE1358" s="134"/>
      <c r="BF1358" s="134"/>
      <c r="BG1358" s="134"/>
      <c r="BH1358" s="134"/>
      <c r="BI1358" s="134"/>
      <c r="BJ1358" s="134"/>
      <c r="BK1358" s="134"/>
      <c r="BL1358" s="134"/>
      <c r="BM1358" s="135"/>
      <c r="BN1358" s="136" t="n">
        <f aca="false">+MAX($D$3,DATOS_[[#This Row],[Fecha Inicio Sit. Contract.]])</f>
        <v>0</v>
      </c>
      <c r="BO1358" s="136" t="n">
        <f aca="false">+MIN($D$4,DATOS_[[#This Row],[Fecha Fin Sit. Contract.]])</f>
        <v>0</v>
      </c>
      <c r="BP1358" s="137" t="n">
        <f aca="false">+DATOS_[[#This Row],[% de jornada]]*IF(DATOS_[[#This Row],[% jornada reducida]]="",1,DATOS_[[#This Row],[% jornada reducida]])</f>
        <v>0</v>
      </c>
      <c r="BQ1358" s="137" t="n">
        <f aca="false">+(DATOS_[[#This Row],[F.fin.cal]]-DATOS_[[#This Row],[F.ini.cal]]+1)/($D$4-$D$3+1)</f>
        <v>1</v>
      </c>
      <c r="BR1358" s="137" t="str">
        <f aca="false">IF(OR(AND(DATOS_[[#This Row],[Fecha Fin Contrato]]&lt;$D$3,DATOS_[[#This Row],[Fecha Fin Contrato]]&lt;&gt;""),DATOS_[[#This Row],[Fecha de Contratación]]&gt;$D$4),"Fuera","Dentro")</f>
        <v>Dentro</v>
      </c>
      <c r="BS1358" s="137" t="str">
        <f aca="false" t="array" ref="BS1358:BS1358">IF(MAX(IF(DATOS_[id]=DATOS_[[#This Row],[id]],DATOS_[F.fin.cal]))=DATOS_[[#This Row],[F.fin.cal]],"Sí","NO")</f>
        <v>Sí</v>
      </c>
      <c r="BT1358" s="137" t="str">
        <f aca="false">IF(AND(DATOS_[[#This Row],[% normaliz]]&lt;&gt;1,DATOS_[[#This Row],[% anualiz]]=1),"Sí","NO")</f>
        <v>Sí</v>
      </c>
      <c r="BU1358" s="137" t="str">
        <f aca="false">IF(AND(DATOS_[[#This Row],[% normaliz]]=1,DATOS_[[#This Row],[% anualiz]]&lt;&gt;1),"Sí","NO")</f>
        <v>NO</v>
      </c>
      <c r="BV1358" s="137" t="str">
        <f aca="false">IF(AND(DATOS_[[#This Row],[% normaliz]]&lt;&gt;1,DATOS_[[#This Row],[% anualiz]]&lt;&gt;1),"Sí","NO")</f>
        <v>NO</v>
      </c>
      <c r="BW1358" s="137" t="str">
        <f aca="false">+IF(DATOS_[[#This Row],[% normaliz]]*DATOS_[[#This Row],[% anualiz]]=1,"NO","Sí")</f>
        <v>Sí</v>
      </c>
      <c r="BX1358" s="138" t="e">
        <f aca="false">(DATOS_[[#This Row],[S.BASE]]*(1/DATOS_[[#This Row],[% normaliz]])*(1/DATOS_[[#This Row],[% anualiz]]))*IF(DATOS_[[#This Row],[Check Equiparado]]="Sí",1,0)</f>
        <v>#DIV/0!</v>
      </c>
      <c r="BY1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8" s="138" t="e">
        <f aca="false">+DATOS_[[#This Row],[SALARIO BASE Eq]]+DATOS_[[#This Row],[Tot COMPL.SAL Eq]]</f>
        <v>#DIV/0!</v>
      </c>
      <c r="CA1358" s="138" t="e">
        <f aca="false" t="array" ref="CA1358:CA1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8" s="138" t="e">
        <f aca="false">+DATOS_[[#This Row],[TOTAL SALARIO Eq]]+DATOS_[[#This Row],[Tot Extrasalarial Eq]]</f>
        <v>#DIV/0!</v>
      </c>
      <c r="CC1358" s="139" t="n">
        <f aca="false">DATOS_[[#This Row],[S.BASE]]</f>
        <v>0</v>
      </c>
      <c r="CD1358" s="139" t="n">
        <f aca="false">+SUM(DATOS_[[#This Row],[Conc.Sal.01]:[Conc.Sal.30]])</f>
        <v>0</v>
      </c>
      <c r="CE1358" s="139" t="n">
        <f aca="false">+DATOS_[[#This Row],[SALARIO BASE Ef]]+DATOS_[[#This Row],[Tot COMPL.SAL Ef]]</f>
        <v>0</v>
      </c>
      <c r="CF1358" s="139" t="n">
        <f aca="false">+SUM(DATOS_[[#This Row],[C.Extra.01]:[C.Extra.05]])</f>
        <v>0</v>
      </c>
      <c r="CG1358" s="139" t="n">
        <f aca="false">+DATOS_[[#This Row],[TOTAL SALARIO Ef]]+DATOS_[[#This Row],[Tot Extrasalarial Ef]]</f>
        <v>0</v>
      </c>
      <c r="CH1358" s="140" t="n">
        <f aca="false">MIN(IF(DATOS_[[#This Row],[Fecha Fin Contrato]]="",$D$4,DATOS_[[#This Row],[Fecha Fin Contrato]]),$D$4)-MAX(DATOS_[[#This Row],[Fecha de Contratación]],$D$3)+1</f>
        <v>1</v>
      </c>
      <c r="CI1358" s="141" t="str">
        <f aca="false">IF(COUNTIFS(DATOS_[id],DATOS_[[#This Row],[id]])&gt;1,DATOS_[[#This Row],[id]],"")</f>
        <v/>
      </c>
      <c r="CJ1358" s="141" t="n">
        <f aca="false">(Inicio!$G$10-DATOS_[[#This Row],[Fecha Nacimiento]])/365.25</f>
        <v>0</v>
      </c>
      <c r="CK1358" s="141" t="n">
        <f aca="false">(Inicio!$G$10-DATOS_[[#This Row],[Fecha de Antigüedad]])/365.25</f>
        <v>0</v>
      </c>
      <c r="CL1358" s="141" t="e">
        <f aca="false">+VLOOKUP(DATOS_[[#This Row],[Clave de Contrato]],TblTiposContrato13[],3,0)</f>
        <v>#N/A</v>
      </c>
      <c r="CM1358" s="141" t="e">
        <f aca="false">+VLOOKUP(DATOS_[[#This Row],[Clave de Contrato]],TblTiposContrato13[],4,0)</f>
        <v>#N/A</v>
      </c>
      <c r="CN1358" s="141" t="str">
        <f aca="false">VLOOKUP(DATOS_[[#This Row],[Edad]],CONTRATOS!TblRngEdad,2,1)</f>
        <v>20  o menos</v>
      </c>
      <c r="CO1358" s="141" t="str">
        <f aca="false">VLOOKUP(DATOS_[[#This Row],[Antigüedad]],TblRngAntg14[],2,1)</f>
        <v>0 a 1 años</v>
      </c>
    </row>
    <row r="1359" customFormat="false" ht="13.8" hidden="false" customHeight="false" outlineLevel="0" collapsed="false">
      <c r="D1359" s="128"/>
      <c r="E1359" s="129"/>
      <c r="F1359" s="129"/>
      <c r="G1359" s="129"/>
      <c r="H1359" s="130"/>
      <c r="I1359" s="131"/>
      <c r="J1359" s="128"/>
      <c r="K1359" s="132"/>
      <c r="L1359" s="132"/>
      <c r="M1359" s="133"/>
      <c r="N1359" s="133"/>
      <c r="O1359" s="133"/>
      <c r="P1359" s="129"/>
      <c r="Z1359" s="74"/>
      <c r="AA1359" s="75"/>
      <c r="AB1359" s="75"/>
      <c r="AC1359" s="129"/>
      <c r="AD1359" s="134"/>
      <c r="AE1359" s="134"/>
      <c r="AF1359" s="134"/>
      <c r="AG1359" s="134"/>
      <c r="AH1359" s="134"/>
      <c r="AI1359" s="134"/>
      <c r="AJ1359" s="134"/>
      <c r="AK1359" s="134"/>
      <c r="AL1359" s="134"/>
      <c r="AM1359" s="134"/>
      <c r="AN1359" s="134"/>
      <c r="AO1359" s="134"/>
      <c r="AP1359" s="134"/>
      <c r="AQ1359" s="134"/>
      <c r="AR1359" s="134"/>
      <c r="AS1359" s="134"/>
      <c r="AT1359" s="134"/>
      <c r="AU1359" s="134"/>
      <c r="AV1359" s="134"/>
      <c r="AW1359" s="134"/>
      <c r="AX1359" s="134"/>
      <c r="AY1359" s="134"/>
      <c r="AZ1359" s="134"/>
      <c r="BA1359" s="134"/>
      <c r="BB1359" s="134"/>
      <c r="BC1359" s="134"/>
      <c r="BD1359" s="134"/>
      <c r="BE1359" s="134"/>
      <c r="BF1359" s="134"/>
      <c r="BG1359" s="134"/>
      <c r="BH1359" s="134"/>
      <c r="BI1359" s="134"/>
      <c r="BJ1359" s="134"/>
      <c r="BK1359" s="134"/>
      <c r="BL1359" s="134"/>
      <c r="BM1359" s="135"/>
      <c r="BN1359" s="136" t="n">
        <f aca="false">+MAX($D$3,DATOS_[[#This Row],[Fecha Inicio Sit. Contract.]])</f>
        <v>0</v>
      </c>
      <c r="BO1359" s="136" t="n">
        <f aca="false">+MIN($D$4,DATOS_[[#This Row],[Fecha Fin Sit. Contract.]])</f>
        <v>0</v>
      </c>
      <c r="BP1359" s="137" t="n">
        <f aca="false">+DATOS_[[#This Row],[% de jornada]]*IF(DATOS_[[#This Row],[% jornada reducida]]="",1,DATOS_[[#This Row],[% jornada reducida]])</f>
        <v>0</v>
      </c>
      <c r="BQ1359" s="137" t="n">
        <f aca="false">+(DATOS_[[#This Row],[F.fin.cal]]-DATOS_[[#This Row],[F.ini.cal]]+1)/($D$4-$D$3+1)</f>
        <v>1</v>
      </c>
      <c r="BR1359" s="137" t="str">
        <f aca="false">IF(OR(AND(DATOS_[[#This Row],[Fecha Fin Contrato]]&lt;$D$3,DATOS_[[#This Row],[Fecha Fin Contrato]]&lt;&gt;""),DATOS_[[#This Row],[Fecha de Contratación]]&gt;$D$4),"Fuera","Dentro")</f>
        <v>Dentro</v>
      </c>
      <c r="BS1359" s="137" t="str">
        <f aca="false" t="array" ref="BS1359:BS1359">IF(MAX(IF(DATOS_[id]=DATOS_[[#This Row],[id]],DATOS_[F.fin.cal]))=DATOS_[[#This Row],[F.fin.cal]],"Sí","NO")</f>
        <v>Sí</v>
      </c>
      <c r="BT1359" s="137" t="str">
        <f aca="false">IF(AND(DATOS_[[#This Row],[% normaliz]]&lt;&gt;1,DATOS_[[#This Row],[% anualiz]]=1),"Sí","NO")</f>
        <v>Sí</v>
      </c>
      <c r="BU1359" s="137" t="str">
        <f aca="false">IF(AND(DATOS_[[#This Row],[% normaliz]]=1,DATOS_[[#This Row],[% anualiz]]&lt;&gt;1),"Sí","NO")</f>
        <v>NO</v>
      </c>
      <c r="BV1359" s="137" t="str">
        <f aca="false">IF(AND(DATOS_[[#This Row],[% normaliz]]&lt;&gt;1,DATOS_[[#This Row],[% anualiz]]&lt;&gt;1),"Sí","NO")</f>
        <v>NO</v>
      </c>
      <c r="BW1359" s="137" t="str">
        <f aca="false">+IF(DATOS_[[#This Row],[% normaliz]]*DATOS_[[#This Row],[% anualiz]]=1,"NO","Sí")</f>
        <v>Sí</v>
      </c>
      <c r="BX1359" s="138" t="e">
        <f aca="false">(DATOS_[[#This Row],[S.BASE]]*(1/DATOS_[[#This Row],[% normaliz]])*(1/DATOS_[[#This Row],[% anualiz]]))*IF(DATOS_[[#This Row],[Check Equiparado]]="Sí",1,0)</f>
        <v>#DIV/0!</v>
      </c>
      <c r="BY1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9" s="138" t="e">
        <f aca="false">+DATOS_[[#This Row],[SALARIO BASE Eq]]+DATOS_[[#This Row],[Tot COMPL.SAL Eq]]</f>
        <v>#DIV/0!</v>
      </c>
      <c r="CA1359" s="138" t="e">
        <f aca="false" t="array" ref="CA1359:CA1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9" s="138" t="e">
        <f aca="false">+DATOS_[[#This Row],[TOTAL SALARIO Eq]]+DATOS_[[#This Row],[Tot Extrasalarial Eq]]</f>
        <v>#DIV/0!</v>
      </c>
      <c r="CC1359" s="139" t="n">
        <f aca="false">DATOS_[[#This Row],[S.BASE]]</f>
        <v>0</v>
      </c>
      <c r="CD1359" s="139" t="n">
        <f aca="false">+SUM(DATOS_[[#This Row],[Conc.Sal.01]:[Conc.Sal.30]])</f>
        <v>0</v>
      </c>
      <c r="CE1359" s="139" t="n">
        <f aca="false">+DATOS_[[#This Row],[SALARIO BASE Ef]]+DATOS_[[#This Row],[Tot COMPL.SAL Ef]]</f>
        <v>0</v>
      </c>
      <c r="CF1359" s="139" t="n">
        <f aca="false">+SUM(DATOS_[[#This Row],[C.Extra.01]:[C.Extra.05]])</f>
        <v>0</v>
      </c>
      <c r="CG1359" s="139" t="n">
        <f aca="false">+DATOS_[[#This Row],[TOTAL SALARIO Ef]]+DATOS_[[#This Row],[Tot Extrasalarial Ef]]</f>
        <v>0</v>
      </c>
      <c r="CH1359" s="140" t="n">
        <f aca="false">MIN(IF(DATOS_[[#This Row],[Fecha Fin Contrato]]="",$D$4,DATOS_[[#This Row],[Fecha Fin Contrato]]),$D$4)-MAX(DATOS_[[#This Row],[Fecha de Contratación]],$D$3)+1</f>
        <v>1</v>
      </c>
      <c r="CI1359" s="141" t="str">
        <f aca="false">IF(COUNTIFS(DATOS_[id],DATOS_[[#This Row],[id]])&gt;1,DATOS_[[#This Row],[id]],"")</f>
        <v/>
      </c>
      <c r="CJ1359" s="141" t="n">
        <f aca="false">(Inicio!$G$10-DATOS_[[#This Row],[Fecha Nacimiento]])/365.25</f>
        <v>0</v>
      </c>
      <c r="CK1359" s="141" t="n">
        <f aca="false">(Inicio!$G$10-DATOS_[[#This Row],[Fecha de Antigüedad]])/365.25</f>
        <v>0</v>
      </c>
      <c r="CL1359" s="141" t="e">
        <f aca="false">+VLOOKUP(DATOS_[[#This Row],[Clave de Contrato]],TblTiposContrato13[],3,0)</f>
        <v>#N/A</v>
      </c>
      <c r="CM1359" s="141" t="e">
        <f aca="false">+VLOOKUP(DATOS_[[#This Row],[Clave de Contrato]],TblTiposContrato13[],4,0)</f>
        <v>#N/A</v>
      </c>
      <c r="CN1359" s="141" t="str">
        <f aca="false">VLOOKUP(DATOS_[[#This Row],[Edad]],CONTRATOS!TblRngEdad,2,1)</f>
        <v>20  o menos</v>
      </c>
      <c r="CO1359" s="141" t="str">
        <f aca="false">VLOOKUP(DATOS_[[#This Row],[Antigüedad]],TblRngAntg14[],2,1)</f>
        <v>0 a 1 años</v>
      </c>
    </row>
    <row r="1360" customFormat="false" ht="13.8" hidden="false" customHeight="false" outlineLevel="0" collapsed="false">
      <c r="D1360" s="128"/>
      <c r="E1360" s="129"/>
      <c r="F1360" s="129"/>
      <c r="G1360" s="129"/>
      <c r="H1360" s="130"/>
      <c r="I1360" s="131"/>
      <c r="J1360" s="128"/>
      <c r="K1360" s="132"/>
      <c r="L1360" s="132"/>
      <c r="M1360" s="133"/>
      <c r="N1360" s="133"/>
      <c r="O1360" s="133"/>
      <c r="P1360" s="129"/>
      <c r="Z1360" s="74"/>
      <c r="AA1360" s="75"/>
      <c r="AB1360" s="75"/>
      <c r="AC1360" s="129"/>
      <c r="AD1360" s="134"/>
      <c r="AE1360" s="134"/>
      <c r="AF1360" s="134"/>
      <c r="AG1360" s="134"/>
      <c r="AH1360" s="134"/>
      <c r="AI1360" s="134"/>
      <c r="AJ1360" s="134"/>
      <c r="AK1360" s="134"/>
      <c r="AL1360" s="134"/>
      <c r="AM1360" s="134"/>
      <c r="AN1360" s="134"/>
      <c r="AO1360" s="134"/>
      <c r="AP1360" s="134"/>
      <c r="AQ1360" s="134"/>
      <c r="AR1360" s="134"/>
      <c r="AS1360" s="134"/>
      <c r="AT1360" s="134"/>
      <c r="AU1360" s="134"/>
      <c r="AV1360" s="134"/>
      <c r="AW1360" s="134"/>
      <c r="AX1360" s="134"/>
      <c r="AY1360" s="134"/>
      <c r="AZ1360" s="134"/>
      <c r="BA1360" s="134"/>
      <c r="BB1360" s="134"/>
      <c r="BC1360" s="134"/>
      <c r="BD1360" s="134"/>
      <c r="BE1360" s="134"/>
      <c r="BF1360" s="134"/>
      <c r="BG1360" s="134"/>
      <c r="BH1360" s="134"/>
      <c r="BI1360" s="134"/>
      <c r="BJ1360" s="134"/>
      <c r="BK1360" s="134"/>
      <c r="BL1360" s="134"/>
      <c r="BM1360" s="135"/>
      <c r="BN1360" s="136" t="n">
        <f aca="false">+MAX($D$3,DATOS_[[#This Row],[Fecha Inicio Sit. Contract.]])</f>
        <v>0</v>
      </c>
      <c r="BO1360" s="136" t="n">
        <f aca="false">+MIN($D$4,DATOS_[[#This Row],[Fecha Fin Sit. Contract.]])</f>
        <v>0</v>
      </c>
      <c r="BP1360" s="137" t="n">
        <f aca="false">+DATOS_[[#This Row],[% de jornada]]*IF(DATOS_[[#This Row],[% jornada reducida]]="",1,DATOS_[[#This Row],[% jornada reducida]])</f>
        <v>0</v>
      </c>
      <c r="BQ1360" s="137" t="n">
        <f aca="false">+(DATOS_[[#This Row],[F.fin.cal]]-DATOS_[[#This Row],[F.ini.cal]]+1)/($D$4-$D$3+1)</f>
        <v>1</v>
      </c>
      <c r="BR1360" s="137" t="str">
        <f aca="false">IF(OR(AND(DATOS_[[#This Row],[Fecha Fin Contrato]]&lt;$D$3,DATOS_[[#This Row],[Fecha Fin Contrato]]&lt;&gt;""),DATOS_[[#This Row],[Fecha de Contratación]]&gt;$D$4),"Fuera","Dentro")</f>
        <v>Dentro</v>
      </c>
      <c r="BS1360" s="137" t="str">
        <f aca="false" t="array" ref="BS1360:BS1360">IF(MAX(IF(DATOS_[id]=DATOS_[[#This Row],[id]],DATOS_[F.fin.cal]))=DATOS_[[#This Row],[F.fin.cal]],"Sí","NO")</f>
        <v>Sí</v>
      </c>
      <c r="BT1360" s="137" t="str">
        <f aca="false">IF(AND(DATOS_[[#This Row],[% normaliz]]&lt;&gt;1,DATOS_[[#This Row],[% anualiz]]=1),"Sí","NO")</f>
        <v>Sí</v>
      </c>
      <c r="BU1360" s="137" t="str">
        <f aca="false">IF(AND(DATOS_[[#This Row],[% normaliz]]=1,DATOS_[[#This Row],[% anualiz]]&lt;&gt;1),"Sí","NO")</f>
        <v>NO</v>
      </c>
      <c r="BV1360" s="137" t="str">
        <f aca="false">IF(AND(DATOS_[[#This Row],[% normaliz]]&lt;&gt;1,DATOS_[[#This Row],[% anualiz]]&lt;&gt;1),"Sí","NO")</f>
        <v>NO</v>
      </c>
      <c r="BW1360" s="137" t="str">
        <f aca="false">+IF(DATOS_[[#This Row],[% normaliz]]*DATOS_[[#This Row],[% anualiz]]=1,"NO","Sí")</f>
        <v>Sí</v>
      </c>
      <c r="BX1360" s="138" t="e">
        <f aca="false">(DATOS_[[#This Row],[S.BASE]]*(1/DATOS_[[#This Row],[% normaliz]])*(1/DATOS_[[#This Row],[% anualiz]]))*IF(DATOS_[[#This Row],[Check Equiparado]]="Sí",1,0)</f>
        <v>#DIV/0!</v>
      </c>
      <c r="BY1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0" s="138" t="e">
        <f aca="false">+DATOS_[[#This Row],[SALARIO BASE Eq]]+DATOS_[[#This Row],[Tot COMPL.SAL Eq]]</f>
        <v>#DIV/0!</v>
      </c>
      <c r="CA1360" s="138" t="e">
        <f aca="false" t="array" ref="CA1360:CA1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0" s="138" t="e">
        <f aca="false">+DATOS_[[#This Row],[TOTAL SALARIO Eq]]+DATOS_[[#This Row],[Tot Extrasalarial Eq]]</f>
        <v>#DIV/0!</v>
      </c>
      <c r="CC1360" s="139" t="n">
        <f aca="false">DATOS_[[#This Row],[S.BASE]]</f>
        <v>0</v>
      </c>
      <c r="CD1360" s="139" t="n">
        <f aca="false">+SUM(DATOS_[[#This Row],[Conc.Sal.01]:[Conc.Sal.30]])</f>
        <v>0</v>
      </c>
      <c r="CE1360" s="139" t="n">
        <f aca="false">+DATOS_[[#This Row],[SALARIO BASE Ef]]+DATOS_[[#This Row],[Tot COMPL.SAL Ef]]</f>
        <v>0</v>
      </c>
      <c r="CF1360" s="139" t="n">
        <f aca="false">+SUM(DATOS_[[#This Row],[C.Extra.01]:[C.Extra.05]])</f>
        <v>0</v>
      </c>
      <c r="CG1360" s="139" t="n">
        <f aca="false">+DATOS_[[#This Row],[TOTAL SALARIO Ef]]+DATOS_[[#This Row],[Tot Extrasalarial Ef]]</f>
        <v>0</v>
      </c>
      <c r="CH1360" s="140" t="n">
        <f aca="false">MIN(IF(DATOS_[[#This Row],[Fecha Fin Contrato]]="",$D$4,DATOS_[[#This Row],[Fecha Fin Contrato]]),$D$4)-MAX(DATOS_[[#This Row],[Fecha de Contratación]],$D$3)+1</f>
        <v>1</v>
      </c>
      <c r="CI1360" s="141" t="str">
        <f aca="false">IF(COUNTIFS(DATOS_[id],DATOS_[[#This Row],[id]])&gt;1,DATOS_[[#This Row],[id]],"")</f>
        <v/>
      </c>
      <c r="CJ1360" s="141" t="n">
        <f aca="false">(Inicio!$G$10-DATOS_[[#This Row],[Fecha Nacimiento]])/365.25</f>
        <v>0</v>
      </c>
      <c r="CK1360" s="141" t="n">
        <f aca="false">(Inicio!$G$10-DATOS_[[#This Row],[Fecha de Antigüedad]])/365.25</f>
        <v>0</v>
      </c>
      <c r="CL1360" s="141" t="e">
        <f aca="false">+VLOOKUP(DATOS_[[#This Row],[Clave de Contrato]],TblTiposContrato13[],3,0)</f>
        <v>#N/A</v>
      </c>
      <c r="CM1360" s="141" t="e">
        <f aca="false">+VLOOKUP(DATOS_[[#This Row],[Clave de Contrato]],TblTiposContrato13[],4,0)</f>
        <v>#N/A</v>
      </c>
      <c r="CN1360" s="141" t="str">
        <f aca="false">VLOOKUP(DATOS_[[#This Row],[Edad]],CONTRATOS!TblRngEdad,2,1)</f>
        <v>20  o menos</v>
      </c>
      <c r="CO1360" s="141" t="str">
        <f aca="false">VLOOKUP(DATOS_[[#This Row],[Antigüedad]],TblRngAntg14[],2,1)</f>
        <v>0 a 1 años</v>
      </c>
    </row>
    <row r="1361" customFormat="false" ht="13.8" hidden="false" customHeight="false" outlineLevel="0" collapsed="false">
      <c r="D1361" s="128"/>
      <c r="E1361" s="129"/>
      <c r="F1361" s="129"/>
      <c r="G1361" s="129"/>
      <c r="H1361" s="130"/>
      <c r="I1361" s="131"/>
      <c r="J1361" s="128"/>
      <c r="K1361" s="132"/>
      <c r="L1361" s="132"/>
      <c r="M1361" s="133"/>
      <c r="N1361" s="133"/>
      <c r="O1361" s="133"/>
      <c r="P1361" s="129"/>
      <c r="Z1361" s="74"/>
      <c r="AA1361" s="75"/>
      <c r="AB1361" s="75"/>
      <c r="AC1361" s="129"/>
      <c r="AD1361" s="134"/>
      <c r="AE1361" s="134"/>
      <c r="AF1361" s="134"/>
      <c r="AG1361" s="134"/>
      <c r="AH1361" s="134"/>
      <c r="AI1361" s="134"/>
      <c r="AJ1361" s="134"/>
      <c r="AK1361" s="134"/>
      <c r="AL1361" s="134"/>
      <c r="AM1361" s="134"/>
      <c r="AN1361" s="134"/>
      <c r="AO1361" s="134"/>
      <c r="AP1361" s="134"/>
      <c r="AQ1361" s="134"/>
      <c r="AR1361" s="134"/>
      <c r="AS1361" s="134"/>
      <c r="AT1361" s="134"/>
      <c r="AU1361" s="134"/>
      <c r="AV1361" s="134"/>
      <c r="AW1361" s="134"/>
      <c r="AX1361" s="134"/>
      <c r="AY1361" s="134"/>
      <c r="AZ1361" s="134"/>
      <c r="BA1361" s="134"/>
      <c r="BB1361" s="134"/>
      <c r="BC1361" s="134"/>
      <c r="BD1361" s="134"/>
      <c r="BE1361" s="134"/>
      <c r="BF1361" s="134"/>
      <c r="BG1361" s="134"/>
      <c r="BH1361" s="134"/>
      <c r="BI1361" s="134"/>
      <c r="BJ1361" s="134"/>
      <c r="BK1361" s="134"/>
      <c r="BL1361" s="134"/>
      <c r="BM1361" s="135"/>
      <c r="BN1361" s="136" t="n">
        <f aca="false">+MAX($D$3,DATOS_[[#This Row],[Fecha Inicio Sit. Contract.]])</f>
        <v>0</v>
      </c>
      <c r="BO1361" s="136" t="n">
        <f aca="false">+MIN($D$4,DATOS_[[#This Row],[Fecha Fin Sit. Contract.]])</f>
        <v>0</v>
      </c>
      <c r="BP1361" s="137" t="n">
        <f aca="false">+DATOS_[[#This Row],[% de jornada]]*IF(DATOS_[[#This Row],[% jornada reducida]]="",1,DATOS_[[#This Row],[% jornada reducida]])</f>
        <v>0</v>
      </c>
      <c r="BQ1361" s="137" t="n">
        <f aca="false">+(DATOS_[[#This Row],[F.fin.cal]]-DATOS_[[#This Row],[F.ini.cal]]+1)/($D$4-$D$3+1)</f>
        <v>1</v>
      </c>
      <c r="BR1361" s="137" t="str">
        <f aca="false">IF(OR(AND(DATOS_[[#This Row],[Fecha Fin Contrato]]&lt;$D$3,DATOS_[[#This Row],[Fecha Fin Contrato]]&lt;&gt;""),DATOS_[[#This Row],[Fecha de Contratación]]&gt;$D$4),"Fuera","Dentro")</f>
        <v>Dentro</v>
      </c>
      <c r="BS1361" s="137" t="str">
        <f aca="false" t="array" ref="BS1361:BS1361">IF(MAX(IF(DATOS_[id]=DATOS_[[#This Row],[id]],DATOS_[F.fin.cal]))=DATOS_[[#This Row],[F.fin.cal]],"Sí","NO")</f>
        <v>Sí</v>
      </c>
      <c r="BT1361" s="137" t="str">
        <f aca="false">IF(AND(DATOS_[[#This Row],[% normaliz]]&lt;&gt;1,DATOS_[[#This Row],[% anualiz]]=1),"Sí","NO")</f>
        <v>Sí</v>
      </c>
      <c r="BU1361" s="137" t="str">
        <f aca="false">IF(AND(DATOS_[[#This Row],[% normaliz]]=1,DATOS_[[#This Row],[% anualiz]]&lt;&gt;1),"Sí","NO")</f>
        <v>NO</v>
      </c>
      <c r="BV1361" s="137" t="str">
        <f aca="false">IF(AND(DATOS_[[#This Row],[% normaliz]]&lt;&gt;1,DATOS_[[#This Row],[% anualiz]]&lt;&gt;1),"Sí","NO")</f>
        <v>NO</v>
      </c>
      <c r="BW1361" s="137" t="str">
        <f aca="false">+IF(DATOS_[[#This Row],[% normaliz]]*DATOS_[[#This Row],[% anualiz]]=1,"NO","Sí")</f>
        <v>Sí</v>
      </c>
      <c r="BX1361" s="138" t="e">
        <f aca="false">(DATOS_[[#This Row],[S.BASE]]*(1/DATOS_[[#This Row],[% normaliz]])*(1/DATOS_[[#This Row],[% anualiz]]))*IF(DATOS_[[#This Row],[Check Equiparado]]="Sí",1,0)</f>
        <v>#DIV/0!</v>
      </c>
      <c r="BY1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1" s="138" t="e">
        <f aca="false">+DATOS_[[#This Row],[SALARIO BASE Eq]]+DATOS_[[#This Row],[Tot COMPL.SAL Eq]]</f>
        <v>#DIV/0!</v>
      </c>
      <c r="CA1361" s="138" t="e">
        <f aca="false" t="array" ref="CA1361:CA1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1" s="138" t="e">
        <f aca="false">+DATOS_[[#This Row],[TOTAL SALARIO Eq]]+DATOS_[[#This Row],[Tot Extrasalarial Eq]]</f>
        <v>#DIV/0!</v>
      </c>
      <c r="CC1361" s="139" t="n">
        <f aca="false">DATOS_[[#This Row],[S.BASE]]</f>
        <v>0</v>
      </c>
      <c r="CD1361" s="139" t="n">
        <f aca="false">+SUM(DATOS_[[#This Row],[Conc.Sal.01]:[Conc.Sal.30]])</f>
        <v>0</v>
      </c>
      <c r="CE1361" s="139" t="n">
        <f aca="false">+DATOS_[[#This Row],[SALARIO BASE Ef]]+DATOS_[[#This Row],[Tot COMPL.SAL Ef]]</f>
        <v>0</v>
      </c>
      <c r="CF1361" s="139" t="n">
        <f aca="false">+SUM(DATOS_[[#This Row],[C.Extra.01]:[C.Extra.05]])</f>
        <v>0</v>
      </c>
      <c r="CG1361" s="139" t="n">
        <f aca="false">+DATOS_[[#This Row],[TOTAL SALARIO Ef]]+DATOS_[[#This Row],[Tot Extrasalarial Ef]]</f>
        <v>0</v>
      </c>
      <c r="CH1361" s="140" t="n">
        <f aca="false">MIN(IF(DATOS_[[#This Row],[Fecha Fin Contrato]]="",$D$4,DATOS_[[#This Row],[Fecha Fin Contrato]]),$D$4)-MAX(DATOS_[[#This Row],[Fecha de Contratación]],$D$3)+1</f>
        <v>1</v>
      </c>
      <c r="CI1361" s="141" t="str">
        <f aca="false">IF(COUNTIFS(DATOS_[id],DATOS_[[#This Row],[id]])&gt;1,DATOS_[[#This Row],[id]],"")</f>
        <v/>
      </c>
      <c r="CJ1361" s="141" t="n">
        <f aca="false">(Inicio!$G$10-DATOS_[[#This Row],[Fecha Nacimiento]])/365.25</f>
        <v>0</v>
      </c>
      <c r="CK1361" s="141" t="n">
        <f aca="false">(Inicio!$G$10-DATOS_[[#This Row],[Fecha de Antigüedad]])/365.25</f>
        <v>0</v>
      </c>
      <c r="CL1361" s="141" t="e">
        <f aca="false">+VLOOKUP(DATOS_[[#This Row],[Clave de Contrato]],TblTiposContrato13[],3,0)</f>
        <v>#N/A</v>
      </c>
      <c r="CM1361" s="141" t="e">
        <f aca="false">+VLOOKUP(DATOS_[[#This Row],[Clave de Contrato]],TblTiposContrato13[],4,0)</f>
        <v>#N/A</v>
      </c>
      <c r="CN1361" s="141" t="str">
        <f aca="false">VLOOKUP(DATOS_[[#This Row],[Edad]],CONTRATOS!TblRngEdad,2,1)</f>
        <v>20  o menos</v>
      </c>
      <c r="CO1361" s="141" t="str">
        <f aca="false">VLOOKUP(DATOS_[[#This Row],[Antigüedad]],TblRngAntg14[],2,1)</f>
        <v>0 a 1 años</v>
      </c>
    </row>
    <row r="1362" customFormat="false" ht="13.8" hidden="false" customHeight="false" outlineLevel="0" collapsed="false">
      <c r="D1362" s="128"/>
      <c r="E1362" s="129"/>
      <c r="F1362" s="129"/>
      <c r="G1362" s="129"/>
      <c r="H1362" s="130"/>
      <c r="I1362" s="131"/>
      <c r="J1362" s="128"/>
      <c r="K1362" s="132"/>
      <c r="L1362" s="132"/>
      <c r="M1362" s="133"/>
      <c r="N1362" s="133"/>
      <c r="O1362" s="133"/>
      <c r="P1362" s="129"/>
      <c r="Z1362" s="74"/>
      <c r="AA1362" s="75"/>
      <c r="AB1362" s="75"/>
      <c r="AC1362" s="129"/>
      <c r="AD1362" s="134"/>
      <c r="AE1362" s="134"/>
      <c r="AF1362" s="134"/>
      <c r="AG1362" s="134"/>
      <c r="AH1362" s="134"/>
      <c r="AI1362" s="134"/>
      <c r="AJ1362" s="134"/>
      <c r="AK1362" s="134"/>
      <c r="AL1362" s="134"/>
      <c r="AM1362" s="134"/>
      <c r="AN1362" s="134"/>
      <c r="AO1362" s="134"/>
      <c r="AP1362" s="134"/>
      <c r="AQ1362" s="134"/>
      <c r="AR1362" s="134"/>
      <c r="AS1362" s="134"/>
      <c r="AT1362" s="134"/>
      <c r="AU1362" s="134"/>
      <c r="AV1362" s="134"/>
      <c r="AW1362" s="134"/>
      <c r="AX1362" s="134"/>
      <c r="AY1362" s="134"/>
      <c r="AZ1362" s="134"/>
      <c r="BA1362" s="134"/>
      <c r="BB1362" s="134"/>
      <c r="BC1362" s="134"/>
      <c r="BD1362" s="134"/>
      <c r="BE1362" s="134"/>
      <c r="BF1362" s="134"/>
      <c r="BG1362" s="134"/>
      <c r="BH1362" s="134"/>
      <c r="BI1362" s="134"/>
      <c r="BJ1362" s="134"/>
      <c r="BK1362" s="134"/>
      <c r="BL1362" s="134"/>
      <c r="BM1362" s="135"/>
      <c r="BN1362" s="136" t="n">
        <f aca="false">+MAX($D$3,DATOS_[[#This Row],[Fecha Inicio Sit. Contract.]])</f>
        <v>0</v>
      </c>
      <c r="BO1362" s="136" t="n">
        <f aca="false">+MIN($D$4,DATOS_[[#This Row],[Fecha Fin Sit. Contract.]])</f>
        <v>0</v>
      </c>
      <c r="BP1362" s="137" t="n">
        <f aca="false">+DATOS_[[#This Row],[% de jornada]]*IF(DATOS_[[#This Row],[% jornada reducida]]="",1,DATOS_[[#This Row],[% jornada reducida]])</f>
        <v>0</v>
      </c>
      <c r="BQ1362" s="137" t="n">
        <f aca="false">+(DATOS_[[#This Row],[F.fin.cal]]-DATOS_[[#This Row],[F.ini.cal]]+1)/($D$4-$D$3+1)</f>
        <v>1</v>
      </c>
      <c r="BR1362" s="137" t="str">
        <f aca="false">IF(OR(AND(DATOS_[[#This Row],[Fecha Fin Contrato]]&lt;$D$3,DATOS_[[#This Row],[Fecha Fin Contrato]]&lt;&gt;""),DATOS_[[#This Row],[Fecha de Contratación]]&gt;$D$4),"Fuera","Dentro")</f>
        <v>Dentro</v>
      </c>
      <c r="BS1362" s="137" t="str">
        <f aca="false" t="array" ref="BS1362:BS1362">IF(MAX(IF(DATOS_[id]=DATOS_[[#This Row],[id]],DATOS_[F.fin.cal]))=DATOS_[[#This Row],[F.fin.cal]],"Sí","NO")</f>
        <v>Sí</v>
      </c>
      <c r="BT1362" s="137" t="str">
        <f aca="false">IF(AND(DATOS_[[#This Row],[% normaliz]]&lt;&gt;1,DATOS_[[#This Row],[% anualiz]]=1),"Sí","NO")</f>
        <v>Sí</v>
      </c>
      <c r="BU1362" s="137" t="str">
        <f aca="false">IF(AND(DATOS_[[#This Row],[% normaliz]]=1,DATOS_[[#This Row],[% anualiz]]&lt;&gt;1),"Sí","NO")</f>
        <v>NO</v>
      </c>
      <c r="BV1362" s="137" t="str">
        <f aca="false">IF(AND(DATOS_[[#This Row],[% normaliz]]&lt;&gt;1,DATOS_[[#This Row],[% anualiz]]&lt;&gt;1),"Sí","NO")</f>
        <v>NO</v>
      </c>
      <c r="BW1362" s="137" t="str">
        <f aca="false">+IF(DATOS_[[#This Row],[% normaliz]]*DATOS_[[#This Row],[% anualiz]]=1,"NO","Sí")</f>
        <v>Sí</v>
      </c>
      <c r="BX1362" s="138" t="e">
        <f aca="false">(DATOS_[[#This Row],[S.BASE]]*(1/DATOS_[[#This Row],[% normaliz]])*(1/DATOS_[[#This Row],[% anualiz]]))*IF(DATOS_[[#This Row],[Check Equiparado]]="Sí",1,0)</f>
        <v>#DIV/0!</v>
      </c>
      <c r="BY1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2" s="138" t="e">
        <f aca="false">+DATOS_[[#This Row],[SALARIO BASE Eq]]+DATOS_[[#This Row],[Tot COMPL.SAL Eq]]</f>
        <v>#DIV/0!</v>
      </c>
      <c r="CA1362" s="138" t="e">
        <f aca="false" t="array" ref="CA1362:CA1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2" s="138" t="e">
        <f aca="false">+DATOS_[[#This Row],[TOTAL SALARIO Eq]]+DATOS_[[#This Row],[Tot Extrasalarial Eq]]</f>
        <v>#DIV/0!</v>
      </c>
      <c r="CC1362" s="139" t="n">
        <f aca="false">DATOS_[[#This Row],[S.BASE]]</f>
        <v>0</v>
      </c>
      <c r="CD1362" s="139" t="n">
        <f aca="false">+SUM(DATOS_[[#This Row],[Conc.Sal.01]:[Conc.Sal.30]])</f>
        <v>0</v>
      </c>
      <c r="CE1362" s="139" t="n">
        <f aca="false">+DATOS_[[#This Row],[SALARIO BASE Ef]]+DATOS_[[#This Row],[Tot COMPL.SAL Ef]]</f>
        <v>0</v>
      </c>
      <c r="CF1362" s="139" t="n">
        <f aca="false">+SUM(DATOS_[[#This Row],[C.Extra.01]:[C.Extra.05]])</f>
        <v>0</v>
      </c>
      <c r="CG1362" s="139" t="n">
        <f aca="false">+DATOS_[[#This Row],[TOTAL SALARIO Ef]]+DATOS_[[#This Row],[Tot Extrasalarial Ef]]</f>
        <v>0</v>
      </c>
      <c r="CH1362" s="140" t="n">
        <f aca="false">MIN(IF(DATOS_[[#This Row],[Fecha Fin Contrato]]="",$D$4,DATOS_[[#This Row],[Fecha Fin Contrato]]),$D$4)-MAX(DATOS_[[#This Row],[Fecha de Contratación]],$D$3)+1</f>
        <v>1</v>
      </c>
      <c r="CI1362" s="141" t="str">
        <f aca="false">IF(COUNTIFS(DATOS_[id],DATOS_[[#This Row],[id]])&gt;1,DATOS_[[#This Row],[id]],"")</f>
        <v/>
      </c>
      <c r="CJ1362" s="141" t="n">
        <f aca="false">(Inicio!$G$10-DATOS_[[#This Row],[Fecha Nacimiento]])/365.25</f>
        <v>0</v>
      </c>
      <c r="CK1362" s="141" t="n">
        <f aca="false">(Inicio!$G$10-DATOS_[[#This Row],[Fecha de Antigüedad]])/365.25</f>
        <v>0</v>
      </c>
      <c r="CL1362" s="141" t="e">
        <f aca="false">+VLOOKUP(DATOS_[[#This Row],[Clave de Contrato]],TblTiposContrato13[],3,0)</f>
        <v>#N/A</v>
      </c>
      <c r="CM1362" s="141" t="e">
        <f aca="false">+VLOOKUP(DATOS_[[#This Row],[Clave de Contrato]],TblTiposContrato13[],4,0)</f>
        <v>#N/A</v>
      </c>
      <c r="CN1362" s="141" t="str">
        <f aca="false">VLOOKUP(DATOS_[[#This Row],[Edad]],CONTRATOS!TblRngEdad,2,1)</f>
        <v>20  o menos</v>
      </c>
      <c r="CO1362" s="141" t="str">
        <f aca="false">VLOOKUP(DATOS_[[#This Row],[Antigüedad]],TblRngAntg14[],2,1)</f>
        <v>0 a 1 años</v>
      </c>
    </row>
    <row r="1363" customFormat="false" ht="13.8" hidden="false" customHeight="false" outlineLevel="0" collapsed="false">
      <c r="D1363" s="128"/>
      <c r="E1363" s="129"/>
      <c r="F1363" s="129"/>
      <c r="G1363" s="129"/>
      <c r="H1363" s="130"/>
      <c r="I1363" s="131"/>
      <c r="J1363" s="128"/>
      <c r="K1363" s="132"/>
      <c r="L1363" s="132"/>
      <c r="M1363" s="133"/>
      <c r="N1363" s="133"/>
      <c r="O1363" s="133"/>
      <c r="P1363" s="129"/>
      <c r="Z1363" s="74"/>
      <c r="AA1363" s="75"/>
      <c r="AB1363" s="75"/>
      <c r="AC1363" s="129"/>
      <c r="AD1363" s="134"/>
      <c r="AE1363" s="134"/>
      <c r="AF1363" s="134"/>
      <c r="AG1363" s="134"/>
      <c r="AH1363" s="134"/>
      <c r="AI1363" s="134"/>
      <c r="AJ1363" s="134"/>
      <c r="AK1363" s="134"/>
      <c r="AL1363" s="134"/>
      <c r="AM1363" s="134"/>
      <c r="AN1363" s="134"/>
      <c r="AO1363" s="134"/>
      <c r="AP1363" s="134"/>
      <c r="AQ1363" s="134"/>
      <c r="AR1363" s="134"/>
      <c r="AS1363" s="134"/>
      <c r="AT1363" s="134"/>
      <c r="AU1363" s="134"/>
      <c r="AV1363" s="134"/>
      <c r="AW1363" s="134"/>
      <c r="AX1363" s="134"/>
      <c r="AY1363" s="134"/>
      <c r="AZ1363" s="134"/>
      <c r="BA1363" s="134"/>
      <c r="BB1363" s="134"/>
      <c r="BC1363" s="134"/>
      <c r="BD1363" s="134"/>
      <c r="BE1363" s="134"/>
      <c r="BF1363" s="134"/>
      <c r="BG1363" s="134"/>
      <c r="BH1363" s="134"/>
      <c r="BI1363" s="134"/>
      <c r="BJ1363" s="134"/>
      <c r="BK1363" s="134"/>
      <c r="BL1363" s="134"/>
      <c r="BM1363" s="135"/>
      <c r="BN1363" s="136" t="n">
        <f aca="false">+MAX($D$3,DATOS_[[#This Row],[Fecha Inicio Sit. Contract.]])</f>
        <v>0</v>
      </c>
      <c r="BO1363" s="136" t="n">
        <f aca="false">+MIN($D$4,DATOS_[[#This Row],[Fecha Fin Sit. Contract.]])</f>
        <v>0</v>
      </c>
      <c r="BP1363" s="137" t="n">
        <f aca="false">+DATOS_[[#This Row],[% de jornada]]*IF(DATOS_[[#This Row],[% jornada reducida]]="",1,DATOS_[[#This Row],[% jornada reducida]])</f>
        <v>0</v>
      </c>
      <c r="BQ1363" s="137" t="n">
        <f aca="false">+(DATOS_[[#This Row],[F.fin.cal]]-DATOS_[[#This Row],[F.ini.cal]]+1)/($D$4-$D$3+1)</f>
        <v>1</v>
      </c>
      <c r="BR1363" s="137" t="str">
        <f aca="false">IF(OR(AND(DATOS_[[#This Row],[Fecha Fin Contrato]]&lt;$D$3,DATOS_[[#This Row],[Fecha Fin Contrato]]&lt;&gt;""),DATOS_[[#This Row],[Fecha de Contratación]]&gt;$D$4),"Fuera","Dentro")</f>
        <v>Dentro</v>
      </c>
      <c r="BS1363" s="137" t="str">
        <f aca="false" t="array" ref="BS1363:BS1363">IF(MAX(IF(DATOS_[id]=DATOS_[[#This Row],[id]],DATOS_[F.fin.cal]))=DATOS_[[#This Row],[F.fin.cal]],"Sí","NO")</f>
        <v>Sí</v>
      </c>
      <c r="BT1363" s="137" t="str">
        <f aca="false">IF(AND(DATOS_[[#This Row],[% normaliz]]&lt;&gt;1,DATOS_[[#This Row],[% anualiz]]=1),"Sí","NO")</f>
        <v>Sí</v>
      </c>
      <c r="BU1363" s="137" t="str">
        <f aca="false">IF(AND(DATOS_[[#This Row],[% normaliz]]=1,DATOS_[[#This Row],[% anualiz]]&lt;&gt;1),"Sí","NO")</f>
        <v>NO</v>
      </c>
      <c r="BV1363" s="137" t="str">
        <f aca="false">IF(AND(DATOS_[[#This Row],[% normaliz]]&lt;&gt;1,DATOS_[[#This Row],[% anualiz]]&lt;&gt;1),"Sí","NO")</f>
        <v>NO</v>
      </c>
      <c r="BW1363" s="137" t="str">
        <f aca="false">+IF(DATOS_[[#This Row],[% normaliz]]*DATOS_[[#This Row],[% anualiz]]=1,"NO","Sí")</f>
        <v>Sí</v>
      </c>
      <c r="BX1363" s="138" t="e">
        <f aca="false">(DATOS_[[#This Row],[S.BASE]]*(1/DATOS_[[#This Row],[% normaliz]])*(1/DATOS_[[#This Row],[% anualiz]]))*IF(DATOS_[[#This Row],[Check Equiparado]]="Sí",1,0)</f>
        <v>#DIV/0!</v>
      </c>
      <c r="BY1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3" s="138" t="e">
        <f aca="false">+DATOS_[[#This Row],[SALARIO BASE Eq]]+DATOS_[[#This Row],[Tot COMPL.SAL Eq]]</f>
        <v>#DIV/0!</v>
      </c>
      <c r="CA1363" s="138" t="e">
        <f aca="false" t="array" ref="CA1363:CA1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3" s="138" t="e">
        <f aca="false">+DATOS_[[#This Row],[TOTAL SALARIO Eq]]+DATOS_[[#This Row],[Tot Extrasalarial Eq]]</f>
        <v>#DIV/0!</v>
      </c>
      <c r="CC1363" s="139" t="n">
        <f aca="false">DATOS_[[#This Row],[S.BASE]]</f>
        <v>0</v>
      </c>
      <c r="CD1363" s="139" t="n">
        <f aca="false">+SUM(DATOS_[[#This Row],[Conc.Sal.01]:[Conc.Sal.30]])</f>
        <v>0</v>
      </c>
      <c r="CE1363" s="139" t="n">
        <f aca="false">+DATOS_[[#This Row],[SALARIO BASE Ef]]+DATOS_[[#This Row],[Tot COMPL.SAL Ef]]</f>
        <v>0</v>
      </c>
      <c r="CF1363" s="139" t="n">
        <f aca="false">+SUM(DATOS_[[#This Row],[C.Extra.01]:[C.Extra.05]])</f>
        <v>0</v>
      </c>
      <c r="CG1363" s="139" t="n">
        <f aca="false">+DATOS_[[#This Row],[TOTAL SALARIO Ef]]+DATOS_[[#This Row],[Tot Extrasalarial Ef]]</f>
        <v>0</v>
      </c>
      <c r="CH1363" s="140" t="n">
        <f aca="false">MIN(IF(DATOS_[[#This Row],[Fecha Fin Contrato]]="",$D$4,DATOS_[[#This Row],[Fecha Fin Contrato]]),$D$4)-MAX(DATOS_[[#This Row],[Fecha de Contratación]],$D$3)+1</f>
        <v>1</v>
      </c>
      <c r="CI1363" s="141" t="str">
        <f aca="false">IF(COUNTIFS(DATOS_[id],DATOS_[[#This Row],[id]])&gt;1,DATOS_[[#This Row],[id]],"")</f>
        <v/>
      </c>
      <c r="CJ1363" s="141" t="n">
        <f aca="false">(Inicio!$G$10-DATOS_[[#This Row],[Fecha Nacimiento]])/365.25</f>
        <v>0</v>
      </c>
      <c r="CK1363" s="141" t="n">
        <f aca="false">(Inicio!$G$10-DATOS_[[#This Row],[Fecha de Antigüedad]])/365.25</f>
        <v>0</v>
      </c>
      <c r="CL1363" s="141" t="e">
        <f aca="false">+VLOOKUP(DATOS_[[#This Row],[Clave de Contrato]],TblTiposContrato13[],3,0)</f>
        <v>#N/A</v>
      </c>
      <c r="CM1363" s="141" t="e">
        <f aca="false">+VLOOKUP(DATOS_[[#This Row],[Clave de Contrato]],TblTiposContrato13[],4,0)</f>
        <v>#N/A</v>
      </c>
      <c r="CN1363" s="141" t="str">
        <f aca="false">VLOOKUP(DATOS_[[#This Row],[Edad]],CONTRATOS!TblRngEdad,2,1)</f>
        <v>20  o menos</v>
      </c>
      <c r="CO1363" s="141" t="str">
        <f aca="false">VLOOKUP(DATOS_[[#This Row],[Antigüedad]],TblRngAntg14[],2,1)</f>
        <v>0 a 1 años</v>
      </c>
    </row>
    <row r="1364" customFormat="false" ht="13.8" hidden="false" customHeight="false" outlineLevel="0" collapsed="false">
      <c r="D1364" s="128"/>
      <c r="E1364" s="129"/>
      <c r="F1364" s="129"/>
      <c r="G1364" s="129"/>
      <c r="H1364" s="130"/>
      <c r="I1364" s="131"/>
      <c r="J1364" s="128"/>
      <c r="K1364" s="132"/>
      <c r="L1364" s="132"/>
      <c r="M1364" s="133"/>
      <c r="N1364" s="133"/>
      <c r="O1364" s="133"/>
      <c r="P1364" s="129"/>
      <c r="Z1364" s="74"/>
      <c r="AA1364" s="75"/>
      <c r="AB1364" s="75"/>
      <c r="AC1364" s="129"/>
      <c r="AD1364" s="134"/>
      <c r="AE1364" s="134"/>
      <c r="AF1364" s="134"/>
      <c r="AG1364" s="134"/>
      <c r="AH1364" s="134"/>
      <c r="AI1364" s="134"/>
      <c r="AJ1364" s="134"/>
      <c r="AK1364" s="134"/>
      <c r="AL1364" s="134"/>
      <c r="AM1364" s="134"/>
      <c r="AN1364" s="134"/>
      <c r="AO1364" s="134"/>
      <c r="AP1364" s="134"/>
      <c r="AQ1364" s="134"/>
      <c r="AR1364" s="134"/>
      <c r="AS1364" s="134"/>
      <c r="AT1364" s="134"/>
      <c r="AU1364" s="134"/>
      <c r="AV1364" s="134"/>
      <c r="AW1364" s="134"/>
      <c r="AX1364" s="134"/>
      <c r="AY1364" s="134"/>
      <c r="AZ1364" s="134"/>
      <c r="BA1364" s="134"/>
      <c r="BB1364" s="134"/>
      <c r="BC1364" s="134"/>
      <c r="BD1364" s="134"/>
      <c r="BE1364" s="134"/>
      <c r="BF1364" s="134"/>
      <c r="BG1364" s="134"/>
      <c r="BH1364" s="134"/>
      <c r="BI1364" s="134"/>
      <c r="BJ1364" s="134"/>
      <c r="BK1364" s="134"/>
      <c r="BL1364" s="134"/>
      <c r="BM1364" s="135"/>
      <c r="BN1364" s="136" t="n">
        <f aca="false">+MAX($D$3,DATOS_[[#This Row],[Fecha Inicio Sit. Contract.]])</f>
        <v>0</v>
      </c>
      <c r="BO1364" s="136" t="n">
        <f aca="false">+MIN($D$4,DATOS_[[#This Row],[Fecha Fin Sit. Contract.]])</f>
        <v>0</v>
      </c>
      <c r="BP1364" s="137" t="n">
        <f aca="false">+DATOS_[[#This Row],[% de jornada]]*IF(DATOS_[[#This Row],[% jornada reducida]]="",1,DATOS_[[#This Row],[% jornada reducida]])</f>
        <v>0</v>
      </c>
      <c r="BQ1364" s="137" t="n">
        <f aca="false">+(DATOS_[[#This Row],[F.fin.cal]]-DATOS_[[#This Row],[F.ini.cal]]+1)/($D$4-$D$3+1)</f>
        <v>1</v>
      </c>
      <c r="BR1364" s="137" t="str">
        <f aca="false">IF(OR(AND(DATOS_[[#This Row],[Fecha Fin Contrato]]&lt;$D$3,DATOS_[[#This Row],[Fecha Fin Contrato]]&lt;&gt;""),DATOS_[[#This Row],[Fecha de Contratación]]&gt;$D$4),"Fuera","Dentro")</f>
        <v>Dentro</v>
      </c>
      <c r="BS1364" s="137" t="str">
        <f aca="false" t="array" ref="BS1364:BS1364">IF(MAX(IF(DATOS_[id]=DATOS_[[#This Row],[id]],DATOS_[F.fin.cal]))=DATOS_[[#This Row],[F.fin.cal]],"Sí","NO")</f>
        <v>Sí</v>
      </c>
      <c r="BT1364" s="137" t="str">
        <f aca="false">IF(AND(DATOS_[[#This Row],[% normaliz]]&lt;&gt;1,DATOS_[[#This Row],[% anualiz]]=1),"Sí","NO")</f>
        <v>Sí</v>
      </c>
      <c r="BU1364" s="137" t="str">
        <f aca="false">IF(AND(DATOS_[[#This Row],[% normaliz]]=1,DATOS_[[#This Row],[% anualiz]]&lt;&gt;1),"Sí","NO")</f>
        <v>NO</v>
      </c>
      <c r="BV1364" s="137" t="str">
        <f aca="false">IF(AND(DATOS_[[#This Row],[% normaliz]]&lt;&gt;1,DATOS_[[#This Row],[% anualiz]]&lt;&gt;1),"Sí","NO")</f>
        <v>NO</v>
      </c>
      <c r="BW1364" s="137" t="str">
        <f aca="false">+IF(DATOS_[[#This Row],[% normaliz]]*DATOS_[[#This Row],[% anualiz]]=1,"NO","Sí")</f>
        <v>Sí</v>
      </c>
      <c r="BX1364" s="138" t="e">
        <f aca="false">(DATOS_[[#This Row],[S.BASE]]*(1/DATOS_[[#This Row],[% normaliz]])*(1/DATOS_[[#This Row],[% anualiz]]))*IF(DATOS_[[#This Row],[Check Equiparado]]="Sí",1,0)</f>
        <v>#DIV/0!</v>
      </c>
      <c r="BY1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4" s="138" t="e">
        <f aca="false">+DATOS_[[#This Row],[SALARIO BASE Eq]]+DATOS_[[#This Row],[Tot COMPL.SAL Eq]]</f>
        <v>#DIV/0!</v>
      </c>
      <c r="CA1364" s="138" t="e">
        <f aca="false" t="array" ref="CA1364:CA1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4" s="138" t="e">
        <f aca="false">+DATOS_[[#This Row],[TOTAL SALARIO Eq]]+DATOS_[[#This Row],[Tot Extrasalarial Eq]]</f>
        <v>#DIV/0!</v>
      </c>
      <c r="CC1364" s="139" t="n">
        <f aca="false">DATOS_[[#This Row],[S.BASE]]</f>
        <v>0</v>
      </c>
      <c r="CD1364" s="139" t="n">
        <f aca="false">+SUM(DATOS_[[#This Row],[Conc.Sal.01]:[Conc.Sal.30]])</f>
        <v>0</v>
      </c>
      <c r="CE1364" s="139" t="n">
        <f aca="false">+DATOS_[[#This Row],[SALARIO BASE Ef]]+DATOS_[[#This Row],[Tot COMPL.SAL Ef]]</f>
        <v>0</v>
      </c>
      <c r="CF1364" s="139" t="n">
        <f aca="false">+SUM(DATOS_[[#This Row],[C.Extra.01]:[C.Extra.05]])</f>
        <v>0</v>
      </c>
      <c r="CG1364" s="139" t="n">
        <f aca="false">+DATOS_[[#This Row],[TOTAL SALARIO Ef]]+DATOS_[[#This Row],[Tot Extrasalarial Ef]]</f>
        <v>0</v>
      </c>
      <c r="CH1364" s="140" t="n">
        <f aca="false">MIN(IF(DATOS_[[#This Row],[Fecha Fin Contrato]]="",$D$4,DATOS_[[#This Row],[Fecha Fin Contrato]]),$D$4)-MAX(DATOS_[[#This Row],[Fecha de Contratación]],$D$3)+1</f>
        <v>1</v>
      </c>
      <c r="CI1364" s="141" t="str">
        <f aca="false">IF(COUNTIFS(DATOS_[id],DATOS_[[#This Row],[id]])&gt;1,DATOS_[[#This Row],[id]],"")</f>
        <v/>
      </c>
      <c r="CJ1364" s="141" t="n">
        <f aca="false">(Inicio!$G$10-DATOS_[[#This Row],[Fecha Nacimiento]])/365.25</f>
        <v>0</v>
      </c>
      <c r="CK1364" s="141" t="n">
        <f aca="false">(Inicio!$G$10-DATOS_[[#This Row],[Fecha de Antigüedad]])/365.25</f>
        <v>0</v>
      </c>
      <c r="CL1364" s="141" t="e">
        <f aca="false">+VLOOKUP(DATOS_[[#This Row],[Clave de Contrato]],TblTiposContrato13[],3,0)</f>
        <v>#N/A</v>
      </c>
      <c r="CM1364" s="141" t="e">
        <f aca="false">+VLOOKUP(DATOS_[[#This Row],[Clave de Contrato]],TblTiposContrato13[],4,0)</f>
        <v>#N/A</v>
      </c>
      <c r="CN1364" s="141" t="str">
        <f aca="false">VLOOKUP(DATOS_[[#This Row],[Edad]],CONTRATOS!TblRngEdad,2,1)</f>
        <v>20  o menos</v>
      </c>
      <c r="CO1364" s="141" t="str">
        <f aca="false">VLOOKUP(DATOS_[[#This Row],[Antigüedad]],TblRngAntg14[],2,1)</f>
        <v>0 a 1 años</v>
      </c>
    </row>
    <row r="1365" customFormat="false" ht="13.8" hidden="false" customHeight="false" outlineLevel="0" collapsed="false">
      <c r="D1365" s="128"/>
      <c r="E1365" s="129"/>
      <c r="F1365" s="129"/>
      <c r="G1365" s="129"/>
      <c r="H1365" s="130"/>
      <c r="I1365" s="131"/>
      <c r="J1365" s="128"/>
      <c r="K1365" s="132"/>
      <c r="L1365" s="132"/>
      <c r="M1365" s="133"/>
      <c r="N1365" s="133"/>
      <c r="O1365" s="133"/>
      <c r="P1365" s="129"/>
      <c r="Z1365" s="74"/>
      <c r="AA1365" s="75"/>
      <c r="AB1365" s="75"/>
      <c r="AC1365" s="129"/>
      <c r="AD1365" s="134"/>
      <c r="AE1365" s="134"/>
      <c r="AF1365" s="134"/>
      <c r="AG1365" s="134"/>
      <c r="AH1365" s="134"/>
      <c r="AI1365" s="134"/>
      <c r="AJ1365" s="134"/>
      <c r="AK1365" s="134"/>
      <c r="AL1365" s="134"/>
      <c r="AM1365" s="134"/>
      <c r="AN1365" s="134"/>
      <c r="AO1365" s="134"/>
      <c r="AP1365" s="134"/>
      <c r="AQ1365" s="134"/>
      <c r="AR1365" s="134"/>
      <c r="AS1365" s="134"/>
      <c r="AT1365" s="134"/>
      <c r="AU1365" s="134"/>
      <c r="AV1365" s="134"/>
      <c r="AW1365" s="134"/>
      <c r="AX1365" s="134"/>
      <c r="AY1365" s="134"/>
      <c r="AZ1365" s="134"/>
      <c r="BA1365" s="134"/>
      <c r="BB1365" s="134"/>
      <c r="BC1365" s="134"/>
      <c r="BD1365" s="134"/>
      <c r="BE1365" s="134"/>
      <c r="BF1365" s="134"/>
      <c r="BG1365" s="134"/>
      <c r="BH1365" s="134"/>
      <c r="BI1365" s="134"/>
      <c r="BJ1365" s="134"/>
      <c r="BK1365" s="134"/>
      <c r="BL1365" s="134"/>
      <c r="BM1365" s="135"/>
      <c r="BN1365" s="136" t="n">
        <f aca="false">+MAX($D$3,DATOS_[[#This Row],[Fecha Inicio Sit. Contract.]])</f>
        <v>0</v>
      </c>
      <c r="BO1365" s="136" t="n">
        <f aca="false">+MIN($D$4,DATOS_[[#This Row],[Fecha Fin Sit. Contract.]])</f>
        <v>0</v>
      </c>
      <c r="BP1365" s="137" t="n">
        <f aca="false">+DATOS_[[#This Row],[% de jornada]]*IF(DATOS_[[#This Row],[% jornada reducida]]="",1,DATOS_[[#This Row],[% jornada reducida]])</f>
        <v>0</v>
      </c>
      <c r="BQ1365" s="137" t="n">
        <f aca="false">+(DATOS_[[#This Row],[F.fin.cal]]-DATOS_[[#This Row],[F.ini.cal]]+1)/($D$4-$D$3+1)</f>
        <v>1</v>
      </c>
      <c r="BR1365" s="137" t="str">
        <f aca="false">IF(OR(AND(DATOS_[[#This Row],[Fecha Fin Contrato]]&lt;$D$3,DATOS_[[#This Row],[Fecha Fin Contrato]]&lt;&gt;""),DATOS_[[#This Row],[Fecha de Contratación]]&gt;$D$4),"Fuera","Dentro")</f>
        <v>Dentro</v>
      </c>
      <c r="BS1365" s="137" t="str">
        <f aca="false" t="array" ref="BS1365:BS1365">IF(MAX(IF(DATOS_[id]=DATOS_[[#This Row],[id]],DATOS_[F.fin.cal]))=DATOS_[[#This Row],[F.fin.cal]],"Sí","NO")</f>
        <v>Sí</v>
      </c>
      <c r="BT1365" s="137" t="str">
        <f aca="false">IF(AND(DATOS_[[#This Row],[% normaliz]]&lt;&gt;1,DATOS_[[#This Row],[% anualiz]]=1),"Sí","NO")</f>
        <v>Sí</v>
      </c>
      <c r="BU1365" s="137" t="str">
        <f aca="false">IF(AND(DATOS_[[#This Row],[% normaliz]]=1,DATOS_[[#This Row],[% anualiz]]&lt;&gt;1),"Sí","NO")</f>
        <v>NO</v>
      </c>
      <c r="BV1365" s="137" t="str">
        <f aca="false">IF(AND(DATOS_[[#This Row],[% normaliz]]&lt;&gt;1,DATOS_[[#This Row],[% anualiz]]&lt;&gt;1),"Sí","NO")</f>
        <v>NO</v>
      </c>
      <c r="BW1365" s="137" t="str">
        <f aca="false">+IF(DATOS_[[#This Row],[% normaliz]]*DATOS_[[#This Row],[% anualiz]]=1,"NO","Sí")</f>
        <v>Sí</v>
      </c>
      <c r="BX1365" s="138" t="e">
        <f aca="false">(DATOS_[[#This Row],[S.BASE]]*(1/DATOS_[[#This Row],[% normaliz]])*(1/DATOS_[[#This Row],[% anualiz]]))*IF(DATOS_[[#This Row],[Check Equiparado]]="Sí",1,0)</f>
        <v>#DIV/0!</v>
      </c>
      <c r="BY1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5" s="138" t="e">
        <f aca="false">+DATOS_[[#This Row],[SALARIO BASE Eq]]+DATOS_[[#This Row],[Tot COMPL.SAL Eq]]</f>
        <v>#DIV/0!</v>
      </c>
      <c r="CA1365" s="138" t="e">
        <f aca="false" t="array" ref="CA1365:CA1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5" s="138" t="e">
        <f aca="false">+DATOS_[[#This Row],[TOTAL SALARIO Eq]]+DATOS_[[#This Row],[Tot Extrasalarial Eq]]</f>
        <v>#DIV/0!</v>
      </c>
      <c r="CC1365" s="139" t="n">
        <f aca="false">DATOS_[[#This Row],[S.BASE]]</f>
        <v>0</v>
      </c>
      <c r="CD1365" s="139" t="n">
        <f aca="false">+SUM(DATOS_[[#This Row],[Conc.Sal.01]:[Conc.Sal.30]])</f>
        <v>0</v>
      </c>
      <c r="CE1365" s="139" t="n">
        <f aca="false">+DATOS_[[#This Row],[SALARIO BASE Ef]]+DATOS_[[#This Row],[Tot COMPL.SAL Ef]]</f>
        <v>0</v>
      </c>
      <c r="CF1365" s="139" t="n">
        <f aca="false">+SUM(DATOS_[[#This Row],[C.Extra.01]:[C.Extra.05]])</f>
        <v>0</v>
      </c>
      <c r="CG1365" s="139" t="n">
        <f aca="false">+DATOS_[[#This Row],[TOTAL SALARIO Ef]]+DATOS_[[#This Row],[Tot Extrasalarial Ef]]</f>
        <v>0</v>
      </c>
      <c r="CH1365" s="140" t="n">
        <f aca="false">MIN(IF(DATOS_[[#This Row],[Fecha Fin Contrato]]="",$D$4,DATOS_[[#This Row],[Fecha Fin Contrato]]),$D$4)-MAX(DATOS_[[#This Row],[Fecha de Contratación]],$D$3)+1</f>
        <v>1</v>
      </c>
      <c r="CI1365" s="141" t="str">
        <f aca="false">IF(COUNTIFS(DATOS_[id],DATOS_[[#This Row],[id]])&gt;1,DATOS_[[#This Row],[id]],"")</f>
        <v/>
      </c>
      <c r="CJ1365" s="141" t="n">
        <f aca="false">(Inicio!$G$10-DATOS_[[#This Row],[Fecha Nacimiento]])/365.25</f>
        <v>0</v>
      </c>
      <c r="CK1365" s="141" t="n">
        <f aca="false">(Inicio!$G$10-DATOS_[[#This Row],[Fecha de Antigüedad]])/365.25</f>
        <v>0</v>
      </c>
      <c r="CL1365" s="141" t="e">
        <f aca="false">+VLOOKUP(DATOS_[[#This Row],[Clave de Contrato]],TblTiposContrato13[],3,0)</f>
        <v>#N/A</v>
      </c>
      <c r="CM1365" s="141" t="e">
        <f aca="false">+VLOOKUP(DATOS_[[#This Row],[Clave de Contrato]],TblTiposContrato13[],4,0)</f>
        <v>#N/A</v>
      </c>
      <c r="CN1365" s="141" t="str">
        <f aca="false">VLOOKUP(DATOS_[[#This Row],[Edad]],CONTRATOS!TblRngEdad,2,1)</f>
        <v>20  o menos</v>
      </c>
      <c r="CO1365" s="141" t="str">
        <f aca="false">VLOOKUP(DATOS_[[#This Row],[Antigüedad]],TblRngAntg14[],2,1)</f>
        <v>0 a 1 años</v>
      </c>
    </row>
    <row r="1366" customFormat="false" ht="13.8" hidden="false" customHeight="false" outlineLevel="0" collapsed="false">
      <c r="D1366" s="128"/>
      <c r="E1366" s="129"/>
      <c r="F1366" s="129"/>
      <c r="G1366" s="129"/>
      <c r="H1366" s="130"/>
      <c r="I1366" s="131"/>
      <c r="J1366" s="128"/>
      <c r="K1366" s="132"/>
      <c r="L1366" s="132"/>
      <c r="M1366" s="133"/>
      <c r="N1366" s="133"/>
      <c r="O1366" s="133"/>
      <c r="P1366" s="129"/>
      <c r="Z1366" s="74"/>
      <c r="AA1366" s="75"/>
      <c r="AB1366" s="75"/>
      <c r="AC1366" s="129"/>
      <c r="AD1366" s="134"/>
      <c r="AE1366" s="134"/>
      <c r="AF1366" s="134"/>
      <c r="AG1366" s="134"/>
      <c r="AH1366" s="134"/>
      <c r="AI1366" s="134"/>
      <c r="AJ1366" s="134"/>
      <c r="AK1366" s="134"/>
      <c r="AL1366" s="134"/>
      <c r="AM1366" s="134"/>
      <c r="AN1366" s="134"/>
      <c r="AO1366" s="134"/>
      <c r="AP1366" s="134"/>
      <c r="AQ1366" s="134"/>
      <c r="AR1366" s="134"/>
      <c r="AS1366" s="134"/>
      <c r="AT1366" s="134"/>
      <c r="AU1366" s="134"/>
      <c r="AV1366" s="134"/>
      <c r="AW1366" s="134"/>
      <c r="AX1366" s="134"/>
      <c r="AY1366" s="134"/>
      <c r="AZ1366" s="134"/>
      <c r="BA1366" s="134"/>
      <c r="BB1366" s="134"/>
      <c r="BC1366" s="134"/>
      <c r="BD1366" s="134"/>
      <c r="BE1366" s="134"/>
      <c r="BF1366" s="134"/>
      <c r="BG1366" s="134"/>
      <c r="BH1366" s="134"/>
      <c r="BI1366" s="134"/>
      <c r="BJ1366" s="134"/>
      <c r="BK1366" s="134"/>
      <c r="BL1366" s="134"/>
      <c r="BM1366" s="135"/>
      <c r="BN1366" s="136" t="n">
        <f aca="false">+MAX($D$3,DATOS_[[#This Row],[Fecha Inicio Sit. Contract.]])</f>
        <v>0</v>
      </c>
      <c r="BO1366" s="136" t="n">
        <f aca="false">+MIN($D$4,DATOS_[[#This Row],[Fecha Fin Sit. Contract.]])</f>
        <v>0</v>
      </c>
      <c r="BP1366" s="137" t="n">
        <f aca="false">+DATOS_[[#This Row],[% de jornada]]*IF(DATOS_[[#This Row],[% jornada reducida]]="",1,DATOS_[[#This Row],[% jornada reducida]])</f>
        <v>0</v>
      </c>
      <c r="BQ1366" s="137" t="n">
        <f aca="false">+(DATOS_[[#This Row],[F.fin.cal]]-DATOS_[[#This Row],[F.ini.cal]]+1)/($D$4-$D$3+1)</f>
        <v>1</v>
      </c>
      <c r="BR1366" s="137" t="str">
        <f aca="false">IF(OR(AND(DATOS_[[#This Row],[Fecha Fin Contrato]]&lt;$D$3,DATOS_[[#This Row],[Fecha Fin Contrato]]&lt;&gt;""),DATOS_[[#This Row],[Fecha de Contratación]]&gt;$D$4),"Fuera","Dentro")</f>
        <v>Dentro</v>
      </c>
      <c r="BS1366" s="137" t="str">
        <f aca="false" t="array" ref="BS1366:BS1366">IF(MAX(IF(DATOS_[id]=DATOS_[[#This Row],[id]],DATOS_[F.fin.cal]))=DATOS_[[#This Row],[F.fin.cal]],"Sí","NO")</f>
        <v>Sí</v>
      </c>
      <c r="BT1366" s="137" t="str">
        <f aca="false">IF(AND(DATOS_[[#This Row],[% normaliz]]&lt;&gt;1,DATOS_[[#This Row],[% anualiz]]=1),"Sí","NO")</f>
        <v>Sí</v>
      </c>
      <c r="BU1366" s="137" t="str">
        <f aca="false">IF(AND(DATOS_[[#This Row],[% normaliz]]=1,DATOS_[[#This Row],[% anualiz]]&lt;&gt;1),"Sí","NO")</f>
        <v>NO</v>
      </c>
      <c r="BV1366" s="137" t="str">
        <f aca="false">IF(AND(DATOS_[[#This Row],[% normaliz]]&lt;&gt;1,DATOS_[[#This Row],[% anualiz]]&lt;&gt;1),"Sí","NO")</f>
        <v>NO</v>
      </c>
      <c r="BW1366" s="137" t="str">
        <f aca="false">+IF(DATOS_[[#This Row],[% normaliz]]*DATOS_[[#This Row],[% anualiz]]=1,"NO","Sí")</f>
        <v>Sí</v>
      </c>
      <c r="BX1366" s="138" t="e">
        <f aca="false">(DATOS_[[#This Row],[S.BASE]]*(1/DATOS_[[#This Row],[% normaliz]])*(1/DATOS_[[#This Row],[% anualiz]]))*IF(DATOS_[[#This Row],[Check Equiparado]]="Sí",1,0)</f>
        <v>#DIV/0!</v>
      </c>
      <c r="BY1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6" s="138" t="e">
        <f aca="false">+DATOS_[[#This Row],[SALARIO BASE Eq]]+DATOS_[[#This Row],[Tot COMPL.SAL Eq]]</f>
        <v>#DIV/0!</v>
      </c>
      <c r="CA1366" s="138" t="e">
        <f aca="false" t="array" ref="CA1366:CA1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6" s="138" t="e">
        <f aca="false">+DATOS_[[#This Row],[TOTAL SALARIO Eq]]+DATOS_[[#This Row],[Tot Extrasalarial Eq]]</f>
        <v>#DIV/0!</v>
      </c>
      <c r="CC1366" s="139" t="n">
        <f aca="false">DATOS_[[#This Row],[S.BASE]]</f>
        <v>0</v>
      </c>
      <c r="CD1366" s="139" t="n">
        <f aca="false">+SUM(DATOS_[[#This Row],[Conc.Sal.01]:[Conc.Sal.30]])</f>
        <v>0</v>
      </c>
      <c r="CE1366" s="139" t="n">
        <f aca="false">+DATOS_[[#This Row],[SALARIO BASE Ef]]+DATOS_[[#This Row],[Tot COMPL.SAL Ef]]</f>
        <v>0</v>
      </c>
      <c r="CF1366" s="139" t="n">
        <f aca="false">+SUM(DATOS_[[#This Row],[C.Extra.01]:[C.Extra.05]])</f>
        <v>0</v>
      </c>
      <c r="CG1366" s="139" t="n">
        <f aca="false">+DATOS_[[#This Row],[TOTAL SALARIO Ef]]+DATOS_[[#This Row],[Tot Extrasalarial Ef]]</f>
        <v>0</v>
      </c>
      <c r="CH1366" s="140" t="n">
        <f aca="false">MIN(IF(DATOS_[[#This Row],[Fecha Fin Contrato]]="",$D$4,DATOS_[[#This Row],[Fecha Fin Contrato]]),$D$4)-MAX(DATOS_[[#This Row],[Fecha de Contratación]],$D$3)+1</f>
        <v>1</v>
      </c>
      <c r="CI1366" s="141" t="str">
        <f aca="false">IF(COUNTIFS(DATOS_[id],DATOS_[[#This Row],[id]])&gt;1,DATOS_[[#This Row],[id]],"")</f>
        <v/>
      </c>
      <c r="CJ1366" s="141" t="n">
        <f aca="false">(Inicio!$G$10-DATOS_[[#This Row],[Fecha Nacimiento]])/365.25</f>
        <v>0</v>
      </c>
      <c r="CK1366" s="141" t="n">
        <f aca="false">(Inicio!$G$10-DATOS_[[#This Row],[Fecha de Antigüedad]])/365.25</f>
        <v>0</v>
      </c>
      <c r="CL1366" s="141" t="e">
        <f aca="false">+VLOOKUP(DATOS_[[#This Row],[Clave de Contrato]],TblTiposContrato13[],3,0)</f>
        <v>#N/A</v>
      </c>
      <c r="CM1366" s="141" t="e">
        <f aca="false">+VLOOKUP(DATOS_[[#This Row],[Clave de Contrato]],TblTiposContrato13[],4,0)</f>
        <v>#N/A</v>
      </c>
      <c r="CN1366" s="141" t="str">
        <f aca="false">VLOOKUP(DATOS_[[#This Row],[Edad]],CONTRATOS!TblRngEdad,2,1)</f>
        <v>20  o menos</v>
      </c>
      <c r="CO1366" s="141" t="str">
        <f aca="false">VLOOKUP(DATOS_[[#This Row],[Antigüedad]],TblRngAntg14[],2,1)</f>
        <v>0 a 1 años</v>
      </c>
    </row>
    <row r="1367" customFormat="false" ht="13.8" hidden="false" customHeight="false" outlineLevel="0" collapsed="false">
      <c r="D1367" s="128"/>
      <c r="E1367" s="129"/>
      <c r="F1367" s="129"/>
      <c r="G1367" s="129"/>
      <c r="H1367" s="130"/>
      <c r="I1367" s="131"/>
      <c r="J1367" s="128"/>
      <c r="K1367" s="132"/>
      <c r="L1367" s="132"/>
      <c r="M1367" s="133"/>
      <c r="N1367" s="133"/>
      <c r="O1367" s="133"/>
      <c r="P1367" s="129"/>
      <c r="Z1367" s="74"/>
      <c r="AA1367" s="75"/>
      <c r="AB1367" s="75"/>
      <c r="AC1367" s="129"/>
      <c r="AD1367" s="134"/>
      <c r="AE1367" s="134"/>
      <c r="AF1367" s="134"/>
      <c r="AG1367" s="134"/>
      <c r="AH1367" s="134"/>
      <c r="AI1367" s="134"/>
      <c r="AJ1367" s="134"/>
      <c r="AK1367" s="134"/>
      <c r="AL1367" s="134"/>
      <c r="AM1367" s="134"/>
      <c r="AN1367" s="134"/>
      <c r="AO1367" s="134"/>
      <c r="AP1367" s="134"/>
      <c r="AQ1367" s="134"/>
      <c r="AR1367" s="134"/>
      <c r="AS1367" s="134"/>
      <c r="AT1367" s="134"/>
      <c r="AU1367" s="134"/>
      <c r="AV1367" s="134"/>
      <c r="AW1367" s="134"/>
      <c r="AX1367" s="134"/>
      <c r="AY1367" s="134"/>
      <c r="AZ1367" s="134"/>
      <c r="BA1367" s="134"/>
      <c r="BB1367" s="134"/>
      <c r="BC1367" s="134"/>
      <c r="BD1367" s="134"/>
      <c r="BE1367" s="134"/>
      <c r="BF1367" s="134"/>
      <c r="BG1367" s="134"/>
      <c r="BH1367" s="134"/>
      <c r="BI1367" s="134"/>
      <c r="BJ1367" s="134"/>
      <c r="BK1367" s="134"/>
      <c r="BL1367" s="134"/>
      <c r="BM1367" s="135"/>
      <c r="BN1367" s="136" t="n">
        <f aca="false">+MAX($D$3,DATOS_[[#This Row],[Fecha Inicio Sit. Contract.]])</f>
        <v>0</v>
      </c>
      <c r="BO1367" s="136" t="n">
        <f aca="false">+MIN($D$4,DATOS_[[#This Row],[Fecha Fin Sit. Contract.]])</f>
        <v>0</v>
      </c>
      <c r="BP1367" s="137" t="n">
        <f aca="false">+DATOS_[[#This Row],[% de jornada]]*IF(DATOS_[[#This Row],[% jornada reducida]]="",1,DATOS_[[#This Row],[% jornada reducida]])</f>
        <v>0</v>
      </c>
      <c r="BQ1367" s="137" t="n">
        <f aca="false">+(DATOS_[[#This Row],[F.fin.cal]]-DATOS_[[#This Row],[F.ini.cal]]+1)/($D$4-$D$3+1)</f>
        <v>1</v>
      </c>
      <c r="BR1367" s="137" t="str">
        <f aca="false">IF(OR(AND(DATOS_[[#This Row],[Fecha Fin Contrato]]&lt;$D$3,DATOS_[[#This Row],[Fecha Fin Contrato]]&lt;&gt;""),DATOS_[[#This Row],[Fecha de Contratación]]&gt;$D$4),"Fuera","Dentro")</f>
        <v>Dentro</v>
      </c>
      <c r="BS1367" s="137" t="str">
        <f aca="false" t="array" ref="BS1367:BS1367">IF(MAX(IF(DATOS_[id]=DATOS_[[#This Row],[id]],DATOS_[F.fin.cal]))=DATOS_[[#This Row],[F.fin.cal]],"Sí","NO")</f>
        <v>Sí</v>
      </c>
      <c r="BT1367" s="137" t="str">
        <f aca="false">IF(AND(DATOS_[[#This Row],[% normaliz]]&lt;&gt;1,DATOS_[[#This Row],[% anualiz]]=1),"Sí","NO")</f>
        <v>Sí</v>
      </c>
      <c r="BU1367" s="137" t="str">
        <f aca="false">IF(AND(DATOS_[[#This Row],[% normaliz]]=1,DATOS_[[#This Row],[% anualiz]]&lt;&gt;1),"Sí","NO")</f>
        <v>NO</v>
      </c>
      <c r="BV1367" s="137" t="str">
        <f aca="false">IF(AND(DATOS_[[#This Row],[% normaliz]]&lt;&gt;1,DATOS_[[#This Row],[% anualiz]]&lt;&gt;1),"Sí","NO")</f>
        <v>NO</v>
      </c>
      <c r="BW1367" s="137" t="str">
        <f aca="false">+IF(DATOS_[[#This Row],[% normaliz]]*DATOS_[[#This Row],[% anualiz]]=1,"NO","Sí")</f>
        <v>Sí</v>
      </c>
      <c r="BX1367" s="138" t="e">
        <f aca="false">(DATOS_[[#This Row],[S.BASE]]*(1/DATOS_[[#This Row],[% normaliz]])*(1/DATOS_[[#This Row],[% anualiz]]))*IF(DATOS_[[#This Row],[Check Equiparado]]="Sí",1,0)</f>
        <v>#DIV/0!</v>
      </c>
      <c r="BY1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7" s="138" t="e">
        <f aca="false">+DATOS_[[#This Row],[SALARIO BASE Eq]]+DATOS_[[#This Row],[Tot COMPL.SAL Eq]]</f>
        <v>#DIV/0!</v>
      </c>
      <c r="CA1367" s="138" t="e">
        <f aca="false" t="array" ref="CA1367:CA1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7" s="138" t="e">
        <f aca="false">+DATOS_[[#This Row],[TOTAL SALARIO Eq]]+DATOS_[[#This Row],[Tot Extrasalarial Eq]]</f>
        <v>#DIV/0!</v>
      </c>
      <c r="CC1367" s="139" t="n">
        <f aca="false">DATOS_[[#This Row],[S.BASE]]</f>
        <v>0</v>
      </c>
      <c r="CD1367" s="139" t="n">
        <f aca="false">+SUM(DATOS_[[#This Row],[Conc.Sal.01]:[Conc.Sal.30]])</f>
        <v>0</v>
      </c>
      <c r="CE1367" s="139" t="n">
        <f aca="false">+DATOS_[[#This Row],[SALARIO BASE Ef]]+DATOS_[[#This Row],[Tot COMPL.SAL Ef]]</f>
        <v>0</v>
      </c>
      <c r="CF1367" s="139" t="n">
        <f aca="false">+SUM(DATOS_[[#This Row],[C.Extra.01]:[C.Extra.05]])</f>
        <v>0</v>
      </c>
      <c r="CG1367" s="139" t="n">
        <f aca="false">+DATOS_[[#This Row],[TOTAL SALARIO Ef]]+DATOS_[[#This Row],[Tot Extrasalarial Ef]]</f>
        <v>0</v>
      </c>
      <c r="CH1367" s="140" t="n">
        <f aca="false">MIN(IF(DATOS_[[#This Row],[Fecha Fin Contrato]]="",$D$4,DATOS_[[#This Row],[Fecha Fin Contrato]]),$D$4)-MAX(DATOS_[[#This Row],[Fecha de Contratación]],$D$3)+1</f>
        <v>1</v>
      </c>
      <c r="CI1367" s="141" t="str">
        <f aca="false">IF(COUNTIFS(DATOS_[id],DATOS_[[#This Row],[id]])&gt;1,DATOS_[[#This Row],[id]],"")</f>
        <v/>
      </c>
      <c r="CJ1367" s="141" t="n">
        <f aca="false">(Inicio!$G$10-DATOS_[[#This Row],[Fecha Nacimiento]])/365.25</f>
        <v>0</v>
      </c>
      <c r="CK1367" s="141" t="n">
        <f aca="false">(Inicio!$G$10-DATOS_[[#This Row],[Fecha de Antigüedad]])/365.25</f>
        <v>0</v>
      </c>
      <c r="CL1367" s="141" t="e">
        <f aca="false">+VLOOKUP(DATOS_[[#This Row],[Clave de Contrato]],TblTiposContrato13[],3,0)</f>
        <v>#N/A</v>
      </c>
      <c r="CM1367" s="141" t="e">
        <f aca="false">+VLOOKUP(DATOS_[[#This Row],[Clave de Contrato]],TblTiposContrato13[],4,0)</f>
        <v>#N/A</v>
      </c>
      <c r="CN1367" s="141" t="str">
        <f aca="false">VLOOKUP(DATOS_[[#This Row],[Edad]],CONTRATOS!TblRngEdad,2,1)</f>
        <v>20  o menos</v>
      </c>
      <c r="CO1367" s="141" t="str">
        <f aca="false">VLOOKUP(DATOS_[[#This Row],[Antigüedad]],TblRngAntg14[],2,1)</f>
        <v>0 a 1 años</v>
      </c>
    </row>
    <row r="1368" customFormat="false" ht="13.8" hidden="false" customHeight="false" outlineLevel="0" collapsed="false">
      <c r="D1368" s="128"/>
      <c r="E1368" s="129"/>
      <c r="F1368" s="129"/>
      <c r="G1368" s="129"/>
      <c r="H1368" s="130"/>
      <c r="I1368" s="131"/>
      <c r="J1368" s="128"/>
      <c r="K1368" s="132"/>
      <c r="L1368" s="132"/>
      <c r="M1368" s="133"/>
      <c r="N1368" s="133"/>
      <c r="O1368" s="133"/>
      <c r="P1368" s="129"/>
      <c r="Z1368" s="74"/>
      <c r="AA1368" s="75"/>
      <c r="AB1368" s="75"/>
      <c r="AC1368" s="129"/>
      <c r="AD1368" s="134"/>
      <c r="AE1368" s="134"/>
      <c r="AF1368" s="134"/>
      <c r="AG1368" s="134"/>
      <c r="AH1368" s="134"/>
      <c r="AI1368" s="134"/>
      <c r="AJ1368" s="134"/>
      <c r="AK1368" s="134"/>
      <c r="AL1368" s="134"/>
      <c r="AM1368" s="134"/>
      <c r="AN1368" s="134"/>
      <c r="AO1368" s="134"/>
      <c r="AP1368" s="134"/>
      <c r="AQ1368" s="134"/>
      <c r="AR1368" s="134"/>
      <c r="AS1368" s="134"/>
      <c r="AT1368" s="134"/>
      <c r="AU1368" s="134"/>
      <c r="AV1368" s="134"/>
      <c r="AW1368" s="134"/>
      <c r="AX1368" s="134"/>
      <c r="AY1368" s="134"/>
      <c r="AZ1368" s="134"/>
      <c r="BA1368" s="134"/>
      <c r="BB1368" s="134"/>
      <c r="BC1368" s="134"/>
      <c r="BD1368" s="134"/>
      <c r="BE1368" s="134"/>
      <c r="BF1368" s="134"/>
      <c r="BG1368" s="134"/>
      <c r="BH1368" s="134"/>
      <c r="BI1368" s="134"/>
      <c r="BJ1368" s="134"/>
      <c r="BK1368" s="134"/>
      <c r="BL1368" s="134"/>
      <c r="BM1368" s="135"/>
      <c r="BN1368" s="136" t="n">
        <f aca="false">+MAX($D$3,DATOS_[[#This Row],[Fecha Inicio Sit. Contract.]])</f>
        <v>0</v>
      </c>
      <c r="BO1368" s="136" t="n">
        <f aca="false">+MIN($D$4,DATOS_[[#This Row],[Fecha Fin Sit. Contract.]])</f>
        <v>0</v>
      </c>
      <c r="BP1368" s="137" t="n">
        <f aca="false">+DATOS_[[#This Row],[% de jornada]]*IF(DATOS_[[#This Row],[% jornada reducida]]="",1,DATOS_[[#This Row],[% jornada reducida]])</f>
        <v>0</v>
      </c>
      <c r="BQ1368" s="137" t="n">
        <f aca="false">+(DATOS_[[#This Row],[F.fin.cal]]-DATOS_[[#This Row],[F.ini.cal]]+1)/($D$4-$D$3+1)</f>
        <v>1</v>
      </c>
      <c r="BR1368" s="137" t="str">
        <f aca="false">IF(OR(AND(DATOS_[[#This Row],[Fecha Fin Contrato]]&lt;$D$3,DATOS_[[#This Row],[Fecha Fin Contrato]]&lt;&gt;""),DATOS_[[#This Row],[Fecha de Contratación]]&gt;$D$4),"Fuera","Dentro")</f>
        <v>Dentro</v>
      </c>
      <c r="BS1368" s="137" t="str">
        <f aca="false" t="array" ref="BS1368:BS1368">IF(MAX(IF(DATOS_[id]=DATOS_[[#This Row],[id]],DATOS_[F.fin.cal]))=DATOS_[[#This Row],[F.fin.cal]],"Sí","NO")</f>
        <v>Sí</v>
      </c>
      <c r="BT1368" s="137" t="str">
        <f aca="false">IF(AND(DATOS_[[#This Row],[% normaliz]]&lt;&gt;1,DATOS_[[#This Row],[% anualiz]]=1),"Sí","NO")</f>
        <v>Sí</v>
      </c>
      <c r="BU1368" s="137" t="str">
        <f aca="false">IF(AND(DATOS_[[#This Row],[% normaliz]]=1,DATOS_[[#This Row],[% anualiz]]&lt;&gt;1),"Sí","NO")</f>
        <v>NO</v>
      </c>
      <c r="BV1368" s="137" t="str">
        <f aca="false">IF(AND(DATOS_[[#This Row],[% normaliz]]&lt;&gt;1,DATOS_[[#This Row],[% anualiz]]&lt;&gt;1),"Sí","NO")</f>
        <v>NO</v>
      </c>
      <c r="BW1368" s="137" t="str">
        <f aca="false">+IF(DATOS_[[#This Row],[% normaliz]]*DATOS_[[#This Row],[% anualiz]]=1,"NO","Sí")</f>
        <v>Sí</v>
      </c>
      <c r="BX1368" s="138" t="e">
        <f aca="false">(DATOS_[[#This Row],[S.BASE]]*(1/DATOS_[[#This Row],[% normaliz]])*(1/DATOS_[[#This Row],[% anualiz]]))*IF(DATOS_[[#This Row],[Check Equiparado]]="Sí",1,0)</f>
        <v>#DIV/0!</v>
      </c>
      <c r="BY1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8" s="138" t="e">
        <f aca="false">+DATOS_[[#This Row],[SALARIO BASE Eq]]+DATOS_[[#This Row],[Tot COMPL.SAL Eq]]</f>
        <v>#DIV/0!</v>
      </c>
      <c r="CA1368" s="138" t="e">
        <f aca="false" t="array" ref="CA1368:CA1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8" s="138" t="e">
        <f aca="false">+DATOS_[[#This Row],[TOTAL SALARIO Eq]]+DATOS_[[#This Row],[Tot Extrasalarial Eq]]</f>
        <v>#DIV/0!</v>
      </c>
      <c r="CC1368" s="139" t="n">
        <f aca="false">DATOS_[[#This Row],[S.BASE]]</f>
        <v>0</v>
      </c>
      <c r="CD1368" s="139" t="n">
        <f aca="false">+SUM(DATOS_[[#This Row],[Conc.Sal.01]:[Conc.Sal.30]])</f>
        <v>0</v>
      </c>
      <c r="CE1368" s="139" t="n">
        <f aca="false">+DATOS_[[#This Row],[SALARIO BASE Ef]]+DATOS_[[#This Row],[Tot COMPL.SAL Ef]]</f>
        <v>0</v>
      </c>
      <c r="CF1368" s="139" t="n">
        <f aca="false">+SUM(DATOS_[[#This Row],[C.Extra.01]:[C.Extra.05]])</f>
        <v>0</v>
      </c>
      <c r="CG1368" s="139" t="n">
        <f aca="false">+DATOS_[[#This Row],[TOTAL SALARIO Ef]]+DATOS_[[#This Row],[Tot Extrasalarial Ef]]</f>
        <v>0</v>
      </c>
      <c r="CH1368" s="140" t="n">
        <f aca="false">MIN(IF(DATOS_[[#This Row],[Fecha Fin Contrato]]="",$D$4,DATOS_[[#This Row],[Fecha Fin Contrato]]),$D$4)-MAX(DATOS_[[#This Row],[Fecha de Contratación]],$D$3)+1</f>
        <v>1</v>
      </c>
      <c r="CI1368" s="141" t="str">
        <f aca="false">IF(COUNTIFS(DATOS_[id],DATOS_[[#This Row],[id]])&gt;1,DATOS_[[#This Row],[id]],"")</f>
        <v/>
      </c>
      <c r="CJ1368" s="141" t="n">
        <f aca="false">(Inicio!$G$10-DATOS_[[#This Row],[Fecha Nacimiento]])/365.25</f>
        <v>0</v>
      </c>
      <c r="CK1368" s="141" t="n">
        <f aca="false">(Inicio!$G$10-DATOS_[[#This Row],[Fecha de Antigüedad]])/365.25</f>
        <v>0</v>
      </c>
      <c r="CL1368" s="141" t="e">
        <f aca="false">+VLOOKUP(DATOS_[[#This Row],[Clave de Contrato]],TblTiposContrato13[],3,0)</f>
        <v>#N/A</v>
      </c>
      <c r="CM1368" s="141" t="e">
        <f aca="false">+VLOOKUP(DATOS_[[#This Row],[Clave de Contrato]],TblTiposContrato13[],4,0)</f>
        <v>#N/A</v>
      </c>
      <c r="CN1368" s="141" t="str">
        <f aca="false">VLOOKUP(DATOS_[[#This Row],[Edad]],CONTRATOS!TblRngEdad,2,1)</f>
        <v>20  o menos</v>
      </c>
      <c r="CO1368" s="141" t="str">
        <f aca="false">VLOOKUP(DATOS_[[#This Row],[Antigüedad]],TblRngAntg14[],2,1)</f>
        <v>0 a 1 años</v>
      </c>
    </row>
    <row r="1369" customFormat="false" ht="13.8" hidden="false" customHeight="false" outlineLevel="0" collapsed="false">
      <c r="D1369" s="128"/>
      <c r="E1369" s="129"/>
      <c r="F1369" s="129"/>
      <c r="G1369" s="129"/>
      <c r="H1369" s="130"/>
      <c r="I1369" s="131"/>
      <c r="J1369" s="128"/>
      <c r="K1369" s="132"/>
      <c r="L1369" s="132"/>
      <c r="M1369" s="133"/>
      <c r="N1369" s="133"/>
      <c r="O1369" s="133"/>
      <c r="P1369" s="129"/>
      <c r="Z1369" s="74"/>
      <c r="AA1369" s="75"/>
      <c r="AB1369" s="75"/>
      <c r="AC1369" s="129"/>
      <c r="AD1369" s="134"/>
      <c r="AE1369" s="134"/>
      <c r="AF1369" s="134"/>
      <c r="AG1369" s="134"/>
      <c r="AH1369" s="134"/>
      <c r="AI1369" s="134"/>
      <c r="AJ1369" s="134"/>
      <c r="AK1369" s="134"/>
      <c r="AL1369" s="134"/>
      <c r="AM1369" s="134"/>
      <c r="AN1369" s="134"/>
      <c r="AO1369" s="134"/>
      <c r="AP1369" s="134"/>
      <c r="AQ1369" s="134"/>
      <c r="AR1369" s="134"/>
      <c r="AS1369" s="134"/>
      <c r="AT1369" s="134"/>
      <c r="AU1369" s="134"/>
      <c r="AV1369" s="134"/>
      <c r="AW1369" s="134"/>
      <c r="AX1369" s="134"/>
      <c r="AY1369" s="134"/>
      <c r="AZ1369" s="134"/>
      <c r="BA1369" s="134"/>
      <c r="BB1369" s="134"/>
      <c r="BC1369" s="134"/>
      <c r="BD1369" s="134"/>
      <c r="BE1369" s="134"/>
      <c r="BF1369" s="134"/>
      <c r="BG1369" s="134"/>
      <c r="BH1369" s="134"/>
      <c r="BI1369" s="134"/>
      <c r="BJ1369" s="134"/>
      <c r="BK1369" s="134"/>
      <c r="BL1369" s="134"/>
      <c r="BM1369" s="135"/>
      <c r="BN1369" s="136" t="n">
        <f aca="false">+MAX($D$3,DATOS_[[#This Row],[Fecha Inicio Sit. Contract.]])</f>
        <v>0</v>
      </c>
      <c r="BO1369" s="136" t="n">
        <f aca="false">+MIN($D$4,DATOS_[[#This Row],[Fecha Fin Sit. Contract.]])</f>
        <v>0</v>
      </c>
      <c r="BP1369" s="137" t="n">
        <f aca="false">+DATOS_[[#This Row],[% de jornada]]*IF(DATOS_[[#This Row],[% jornada reducida]]="",1,DATOS_[[#This Row],[% jornada reducida]])</f>
        <v>0</v>
      </c>
      <c r="BQ1369" s="137" t="n">
        <f aca="false">+(DATOS_[[#This Row],[F.fin.cal]]-DATOS_[[#This Row],[F.ini.cal]]+1)/($D$4-$D$3+1)</f>
        <v>1</v>
      </c>
      <c r="BR1369" s="137" t="str">
        <f aca="false">IF(OR(AND(DATOS_[[#This Row],[Fecha Fin Contrato]]&lt;$D$3,DATOS_[[#This Row],[Fecha Fin Contrato]]&lt;&gt;""),DATOS_[[#This Row],[Fecha de Contratación]]&gt;$D$4),"Fuera","Dentro")</f>
        <v>Dentro</v>
      </c>
      <c r="BS1369" s="137" t="str">
        <f aca="false" t="array" ref="BS1369:BS1369">IF(MAX(IF(DATOS_[id]=DATOS_[[#This Row],[id]],DATOS_[F.fin.cal]))=DATOS_[[#This Row],[F.fin.cal]],"Sí","NO")</f>
        <v>Sí</v>
      </c>
      <c r="BT1369" s="137" t="str">
        <f aca="false">IF(AND(DATOS_[[#This Row],[% normaliz]]&lt;&gt;1,DATOS_[[#This Row],[% anualiz]]=1),"Sí","NO")</f>
        <v>Sí</v>
      </c>
      <c r="BU1369" s="137" t="str">
        <f aca="false">IF(AND(DATOS_[[#This Row],[% normaliz]]=1,DATOS_[[#This Row],[% anualiz]]&lt;&gt;1),"Sí","NO")</f>
        <v>NO</v>
      </c>
      <c r="BV1369" s="137" t="str">
        <f aca="false">IF(AND(DATOS_[[#This Row],[% normaliz]]&lt;&gt;1,DATOS_[[#This Row],[% anualiz]]&lt;&gt;1),"Sí","NO")</f>
        <v>NO</v>
      </c>
      <c r="BW1369" s="137" t="str">
        <f aca="false">+IF(DATOS_[[#This Row],[% normaliz]]*DATOS_[[#This Row],[% anualiz]]=1,"NO","Sí")</f>
        <v>Sí</v>
      </c>
      <c r="BX1369" s="138" t="e">
        <f aca="false">(DATOS_[[#This Row],[S.BASE]]*(1/DATOS_[[#This Row],[% normaliz]])*(1/DATOS_[[#This Row],[% anualiz]]))*IF(DATOS_[[#This Row],[Check Equiparado]]="Sí",1,0)</f>
        <v>#DIV/0!</v>
      </c>
      <c r="BY1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9" s="138" t="e">
        <f aca="false">+DATOS_[[#This Row],[SALARIO BASE Eq]]+DATOS_[[#This Row],[Tot COMPL.SAL Eq]]</f>
        <v>#DIV/0!</v>
      </c>
      <c r="CA1369" s="138" t="e">
        <f aca="false" t="array" ref="CA1369:CA1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9" s="138" t="e">
        <f aca="false">+DATOS_[[#This Row],[TOTAL SALARIO Eq]]+DATOS_[[#This Row],[Tot Extrasalarial Eq]]</f>
        <v>#DIV/0!</v>
      </c>
      <c r="CC1369" s="139" t="n">
        <f aca="false">DATOS_[[#This Row],[S.BASE]]</f>
        <v>0</v>
      </c>
      <c r="CD1369" s="139" t="n">
        <f aca="false">+SUM(DATOS_[[#This Row],[Conc.Sal.01]:[Conc.Sal.30]])</f>
        <v>0</v>
      </c>
      <c r="CE1369" s="139" t="n">
        <f aca="false">+DATOS_[[#This Row],[SALARIO BASE Ef]]+DATOS_[[#This Row],[Tot COMPL.SAL Ef]]</f>
        <v>0</v>
      </c>
      <c r="CF1369" s="139" t="n">
        <f aca="false">+SUM(DATOS_[[#This Row],[C.Extra.01]:[C.Extra.05]])</f>
        <v>0</v>
      </c>
      <c r="CG1369" s="139" t="n">
        <f aca="false">+DATOS_[[#This Row],[TOTAL SALARIO Ef]]+DATOS_[[#This Row],[Tot Extrasalarial Ef]]</f>
        <v>0</v>
      </c>
      <c r="CH1369" s="140" t="n">
        <f aca="false">MIN(IF(DATOS_[[#This Row],[Fecha Fin Contrato]]="",$D$4,DATOS_[[#This Row],[Fecha Fin Contrato]]),$D$4)-MAX(DATOS_[[#This Row],[Fecha de Contratación]],$D$3)+1</f>
        <v>1</v>
      </c>
      <c r="CI1369" s="141" t="str">
        <f aca="false">IF(COUNTIFS(DATOS_[id],DATOS_[[#This Row],[id]])&gt;1,DATOS_[[#This Row],[id]],"")</f>
        <v/>
      </c>
      <c r="CJ1369" s="141" t="n">
        <f aca="false">(Inicio!$G$10-DATOS_[[#This Row],[Fecha Nacimiento]])/365.25</f>
        <v>0</v>
      </c>
      <c r="CK1369" s="141" t="n">
        <f aca="false">(Inicio!$G$10-DATOS_[[#This Row],[Fecha de Antigüedad]])/365.25</f>
        <v>0</v>
      </c>
      <c r="CL1369" s="141" t="e">
        <f aca="false">+VLOOKUP(DATOS_[[#This Row],[Clave de Contrato]],TblTiposContrato13[],3,0)</f>
        <v>#N/A</v>
      </c>
      <c r="CM1369" s="141" t="e">
        <f aca="false">+VLOOKUP(DATOS_[[#This Row],[Clave de Contrato]],TblTiposContrato13[],4,0)</f>
        <v>#N/A</v>
      </c>
      <c r="CN1369" s="141" t="str">
        <f aca="false">VLOOKUP(DATOS_[[#This Row],[Edad]],CONTRATOS!TblRngEdad,2,1)</f>
        <v>20  o menos</v>
      </c>
      <c r="CO1369" s="141" t="str">
        <f aca="false">VLOOKUP(DATOS_[[#This Row],[Antigüedad]],TblRngAntg14[],2,1)</f>
        <v>0 a 1 años</v>
      </c>
    </row>
    <row r="1370" customFormat="false" ht="13.8" hidden="false" customHeight="false" outlineLevel="0" collapsed="false">
      <c r="D1370" s="128"/>
      <c r="E1370" s="129"/>
      <c r="F1370" s="129"/>
      <c r="G1370" s="129"/>
      <c r="H1370" s="130"/>
      <c r="I1370" s="131"/>
      <c r="J1370" s="128"/>
      <c r="K1370" s="132"/>
      <c r="L1370" s="132"/>
      <c r="M1370" s="133"/>
      <c r="N1370" s="133"/>
      <c r="O1370" s="133"/>
      <c r="P1370" s="129"/>
      <c r="Z1370" s="74"/>
      <c r="AA1370" s="75"/>
      <c r="AB1370" s="75"/>
      <c r="AC1370" s="129"/>
      <c r="AD1370" s="134"/>
      <c r="AE1370" s="134"/>
      <c r="AF1370" s="134"/>
      <c r="AG1370" s="134"/>
      <c r="AH1370" s="134"/>
      <c r="AI1370" s="134"/>
      <c r="AJ1370" s="134"/>
      <c r="AK1370" s="134"/>
      <c r="AL1370" s="134"/>
      <c r="AM1370" s="134"/>
      <c r="AN1370" s="134"/>
      <c r="AO1370" s="134"/>
      <c r="AP1370" s="134"/>
      <c r="AQ1370" s="134"/>
      <c r="AR1370" s="134"/>
      <c r="AS1370" s="134"/>
      <c r="AT1370" s="134"/>
      <c r="AU1370" s="134"/>
      <c r="AV1370" s="134"/>
      <c r="AW1370" s="134"/>
      <c r="AX1370" s="134"/>
      <c r="AY1370" s="134"/>
      <c r="AZ1370" s="134"/>
      <c r="BA1370" s="134"/>
      <c r="BB1370" s="134"/>
      <c r="BC1370" s="134"/>
      <c r="BD1370" s="134"/>
      <c r="BE1370" s="134"/>
      <c r="BF1370" s="134"/>
      <c r="BG1370" s="134"/>
      <c r="BH1370" s="134"/>
      <c r="BI1370" s="134"/>
      <c r="BJ1370" s="134"/>
      <c r="BK1370" s="134"/>
      <c r="BL1370" s="134"/>
      <c r="BM1370" s="135"/>
      <c r="BN1370" s="136" t="n">
        <f aca="false">+MAX($D$3,DATOS_[[#This Row],[Fecha Inicio Sit. Contract.]])</f>
        <v>0</v>
      </c>
      <c r="BO1370" s="136" t="n">
        <f aca="false">+MIN($D$4,DATOS_[[#This Row],[Fecha Fin Sit. Contract.]])</f>
        <v>0</v>
      </c>
      <c r="BP1370" s="137" t="n">
        <f aca="false">+DATOS_[[#This Row],[% de jornada]]*IF(DATOS_[[#This Row],[% jornada reducida]]="",1,DATOS_[[#This Row],[% jornada reducida]])</f>
        <v>0</v>
      </c>
      <c r="BQ1370" s="137" t="n">
        <f aca="false">+(DATOS_[[#This Row],[F.fin.cal]]-DATOS_[[#This Row],[F.ini.cal]]+1)/($D$4-$D$3+1)</f>
        <v>1</v>
      </c>
      <c r="BR1370" s="137" t="str">
        <f aca="false">IF(OR(AND(DATOS_[[#This Row],[Fecha Fin Contrato]]&lt;$D$3,DATOS_[[#This Row],[Fecha Fin Contrato]]&lt;&gt;""),DATOS_[[#This Row],[Fecha de Contratación]]&gt;$D$4),"Fuera","Dentro")</f>
        <v>Dentro</v>
      </c>
      <c r="BS1370" s="137" t="str">
        <f aca="false" t="array" ref="BS1370:BS1370">IF(MAX(IF(DATOS_[id]=DATOS_[[#This Row],[id]],DATOS_[F.fin.cal]))=DATOS_[[#This Row],[F.fin.cal]],"Sí","NO")</f>
        <v>Sí</v>
      </c>
      <c r="BT1370" s="137" t="str">
        <f aca="false">IF(AND(DATOS_[[#This Row],[% normaliz]]&lt;&gt;1,DATOS_[[#This Row],[% anualiz]]=1),"Sí","NO")</f>
        <v>Sí</v>
      </c>
      <c r="BU1370" s="137" t="str">
        <f aca="false">IF(AND(DATOS_[[#This Row],[% normaliz]]=1,DATOS_[[#This Row],[% anualiz]]&lt;&gt;1),"Sí","NO")</f>
        <v>NO</v>
      </c>
      <c r="BV1370" s="137" t="str">
        <f aca="false">IF(AND(DATOS_[[#This Row],[% normaliz]]&lt;&gt;1,DATOS_[[#This Row],[% anualiz]]&lt;&gt;1),"Sí","NO")</f>
        <v>NO</v>
      </c>
      <c r="BW1370" s="137" t="str">
        <f aca="false">+IF(DATOS_[[#This Row],[% normaliz]]*DATOS_[[#This Row],[% anualiz]]=1,"NO","Sí")</f>
        <v>Sí</v>
      </c>
      <c r="BX1370" s="138" t="e">
        <f aca="false">(DATOS_[[#This Row],[S.BASE]]*(1/DATOS_[[#This Row],[% normaliz]])*(1/DATOS_[[#This Row],[% anualiz]]))*IF(DATOS_[[#This Row],[Check Equiparado]]="Sí",1,0)</f>
        <v>#DIV/0!</v>
      </c>
      <c r="BY1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0" s="138" t="e">
        <f aca="false">+DATOS_[[#This Row],[SALARIO BASE Eq]]+DATOS_[[#This Row],[Tot COMPL.SAL Eq]]</f>
        <v>#DIV/0!</v>
      </c>
      <c r="CA1370" s="138" t="e">
        <f aca="false" t="array" ref="CA1370:CA1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0" s="138" t="e">
        <f aca="false">+DATOS_[[#This Row],[TOTAL SALARIO Eq]]+DATOS_[[#This Row],[Tot Extrasalarial Eq]]</f>
        <v>#DIV/0!</v>
      </c>
      <c r="CC1370" s="139" t="n">
        <f aca="false">DATOS_[[#This Row],[S.BASE]]</f>
        <v>0</v>
      </c>
      <c r="CD1370" s="139" t="n">
        <f aca="false">+SUM(DATOS_[[#This Row],[Conc.Sal.01]:[Conc.Sal.30]])</f>
        <v>0</v>
      </c>
      <c r="CE1370" s="139" t="n">
        <f aca="false">+DATOS_[[#This Row],[SALARIO BASE Ef]]+DATOS_[[#This Row],[Tot COMPL.SAL Ef]]</f>
        <v>0</v>
      </c>
      <c r="CF1370" s="139" t="n">
        <f aca="false">+SUM(DATOS_[[#This Row],[C.Extra.01]:[C.Extra.05]])</f>
        <v>0</v>
      </c>
      <c r="CG1370" s="139" t="n">
        <f aca="false">+DATOS_[[#This Row],[TOTAL SALARIO Ef]]+DATOS_[[#This Row],[Tot Extrasalarial Ef]]</f>
        <v>0</v>
      </c>
      <c r="CH1370" s="140" t="n">
        <f aca="false">MIN(IF(DATOS_[[#This Row],[Fecha Fin Contrato]]="",$D$4,DATOS_[[#This Row],[Fecha Fin Contrato]]),$D$4)-MAX(DATOS_[[#This Row],[Fecha de Contratación]],$D$3)+1</f>
        <v>1</v>
      </c>
      <c r="CI1370" s="141" t="str">
        <f aca="false">IF(COUNTIFS(DATOS_[id],DATOS_[[#This Row],[id]])&gt;1,DATOS_[[#This Row],[id]],"")</f>
        <v/>
      </c>
      <c r="CJ1370" s="141" t="n">
        <f aca="false">(Inicio!$G$10-DATOS_[[#This Row],[Fecha Nacimiento]])/365.25</f>
        <v>0</v>
      </c>
      <c r="CK1370" s="141" t="n">
        <f aca="false">(Inicio!$G$10-DATOS_[[#This Row],[Fecha de Antigüedad]])/365.25</f>
        <v>0</v>
      </c>
      <c r="CL1370" s="141" t="e">
        <f aca="false">+VLOOKUP(DATOS_[[#This Row],[Clave de Contrato]],TblTiposContrato13[],3,0)</f>
        <v>#N/A</v>
      </c>
      <c r="CM1370" s="141" t="e">
        <f aca="false">+VLOOKUP(DATOS_[[#This Row],[Clave de Contrato]],TblTiposContrato13[],4,0)</f>
        <v>#N/A</v>
      </c>
      <c r="CN1370" s="141" t="str">
        <f aca="false">VLOOKUP(DATOS_[[#This Row],[Edad]],CONTRATOS!TblRngEdad,2,1)</f>
        <v>20  o menos</v>
      </c>
      <c r="CO1370" s="141" t="str">
        <f aca="false">VLOOKUP(DATOS_[[#This Row],[Antigüedad]],TblRngAntg14[],2,1)</f>
        <v>0 a 1 años</v>
      </c>
    </row>
    <row r="1371" customFormat="false" ht="13.8" hidden="false" customHeight="false" outlineLevel="0" collapsed="false">
      <c r="D1371" s="128"/>
      <c r="E1371" s="129"/>
      <c r="F1371" s="129"/>
      <c r="G1371" s="129"/>
      <c r="H1371" s="130"/>
      <c r="I1371" s="131"/>
      <c r="J1371" s="128"/>
      <c r="K1371" s="132"/>
      <c r="L1371" s="132"/>
      <c r="M1371" s="133"/>
      <c r="N1371" s="133"/>
      <c r="O1371" s="133"/>
      <c r="P1371" s="129"/>
      <c r="Z1371" s="74"/>
      <c r="AA1371" s="75"/>
      <c r="AB1371" s="75"/>
      <c r="AC1371" s="129"/>
      <c r="AD1371" s="134"/>
      <c r="AE1371" s="134"/>
      <c r="AF1371" s="134"/>
      <c r="AG1371" s="134"/>
      <c r="AH1371" s="134"/>
      <c r="AI1371" s="134"/>
      <c r="AJ1371" s="134"/>
      <c r="AK1371" s="134"/>
      <c r="AL1371" s="134"/>
      <c r="AM1371" s="134"/>
      <c r="AN1371" s="134"/>
      <c r="AO1371" s="134"/>
      <c r="AP1371" s="134"/>
      <c r="AQ1371" s="134"/>
      <c r="AR1371" s="134"/>
      <c r="AS1371" s="134"/>
      <c r="AT1371" s="134"/>
      <c r="AU1371" s="134"/>
      <c r="AV1371" s="134"/>
      <c r="AW1371" s="134"/>
      <c r="AX1371" s="134"/>
      <c r="AY1371" s="134"/>
      <c r="AZ1371" s="134"/>
      <c r="BA1371" s="134"/>
      <c r="BB1371" s="134"/>
      <c r="BC1371" s="134"/>
      <c r="BD1371" s="134"/>
      <c r="BE1371" s="134"/>
      <c r="BF1371" s="134"/>
      <c r="BG1371" s="134"/>
      <c r="BH1371" s="134"/>
      <c r="BI1371" s="134"/>
      <c r="BJ1371" s="134"/>
      <c r="BK1371" s="134"/>
      <c r="BL1371" s="134"/>
      <c r="BM1371" s="135"/>
      <c r="BN1371" s="136" t="n">
        <f aca="false">+MAX($D$3,DATOS_[[#This Row],[Fecha Inicio Sit. Contract.]])</f>
        <v>0</v>
      </c>
      <c r="BO1371" s="136" t="n">
        <f aca="false">+MIN($D$4,DATOS_[[#This Row],[Fecha Fin Sit. Contract.]])</f>
        <v>0</v>
      </c>
      <c r="BP1371" s="137" t="n">
        <f aca="false">+DATOS_[[#This Row],[% de jornada]]*IF(DATOS_[[#This Row],[% jornada reducida]]="",1,DATOS_[[#This Row],[% jornada reducida]])</f>
        <v>0</v>
      </c>
      <c r="BQ1371" s="137" t="n">
        <f aca="false">+(DATOS_[[#This Row],[F.fin.cal]]-DATOS_[[#This Row],[F.ini.cal]]+1)/($D$4-$D$3+1)</f>
        <v>1</v>
      </c>
      <c r="BR1371" s="137" t="str">
        <f aca="false">IF(OR(AND(DATOS_[[#This Row],[Fecha Fin Contrato]]&lt;$D$3,DATOS_[[#This Row],[Fecha Fin Contrato]]&lt;&gt;""),DATOS_[[#This Row],[Fecha de Contratación]]&gt;$D$4),"Fuera","Dentro")</f>
        <v>Dentro</v>
      </c>
      <c r="BS1371" s="137" t="str">
        <f aca="false" t="array" ref="BS1371:BS1371">IF(MAX(IF(DATOS_[id]=DATOS_[[#This Row],[id]],DATOS_[F.fin.cal]))=DATOS_[[#This Row],[F.fin.cal]],"Sí","NO")</f>
        <v>Sí</v>
      </c>
      <c r="BT1371" s="137" t="str">
        <f aca="false">IF(AND(DATOS_[[#This Row],[% normaliz]]&lt;&gt;1,DATOS_[[#This Row],[% anualiz]]=1),"Sí","NO")</f>
        <v>Sí</v>
      </c>
      <c r="BU1371" s="137" t="str">
        <f aca="false">IF(AND(DATOS_[[#This Row],[% normaliz]]=1,DATOS_[[#This Row],[% anualiz]]&lt;&gt;1),"Sí","NO")</f>
        <v>NO</v>
      </c>
      <c r="BV1371" s="137" t="str">
        <f aca="false">IF(AND(DATOS_[[#This Row],[% normaliz]]&lt;&gt;1,DATOS_[[#This Row],[% anualiz]]&lt;&gt;1),"Sí","NO")</f>
        <v>NO</v>
      </c>
      <c r="BW1371" s="137" t="str">
        <f aca="false">+IF(DATOS_[[#This Row],[% normaliz]]*DATOS_[[#This Row],[% anualiz]]=1,"NO","Sí")</f>
        <v>Sí</v>
      </c>
      <c r="BX1371" s="138" t="e">
        <f aca="false">(DATOS_[[#This Row],[S.BASE]]*(1/DATOS_[[#This Row],[% normaliz]])*(1/DATOS_[[#This Row],[% anualiz]]))*IF(DATOS_[[#This Row],[Check Equiparado]]="Sí",1,0)</f>
        <v>#DIV/0!</v>
      </c>
      <c r="BY1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1" s="138" t="e">
        <f aca="false">+DATOS_[[#This Row],[SALARIO BASE Eq]]+DATOS_[[#This Row],[Tot COMPL.SAL Eq]]</f>
        <v>#DIV/0!</v>
      </c>
      <c r="CA1371" s="138" t="e">
        <f aca="false" t="array" ref="CA1371:CA1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1" s="138" t="e">
        <f aca="false">+DATOS_[[#This Row],[TOTAL SALARIO Eq]]+DATOS_[[#This Row],[Tot Extrasalarial Eq]]</f>
        <v>#DIV/0!</v>
      </c>
      <c r="CC1371" s="139" t="n">
        <f aca="false">DATOS_[[#This Row],[S.BASE]]</f>
        <v>0</v>
      </c>
      <c r="CD1371" s="139" t="n">
        <f aca="false">+SUM(DATOS_[[#This Row],[Conc.Sal.01]:[Conc.Sal.30]])</f>
        <v>0</v>
      </c>
      <c r="CE1371" s="139" t="n">
        <f aca="false">+DATOS_[[#This Row],[SALARIO BASE Ef]]+DATOS_[[#This Row],[Tot COMPL.SAL Ef]]</f>
        <v>0</v>
      </c>
      <c r="CF1371" s="139" t="n">
        <f aca="false">+SUM(DATOS_[[#This Row],[C.Extra.01]:[C.Extra.05]])</f>
        <v>0</v>
      </c>
      <c r="CG1371" s="139" t="n">
        <f aca="false">+DATOS_[[#This Row],[TOTAL SALARIO Ef]]+DATOS_[[#This Row],[Tot Extrasalarial Ef]]</f>
        <v>0</v>
      </c>
      <c r="CH1371" s="140" t="n">
        <f aca="false">MIN(IF(DATOS_[[#This Row],[Fecha Fin Contrato]]="",$D$4,DATOS_[[#This Row],[Fecha Fin Contrato]]),$D$4)-MAX(DATOS_[[#This Row],[Fecha de Contratación]],$D$3)+1</f>
        <v>1</v>
      </c>
      <c r="CI1371" s="141" t="str">
        <f aca="false">IF(COUNTIFS(DATOS_[id],DATOS_[[#This Row],[id]])&gt;1,DATOS_[[#This Row],[id]],"")</f>
        <v/>
      </c>
      <c r="CJ1371" s="141" t="n">
        <f aca="false">(Inicio!$G$10-DATOS_[[#This Row],[Fecha Nacimiento]])/365.25</f>
        <v>0</v>
      </c>
      <c r="CK1371" s="141" t="n">
        <f aca="false">(Inicio!$G$10-DATOS_[[#This Row],[Fecha de Antigüedad]])/365.25</f>
        <v>0</v>
      </c>
      <c r="CL1371" s="141" t="e">
        <f aca="false">+VLOOKUP(DATOS_[[#This Row],[Clave de Contrato]],TblTiposContrato13[],3,0)</f>
        <v>#N/A</v>
      </c>
      <c r="CM1371" s="141" t="e">
        <f aca="false">+VLOOKUP(DATOS_[[#This Row],[Clave de Contrato]],TblTiposContrato13[],4,0)</f>
        <v>#N/A</v>
      </c>
      <c r="CN1371" s="141" t="str">
        <f aca="false">VLOOKUP(DATOS_[[#This Row],[Edad]],CONTRATOS!TblRngEdad,2,1)</f>
        <v>20  o menos</v>
      </c>
      <c r="CO1371" s="141" t="str">
        <f aca="false">VLOOKUP(DATOS_[[#This Row],[Antigüedad]],TblRngAntg14[],2,1)</f>
        <v>0 a 1 años</v>
      </c>
    </row>
    <row r="1372" customFormat="false" ht="13.8" hidden="false" customHeight="false" outlineLevel="0" collapsed="false">
      <c r="D1372" s="128"/>
      <c r="E1372" s="129"/>
      <c r="F1372" s="129"/>
      <c r="G1372" s="129"/>
      <c r="H1372" s="130"/>
      <c r="I1372" s="131"/>
      <c r="J1372" s="128"/>
      <c r="K1372" s="132"/>
      <c r="L1372" s="132"/>
      <c r="M1372" s="133"/>
      <c r="N1372" s="133"/>
      <c r="O1372" s="133"/>
      <c r="P1372" s="129"/>
      <c r="Z1372" s="74"/>
      <c r="AA1372" s="75"/>
      <c r="AB1372" s="75"/>
      <c r="AC1372" s="129"/>
      <c r="AD1372" s="134"/>
      <c r="AE1372" s="134"/>
      <c r="AF1372" s="134"/>
      <c r="AG1372" s="134"/>
      <c r="AH1372" s="134"/>
      <c r="AI1372" s="134"/>
      <c r="AJ1372" s="134"/>
      <c r="AK1372" s="134"/>
      <c r="AL1372" s="134"/>
      <c r="AM1372" s="134"/>
      <c r="AN1372" s="134"/>
      <c r="AO1372" s="134"/>
      <c r="AP1372" s="134"/>
      <c r="AQ1372" s="134"/>
      <c r="AR1372" s="134"/>
      <c r="AS1372" s="134"/>
      <c r="AT1372" s="134"/>
      <c r="AU1372" s="134"/>
      <c r="AV1372" s="134"/>
      <c r="AW1372" s="134"/>
      <c r="AX1372" s="134"/>
      <c r="AY1372" s="134"/>
      <c r="AZ1372" s="134"/>
      <c r="BA1372" s="134"/>
      <c r="BB1372" s="134"/>
      <c r="BC1372" s="134"/>
      <c r="BD1372" s="134"/>
      <c r="BE1372" s="134"/>
      <c r="BF1372" s="134"/>
      <c r="BG1372" s="134"/>
      <c r="BH1372" s="134"/>
      <c r="BI1372" s="134"/>
      <c r="BJ1372" s="134"/>
      <c r="BK1372" s="134"/>
      <c r="BL1372" s="134"/>
      <c r="BM1372" s="135"/>
      <c r="BN1372" s="136" t="n">
        <f aca="false">+MAX($D$3,DATOS_[[#This Row],[Fecha Inicio Sit. Contract.]])</f>
        <v>0</v>
      </c>
      <c r="BO1372" s="136" t="n">
        <f aca="false">+MIN($D$4,DATOS_[[#This Row],[Fecha Fin Sit. Contract.]])</f>
        <v>0</v>
      </c>
      <c r="BP1372" s="137" t="n">
        <f aca="false">+DATOS_[[#This Row],[% de jornada]]*IF(DATOS_[[#This Row],[% jornada reducida]]="",1,DATOS_[[#This Row],[% jornada reducida]])</f>
        <v>0</v>
      </c>
      <c r="BQ1372" s="137" t="n">
        <f aca="false">+(DATOS_[[#This Row],[F.fin.cal]]-DATOS_[[#This Row],[F.ini.cal]]+1)/($D$4-$D$3+1)</f>
        <v>1</v>
      </c>
      <c r="BR1372" s="137" t="str">
        <f aca="false">IF(OR(AND(DATOS_[[#This Row],[Fecha Fin Contrato]]&lt;$D$3,DATOS_[[#This Row],[Fecha Fin Contrato]]&lt;&gt;""),DATOS_[[#This Row],[Fecha de Contratación]]&gt;$D$4),"Fuera","Dentro")</f>
        <v>Dentro</v>
      </c>
      <c r="BS1372" s="137" t="str">
        <f aca="false" t="array" ref="BS1372:BS1372">IF(MAX(IF(DATOS_[id]=DATOS_[[#This Row],[id]],DATOS_[F.fin.cal]))=DATOS_[[#This Row],[F.fin.cal]],"Sí","NO")</f>
        <v>Sí</v>
      </c>
      <c r="BT1372" s="137" t="str">
        <f aca="false">IF(AND(DATOS_[[#This Row],[% normaliz]]&lt;&gt;1,DATOS_[[#This Row],[% anualiz]]=1),"Sí","NO")</f>
        <v>Sí</v>
      </c>
      <c r="BU1372" s="137" t="str">
        <f aca="false">IF(AND(DATOS_[[#This Row],[% normaliz]]=1,DATOS_[[#This Row],[% anualiz]]&lt;&gt;1),"Sí","NO")</f>
        <v>NO</v>
      </c>
      <c r="BV1372" s="137" t="str">
        <f aca="false">IF(AND(DATOS_[[#This Row],[% normaliz]]&lt;&gt;1,DATOS_[[#This Row],[% anualiz]]&lt;&gt;1),"Sí","NO")</f>
        <v>NO</v>
      </c>
      <c r="BW1372" s="137" t="str">
        <f aca="false">+IF(DATOS_[[#This Row],[% normaliz]]*DATOS_[[#This Row],[% anualiz]]=1,"NO","Sí")</f>
        <v>Sí</v>
      </c>
      <c r="BX1372" s="138" t="e">
        <f aca="false">(DATOS_[[#This Row],[S.BASE]]*(1/DATOS_[[#This Row],[% normaliz]])*(1/DATOS_[[#This Row],[% anualiz]]))*IF(DATOS_[[#This Row],[Check Equiparado]]="Sí",1,0)</f>
        <v>#DIV/0!</v>
      </c>
      <c r="BY1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2" s="138" t="e">
        <f aca="false">+DATOS_[[#This Row],[SALARIO BASE Eq]]+DATOS_[[#This Row],[Tot COMPL.SAL Eq]]</f>
        <v>#DIV/0!</v>
      </c>
      <c r="CA1372" s="138" t="e">
        <f aca="false" t="array" ref="CA1372:CA1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2" s="138" t="e">
        <f aca="false">+DATOS_[[#This Row],[TOTAL SALARIO Eq]]+DATOS_[[#This Row],[Tot Extrasalarial Eq]]</f>
        <v>#DIV/0!</v>
      </c>
      <c r="CC1372" s="139" t="n">
        <f aca="false">DATOS_[[#This Row],[S.BASE]]</f>
        <v>0</v>
      </c>
      <c r="CD1372" s="139" t="n">
        <f aca="false">+SUM(DATOS_[[#This Row],[Conc.Sal.01]:[Conc.Sal.30]])</f>
        <v>0</v>
      </c>
      <c r="CE1372" s="139" t="n">
        <f aca="false">+DATOS_[[#This Row],[SALARIO BASE Ef]]+DATOS_[[#This Row],[Tot COMPL.SAL Ef]]</f>
        <v>0</v>
      </c>
      <c r="CF1372" s="139" t="n">
        <f aca="false">+SUM(DATOS_[[#This Row],[C.Extra.01]:[C.Extra.05]])</f>
        <v>0</v>
      </c>
      <c r="CG1372" s="139" t="n">
        <f aca="false">+DATOS_[[#This Row],[TOTAL SALARIO Ef]]+DATOS_[[#This Row],[Tot Extrasalarial Ef]]</f>
        <v>0</v>
      </c>
      <c r="CH1372" s="140" t="n">
        <f aca="false">MIN(IF(DATOS_[[#This Row],[Fecha Fin Contrato]]="",$D$4,DATOS_[[#This Row],[Fecha Fin Contrato]]),$D$4)-MAX(DATOS_[[#This Row],[Fecha de Contratación]],$D$3)+1</f>
        <v>1</v>
      </c>
      <c r="CI1372" s="141" t="str">
        <f aca="false">IF(COUNTIFS(DATOS_[id],DATOS_[[#This Row],[id]])&gt;1,DATOS_[[#This Row],[id]],"")</f>
        <v/>
      </c>
      <c r="CJ1372" s="141" t="n">
        <f aca="false">(Inicio!$G$10-DATOS_[[#This Row],[Fecha Nacimiento]])/365.25</f>
        <v>0</v>
      </c>
      <c r="CK1372" s="141" t="n">
        <f aca="false">(Inicio!$G$10-DATOS_[[#This Row],[Fecha de Antigüedad]])/365.25</f>
        <v>0</v>
      </c>
      <c r="CL1372" s="141" t="e">
        <f aca="false">+VLOOKUP(DATOS_[[#This Row],[Clave de Contrato]],TblTiposContrato13[],3,0)</f>
        <v>#N/A</v>
      </c>
      <c r="CM1372" s="141" t="e">
        <f aca="false">+VLOOKUP(DATOS_[[#This Row],[Clave de Contrato]],TblTiposContrato13[],4,0)</f>
        <v>#N/A</v>
      </c>
      <c r="CN1372" s="141" t="str">
        <f aca="false">VLOOKUP(DATOS_[[#This Row],[Edad]],CONTRATOS!TblRngEdad,2,1)</f>
        <v>20  o menos</v>
      </c>
      <c r="CO1372" s="141" t="str">
        <f aca="false">VLOOKUP(DATOS_[[#This Row],[Antigüedad]],TblRngAntg14[],2,1)</f>
        <v>0 a 1 años</v>
      </c>
    </row>
    <row r="1373" customFormat="false" ht="13.8" hidden="false" customHeight="false" outlineLevel="0" collapsed="false">
      <c r="D1373" s="128"/>
      <c r="E1373" s="129"/>
      <c r="F1373" s="129"/>
      <c r="G1373" s="129"/>
      <c r="H1373" s="130"/>
      <c r="I1373" s="131"/>
      <c r="J1373" s="128"/>
      <c r="K1373" s="132"/>
      <c r="L1373" s="132"/>
      <c r="M1373" s="133"/>
      <c r="N1373" s="133"/>
      <c r="O1373" s="133"/>
      <c r="P1373" s="129"/>
      <c r="Z1373" s="74"/>
      <c r="AA1373" s="75"/>
      <c r="AB1373" s="75"/>
      <c r="AC1373" s="129"/>
      <c r="AD1373" s="134"/>
      <c r="AE1373" s="134"/>
      <c r="AF1373" s="134"/>
      <c r="AG1373" s="134"/>
      <c r="AH1373" s="134"/>
      <c r="AI1373" s="134"/>
      <c r="AJ1373" s="134"/>
      <c r="AK1373" s="134"/>
      <c r="AL1373" s="134"/>
      <c r="AM1373" s="134"/>
      <c r="AN1373" s="134"/>
      <c r="AO1373" s="134"/>
      <c r="AP1373" s="134"/>
      <c r="AQ1373" s="134"/>
      <c r="AR1373" s="134"/>
      <c r="AS1373" s="134"/>
      <c r="AT1373" s="134"/>
      <c r="AU1373" s="134"/>
      <c r="AV1373" s="134"/>
      <c r="AW1373" s="134"/>
      <c r="AX1373" s="134"/>
      <c r="AY1373" s="134"/>
      <c r="AZ1373" s="134"/>
      <c r="BA1373" s="134"/>
      <c r="BB1373" s="134"/>
      <c r="BC1373" s="134"/>
      <c r="BD1373" s="134"/>
      <c r="BE1373" s="134"/>
      <c r="BF1373" s="134"/>
      <c r="BG1373" s="134"/>
      <c r="BH1373" s="134"/>
      <c r="BI1373" s="134"/>
      <c r="BJ1373" s="134"/>
      <c r="BK1373" s="134"/>
      <c r="BL1373" s="134"/>
      <c r="BM1373" s="135"/>
      <c r="BN1373" s="136" t="n">
        <f aca="false">+MAX($D$3,DATOS_[[#This Row],[Fecha Inicio Sit. Contract.]])</f>
        <v>0</v>
      </c>
      <c r="BO1373" s="136" t="n">
        <f aca="false">+MIN($D$4,DATOS_[[#This Row],[Fecha Fin Sit. Contract.]])</f>
        <v>0</v>
      </c>
      <c r="BP1373" s="137" t="n">
        <f aca="false">+DATOS_[[#This Row],[% de jornada]]*IF(DATOS_[[#This Row],[% jornada reducida]]="",1,DATOS_[[#This Row],[% jornada reducida]])</f>
        <v>0</v>
      </c>
      <c r="BQ1373" s="137" t="n">
        <f aca="false">+(DATOS_[[#This Row],[F.fin.cal]]-DATOS_[[#This Row],[F.ini.cal]]+1)/($D$4-$D$3+1)</f>
        <v>1</v>
      </c>
      <c r="BR1373" s="137" t="str">
        <f aca="false">IF(OR(AND(DATOS_[[#This Row],[Fecha Fin Contrato]]&lt;$D$3,DATOS_[[#This Row],[Fecha Fin Contrato]]&lt;&gt;""),DATOS_[[#This Row],[Fecha de Contratación]]&gt;$D$4),"Fuera","Dentro")</f>
        <v>Dentro</v>
      </c>
      <c r="BS1373" s="137" t="str">
        <f aca="false" t="array" ref="BS1373:BS1373">IF(MAX(IF(DATOS_[id]=DATOS_[[#This Row],[id]],DATOS_[F.fin.cal]))=DATOS_[[#This Row],[F.fin.cal]],"Sí","NO")</f>
        <v>Sí</v>
      </c>
      <c r="BT1373" s="137" t="str">
        <f aca="false">IF(AND(DATOS_[[#This Row],[% normaliz]]&lt;&gt;1,DATOS_[[#This Row],[% anualiz]]=1),"Sí","NO")</f>
        <v>Sí</v>
      </c>
      <c r="BU1373" s="137" t="str">
        <f aca="false">IF(AND(DATOS_[[#This Row],[% normaliz]]=1,DATOS_[[#This Row],[% anualiz]]&lt;&gt;1),"Sí","NO")</f>
        <v>NO</v>
      </c>
      <c r="BV1373" s="137" t="str">
        <f aca="false">IF(AND(DATOS_[[#This Row],[% normaliz]]&lt;&gt;1,DATOS_[[#This Row],[% anualiz]]&lt;&gt;1),"Sí","NO")</f>
        <v>NO</v>
      </c>
      <c r="BW1373" s="137" t="str">
        <f aca="false">+IF(DATOS_[[#This Row],[% normaliz]]*DATOS_[[#This Row],[% anualiz]]=1,"NO","Sí")</f>
        <v>Sí</v>
      </c>
      <c r="BX1373" s="138" t="e">
        <f aca="false">(DATOS_[[#This Row],[S.BASE]]*(1/DATOS_[[#This Row],[% normaliz]])*(1/DATOS_[[#This Row],[% anualiz]]))*IF(DATOS_[[#This Row],[Check Equiparado]]="Sí",1,0)</f>
        <v>#DIV/0!</v>
      </c>
      <c r="BY1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3" s="138" t="e">
        <f aca="false">+DATOS_[[#This Row],[SALARIO BASE Eq]]+DATOS_[[#This Row],[Tot COMPL.SAL Eq]]</f>
        <v>#DIV/0!</v>
      </c>
      <c r="CA1373" s="138" t="e">
        <f aca="false" t="array" ref="CA1373:CA1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3" s="138" t="e">
        <f aca="false">+DATOS_[[#This Row],[TOTAL SALARIO Eq]]+DATOS_[[#This Row],[Tot Extrasalarial Eq]]</f>
        <v>#DIV/0!</v>
      </c>
      <c r="CC1373" s="139" t="n">
        <f aca="false">DATOS_[[#This Row],[S.BASE]]</f>
        <v>0</v>
      </c>
      <c r="CD1373" s="139" t="n">
        <f aca="false">+SUM(DATOS_[[#This Row],[Conc.Sal.01]:[Conc.Sal.30]])</f>
        <v>0</v>
      </c>
      <c r="CE1373" s="139" t="n">
        <f aca="false">+DATOS_[[#This Row],[SALARIO BASE Ef]]+DATOS_[[#This Row],[Tot COMPL.SAL Ef]]</f>
        <v>0</v>
      </c>
      <c r="CF1373" s="139" t="n">
        <f aca="false">+SUM(DATOS_[[#This Row],[C.Extra.01]:[C.Extra.05]])</f>
        <v>0</v>
      </c>
      <c r="CG1373" s="139" t="n">
        <f aca="false">+DATOS_[[#This Row],[TOTAL SALARIO Ef]]+DATOS_[[#This Row],[Tot Extrasalarial Ef]]</f>
        <v>0</v>
      </c>
      <c r="CH1373" s="140" t="n">
        <f aca="false">MIN(IF(DATOS_[[#This Row],[Fecha Fin Contrato]]="",$D$4,DATOS_[[#This Row],[Fecha Fin Contrato]]),$D$4)-MAX(DATOS_[[#This Row],[Fecha de Contratación]],$D$3)+1</f>
        <v>1</v>
      </c>
      <c r="CI1373" s="141" t="str">
        <f aca="false">IF(COUNTIFS(DATOS_[id],DATOS_[[#This Row],[id]])&gt;1,DATOS_[[#This Row],[id]],"")</f>
        <v/>
      </c>
      <c r="CJ1373" s="141" t="n">
        <f aca="false">(Inicio!$G$10-DATOS_[[#This Row],[Fecha Nacimiento]])/365.25</f>
        <v>0</v>
      </c>
      <c r="CK1373" s="141" t="n">
        <f aca="false">(Inicio!$G$10-DATOS_[[#This Row],[Fecha de Antigüedad]])/365.25</f>
        <v>0</v>
      </c>
      <c r="CL1373" s="141" t="e">
        <f aca="false">+VLOOKUP(DATOS_[[#This Row],[Clave de Contrato]],TblTiposContrato13[],3,0)</f>
        <v>#N/A</v>
      </c>
      <c r="CM1373" s="141" t="e">
        <f aca="false">+VLOOKUP(DATOS_[[#This Row],[Clave de Contrato]],TblTiposContrato13[],4,0)</f>
        <v>#N/A</v>
      </c>
      <c r="CN1373" s="141" t="str">
        <f aca="false">VLOOKUP(DATOS_[[#This Row],[Edad]],CONTRATOS!TblRngEdad,2,1)</f>
        <v>20  o menos</v>
      </c>
      <c r="CO1373" s="141" t="str">
        <f aca="false">VLOOKUP(DATOS_[[#This Row],[Antigüedad]],TblRngAntg14[],2,1)</f>
        <v>0 a 1 años</v>
      </c>
    </row>
    <row r="1374" customFormat="false" ht="13.8" hidden="false" customHeight="false" outlineLevel="0" collapsed="false">
      <c r="D1374" s="128"/>
      <c r="E1374" s="129"/>
      <c r="F1374" s="129"/>
      <c r="G1374" s="129"/>
      <c r="H1374" s="130"/>
      <c r="I1374" s="131"/>
      <c r="J1374" s="128"/>
      <c r="K1374" s="132"/>
      <c r="L1374" s="132"/>
      <c r="M1374" s="133"/>
      <c r="N1374" s="133"/>
      <c r="O1374" s="133"/>
      <c r="P1374" s="129"/>
      <c r="Z1374" s="74"/>
      <c r="AA1374" s="75"/>
      <c r="AB1374" s="75"/>
      <c r="AC1374" s="129"/>
      <c r="AD1374" s="134"/>
      <c r="AE1374" s="134"/>
      <c r="AF1374" s="134"/>
      <c r="AG1374" s="134"/>
      <c r="AH1374" s="134"/>
      <c r="AI1374" s="134"/>
      <c r="AJ1374" s="134"/>
      <c r="AK1374" s="134"/>
      <c r="AL1374" s="134"/>
      <c r="AM1374" s="134"/>
      <c r="AN1374" s="134"/>
      <c r="AO1374" s="134"/>
      <c r="AP1374" s="134"/>
      <c r="AQ1374" s="134"/>
      <c r="AR1374" s="134"/>
      <c r="AS1374" s="134"/>
      <c r="AT1374" s="134"/>
      <c r="AU1374" s="134"/>
      <c r="AV1374" s="134"/>
      <c r="AW1374" s="134"/>
      <c r="AX1374" s="134"/>
      <c r="AY1374" s="134"/>
      <c r="AZ1374" s="134"/>
      <c r="BA1374" s="134"/>
      <c r="BB1374" s="134"/>
      <c r="BC1374" s="134"/>
      <c r="BD1374" s="134"/>
      <c r="BE1374" s="134"/>
      <c r="BF1374" s="134"/>
      <c r="BG1374" s="134"/>
      <c r="BH1374" s="134"/>
      <c r="BI1374" s="134"/>
      <c r="BJ1374" s="134"/>
      <c r="BK1374" s="134"/>
      <c r="BL1374" s="134"/>
      <c r="BM1374" s="135"/>
      <c r="BN1374" s="136" t="n">
        <f aca="false">+MAX($D$3,DATOS_[[#This Row],[Fecha Inicio Sit. Contract.]])</f>
        <v>0</v>
      </c>
      <c r="BO1374" s="136" t="n">
        <f aca="false">+MIN($D$4,DATOS_[[#This Row],[Fecha Fin Sit. Contract.]])</f>
        <v>0</v>
      </c>
      <c r="BP1374" s="137" t="n">
        <f aca="false">+DATOS_[[#This Row],[% de jornada]]*IF(DATOS_[[#This Row],[% jornada reducida]]="",1,DATOS_[[#This Row],[% jornada reducida]])</f>
        <v>0</v>
      </c>
      <c r="BQ1374" s="137" t="n">
        <f aca="false">+(DATOS_[[#This Row],[F.fin.cal]]-DATOS_[[#This Row],[F.ini.cal]]+1)/($D$4-$D$3+1)</f>
        <v>1</v>
      </c>
      <c r="BR1374" s="137" t="str">
        <f aca="false">IF(OR(AND(DATOS_[[#This Row],[Fecha Fin Contrato]]&lt;$D$3,DATOS_[[#This Row],[Fecha Fin Contrato]]&lt;&gt;""),DATOS_[[#This Row],[Fecha de Contratación]]&gt;$D$4),"Fuera","Dentro")</f>
        <v>Dentro</v>
      </c>
      <c r="BS1374" s="137" t="str">
        <f aca="false" t="array" ref="BS1374:BS1374">IF(MAX(IF(DATOS_[id]=DATOS_[[#This Row],[id]],DATOS_[F.fin.cal]))=DATOS_[[#This Row],[F.fin.cal]],"Sí","NO")</f>
        <v>Sí</v>
      </c>
      <c r="BT1374" s="137" t="str">
        <f aca="false">IF(AND(DATOS_[[#This Row],[% normaliz]]&lt;&gt;1,DATOS_[[#This Row],[% anualiz]]=1),"Sí","NO")</f>
        <v>Sí</v>
      </c>
      <c r="BU1374" s="137" t="str">
        <f aca="false">IF(AND(DATOS_[[#This Row],[% normaliz]]=1,DATOS_[[#This Row],[% anualiz]]&lt;&gt;1),"Sí","NO")</f>
        <v>NO</v>
      </c>
      <c r="BV1374" s="137" t="str">
        <f aca="false">IF(AND(DATOS_[[#This Row],[% normaliz]]&lt;&gt;1,DATOS_[[#This Row],[% anualiz]]&lt;&gt;1),"Sí","NO")</f>
        <v>NO</v>
      </c>
      <c r="BW1374" s="137" t="str">
        <f aca="false">+IF(DATOS_[[#This Row],[% normaliz]]*DATOS_[[#This Row],[% anualiz]]=1,"NO","Sí")</f>
        <v>Sí</v>
      </c>
      <c r="BX1374" s="138" t="e">
        <f aca="false">(DATOS_[[#This Row],[S.BASE]]*(1/DATOS_[[#This Row],[% normaliz]])*(1/DATOS_[[#This Row],[% anualiz]]))*IF(DATOS_[[#This Row],[Check Equiparado]]="Sí",1,0)</f>
        <v>#DIV/0!</v>
      </c>
      <c r="BY1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4" s="138" t="e">
        <f aca="false">+DATOS_[[#This Row],[SALARIO BASE Eq]]+DATOS_[[#This Row],[Tot COMPL.SAL Eq]]</f>
        <v>#DIV/0!</v>
      </c>
      <c r="CA1374" s="138" t="e">
        <f aca="false" t="array" ref="CA1374:CA1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4" s="138" t="e">
        <f aca="false">+DATOS_[[#This Row],[TOTAL SALARIO Eq]]+DATOS_[[#This Row],[Tot Extrasalarial Eq]]</f>
        <v>#DIV/0!</v>
      </c>
      <c r="CC1374" s="139" t="n">
        <f aca="false">DATOS_[[#This Row],[S.BASE]]</f>
        <v>0</v>
      </c>
      <c r="CD1374" s="139" t="n">
        <f aca="false">+SUM(DATOS_[[#This Row],[Conc.Sal.01]:[Conc.Sal.30]])</f>
        <v>0</v>
      </c>
      <c r="CE1374" s="139" t="n">
        <f aca="false">+DATOS_[[#This Row],[SALARIO BASE Ef]]+DATOS_[[#This Row],[Tot COMPL.SAL Ef]]</f>
        <v>0</v>
      </c>
      <c r="CF1374" s="139" t="n">
        <f aca="false">+SUM(DATOS_[[#This Row],[C.Extra.01]:[C.Extra.05]])</f>
        <v>0</v>
      </c>
      <c r="CG1374" s="139" t="n">
        <f aca="false">+DATOS_[[#This Row],[TOTAL SALARIO Ef]]+DATOS_[[#This Row],[Tot Extrasalarial Ef]]</f>
        <v>0</v>
      </c>
      <c r="CH1374" s="140" t="n">
        <f aca="false">MIN(IF(DATOS_[[#This Row],[Fecha Fin Contrato]]="",$D$4,DATOS_[[#This Row],[Fecha Fin Contrato]]),$D$4)-MAX(DATOS_[[#This Row],[Fecha de Contratación]],$D$3)+1</f>
        <v>1</v>
      </c>
      <c r="CI1374" s="141" t="str">
        <f aca="false">IF(COUNTIFS(DATOS_[id],DATOS_[[#This Row],[id]])&gt;1,DATOS_[[#This Row],[id]],"")</f>
        <v/>
      </c>
      <c r="CJ1374" s="141" t="n">
        <f aca="false">(Inicio!$G$10-DATOS_[[#This Row],[Fecha Nacimiento]])/365.25</f>
        <v>0</v>
      </c>
      <c r="CK1374" s="141" t="n">
        <f aca="false">(Inicio!$G$10-DATOS_[[#This Row],[Fecha de Antigüedad]])/365.25</f>
        <v>0</v>
      </c>
      <c r="CL1374" s="141" t="e">
        <f aca="false">+VLOOKUP(DATOS_[[#This Row],[Clave de Contrato]],TblTiposContrato13[],3,0)</f>
        <v>#N/A</v>
      </c>
      <c r="CM1374" s="141" t="e">
        <f aca="false">+VLOOKUP(DATOS_[[#This Row],[Clave de Contrato]],TblTiposContrato13[],4,0)</f>
        <v>#N/A</v>
      </c>
      <c r="CN1374" s="141" t="str">
        <f aca="false">VLOOKUP(DATOS_[[#This Row],[Edad]],CONTRATOS!TblRngEdad,2,1)</f>
        <v>20  o menos</v>
      </c>
      <c r="CO1374" s="141" t="str">
        <f aca="false">VLOOKUP(DATOS_[[#This Row],[Antigüedad]],TblRngAntg14[],2,1)</f>
        <v>0 a 1 años</v>
      </c>
    </row>
    <row r="1375" customFormat="false" ht="13.8" hidden="false" customHeight="false" outlineLevel="0" collapsed="false">
      <c r="D1375" s="128"/>
      <c r="E1375" s="129"/>
      <c r="F1375" s="129"/>
      <c r="G1375" s="129"/>
      <c r="H1375" s="130"/>
      <c r="I1375" s="131"/>
      <c r="J1375" s="128"/>
      <c r="K1375" s="132"/>
      <c r="L1375" s="132"/>
      <c r="M1375" s="133"/>
      <c r="N1375" s="133"/>
      <c r="O1375" s="133"/>
      <c r="P1375" s="129"/>
      <c r="Z1375" s="74"/>
      <c r="AA1375" s="75"/>
      <c r="AB1375" s="75"/>
      <c r="AC1375" s="129"/>
      <c r="AD1375" s="134"/>
      <c r="AE1375" s="134"/>
      <c r="AF1375" s="134"/>
      <c r="AG1375" s="134"/>
      <c r="AH1375" s="134"/>
      <c r="AI1375" s="134"/>
      <c r="AJ1375" s="134"/>
      <c r="AK1375" s="134"/>
      <c r="AL1375" s="134"/>
      <c r="AM1375" s="134"/>
      <c r="AN1375" s="134"/>
      <c r="AO1375" s="134"/>
      <c r="AP1375" s="134"/>
      <c r="AQ1375" s="134"/>
      <c r="AR1375" s="134"/>
      <c r="AS1375" s="134"/>
      <c r="AT1375" s="134"/>
      <c r="AU1375" s="134"/>
      <c r="AV1375" s="134"/>
      <c r="AW1375" s="134"/>
      <c r="AX1375" s="134"/>
      <c r="AY1375" s="134"/>
      <c r="AZ1375" s="134"/>
      <c r="BA1375" s="134"/>
      <c r="BB1375" s="134"/>
      <c r="BC1375" s="134"/>
      <c r="BD1375" s="134"/>
      <c r="BE1375" s="134"/>
      <c r="BF1375" s="134"/>
      <c r="BG1375" s="134"/>
      <c r="BH1375" s="134"/>
      <c r="BI1375" s="134"/>
      <c r="BJ1375" s="134"/>
      <c r="BK1375" s="134"/>
      <c r="BL1375" s="134"/>
      <c r="BM1375" s="135"/>
      <c r="BN1375" s="136" t="n">
        <f aca="false">+MAX($D$3,DATOS_[[#This Row],[Fecha Inicio Sit. Contract.]])</f>
        <v>0</v>
      </c>
      <c r="BO1375" s="136" t="n">
        <f aca="false">+MIN($D$4,DATOS_[[#This Row],[Fecha Fin Sit. Contract.]])</f>
        <v>0</v>
      </c>
      <c r="BP1375" s="137" t="n">
        <f aca="false">+DATOS_[[#This Row],[% de jornada]]*IF(DATOS_[[#This Row],[% jornada reducida]]="",1,DATOS_[[#This Row],[% jornada reducida]])</f>
        <v>0</v>
      </c>
      <c r="BQ1375" s="137" t="n">
        <f aca="false">+(DATOS_[[#This Row],[F.fin.cal]]-DATOS_[[#This Row],[F.ini.cal]]+1)/($D$4-$D$3+1)</f>
        <v>1</v>
      </c>
      <c r="BR1375" s="137" t="str">
        <f aca="false">IF(OR(AND(DATOS_[[#This Row],[Fecha Fin Contrato]]&lt;$D$3,DATOS_[[#This Row],[Fecha Fin Contrato]]&lt;&gt;""),DATOS_[[#This Row],[Fecha de Contratación]]&gt;$D$4),"Fuera","Dentro")</f>
        <v>Dentro</v>
      </c>
      <c r="BS1375" s="137" t="str">
        <f aca="false" t="array" ref="BS1375:BS1375">IF(MAX(IF(DATOS_[id]=DATOS_[[#This Row],[id]],DATOS_[F.fin.cal]))=DATOS_[[#This Row],[F.fin.cal]],"Sí","NO")</f>
        <v>Sí</v>
      </c>
      <c r="BT1375" s="137" t="str">
        <f aca="false">IF(AND(DATOS_[[#This Row],[% normaliz]]&lt;&gt;1,DATOS_[[#This Row],[% anualiz]]=1),"Sí","NO")</f>
        <v>Sí</v>
      </c>
      <c r="BU1375" s="137" t="str">
        <f aca="false">IF(AND(DATOS_[[#This Row],[% normaliz]]=1,DATOS_[[#This Row],[% anualiz]]&lt;&gt;1),"Sí","NO")</f>
        <v>NO</v>
      </c>
      <c r="BV1375" s="137" t="str">
        <f aca="false">IF(AND(DATOS_[[#This Row],[% normaliz]]&lt;&gt;1,DATOS_[[#This Row],[% anualiz]]&lt;&gt;1),"Sí","NO")</f>
        <v>NO</v>
      </c>
      <c r="BW1375" s="137" t="str">
        <f aca="false">+IF(DATOS_[[#This Row],[% normaliz]]*DATOS_[[#This Row],[% anualiz]]=1,"NO","Sí")</f>
        <v>Sí</v>
      </c>
      <c r="BX1375" s="138" t="e">
        <f aca="false">(DATOS_[[#This Row],[S.BASE]]*(1/DATOS_[[#This Row],[% normaliz]])*(1/DATOS_[[#This Row],[% anualiz]]))*IF(DATOS_[[#This Row],[Check Equiparado]]="Sí",1,0)</f>
        <v>#DIV/0!</v>
      </c>
      <c r="BY1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5" s="138" t="e">
        <f aca="false">+DATOS_[[#This Row],[SALARIO BASE Eq]]+DATOS_[[#This Row],[Tot COMPL.SAL Eq]]</f>
        <v>#DIV/0!</v>
      </c>
      <c r="CA1375" s="138" t="e">
        <f aca="false" t="array" ref="CA1375:CA1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5" s="138" t="e">
        <f aca="false">+DATOS_[[#This Row],[TOTAL SALARIO Eq]]+DATOS_[[#This Row],[Tot Extrasalarial Eq]]</f>
        <v>#DIV/0!</v>
      </c>
      <c r="CC1375" s="139" t="n">
        <f aca="false">DATOS_[[#This Row],[S.BASE]]</f>
        <v>0</v>
      </c>
      <c r="CD1375" s="139" t="n">
        <f aca="false">+SUM(DATOS_[[#This Row],[Conc.Sal.01]:[Conc.Sal.30]])</f>
        <v>0</v>
      </c>
      <c r="CE1375" s="139" t="n">
        <f aca="false">+DATOS_[[#This Row],[SALARIO BASE Ef]]+DATOS_[[#This Row],[Tot COMPL.SAL Ef]]</f>
        <v>0</v>
      </c>
      <c r="CF1375" s="139" t="n">
        <f aca="false">+SUM(DATOS_[[#This Row],[C.Extra.01]:[C.Extra.05]])</f>
        <v>0</v>
      </c>
      <c r="CG1375" s="139" t="n">
        <f aca="false">+DATOS_[[#This Row],[TOTAL SALARIO Ef]]+DATOS_[[#This Row],[Tot Extrasalarial Ef]]</f>
        <v>0</v>
      </c>
      <c r="CH1375" s="140" t="n">
        <f aca="false">MIN(IF(DATOS_[[#This Row],[Fecha Fin Contrato]]="",$D$4,DATOS_[[#This Row],[Fecha Fin Contrato]]),$D$4)-MAX(DATOS_[[#This Row],[Fecha de Contratación]],$D$3)+1</f>
        <v>1</v>
      </c>
      <c r="CI1375" s="141" t="str">
        <f aca="false">IF(COUNTIFS(DATOS_[id],DATOS_[[#This Row],[id]])&gt;1,DATOS_[[#This Row],[id]],"")</f>
        <v/>
      </c>
      <c r="CJ1375" s="141" t="n">
        <f aca="false">(Inicio!$G$10-DATOS_[[#This Row],[Fecha Nacimiento]])/365.25</f>
        <v>0</v>
      </c>
      <c r="CK1375" s="141" t="n">
        <f aca="false">(Inicio!$G$10-DATOS_[[#This Row],[Fecha de Antigüedad]])/365.25</f>
        <v>0</v>
      </c>
      <c r="CL1375" s="141" t="e">
        <f aca="false">+VLOOKUP(DATOS_[[#This Row],[Clave de Contrato]],TblTiposContrato13[],3,0)</f>
        <v>#N/A</v>
      </c>
      <c r="CM1375" s="141" t="e">
        <f aca="false">+VLOOKUP(DATOS_[[#This Row],[Clave de Contrato]],TblTiposContrato13[],4,0)</f>
        <v>#N/A</v>
      </c>
      <c r="CN1375" s="141" t="str">
        <f aca="false">VLOOKUP(DATOS_[[#This Row],[Edad]],CONTRATOS!TblRngEdad,2,1)</f>
        <v>20  o menos</v>
      </c>
      <c r="CO1375" s="141" t="str">
        <f aca="false">VLOOKUP(DATOS_[[#This Row],[Antigüedad]],TblRngAntg14[],2,1)</f>
        <v>0 a 1 años</v>
      </c>
    </row>
    <row r="1376" customFormat="false" ht="13.8" hidden="false" customHeight="false" outlineLevel="0" collapsed="false">
      <c r="D1376" s="128"/>
      <c r="E1376" s="129"/>
      <c r="F1376" s="129"/>
      <c r="G1376" s="129"/>
      <c r="H1376" s="130"/>
      <c r="I1376" s="131"/>
      <c r="J1376" s="128"/>
      <c r="K1376" s="132"/>
      <c r="L1376" s="132"/>
      <c r="M1376" s="133"/>
      <c r="N1376" s="133"/>
      <c r="O1376" s="133"/>
      <c r="P1376" s="129"/>
      <c r="Z1376" s="74"/>
      <c r="AA1376" s="75"/>
      <c r="AB1376" s="75"/>
      <c r="AC1376" s="129"/>
      <c r="AD1376" s="134"/>
      <c r="AE1376" s="134"/>
      <c r="AF1376" s="134"/>
      <c r="AG1376" s="134"/>
      <c r="AH1376" s="134"/>
      <c r="AI1376" s="134"/>
      <c r="AJ1376" s="134"/>
      <c r="AK1376" s="134"/>
      <c r="AL1376" s="134"/>
      <c r="AM1376" s="134"/>
      <c r="AN1376" s="134"/>
      <c r="AO1376" s="134"/>
      <c r="AP1376" s="134"/>
      <c r="AQ1376" s="134"/>
      <c r="AR1376" s="134"/>
      <c r="AS1376" s="134"/>
      <c r="AT1376" s="134"/>
      <c r="AU1376" s="134"/>
      <c r="AV1376" s="134"/>
      <c r="AW1376" s="134"/>
      <c r="AX1376" s="134"/>
      <c r="AY1376" s="134"/>
      <c r="AZ1376" s="134"/>
      <c r="BA1376" s="134"/>
      <c r="BB1376" s="134"/>
      <c r="BC1376" s="134"/>
      <c r="BD1376" s="134"/>
      <c r="BE1376" s="134"/>
      <c r="BF1376" s="134"/>
      <c r="BG1376" s="134"/>
      <c r="BH1376" s="134"/>
      <c r="BI1376" s="134"/>
      <c r="BJ1376" s="134"/>
      <c r="BK1376" s="134"/>
      <c r="BL1376" s="134"/>
      <c r="BM1376" s="135"/>
      <c r="BN1376" s="136" t="n">
        <f aca="false">+MAX($D$3,DATOS_[[#This Row],[Fecha Inicio Sit. Contract.]])</f>
        <v>0</v>
      </c>
      <c r="BO1376" s="136" t="n">
        <f aca="false">+MIN($D$4,DATOS_[[#This Row],[Fecha Fin Sit. Contract.]])</f>
        <v>0</v>
      </c>
      <c r="BP1376" s="137" t="n">
        <f aca="false">+DATOS_[[#This Row],[% de jornada]]*IF(DATOS_[[#This Row],[% jornada reducida]]="",1,DATOS_[[#This Row],[% jornada reducida]])</f>
        <v>0</v>
      </c>
      <c r="BQ1376" s="137" t="n">
        <f aca="false">+(DATOS_[[#This Row],[F.fin.cal]]-DATOS_[[#This Row],[F.ini.cal]]+1)/($D$4-$D$3+1)</f>
        <v>1</v>
      </c>
      <c r="BR1376" s="137" t="str">
        <f aca="false">IF(OR(AND(DATOS_[[#This Row],[Fecha Fin Contrato]]&lt;$D$3,DATOS_[[#This Row],[Fecha Fin Contrato]]&lt;&gt;""),DATOS_[[#This Row],[Fecha de Contratación]]&gt;$D$4),"Fuera","Dentro")</f>
        <v>Dentro</v>
      </c>
      <c r="BS1376" s="137" t="str">
        <f aca="false" t="array" ref="BS1376:BS1376">IF(MAX(IF(DATOS_[id]=DATOS_[[#This Row],[id]],DATOS_[F.fin.cal]))=DATOS_[[#This Row],[F.fin.cal]],"Sí","NO")</f>
        <v>Sí</v>
      </c>
      <c r="BT1376" s="137" t="str">
        <f aca="false">IF(AND(DATOS_[[#This Row],[% normaliz]]&lt;&gt;1,DATOS_[[#This Row],[% anualiz]]=1),"Sí","NO")</f>
        <v>Sí</v>
      </c>
      <c r="BU1376" s="137" t="str">
        <f aca="false">IF(AND(DATOS_[[#This Row],[% normaliz]]=1,DATOS_[[#This Row],[% anualiz]]&lt;&gt;1),"Sí","NO")</f>
        <v>NO</v>
      </c>
      <c r="BV1376" s="137" t="str">
        <f aca="false">IF(AND(DATOS_[[#This Row],[% normaliz]]&lt;&gt;1,DATOS_[[#This Row],[% anualiz]]&lt;&gt;1),"Sí","NO")</f>
        <v>NO</v>
      </c>
      <c r="BW1376" s="137" t="str">
        <f aca="false">+IF(DATOS_[[#This Row],[% normaliz]]*DATOS_[[#This Row],[% anualiz]]=1,"NO","Sí")</f>
        <v>Sí</v>
      </c>
      <c r="BX1376" s="138" t="e">
        <f aca="false">(DATOS_[[#This Row],[S.BASE]]*(1/DATOS_[[#This Row],[% normaliz]])*(1/DATOS_[[#This Row],[% anualiz]]))*IF(DATOS_[[#This Row],[Check Equiparado]]="Sí",1,0)</f>
        <v>#DIV/0!</v>
      </c>
      <c r="BY1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6" s="138" t="e">
        <f aca="false">+DATOS_[[#This Row],[SALARIO BASE Eq]]+DATOS_[[#This Row],[Tot COMPL.SAL Eq]]</f>
        <v>#DIV/0!</v>
      </c>
      <c r="CA1376" s="138" t="e">
        <f aca="false" t="array" ref="CA1376:CA1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6" s="138" t="e">
        <f aca="false">+DATOS_[[#This Row],[TOTAL SALARIO Eq]]+DATOS_[[#This Row],[Tot Extrasalarial Eq]]</f>
        <v>#DIV/0!</v>
      </c>
      <c r="CC1376" s="139" t="n">
        <f aca="false">DATOS_[[#This Row],[S.BASE]]</f>
        <v>0</v>
      </c>
      <c r="CD1376" s="139" t="n">
        <f aca="false">+SUM(DATOS_[[#This Row],[Conc.Sal.01]:[Conc.Sal.30]])</f>
        <v>0</v>
      </c>
      <c r="CE1376" s="139" t="n">
        <f aca="false">+DATOS_[[#This Row],[SALARIO BASE Ef]]+DATOS_[[#This Row],[Tot COMPL.SAL Ef]]</f>
        <v>0</v>
      </c>
      <c r="CF1376" s="139" t="n">
        <f aca="false">+SUM(DATOS_[[#This Row],[C.Extra.01]:[C.Extra.05]])</f>
        <v>0</v>
      </c>
      <c r="CG1376" s="139" t="n">
        <f aca="false">+DATOS_[[#This Row],[TOTAL SALARIO Ef]]+DATOS_[[#This Row],[Tot Extrasalarial Ef]]</f>
        <v>0</v>
      </c>
      <c r="CH1376" s="140" t="n">
        <f aca="false">MIN(IF(DATOS_[[#This Row],[Fecha Fin Contrato]]="",$D$4,DATOS_[[#This Row],[Fecha Fin Contrato]]),$D$4)-MAX(DATOS_[[#This Row],[Fecha de Contratación]],$D$3)+1</f>
        <v>1</v>
      </c>
      <c r="CI1376" s="141" t="str">
        <f aca="false">IF(COUNTIFS(DATOS_[id],DATOS_[[#This Row],[id]])&gt;1,DATOS_[[#This Row],[id]],"")</f>
        <v/>
      </c>
      <c r="CJ1376" s="141" t="n">
        <f aca="false">(Inicio!$G$10-DATOS_[[#This Row],[Fecha Nacimiento]])/365.25</f>
        <v>0</v>
      </c>
      <c r="CK1376" s="141" t="n">
        <f aca="false">(Inicio!$G$10-DATOS_[[#This Row],[Fecha de Antigüedad]])/365.25</f>
        <v>0</v>
      </c>
      <c r="CL1376" s="141" t="e">
        <f aca="false">+VLOOKUP(DATOS_[[#This Row],[Clave de Contrato]],TblTiposContrato13[],3,0)</f>
        <v>#N/A</v>
      </c>
      <c r="CM1376" s="141" t="e">
        <f aca="false">+VLOOKUP(DATOS_[[#This Row],[Clave de Contrato]],TblTiposContrato13[],4,0)</f>
        <v>#N/A</v>
      </c>
      <c r="CN1376" s="141" t="str">
        <f aca="false">VLOOKUP(DATOS_[[#This Row],[Edad]],CONTRATOS!TblRngEdad,2,1)</f>
        <v>20  o menos</v>
      </c>
      <c r="CO1376" s="141" t="str">
        <f aca="false">VLOOKUP(DATOS_[[#This Row],[Antigüedad]],TblRngAntg14[],2,1)</f>
        <v>0 a 1 años</v>
      </c>
    </row>
    <row r="1377" customFormat="false" ht="13.8" hidden="false" customHeight="false" outlineLevel="0" collapsed="false">
      <c r="D1377" s="128"/>
      <c r="E1377" s="129"/>
      <c r="F1377" s="129"/>
      <c r="G1377" s="129"/>
      <c r="H1377" s="130"/>
      <c r="I1377" s="131"/>
      <c r="J1377" s="128"/>
      <c r="K1377" s="132"/>
      <c r="L1377" s="132"/>
      <c r="M1377" s="133"/>
      <c r="N1377" s="133"/>
      <c r="O1377" s="133"/>
      <c r="P1377" s="129"/>
      <c r="Z1377" s="74"/>
      <c r="AA1377" s="75"/>
      <c r="AB1377" s="75"/>
      <c r="AC1377" s="129"/>
      <c r="AD1377" s="134"/>
      <c r="AE1377" s="134"/>
      <c r="AF1377" s="134"/>
      <c r="AG1377" s="134"/>
      <c r="AH1377" s="134"/>
      <c r="AI1377" s="134"/>
      <c r="AJ1377" s="134"/>
      <c r="AK1377" s="134"/>
      <c r="AL1377" s="134"/>
      <c r="AM1377" s="134"/>
      <c r="AN1377" s="134"/>
      <c r="AO1377" s="134"/>
      <c r="AP1377" s="134"/>
      <c r="AQ1377" s="134"/>
      <c r="AR1377" s="134"/>
      <c r="AS1377" s="134"/>
      <c r="AT1377" s="134"/>
      <c r="AU1377" s="134"/>
      <c r="AV1377" s="134"/>
      <c r="AW1377" s="134"/>
      <c r="AX1377" s="134"/>
      <c r="AY1377" s="134"/>
      <c r="AZ1377" s="134"/>
      <c r="BA1377" s="134"/>
      <c r="BB1377" s="134"/>
      <c r="BC1377" s="134"/>
      <c r="BD1377" s="134"/>
      <c r="BE1377" s="134"/>
      <c r="BF1377" s="134"/>
      <c r="BG1377" s="134"/>
      <c r="BH1377" s="134"/>
      <c r="BI1377" s="134"/>
      <c r="BJ1377" s="134"/>
      <c r="BK1377" s="134"/>
      <c r="BL1377" s="134"/>
      <c r="BM1377" s="135"/>
      <c r="BN1377" s="136" t="n">
        <f aca="false">+MAX($D$3,DATOS_[[#This Row],[Fecha Inicio Sit. Contract.]])</f>
        <v>0</v>
      </c>
      <c r="BO1377" s="136" t="n">
        <f aca="false">+MIN($D$4,DATOS_[[#This Row],[Fecha Fin Sit. Contract.]])</f>
        <v>0</v>
      </c>
      <c r="BP1377" s="137" t="n">
        <f aca="false">+DATOS_[[#This Row],[% de jornada]]*IF(DATOS_[[#This Row],[% jornada reducida]]="",1,DATOS_[[#This Row],[% jornada reducida]])</f>
        <v>0</v>
      </c>
      <c r="BQ1377" s="137" t="n">
        <f aca="false">+(DATOS_[[#This Row],[F.fin.cal]]-DATOS_[[#This Row],[F.ini.cal]]+1)/($D$4-$D$3+1)</f>
        <v>1</v>
      </c>
      <c r="BR1377" s="137" t="str">
        <f aca="false">IF(OR(AND(DATOS_[[#This Row],[Fecha Fin Contrato]]&lt;$D$3,DATOS_[[#This Row],[Fecha Fin Contrato]]&lt;&gt;""),DATOS_[[#This Row],[Fecha de Contratación]]&gt;$D$4),"Fuera","Dentro")</f>
        <v>Dentro</v>
      </c>
      <c r="BS1377" s="137" t="str">
        <f aca="false" t="array" ref="BS1377:BS1377">IF(MAX(IF(DATOS_[id]=DATOS_[[#This Row],[id]],DATOS_[F.fin.cal]))=DATOS_[[#This Row],[F.fin.cal]],"Sí","NO")</f>
        <v>Sí</v>
      </c>
      <c r="BT1377" s="137" t="str">
        <f aca="false">IF(AND(DATOS_[[#This Row],[% normaliz]]&lt;&gt;1,DATOS_[[#This Row],[% anualiz]]=1),"Sí","NO")</f>
        <v>Sí</v>
      </c>
      <c r="BU1377" s="137" t="str">
        <f aca="false">IF(AND(DATOS_[[#This Row],[% normaliz]]=1,DATOS_[[#This Row],[% anualiz]]&lt;&gt;1),"Sí","NO")</f>
        <v>NO</v>
      </c>
      <c r="BV1377" s="137" t="str">
        <f aca="false">IF(AND(DATOS_[[#This Row],[% normaliz]]&lt;&gt;1,DATOS_[[#This Row],[% anualiz]]&lt;&gt;1),"Sí","NO")</f>
        <v>NO</v>
      </c>
      <c r="BW1377" s="137" t="str">
        <f aca="false">+IF(DATOS_[[#This Row],[% normaliz]]*DATOS_[[#This Row],[% anualiz]]=1,"NO","Sí")</f>
        <v>Sí</v>
      </c>
      <c r="BX1377" s="138" t="e">
        <f aca="false">(DATOS_[[#This Row],[S.BASE]]*(1/DATOS_[[#This Row],[% normaliz]])*(1/DATOS_[[#This Row],[% anualiz]]))*IF(DATOS_[[#This Row],[Check Equiparado]]="Sí",1,0)</f>
        <v>#DIV/0!</v>
      </c>
      <c r="BY1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7" s="138" t="e">
        <f aca="false">+DATOS_[[#This Row],[SALARIO BASE Eq]]+DATOS_[[#This Row],[Tot COMPL.SAL Eq]]</f>
        <v>#DIV/0!</v>
      </c>
      <c r="CA1377" s="138" t="e">
        <f aca="false" t="array" ref="CA1377:CA1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7" s="138" t="e">
        <f aca="false">+DATOS_[[#This Row],[TOTAL SALARIO Eq]]+DATOS_[[#This Row],[Tot Extrasalarial Eq]]</f>
        <v>#DIV/0!</v>
      </c>
      <c r="CC1377" s="139" t="n">
        <f aca="false">DATOS_[[#This Row],[S.BASE]]</f>
        <v>0</v>
      </c>
      <c r="CD1377" s="139" t="n">
        <f aca="false">+SUM(DATOS_[[#This Row],[Conc.Sal.01]:[Conc.Sal.30]])</f>
        <v>0</v>
      </c>
      <c r="CE1377" s="139" t="n">
        <f aca="false">+DATOS_[[#This Row],[SALARIO BASE Ef]]+DATOS_[[#This Row],[Tot COMPL.SAL Ef]]</f>
        <v>0</v>
      </c>
      <c r="CF1377" s="139" t="n">
        <f aca="false">+SUM(DATOS_[[#This Row],[C.Extra.01]:[C.Extra.05]])</f>
        <v>0</v>
      </c>
      <c r="CG1377" s="139" t="n">
        <f aca="false">+DATOS_[[#This Row],[TOTAL SALARIO Ef]]+DATOS_[[#This Row],[Tot Extrasalarial Ef]]</f>
        <v>0</v>
      </c>
      <c r="CH1377" s="140" t="n">
        <f aca="false">MIN(IF(DATOS_[[#This Row],[Fecha Fin Contrato]]="",$D$4,DATOS_[[#This Row],[Fecha Fin Contrato]]),$D$4)-MAX(DATOS_[[#This Row],[Fecha de Contratación]],$D$3)+1</f>
        <v>1</v>
      </c>
      <c r="CI1377" s="141" t="str">
        <f aca="false">IF(COUNTIFS(DATOS_[id],DATOS_[[#This Row],[id]])&gt;1,DATOS_[[#This Row],[id]],"")</f>
        <v/>
      </c>
      <c r="CJ1377" s="141" t="n">
        <f aca="false">(Inicio!$G$10-DATOS_[[#This Row],[Fecha Nacimiento]])/365.25</f>
        <v>0</v>
      </c>
      <c r="CK1377" s="141" t="n">
        <f aca="false">(Inicio!$G$10-DATOS_[[#This Row],[Fecha de Antigüedad]])/365.25</f>
        <v>0</v>
      </c>
      <c r="CL1377" s="141" t="e">
        <f aca="false">+VLOOKUP(DATOS_[[#This Row],[Clave de Contrato]],TblTiposContrato13[],3,0)</f>
        <v>#N/A</v>
      </c>
      <c r="CM1377" s="141" t="e">
        <f aca="false">+VLOOKUP(DATOS_[[#This Row],[Clave de Contrato]],TblTiposContrato13[],4,0)</f>
        <v>#N/A</v>
      </c>
      <c r="CN1377" s="141" t="str">
        <f aca="false">VLOOKUP(DATOS_[[#This Row],[Edad]],CONTRATOS!TblRngEdad,2,1)</f>
        <v>20  o menos</v>
      </c>
      <c r="CO1377" s="141" t="str">
        <f aca="false">VLOOKUP(DATOS_[[#This Row],[Antigüedad]],TblRngAntg14[],2,1)</f>
        <v>0 a 1 años</v>
      </c>
    </row>
    <row r="1378" customFormat="false" ht="13.8" hidden="false" customHeight="false" outlineLevel="0" collapsed="false">
      <c r="D1378" s="128"/>
      <c r="E1378" s="129"/>
      <c r="F1378" s="129"/>
      <c r="G1378" s="129"/>
      <c r="H1378" s="130"/>
      <c r="I1378" s="131"/>
      <c r="J1378" s="128"/>
      <c r="K1378" s="132"/>
      <c r="L1378" s="132"/>
      <c r="M1378" s="133"/>
      <c r="N1378" s="133"/>
      <c r="O1378" s="133"/>
      <c r="P1378" s="129"/>
      <c r="Z1378" s="74"/>
      <c r="AA1378" s="75"/>
      <c r="AB1378" s="75"/>
      <c r="AC1378" s="129"/>
      <c r="AD1378" s="134"/>
      <c r="AE1378" s="134"/>
      <c r="AF1378" s="134"/>
      <c r="AG1378" s="134"/>
      <c r="AH1378" s="134"/>
      <c r="AI1378" s="134"/>
      <c r="AJ1378" s="134"/>
      <c r="AK1378" s="134"/>
      <c r="AL1378" s="134"/>
      <c r="AM1378" s="134"/>
      <c r="AN1378" s="134"/>
      <c r="AO1378" s="134"/>
      <c r="AP1378" s="134"/>
      <c r="AQ1378" s="134"/>
      <c r="AR1378" s="134"/>
      <c r="AS1378" s="134"/>
      <c r="AT1378" s="134"/>
      <c r="AU1378" s="134"/>
      <c r="AV1378" s="134"/>
      <c r="AW1378" s="134"/>
      <c r="AX1378" s="134"/>
      <c r="AY1378" s="134"/>
      <c r="AZ1378" s="134"/>
      <c r="BA1378" s="134"/>
      <c r="BB1378" s="134"/>
      <c r="BC1378" s="134"/>
      <c r="BD1378" s="134"/>
      <c r="BE1378" s="134"/>
      <c r="BF1378" s="134"/>
      <c r="BG1378" s="134"/>
      <c r="BH1378" s="134"/>
      <c r="BI1378" s="134"/>
      <c r="BJ1378" s="134"/>
      <c r="BK1378" s="134"/>
      <c r="BL1378" s="134"/>
      <c r="BM1378" s="135"/>
      <c r="BN1378" s="136" t="n">
        <f aca="false">+MAX($D$3,DATOS_[[#This Row],[Fecha Inicio Sit. Contract.]])</f>
        <v>0</v>
      </c>
      <c r="BO1378" s="136" t="n">
        <f aca="false">+MIN($D$4,DATOS_[[#This Row],[Fecha Fin Sit. Contract.]])</f>
        <v>0</v>
      </c>
      <c r="BP1378" s="137" t="n">
        <f aca="false">+DATOS_[[#This Row],[% de jornada]]*IF(DATOS_[[#This Row],[% jornada reducida]]="",1,DATOS_[[#This Row],[% jornada reducida]])</f>
        <v>0</v>
      </c>
      <c r="BQ1378" s="137" t="n">
        <f aca="false">+(DATOS_[[#This Row],[F.fin.cal]]-DATOS_[[#This Row],[F.ini.cal]]+1)/($D$4-$D$3+1)</f>
        <v>1</v>
      </c>
      <c r="BR1378" s="137" t="str">
        <f aca="false">IF(OR(AND(DATOS_[[#This Row],[Fecha Fin Contrato]]&lt;$D$3,DATOS_[[#This Row],[Fecha Fin Contrato]]&lt;&gt;""),DATOS_[[#This Row],[Fecha de Contratación]]&gt;$D$4),"Fuera","Dentro")</f>
        <v>Dentro</v>
      </c>
      <c r="BS1378" s="137" t="str">
        <f aca="false" t="array" ref="BS1378:BS1378">IF(MAX(IF(DATOS_[id]=DATOS_[[#This Row],[id]],DATOS_[F.fin.cal]))=DATOS_[[#This Row],[F.fin.cal]],"Sí","NO")</f>
        <v>Sí</v>
      </c>
      <c r="BT1378" s="137" t="str">
        <f aca="false">IF(AND(DATOS_[[#This Row],[% normaliz]]&lt;&gt;1,DATOS_[[#This Row],[% anualiz]]=1),"Sí","NO")</f>
        <v>Sí</v>
      </c>
      <c r="BU1378" s="137" t="str">
        <f aca="false">IF(AND(DATOS_[[#This Row],[% normaliz]]=1,DATOS_[[#This Row],[% anualiz]]&lt;&gt;1),"Sí","NO")</f>
        <v>NO</v>
      </c>
      <c r="BV1378" s="137" t="str">
        <f aca="false">IF(AND(DATOS_[[#This Row],[% normaliz]]&lt;&gt;1,DATOS_[[#This Row],[% anualiz]]&lt;&gt;1),"Sí","NO")</f>
        <v>NO</v>
      </c>
      <c r="BW1378" s="137" t="str">
        <f aca="false">+IF(DATOS_[[#This Row],[% normaliz]]*DATOS_[[#This Row],[% anualiz]]=1,"NO","Sí")</f>
        <v>Sí</v>
      </c>
      <c r="BX1378" s="138" t="e">
        <f aca="false">(DATOS_[[#This Row],[S.BASE]]*(1/DATOS_[[#This Row],[% normaliz]])*(1/DATOS_[[#This Row],[% anualiz]]))*IF(DATOS_[[#This Row],[Check Equiparado]]="Sí",1,0)</f>
        <v>#DIV/0!</v>
      </c>
      <c r="BY1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8" s="138" t="e">
        <f aca="false">+DATOS_[[#This Row],[SALARIO BASE Eq]]+DATOS_[[#This Row],[Tot COMPL.SAL Eq]]</f>
        <v>#DIV/0!</v>
      </c>
      <c r="CA1378" s="138" t="e">
        <f aca="false" t="array" ref="CA1378:CA1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8" s="138" t="e">
        <f aca="false">+DATOS_[[#This Row],[TOTAL SALARIO Eq]]+DATOS_[[#This Row],[Tot Extrasalarial Eq]]</f>
        <v>#DIV/0!</v>
      </c>
      <c r="CC1378" s="139" t="n">
        <f aca="false">DATOS_[[#This Row],[S.BASE]]</f>
        <v>0</v>
      </c>
      <c r="CD1378" s="139" t="n">
        <f aca="false">+SUM(DATOS_[[#This Row],[Conc.Sal.01]:[Conc.Sal.30]])</f>
        <v>0</v>
      </c>
      <c r="CE1378" s="139" t="n">
        <f aca="false">+DATOS_[[#This Row],[SALARIO BASE Ef]]+DATOS_[[#This Row],[Tot COMPL.SAL Ef]]</f>
        <v>0</v>
      </c>
      <c r="CF1378" s="139" t="n">
        <f aca="false">+SUM(DATOS_[[#This Row],[C.Extra.01]:[C.Extra.05]])</f>
        <v>0</v>
      </c>
      <c r="CG1378" s="139" t="n">
        <f aca="false">+DATOS_[[#This Row],[TOTAL SALARIO Ef]]+DATOS_[[#This Row],[Tot Extrasalarial Ef]]</f>
        <v>0</v>
      </c>
      <c r="CH1378" s="140" t="n">
        <f aca="false">MIN(IF(DATOS_[[#This Row],[Fecha Fin Contrato]]="",$D$4,DATOS_[[#This Row],[Fecha Fin Contrato]]),$D$4)-MAX(DATOS_[[#This Row],[Fecha de Contratación]],$D$3)+1</f>
        <v>1</v>
      </c>
      <c r="CI1378" s="141" t="str">
        <f aca="false">IF(COUNTIFS(DATOS_[id],DATOS_[[#This Row],[id]])&gt;1,DATOS_[[#This Row],[id]],"")</f>
        <v/>
      </c>
      <c r="CJ1378" s="141" t="n">
        <f aca="false">(Inicio!$G$10-DATOS_[[#This Row],[Fecha Nacimiento]])/365.25</f>
        <v>0</v>
      </c>
      <c r="CK1378" s="141" t="n">
        <f aca="false">(Inicio!$G$10-DATOS_[[#This Row],[Fecha de Antigüedad]])/365.25</f>
        <v>0</v>
      </c>
      <c r="CL1378" s="141" t="e">
        <f aca="false">+VLOOKUP(DATOS_[[#This Row],[Clave de Contrato]],TblTiposContrato13[],3,0)</f>
        <v>#N/A</v>
      </c>
      <c r="CM1378" s="141" t="e">
        <f aca="false">+VLOOKUP(DATOS_[[#This Row],[Clave de Contrato]],TblTiposContrato13[],4,0)</f>
        <v>#N/A</v>
      </c>
      <c r="CN1378" s="141" t="str">
        <f aca="false">VLOOKUP(DATOS_[[#This Row],[Edad]],CONTRATOS!TblRngEdad,2,1)</f>
        <v>20  o menos</v>
      </c>
      <c r="CO1378" s="141" t="str">
        <f aca="false">VLOOKUP(DATOS_[[#This Row],[Antigüedad]],TblRngAntg14[],2,1)</f>
        <v>0 a 1 años</v>
      </c>
    </row>
    <row r="1379" customFormat="false" ht="13.8" hidden="false" customHeight="false" outlineLevel="0" collapsed="false">
      <c r="D1379" s="128"/>
      <c r="E1379" s="129"/>
      <c r="F1379" s="129"/>
      <c r="G1379" s="129"/>
      <c r="H1379" s="130"/>
      <c r="I1379" s="131"/>
      <c r="J1379" s="128"/>
      <c r="K1379" s="132"/>
      <c r="L1379" s="132"/>
      <c r="M1379" s="133"/>
      <c r="N1379" s="133"/>
      <c r="O1379" s="133"/>
      <c r="P1379" s="129"/>
      <c r="Z1379" s="74"/>
      <c r="AA1379" s="75"/>
      <c r="AB1379" s="75"/>
      <c r="AC1379" s="129"/>
      <c r="AD1379" s="134"/>
      <c r="AE1379" s="134"/>
      <c r="AF1379" s="134"/>
      <c r="AG1379" s="134"/>
      <c r="AH1379" s="134"/>
      <c r="AI1379" s="134"/>
      <c r="AJ1379" s="134"/>
      <c r="AK1379" s="134"/>
      <c r="AL1379" s="134"/>
      <c r="AM1379" s="134"/>
      <c r="AN1379" s="134"/>
      <c r="AO1379" s="134"/>
      <c r="AP1379" s="134"/>
      <c r="AQ1379" s="134"/>
      <c r="AR1379" s="134"/>
      <c r="AS1379" s="134"/>
      <c r="AT1379" s="134"/>
      <c r="AU1379" s="134"/>
      <c r="AV1379" s="134"/>
      <c r="AW1379" s="134"/>
      <c r="AX1379" s="134"/>
      <c r="AY1379" s="134"/>
      <c r="AZ1379" s="134"/>
      <c r="BA1379" s="134"/>
      <c r="BB1379" s="134"/>
      <c r="BC1379" s="134"/>
      <c r="BD1379" s="134"/>
      <c r="BE1379" s="134"/>
      <c r="BF1379" s="134"/>
      <c r="BG1379" s="134"/>
      <c r="BH1379" s="134"/>
      <c r="BI1379" s="134"/>
      <c r="BJ1379" s="134"/>
      <c r="BK1379" s="134"/>
      <c r="BL1379" s="134"/>
      <c r="BM1379" s="135"/>
      <c r="BN1379" s="136" t="n">
        <f aca="false">+MAX($D$3,DATOS_[[#This Row],[Fecha Inicio Sit. Contract.]])</f>
        <v>0</v>
      </c>
      <c r="BO1379" s="136" t="n">
        <f aca="false">+MIN($D$4,DATOS_[[#This Row],[Fecha Fin Sit. Contract.]])</f>
        <v>0</v>
      </c>
      <c r="BP1379" s="137" t="n">
        <f aca="false">+DATOS_[[#This Row],[% de jornada]]*IF(DATOS_[[#This Row],[% jornada reducida]]="",1,DATOS_[[#This Row],[% jornada reducida]])</f>
        <v>0</v>
      </c>
      <c r="BQ1379" s="137" t="n">
        <f aca="false">+(DATOS_[[#This Row],[F.fin.cal]]-DATOS_[[#This Row],[F.ini.cal]]+1)/($D$4-$D$3+1)</f>
        <v>1</v>
      </c>
      <c r="BR1379" s="137" t="str">
        <f aca="false">IF(OR(AND(DATOS_[[#This Row],[Fecha Fin Contrato]]&lt;$D$3,DATOS_[[#This Row],[Fecha Fin Contrato]]&lt;&gt;""),DATOS_[[#This Row],[Fecha de Contratación]]&gt;$D$4),"Fuera","Dentro")</f>
        <v>Dentro</v>
      </c>
      <c r="BS1379" s="137" t="str">
        <f aca="false" t="array" ref="BS1379:BS1379">IF(MAX(IF(DATOS_[id]=DATOS_[[#This Row],[id]],DATOS_[F.fin.cal]))=DATOS_[[#This Row],[F.fin.cal]],"Sí","NO")</f>
        <v>Sí</v>
      </c>
      <c r="BT1379" s="137" t="str">
        <f aca="false">IF(AND(DATOS_[[#This Row],[% normaliz]]&lt;&gt;1,DATOS_[[#This Row],[% anualiz]]=1),"Sí","NO")</f>
        <v>Sí</v>
      </c>
      <c r="BU1379" s="137" t="str">
        <f aca="false">IF(AND(DATOS_[[#This Row],[% normaliz]]=1,DATOS_[[#This Row],[% anualiz]]&lt;&gt;1),"Sí","NO")</f>
        <v>NO</v>
      </c>
      <c r="BV1379" s="137" t="str">
        <f aca="false">IF(AND(DATOS_[[#This Row],[% normaliz]]&lt;&gt;1,DATOS_[[#This Row],[% anualiz]]&lt;&gt;1),"Sí","NO")</f>
        <v>NO</v>
      </c>
      <c r="BW1379" s="137" t="str">
        <f aca="false">+IF(DATOS_[[#This Row],[% normaliz]]*DATOS_[[#This Row],[% anualiz]]=1,"NO","Sí")</f>
        <v>Sí</v>
      </c>
      <c r="BX1379" s="138" t="e">
        <f aca="false">(DATOS_[[#This Row],[S.BASE]]*(1/DATOS_[[#This Row],[% normaliz]])*(1/DATOS_[[#This Row],[% anualiz]]))*IF(DATOS_[[#This Row],[Check Equiparado]]="Sí",1,0)</f>
        <v>#DIV/0!</v>
      </c>
      <c r="BY1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9" s="138" t="e">
        <f aca="false">+DATOS_[[#This Row],[SALARIO BASE Eq]]+DATOS_[[#This Row],[Tot COMPL.SAL Eq]]</f>
        <v>#DIV/0!</v>
      </c>
      <c r="CA1379" s="138" t="e">
        <f aca="false" t="array" ref="CA1379:CA1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9" s="138" t="e">
        <f aca="false">+DATOS_[[#This Row],[TOTAL SALARIO Eq]]+DATOS_[[#This Row],[Tot Extrasalarial Eq]]</f>
        <v>#DIV/0!</v>
      </c>
      <c r="CC1379" s="139" t="n">
        <f aca="false">DATOS_[[#This Row],[S.BASE]]</f>
        <v>0</v>
      </c>
      <c r="CD1379" s="139" t="n">
        <f aca="false">+SUM(DATOS_[[#This Row],[Conc.Sal.01]:[Conc.Sal.30]])</f>
        <v>0</v>
      </c>
      <c r="CE1379" s="139" t="n">
        <f aca="false">+DATOS_[[#This Row],[SALARIO BASE Ef]]+DATOS_[[#This Row],[Tot COMPL.SAL Ef]]</f>
        <v>0</v>
      </c>
      <c r="CF1379" s="139" t="n">
        <f aca="false">+SUM(DATOS_[[#This Row],[C.Extra.01]:[C.Extra.05]])</f>
        <v>0</v>
      </c>
      <c r="CG1379" s="139" t="n">
        <f aca="false">+DATOS_[[#This Row],[TOTAL SALARIO Ef]]+DATOS_[[#This Row],[Tot Extrasalarial Ef]]</f>
        <v>0</v>
      </c>
      <c r="CH1379" s="140" t="n">
        <f aca="false">MIN(IF(DATOS_[[#This Row],[Fecha Fin Contrato]]="",$D$4,DATOS_[[#This Row],[Fecha Fin Contrato]]),$D$4)-MAX(DATOS_[[#This Row],[Fecha de Contratación]],$D$3)+1</f>
        <v>1</v>
      </c>
      <c r="CI1379" s="141" t="str">
        <f aca="false">IF(COUNTIFS(DATOS_[id],DATOS_[[#This Row],[id]])&gt;1,DATOS_[[#This Row],[id]],"")</f>
        <v/>
      </c>
      <c r="CJ1379" s="141" t="n">
        <f aca="false">(Inicio!$G$10-DATOS_[[#This Row],[Fecha Nacimiento]])/365.25</f>
        <v>0</v>
      </c>
      <c r="CK1379" s="141" t="n">
        <f aca="false">(Inicio!$G$10-DATOS_[[#This Row],[Fecha de Antigüedad]])/365.25</f>
        <v>0</v>
      </c>
      <c r="CL1379" s="141" t="e">
        <f aca="false">+VLOOKUP(DATOS_[[#This Row],[Clave de Contrato]],TblTiposContrato13[],3,0)</f>
        <v>#N/A</v>
      </c>
      <c r="CM1379" s="141" t="e">
        <f aca="false">+VLOOKUP(DATOS_[[#This Row],[Clave de Contrato]],TblTiposContrato13[],4,0)</f>
        <v>#N/A</v>
      </c>
      <c r="CN1379" s="141" t="str">
        <f aca="false">VLOOKUP(DATOS_[[#This Row],[Edad]],CONTRATOS!TblRngEdad,2,1)</f>
        <v>20  o menos</v>
      </c>
      <c r="CO1379" s="141" t="str">
        <f aca="false">VLOOKUP(DATOS_[[#This Row],[Antigüedad]],TblRngAntg14[],2,1)</f>
        <v>0 a 1 años</v>
      </c>
    </row>
    <row r="1380" customFormat="false" ht="13.8" hidden="false" customHeight="false" outlineLevel="0" collapsed="false">
      <c r="D1380" s="128"/>
      <c r="E1380" s="129"/>
      <c r="F1380" s="129"/>
      <c r="G1380" s="129"/>
      <c r="H1380" s="130"/>
      <c r="I1380" s="131"/>
      <c r="J1380" s="128"/>
      <c r="K1380" s="132"/>
      <c r="L1380" s="132"/>
      <c r="M1380" s="133"/>
      <c r="N1380" s="133"/>
      <c r="O1380" s="133"/>
      <c r="P1380" s="129"/>
      <c r="Z1380" s="74"/>
      <c r="AA1380" s="75"/>
      <c r="AB1380" s="75"/>
      <c r="AC1380" s="129"/>
      <c r="AD1380" s="134"/>
      <c r="AE1380" s="134"/>
      <c r="AF1380" s="134"/>
      <c r="AG1380" s="134"/>
      <c r="AH1380" s="134"/>
      <c r="AI1380" s="134"/>
      <c r="AJ1380" s="134"/>
      <c r="AK1380" s="134"/>
      <c r="AL1380" s="134"/>
      <c r="AM1380" s="134"/>
      <c r="AN1380" s="134"/>
      <c r="AO1380" s="134"/>
      <c r="AP1380" s="134"/>
      <c r="AQ1380" s="134"/>
      <c r="AR1380" s="134"/>
      <c r="AS1380" s="134"/>
      <c r="AT1380" s="134"/>
      <c r="AU1380" s="134"/>
      <c r="AV1380" s="134"/>
      <c r="AW1380" s="134"/>
      <c r="AX1380" s="134"/>
      <c r="AY1380" s="134"/>
      <c r="AZ1380" s="134"/>
      <c r="BA1380" s="134"/>
      <c r="BB1380" s="134"/>
      <c r="BC1380" s="134"/>
      <c r="BD1380" s="134"/>
      <c r="BE1380" s="134"/>
      <c r="BF1380" s="134"/>
      <c r="BG1380" s="134"/>
      <c r="BH1380" s="134"/>
      <c r="BI1380" s="134"/>
      <c r="BJ1380" s="134"/>
      <c r="BK1380" s="134"/>
      <c r="BL1380" s="134"/>
      <c r="BM1380" s="135"/>
      <c r="BN1380" s="136" t="n">
        <f aca="false">+MAX($D$3,DATOS_[[#This Row],[Fecha Inicio Sit. Contract.]])</f>
        <v>0</v>
      </c>
      <c r="BO1380" s="136" t="n">
        <f aca="false">+MIN($D$4,DATOS_[[#This Row],[Fecha Fin Sit. Contract.]])</f>
        <v>0</v>
      </c>
      <c r="BP1380" s="137" t="n">
        <f aca="false">+DATOS_[[#This Row],[% de jornada]]*IF(DATOS_[[#This Row],[% jornada reducida]]="",1,DATOS_[[#This Row],[% jornada reducida]])</f>
        <v>0</v>
      </c>
      <c r="BQ1380" s="137" t="n">
        <f aca="false">+(DATOS_[[#This Row],[F.fin.cal]]-DATOS_[[#This Row],[F.ini.cal]]+1)/($D$4-$D$3+1)</f>
        <v>1</v>
      </c>
      <c r="BR1380" s="137" t="str">
        <f aca="false">IF(OR(AND(DATOS_[[#This Row],[Fecha Fin Contrato]]&lt;$D$3,DATOS_[[#This Row],[Fecha Fin Contrato]]&lt;&gt;""),DATOS_[[#This Row],[Fecha de Contratación]]&gt;$D$4),"Fuera","Dentro")</f>
        <v>Dentro</v>
      </c>
      <c r="BS1380" s="137" t="str">
        <f aca="false" t="array" ref="BS1380:BS1380">IF(MAX(IF(DATOS_[id]=DATOS_[[#This Row],[id]],DATOS_[F.fin.cal]))=DATOS_[[#This Row],[F.fin.cal]],"Sí","NO")</f>
        <v>Sí</v>
      </c>
      <c r="BT1380" s="137" t="str">
        <f aca="false">IF(AND(DATOS_[[#This Row],[% normaliz]]&lt;&gt;1,DATOS_[[#This Row],[% anualiz]]=1),"Sí","NO")</f>
        <v>Sí</v>
      </c>
      <c r="BU1380" s="137" t="str">
        <f aca="false">IF(AND(DATOS_[[#This Row],[% normaliz]]=1,DATOS_[[#This Row],[% anualiz]]&lt;&gt;1),"Sí","NO")</f>
        <v>NO</v>
      </c>
      <c r="BV1380" s="137" t="str">
        <f aca="false">IF(AND(DATOS_[[#This Row],[% normaliz]]&lt;&gt;1,DATOS_[[#This Row],[% anualiz]]&lt;&gt;1),"Sí","NO")</f>
        <v>NO</v>
      </c>
      <c r="BW1380" s="137" t="str">
        <f aca="false">+IF(DATOS_[[#This Row],[% normaliz]]*DATOS_[[#This Row],[% anualiz]]=1,"NO","Sí")</f>
        <v>Sí</v>
      </c>
      <c r="BX1380" s="138" t="e">
        <f aca="false">(DATOS_[[#This Row],[S.BASE]]*(1/DATOS_[[#This Row],[% normaliz]])*(1/DATOS_[[#This Row],[% anualiz]]))*IF(DATOS_[[#This Row],[Check Equiparado]]="Sí",1,0)</f>
        <v>#DIV/0!</v>
      </c>
      <c r="BY1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0" s="138" t="e">
        <f aca="false">+DATOS_[[#This Row],[SALARIO BASE Eq]]+DATOS_[[#This Row],[Tot COMPL.SAL Eq]]</f>
        <v>#DIV/0!</v>
      </c>
      <c r="CA1380" s="138" t="e">
        <f aca="false" t="array" ref="CA1380:CA1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0" s="138" t="e">
        <f aca="false">+DATOS_[[#This Row],[TOTAL SALARIO Eq]]+DATOS_[[#This Row],[Tot Extrasalarial Eq]]</f>
        <v>#DIV/0!</v>
      </c>
      <c r="CC1380" s="139" t="n">
        <f aca="false">DATOS_[[#This Row],[S.BASE]]</f>
        <v>0</v>
      </c>
      <c r="CD1380" s="139" t="n">
        <f aca="false">+SUM(DATOS_[[#This Row],[Conc.Sal.01]:[Conc.Sal.30]])</f>
        <v>0</v>
      </c>
      <c r="CE1380" s="139" t="n">
        <f aca="false">+DATOS_[[#This Row],[SALARIO BASE Ef]]+DATOS_[[#This Row],[Tot COMPL.SAL Ef]]</f>
        <v>0</v>
      </c>
      <c r="CF1380" s="139" t="n">
        <f aca="false">+SUM(DATOS_[[#This Row],[C.Extra.01]:[C.Extra.05]])</f>
        <v>0</v>
      </c>
      <c r="CG1380" s="139" t="n">
        <f aca="false">+DATOS_[[#This Row],[TOTAL SALARIO Ef]]+DATOS_[[#This Row],[Tot Extrasalarial Ef]]</f>
        <v>0</v>
      </c>
      <c r="CH1380" s="140" t="n">
        <f aca="false">MIN(IF(DATOS_[[#This Row],[Fecha Fin Contrato]]="",$D$4,DATOS_[[#This Row],[Fecha Fin Contrato]]),$D$4)-MAX(DATOS_[[#This Row],[Fecha de Contratación]],$D$3)+1</f>
        <v>1</v>
      </c>
      <c r="CI1380" s="141" t="str">
        <f aca="false">IF(COUNTIFS(DATOS_[id],DATOS_[[#This Row],[id]])&gt;1,DATOS_[[#This Row],[id]],"")</f>
        <v/>
      </c>
      <c r="CJ1380" s="141" t="n">
        <f aca="false">(Inicio!$G$10-DATOS_[[#This Row],[Fecha Nacimiento]])/365.25</f>
        <v>0</v>
      </c>
      <c r="CK1380" s="141" t="n">
        <f aca="false">(Inicio!$G$10-DATOS_[[#This Row],[Fecha de Antigüedad]])/365.25</f>
        <v>0</v>
      </c>
      <c r="CL1380" s="141" t="e">
        <f aca="false">+VLOOKUP(DATOS_[[#This Row],[Clave de Contrato]],TblTiposContrato13[],3,0)</f>
        <v>#N/A</v>
      </c>
      <c r="CM1380" s="141" t="e">
        <f aca="false">+VLOOKUP(DATOS_[[#This Row],[Clave de Contrato]],TblTiposContrato13[],4,0)</f>
        <v>#N/A</v>
      </c>
      <c r="CN1380" s="141" t="str">
        <f aca="false">VLOOKUP(DATOS_[[#This Row],[Edad]],CONTRATOS!TblRngEdad,2,1)</f>
        <v>20  o menos</v>
      </c>
      <c r="CO1380" s="141" t="str">
        <f aca="false">VLOOKUP(DATOS_[[#This Row],[Antigüedad]],TblRngAntg14[],2,1)</f>
        <v>0 a 1 años</v>
      </c>
    </row>
    <row r="1381" customFormat="false" ht="13.8" hidden="false" customHeight="false" outlineLevel="0" collapsed="false">
      <c r="D1381" s="128"/>
      <c r="E1381" s="129"/>
      <c r="F1381" s="129"/>
      <c r="G1381" s="129"/>
      <c r="H1381" s="130"/>
      <c r="I1381" s="131"/>
      <c r="J1381" s="128"/>
      <c r="K1381" s="132"/>
      <c r="L1381" s="132"/>
      <c r="M1381" s="133"/>
      <c r="N1381" s="133"/>
      <c r="O1381" s="133"/>
      <c r="P1381" s="129"/>
      <c r="Z1381" s="74"/>
      <c r="AA1381" s="75"/>
      <c r="AB1381" s="75"/>
      <c r="AC1381" s="129"/>
      <c r="AD1381" s="134"/>
      <c r="AE1381" s="134"/>
      <c r="AF1381" s="134"/>
      <c r="AG1381" s="134"/>
      <c r="AH1381" s="134"/>
      <c r="AI1381" s="134"/>
      <c r="AJ1381" s="134"/>
      <c r="AK1381" s="134"/>
      <c r="AL1381" s="134"/>
      <c r="AM1381" s="134"/>
      <c r="AN1381" s="134"/>
      <c r="AO1381" s="134"/>
      <c r="AP1381" s="134"/>
      <c r="AQ1381" s="134"/>
      <c r="AR1381" s="134"/>
      <c r="AS1381" s="134"/>
      <c r="AT1381" s="134"/>
      <c r="AU1381" s="134"/>
      <c r="AV1381" s="134"/>
      <c r="AW1381" s="134"/>
      <c r="AX1381" s="134"/>
      <c r="AY1381" s="134"/>
      <c r="AZ1381" s="134"/>
      <c r="BA1381" s="134"/>
      <c r="BB1381" s="134"/>
      <c r="BC1381" s="134"/>
      <c r="BD1381" s="134"/>
      <c r="BE1381" s="134"/>
      <c r="BF1381" s="134"/>
      <c r="BG1381" s="134"/>
      <c r="BH1381" s="134"/>
      <c r="BI1381" s="134"/>
      <c r="BJ1381" s="134"/>
      <c r="BK1381" s="134"/>
      <c r="BL1381" s="134"/>
      <c r="BM1381" s="135"/>
      <c r="BN1381" s="136" t="n">
        <f aca="false">+MAX($D$3,DATOS_[[#This Row],[Fecha Inicio Sit. Contract.]])</f>
        <v>0</v>
      </c>
      <c r="BO1381" s="136" t="n">
        <f aca="false">+MIN($D$4,DATOS_[[#This Row],[Fecha Fin Sit. Contract.]])</f>
        <v>0</v>
      </c>
      <c r="BP1381" s="137" t="n">
        <f aca="false">+DATOS_[[#This Row],[% de jornada]]*IF(DATOS_[[#This Row],[% jornada reducida]]="",1,DATOS_[[#This Row],[% jornada reducida]])</f>
        <v>0</v>
      </c>
      <c r="BQ1381" s="137" t="n">
        <f aca="false">+(DATOS_[[#This Row],[F.fin.cal]]-DATOS_[[#This Row],[F.ini.cal]]+1)/($D$4-$D$3+1)</f>
        <v>1</v>
      </c>
      <c r="BR1381" s="137" t="str">
        <f aca="false">IF(OR(AND(DATOS_[[#This Row],[Fecha Fin Contrato]]&lt;$D$3,DATOS_[[#This Row],[Fecha Fin Contrato]]&lt;&gt;""),DATOS_[[#This Row],[Fecha de Contratación]]&gt;$D$4),"Fuera","Dentro")</f>
        <v>Dentro</v>
      </c>
      <c r="BS1381" s="137" t="str">
        <f aca="false" t="array" ref="BS1381:BS1381">IF(MAX(IF(DATOS_[id]=DATOS_[[#This Row],[id]],DATOS_[F.fin.cal]))=DATOS_[[#This Row],[F.fin.cal]],"Sí","NO")</f>
        <v>Sí</v>
      </c>
      <c r="BT1381" s="137" t="str">
        <f aca="false">IF(AND(DATOS_[[#This Row],[% normaliz]]&lt;&gt;1,DATOS_[[#This Row],[% anualiz]]=1),"Sí","NO")</f>
        <v>Sí</v>
      </c>
      <c r="BU1381" s="137" t="str">
        <f aca="false">IF(AND(DATOS_[[#This Row],[% normaliz]]=1,DATOS_[[#This Row],[% anualiz]]&lt;&gt;1),"Sí","NO")</f>
        <v>NO</v>
      </c>
      <c r="BV1381" s="137" t="str">
        <f aca="false">IF(AND(DATOS_[[#This Row],[% normaliz]]&lt;&gt;1,DATOS_[[#This Row],[% anualiz]]&lt;&gt;1),"Sí","NO")</f>
        <v>NO</v>
      </c>
      <c r="BW1381" s="137" t="str">
        <f aca="false">+IF(DATOS_[[#This Row],[% normaliz]]*DATOS_[[#This Row],[% anualiz]]=1,"NO","Sí")</f>
        <v>Sí</v>
      </c>
      <c r="BX1381" s="138" t="e">
        <f aca="false">(DATOS_[[#This Row],[S.BASE]]*(1/DATOS_[[#This Row],[% normaliz]])*(1/DATOS_[[#This Row],[% anualiz]]))*IF(DATOS_[[#This Row],[Check Equiparado]]="Sí",1,0)</f>
        <v>#DIV/0!</v>
      </c>
      <c r="BY1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1" s="138" t="e">
        <f aca="false">+DATOS_[[#This Row],[SALARIO BASE Eq]]+DATOS_[[#This Row],[Tot COMPL.SAL Eq]]</f>
        <v>#DIV/0!</v>
      </c>
      <c r="CA1381" s="138" t="e">
        <f aca="false" t="array" ref="CA1381:CA1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1" s="138" t="e">
        <f aca="false">+DATOS_[[#This Row],[TOTAL SALARIO Eq]]+DATOS_[[#This Row],[Tot Extrasalarial Eq]]</f>
        <v>#DIV/0!</v>
      </c>
      <c r="CC1381" s="139" t="n">
        <f aca="false">DATOS_[[#This Row],[S.BASE]]</f>
        <v>0</v>
      </c>
      <c r="CD1381" s="139" t="n">
        <f aca="false">+SUM(DATOS_[[#This Row],[Conc.Sal.01]:[Conc.Sal.30]])</f>
        <v>0</v>
      </c>
      <c r="CE1381" s="139" t="n">
        <f aca="false">+DATOS_[[#This Row],[SALARIO BASE Ef]]+DATOS_[[#This Row],[Tot COMPL.SAL Ef]]</f>
        <v>0</v>
      </c>
      <c r="CF1381" s="139" t="n">
        <f aca="false">+SUM(DATOS_[[#This Row],[C.Extra.01]:[C.Extra.05]])</f>
        <v>0</v>
      </c>
      <c r="CG1381" s="139" t="n">
        <f aca="false">+DATOS_[[#This Row],[TOTAL SALARIO Ef]]+DATOS_[[#This Row],[Tot Extrasalarial Ef]]</f>
        <v>0</v>
      </c>
      <c r="CH1381" s="140" t="n">
        <f aca="false">MIN(IF(DATOS_[[#This Row],[Fecha Fin Contrato]]="",$D$4,DATOS_[[#This Row],[Fecha Fin Contrato]]),$D$4)-MAX(DATOS_[[#This Row],[Fecha de Contratación]],$D$3)+1</f>
        <v>1</v>
      </c>
      <c r="CI1381" s="141" t="str">
        <f aca="false">IF(COUNTIFS(DATOS_[id],DATOS_[[#This Row],[id]])&gt;1,DATOS_[[#This Row],[id]],"")</f>
        <v/>
      </c>
      <c r="CJ1381" s="141" t="n">
        <f aca="false">(Inicio!$G$10-DATOS_[[#This Row],[Fecha Nacimiento]])/365.25</f>
        <v>0</v>
      </c>
      <c r="CK1381" s="141" t="n">
        <f aca="false">(Inicio!$G$10-DATOS_[[#This Row],[Fecha de Antigüedad]])/365.25</f>
        <v>0</v>
      </c>
      <c r="CL1381" s="141" t="e">
        <f aca="false">+VLOOKUP(DATOS_[[#This Row],[Clave de Contrato]],TblTiposContrato13[],3,0)</f>
        <v>#N/A</v>
      </c>
      <c r="CM1381" s="141" t="e">
        <f aca="false">+VLOOKUP(DATOS_[[#This Row],[Clave de Contrato]],TblTiposContrato13[],4,0)</f>
        <v>#N/A</v>
      </c>
      <c r="CN1381" s="141" t="str">
        <f aca="false">VLOOKUP(DATOS_[[#This Row],[Edad]],CONTRATOS!TblRngEdad,2,1)</f>
        <v>20  o menos</v>
      </c>
      <c r="CO1381" s="141" t="str">
        <f aca="false">VLOOKUP(DATOS_[[#This Row],[Antigüedad]],TblRngAntg14[],2,1)</f>
        <v>0 a 1 años</v>
      </c>
    </row>
    <row r="1382" customFormat="false" ht="13.8" hidden="false" customHeight="false" outlineLevel="0" collapsed="false">
      <c r="D1382" s="128"/>
      <c r="E1382" s="129"/>
      <c r="F1382" s="129"/>
      <c r="G1382" s="129"/>
      <c r="H1382" s="130"/>
      <c r="I1382" s="131"/>
      <c r="J1382" s="128"/>
      <c r="K1382" s="132"/>
      <c r="L1382" s="132"/>
      <c r="M1382" s="133"/>
      <c r="N1382" s="133"/>
      <c r="O1382" s="133"/>
      <c r="P1382" s="129"/>
      <c r="Z1382" s="74"/>
      <c r="AA1382" s="75"/>
      <c r="AB1382" s="75"/>
      <c r="AC1382" s="129"/>
      <c r="AD1382" s="134"/>
      <c r="AE1382" s="134"/>
      <c r="AF1382" s="134"/>
      <c r="AG1382" s="134"/>
      <c r="AH1382" s="134"/>
      <c r="AI1382" s="134"/>
      <c r="AJ1382" s="134"/>
      <c r="AK1382" s="134"/>
      <c r="AL1382" s="134"/>
      <c r="AM1382" s="134"/>
      <c r="AN1382" s="134"/>
      <c r="AO1382" s="134"/>
      <c r="AP1382" s="134"/>
      <c r="AQ1382" s="134"/>
      <c r="AR1382" s="134"/>
      <c r="AS1382" s="134"/>
      <c r="AT1382" s="134"/>
      <c r="AU1382" s="134"/>
      <c r="AV1382" s="134"/>
      <c r="AW1382" s="134"/>
      <c r="AX1382" s="134"/>
      <c r="AY1382" s="134"/>
      <c r="AZ1382" s="134"/>
      <c r="BA1382" s="134"/>
      <c r="BB1382" s="134"/>
      <c r="BC1382" s="134"/>
      <c r="BD1382" s="134"/>
      <c r="BE1382" s="134"/>
      <c r="BF1382" s="134"/>
      <c r="BG1382" s="134"/>
      <c r="BH1382" s="134"/>
      <c r="BI1382" s="134"/>
      <c r="BJ1382" s="134"/>
      <c r="BK1382" s="134"/>
      <c r="BL1382" s="134"/>
      <c r="BM1382" s="135"/>
      <c r="BN1382" s="136" t="n">
        <f aca="false">+MAX($D$3,DATOS_[[#This Row],[Fecha Inicio Sit. Contract.]])</f>
        <v>0</v>
      </c>
      <c r="BO1382" s="136" t="n">
        <f aca="false">+MIN($D$4,DATOS_[[#This Row],[Fecha Fin Sit. Contract.]])</f>
        <v>0</v>
      </c>
      <c r="BP1382" s="137" t="n">
        <f aca="false">+DATOS_[[#This Row],[% de jornada]]*IF(DATOS_[[#This Row],[% jornada reducida]]="",1,DATOS_[[#This Row],[% jornada reducida]])</f>
        <v>0</v>
      </c>
      <c r="BQ1382" s="137" t="n">
        <f aca="false">+(DATOS_[[#This Row],[F.fin.cal]]-DATOS_[[#This Row],[F.ini.cal]]+1)/($D$4-$D$3+1)</f>
        <v>1</v>
      </c>
      <c r="BR1382" s="137" t="str">
        <f aca="false">IF(OR(AND(DATOS_[[#This Row],[Fecha Fin Contrato]]&lt;$D$3,DATOS_[[#This Row],[Fecha Fin Contrato]]&lt;&gt;""),DATOS_[[#This Row],[Fecha de Contratación]]&gt;$D$4),"Fuera","Dentro")</f>
        <v>Dentro</v>
      </c>
      <c r="BS1382" s="137" t="str">
        <f aca="false" t="array" ref="BS1382:BS1382">IF(MAX(IF(DATOS_[id]=DATOS_[[#This Row],[id]],DATOS_[F.fin.cal]))=DATOS_[[#This Row],[F.fin.cal]],"Sí","NO")</f>
        <v>Sí</v>
      </c>
      <c r="BT1382" s="137" t="str">
        <f aca="false">IF(AND(DATOS_[[#This Row],[% normaliz]]&lt;&gt;1,DATOS_[[#This Row],[% anualiz]]=1),"Sí","NO")</f>
        <v>Sí</v>
      </c>
      <c r="BU1382" s="137" t="str">
        <f aca="false">IF(AND(DATOS_[[#This Row],[% normaliz]]=1,DATOS_[[#This Row],[% anualiz]]&lt;&gt;1),"Sí","NO")</f>
        <v>NO</v>
      </c>
      <c r="BV1382" s="137" t="str">
        <f aca="false">IF(AND(DATOS_[[#This Row],[% normaliz]]&lt;&gt;1,DATOS_[[#This Row],[% anualiz]]&lt;&gt;1),"Sí","NO")</f>
        <v>NO</v>
      </c>
      <c r="BW1382" s="137" t="str">
        <f aca="false">+IF(DATOS_[[#This Row],[% normaliz]]*DATOS_[[#This Row],[% anualiz]]=1,"NO","Sí")</f>
        <v>Sí</v>
      </c>
      <c r="BX1382" s="138" t="e">
        <f aca="false">(DATOS_[[#This Row],[S.BASE]]*(1/DATOS_[[#This Row],[% normaliz]])*(1/DATOS_[[#This Row],[% anualiz]]))*IF(DATOS_[[#This Row],[Check Equiparado]]="Sí",1,0)</f>
        <v>#DIV/0!</v>
      </c>
      <c r="BY1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2" s="138" t="e">
        <f aca="false">+DATOS_[[#This Row],[SALARIO BASE Eq]]+DATOS_[[#This Row],[Tot COMPL.SAL Eq]]</f>
        <v>#DIV/0!</v>
      </c>
      <c r="CA1382" s="138" t="e">
        <f aca="false" t="array" ref="CA1382:CA1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2" s="138" t="e">
        <f aca="false">+DATOS_[[#This Row],[TOTAL SALARIO Eq]]+DATOS_[[#This Row],[Tot Extrasalarial Eq]]</f>
        <v>#DIV/0!</v>
      </c>
      <c r="CC1382" s="139" t="n">
        <f aca="false">DATOS_[[#This Row],[S.BASE]]</f>
        <v>0</v>
      </c>
      <c r="CD1382" s="139" t="n">
        <f aca="false">+SUM(DATOS_[[#This Row],[Conc.Sal.01]:[Conc.Sal.30]])</f>
        <v>0</v>
      </c>
      <c r="CE1382" s="139" t="n">
        <f aca="false">+DATOS_[[#This Row],[SALARIO BASE Ef]]+DATOS_[[#This Row],[Tot COMPL.SAL Ef]]</f>
        <v>0</v>
      </c>
      <c r="CF1382" s="139" t="n">
        <f aca="false">+SUM(DATOS_[[#This Row],[C.Extra.01]:[C.Extra.05]])</f>
        <v>0</v>
      </c>
      <c r="CG1382" s="139" t="n">
        <f aca="false">+DATOS_[[#This Row],[TOTAL SALARIO Ef]]+DATOS_[[#This Row],[Tot Extrasalarial Ef]]</f>
        <v>0</v>
      </c>
      <c r="CH1382" s="140" t="n">
        <f aca="false">MIN(IF(DATOS_[[#This Row],[Fecha Fin Contrato]]="",$D$4,DATOS_[[#This Row],[Fecha Fin Contrato]]),$D$4)-MAX(DATOS_[[#This Row],[Fecha de Contratación]],$D$3)+1</f>
        <v>1</v>
      </c>
      <c r="CI1382" s="141" t="str">
        <f aca="false">IF(COUNTIFS(DATOS_[id],DATOS_[[#This Row],[id]])&gt;1,DATOS_[[#This Row],[id]],"")</f>
        <v/>
      </c>
      <c r="CJ1382" s="141" t="n">
        <f aca="false">(Inicio!$G$10-DATOS_[[#This Row],[Fecha Nacimiento]])/365.25</f>
        <v>0</v>
      </c>
      <c r="CK1382" s="141" t="n">
        <f aca="false">(Inicio!$G$10-DATOS_[[#This Row],[Fecha de Antigüedad]])/365.25</f>
        <v>0</v>
      </c>
      <c r="CL1382" s="141" t="e">
        <f aca="false">+VLOOKUP(DATOS_[[#This Row],[Clave de Contrato]],TblTiposContrato13[],3,0)</f>
        <v>#N/A</v>
      </c>
      <c r="CM1382" s="141" t="e">
        <f aca="false">+VLOOKUP(DATOS_[[#This Row],[Clave de Contrato]],TblTiposContrato13[],4,0)</f>
        <v>#N/A</v>
      </c>
      <c r="CN1382" s="141" t="str">
        <f aca="false">VLOOKUP(DATOS_[[#This Row],[Edad]],CONTRATOS!TblRngEdad,2,1)</f>
        <v>20  o menos</v>
      </c>
      <c r="CO1382" s="141" t="str">
        <f aca="false">VLOOKUP(DATOS_[[#This Row],[Antigüedad]],TblRngAntg14[],2,1)</f>
        <v>0 a 1 años</v>
      </c>
    </row>
    <row r="1383" customFormat="false" ht="13.8" hidden="false" customHeight="false" outlineLevel="0" collapsed="false">
      <c r="D1383" s="128"/>
      <c r="E1383" s="129"/>
      <c r="F1383" s="129"/>
      <c r="G1383" s="129"/>
      <c r="H1383" s="130"/>
      <c r="I1383" s="131"/>
      <c r="J1383" s="128"/>
      <c r="K1383" s="132"/>
      <c r="L1383" s="132"/>
      <c r="M1383" s="133"/>
      <c r="N1383" s="133"/>
      <c r="O1383" s="133"/>
      <c r="P1383" s="129"/>
      <c r="Z1383" s="74"/>
      <c r="AA1383" s="75"/>
      <c r="AB1383" s="75"/>
      <c r="AC1383" s="129"/>
      <c r="AD1383" s="134"/>
      <c r="AE1383" s="134"/>
      <c r="AF1383" s="134"/>
      <c r="AG1383" s="134"/>
      <c r="AH1383" s="134"/>
      <c r="AI1383" s="134"/>
      <c r="AJ1383" s="134"/>
      <c r="AK1383" s="134"/>
      <c r="AL1383" s="134"/>
      <c r="AM1383" s="134"/>
      <c r="AN1383" s="134"/>
      <c r="AO1383" s="134"/>
      <c r="AP1383" s="134"/>
      <c r="AQ1383" s="134"/>
      <c r="AR1383" s="134"/>
      <c r="AS1383" s="134"/>
      <c r="AT1383" s="134"/>
      <c r="AU1383" s="134"/>
      <c r="AV1383" s="134"/>
      <c r="AW1383" s="134"/>
      <c r="AX1383" s="134"/>
      <c r="AY1383" s="134"/>
      <c r="AZ1383" s="134"/>
      <c r="BA1383" s="134"/>
      <c r="BB1383" s="134"/>
      <c r="BC1383" s="134"/>
      <c r="BD1383" s="134"/>
      <c r="BE1383" s="134"/>
      <c r="BF1383" s="134"/>
      <c r="BG1383" s="134"/>
      <c r="BH1383" s="134"/>
      <c r="BI1383" s="134"/>
      <c r="BJ1383" s="134"/>
      <c r="BK1383" s="134"/>
      <c r="BL1383" s="134"/>
      <c r="BM1383" s="135"/>
      <c r="BN1383" s="136" t="n">
        <f aca="false">+MAX($D$3,DATOS_[[#This Row],[Fecha Inicio Sit. Contract.]])</f>
        <v>0</v>
      </c>
      <c r="BO1383" s="136" t="n">
        <f aca="false">+MIN($D$4,DATOS_[[#This Row],[Fecha Fin Sit. Contract.]])</f>
        <v>0</v>
      </c>
      <c r="BP1383" s="137" t="n">
        <f aca="false">+DATOS_[[#This Row],[% de jornada]]*IF(DATOS_[[#This Row],[% jornada reducida]]="",1,DATOS_[[#This Row],[% jornada reducida]])</f>
        <v>0</v>
      </c>
      <c r="BQ1383" s="137" t="n">
        <f aca="false">+(DATOS_[[#This Row],[F.fin.cal]]-DATOS_[[#This Row],[F.ini.cal]]+1)/($D$4-$D$3+1)</f>
        <v>1</v>
      </c>
      <c r="BR1383" s="137" t="str">
        <f aca="false">IF(OR(AND(DATOS_[[#This Row],[Fecha Fin Contrato]]&lt;$D$3,DATOS_[[#This Row],[Fecha Fin Contrato]]&lt;&gt;""),DATOS_[[#This Row],[Fecha de Contratación]]&gt;$D$4),"Fuera","Dentro")</f>
        <v>Dentro</v>
      </c>
      <c r="BS1383" s="137" t="str">
        <f aca="false" t="array" ref="BS1383:BS1383">IF(MAX(IF(DATOS_[id]=DATOS_[[#This Row],[id]],DATOS_[F.fin.cal]))=DATOS_[[#This Row],[F.fin.cal]],"Sí","NO")</f>
        <v>Sí</v>
      </c>
      <c r="BT1383" s="137" t="str">
        <f aca="false">IF(AND(DATOS_[[#This Row],[% normaliz]]&lt;&gt;1,DATOS_[[#This Row],[% anualiz]]=1),"Sí","NO")</f>
        <v>Sí</v>
      </c>
      <c r="BU1383" s="137" t="str">
        <f aca="false">IF(AND(DATOS_[[#This Row],[% normaliz]]=1,DATOS_[[#This Row],[% anualiz]]&lt;&gt;1),"Sí","NO")</f>
        <v>NO</v>
      </c>
      <c r="BV1383" s="137" t="str">
        <f aca="false">IF(AND(DATOS_[[#This Row],[% normaliz]]&lt;&gt;1,DATOS_[[#This Row],[% anualiz]]&lt;&gt;1),"Sí","NO")</f>
        <v>NO</v>
      </c>
      <c r="BW1383" s="137" t="str">
        <f aca="false">+IF(DATOS_[[#This Row],[% normaliz]]*DATOS_[[#This Row],[% anualiz]]=1,"NO","Sí")</f>
        <v>Sí</v>
      </c>
      <c r="BX1383" s="138" t="e">
        <f aca="false">(DATOS_[[#This Row],[S.BASE]]*(1/DATOS_[[#This Row],[% normaliz]])*(1/DATOS_[[#This Row],[% anualiz]]))*IF(DATOS_[[#This Row],[Check Equiparado]]="Sí",1,0)</f>
        <v>#DIV/0!</v>
      </c>
      <c r="BY1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3" s="138" t="e">
        <f aca="false">+DATOS_[[#This Row],[SALARIO BASE Eq]]+DATOS_[[#This Row],[Tot COMPL.SAL Eq]]</f>
        <v>#DIV/0!</v>
      </c>
      <c r="CA1383" s="138" t="e">
        <f aca="false" t="array" ref="CA1383:CA1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3" s="138" t="e">
        <f aca="false">+DATOS_[[#This Row],[TOTAL SALARIO Eq]]+DATOS_[[#This Row],[Tot Extrasalarial Eq]]</f>
        <v>#DIV/0!</v>
      </c>
      <c r="CC1383" s="139" t="n">
        <f aca="false">DATOS_[[#This Row],[S.BASE]]</f>
        <v>0</v>
      </c>
      <c r="CD1383" s="139" t="n">
        <f aca="false">+SUM(DATOS_[[#This Row],[Conc.Sal.01]:[Conc.Sal.30]])</f>
        <v>0</v>
      </c>
      <c r="CE1383" s="139" t="n">
        <f aca="false">+DATOS_[[#This Row],[SALARIO BASE Ef]]+DATOS_[[#This Row],[Tot COMPL.SAL Ef]]</f>
        <v>0</v>
      </c>
      <c r="CF1383" s="139" t="n">
        <f aca="false">+SUM(DATOS_[[#This Row],[C.Extra.01]:[C.Extra.05]])</f>
        <v>0</v>
      </c>
      <c r="CG1383" s="139" t="n">
        <f aca="false">+DATOS_[[#This Row],[TOTAL SALARIO Ef]]+DATOS_[[#This Row],[Tot Extrasalarial Ef]]</f>
        <v>0</v>
      </c>
      <c r="CH1383" s="140" t="n">
        <f aca="false">MIN(IF(DATOS_[[#This Row],[Fecha Fin Contrato]]="",$D$4,DATOS_[[#This Row],[Fecha Fin Contrato]]),$D$4)-MAX(DATOS_[[#This Row],[Fecha de Contratación]],$D$3)+1</f>
        <v>1</v>
      </c>
      <c r="CI1383" s="141" t="str">
        <f aca="false">IF(COUNTIFS(DATOS_[id],DATOS_[[#This Row],[id]])&gt;1,DATOS_[[#This Row],[id]],"")</f>
        <v/>
      </c>
      <c r="CJ1383" s="141" t="n">
        <f aca="false">(Inicio!$G$10-DATOS_[[#This Row],[Fecha Nacimiento]])/365.25</f>
        <v>0</v>
      </c>
      <c r="CK1383" s="141" t="n">
        <f aca="false">(Inicio!$G$10-DATOS_[[#This Row],[Fecha de Antigüedad]])/365.25</f>
        <v>0</v>
      </c>
      <c r="CL1383" s="141" t="e">
        <f aca="false">+VLOOKUP(DATOS_[[#This Row],[Clave de Contrato]],TblTiposContrato13[],3,0)</f>
        <v>#N/A</v>
      </c>
      <c r="CM1383" s="141" t="e">
        <f aca="false">+VLOOKUP(DATOS_[[#This Row],[Clave de Contrato]],TblTiposContrato13[],4,0)</f>
        <v>#N/A</v>
      </c>
      <c r="CN1383" s="141" t="str">
        <f aca="false">VLOOKUP(DATOS_[[#This Row],[Edad]],CONTRATOS!TblRngEdad,2,1)</f>
        <v>20  o menos</v>
      </c>
      <c r="CO1383" s="141" t="str">
        <f aca="false">VLOOKUP(DATOS_[[#This Row],[Antigüedad]],TblRngAntg14[],2,1)</f>
        <v>0 a 1 años</v>
      </c>
    </row>
    <row r="1384" customFormat="false" ht="13.8" hidden="false" customHeight="false" outlineLevel="0" collapsed="false">
      <c r="D1384" s="128"/>
      <c r="E1384" s="129"/>
      <c r="F1384" s="129"/>
      <c r="G1384" s="129"/>
      <c r="H1384" s="130"/>
      <c r="I1384" s="131"/>
      <c r="J1384" s="128"/>
      <c r="K1384" s="132"/>
      <c r="L1384" s="132"/>
      <c r="M1384" s="133"/>
      <c r="N1384" s="133"/>
      <c r="O1384" s="133"/>
      <c r="P1384" s="129"/>
      <c r="Z1384" s="74"/>
      <c r="AA1384" s="75"/>
      <c r="AB1384" s="75"/>
      <c r="AC1384" s="129"/>
      <c r="AD1384" s="134"/>
      <c r="AE1384" s="134"/>
      <c r="AF1384" s="134"/>
      <c r="AG1384" s="134"/>
      <c r="AH1384" s="134"/>
      <c r="AI1384" s="134"/>
      <c r="AJ1384" s="134"/>
      <c r="AK1384" s="134"/>
      <c r="AL1384" s="134"/>
      <c r="AM1384" s="134"/>
      <c r="AN1384" s="134"/>
      <c r="AO1384" s="134"/>
      <c r="AP1384" s="134"/>
      <c r="AQ1384" s="134"/>
      <c r="AR1384" s="134"/>
      <c r="AS1384" s="134"/>
      <c r="AT1384" s="134"/>
      <c r="AU1384" s="134"/>
      <c r="AV1384" s="134"/>
      <c r="AW1384" s="134"/>
      <c r="AX1384" s="134"/>
      <c r="AY1384" s="134"/>
      <c r="AZ1384" s="134"/>
      <c r="BA1384" s="134"/>
      <c r="BB1384" s="134"/>
      <c r="BC1384" s="134"/>
      <c r="BD1384" s="134"/>
      <c r="BE1384" s="134"/>
      <c r="BF1384" s="134"/>
      <c r="BG1384" s="134"/>
      <c r="BH1384" s="134"/>
      <c r="BI1384" s="134"/>
      <c r="BJ1384" s="134"/>
      <c r="BK1384" s="134"/>
      <c r="BL1384" s="134"/>
      <c r="BM1384" s="135"/>
      <c r="BN1384" s="136" t="n">
        <f aca="false">+MAX($D$3,DATOS_[[#This Row],[Fecha Inicio Sit. Contract.]])</f>
        <v>0</v>
      </c>
      <c r="BO1384" s="136" t="n">
        <f aca="false">+MIN($D$4,DATOS_[[#This Row],[Fecha Fin Sit. Contract.]])</f>
        <v>0</v>
      </c>
      <c r="BP1384" s="137" t="n">
        <f aca="false">+DATOS_[[#This Row],[% de jornada]]*IF(DATOS_[[#This Row],[% jornada reducida]]="",1,DATOS_[[#This Row],[% jornada reducida]])</f>
        <v>0</v>
      </c>
      <c r="BQ1384" s="137" t="n">
        <f aca="false">+(DATOS_[[#This Row],[F.fin.cal]]-DATOS_[[#This Row],[F.ini.cal]]+1)/($D$4-$D$3+1)</f>
        <v>1</v>
      </c>
      <c r="BR1384" s="137" t="str">
        <f aca="false">IF(OR(AND(DATOS_[[#This Row],[Fecha Fin Contrato]]&lt;$D$3,DATOS_[[#This Row],[Fecha Fin Contrato]]&lt;&gt;""),DATOS_[[#This Row],[Fecha de Contratación]]&gt;$D$4),"Fuera","Dentro")</f>
        <v>Dentro</v>
      </c>
      <c r="BS1384" s="137" t="str">
        <f aca="false" t="array" ref="BS1384:BS1384">IF(MAX(IF(DATOS_[id]=DATOS_[[#This Row],[id]],DATOS_[F.fin.cal]))=DATOS_[[#This Row],[F.fin.cal]],"Sí","NO")</f>
        <v>Sí</v>
      </c>
      <c r="BT1384" s="137" t="str">
        <f aca="false">IF(AND(DATOS_[[#This Row],[% normaliz]]&lt;&gt;1,DATOS_[[#This Row],[% anualiz]]=1),"Sí","NO")</f>
        <v>Sí</v>
      </c>
      <c r="BU1384" s="137" t="str">
        <f aca="false">IF(AND(DATOS_[[#This Row],[% normaliz]]=1,DATOS_[[#This Row],[% anualiz]]&lt;&gt;1),"Sí","NO")</f>
        <v>NO</v>
      </c>
      <c r="BV1384" s="137" t="str">
        <f aca="false">IF(AND(DATOS_[[#This Row],[% normaliz]]&lt;&gt;1,DATOS_[[#This Row],[% anualiz]]&lt;&gt;1),"Sí","NO")</f>
        <v>NO</v>
      </c>
      <c r="BW1384" s="137" t="str">
        <f aca="false">+IF(DATOS_[[#This Row],[% normaliz]]*DATOS_[[#This Row],[% anualiz]]=1,"NO","Sí")</f>
        <v>Sí</v>
      </c>
      <c r="BX1384" s="138" t="e">
        <f aca="false">(DATOS_[[#This Row],[S.BASE]]*(1/DATOS_[[#This Row],[% normaliz]])*(1/DATOS_[[#This Row],[% anualiz]]))*IF(DATOS_[[#This Row],[Check Equiparado]]="Sí",1,0)</f>
        <v>#DIV/0!</v>
      </c>
      <c r="BY1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4" s="138" t="e">
        <f aca="false">+DATOS_[[#This Row],[SALARIO BASE Eq]]+DATOS_[[#This Row],[Tot COMPL.SAL Eq]]</f>
        <v>#DIV/0!</v>
      </c>
      <c r="CA1384" s="138" t="e">
        <f aca="false" t="array" ref="CA1384:CA1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4" s="138" t="e">
        <f aca="false">+DATOS_[[#This Row],[TOTAL SALARIO Eq]]+DATOS_[[#This Row],[Tot Extrasalarial Eq]]</f>
        <v>#DIV/0!</v>
      </c>
      <c r="CC1384" s="139" t="n">
        <f aca="false">DATOS_[[#This Row],[S.BASE]]</f>
        <v>0</v>
      </c>
      <c r="CD1384" s="139" t="n">
        <f aca="false">+SUM(DATOS_[[#This Row],[Conc.Sal.01]:[Conc.Sal.30]])</f>
        <v>0</v>
      </c>
      <c r="CE1384" s="139" t="n">
        <f aca="false">+DATOS_[[#This Row],[SALARIO BASE Ef]]+DATOS_[[#This Row],[Tot COMPL.SAL Ef]]</f>
        <v>0</v>
      </c>
      <c r="CF1384" s="139" t="n">
        <f aca="false">+SUM(DATOS_[[#This Row],[C.Extra.01]:[C.Extra.05]])</f>
        <v>0</v>
      </c>
      <c r="CG1384" s="139" t="n">
        <f aca="false">+DATOS_[[#This Row],[TOTAL SALARIO Ef]]+DATOS_[[#This Row],[Tot Extrasalarial Ef]]</f>
        <v>0</v>
      </c>
      <c r="CH1384" s="140" t="n">
        <f aca="false">MIN(IF(DATOS_[[#This Row],[Fecha Fin Contrato]]="",$D$4,DATOS_[[#This Row],[Fecha Fin Contrato]]),$D$4)-MAX(DATOS_[[#This Row],[Fecha de Contratación]],$D$3)+1</f>
        <v>1</v>
      </c>
      <c r="CI1384" s="141" t="str">
        <f aca="false">IF(COUNTIFS(DATOS_[id],DATOS_[[#This Row],[id]])&gt;1,DATOS_[[#This Row],[id]],"")</f>
        <v/>
      </c>
      <c r="CJ1384" s="141" t="n">
        <f aca="false">(Inicio!$G$10-DATOS_[[#This Row],[Fecha Nacimiento]])/365.25</f>
        <v>0</v>
      </c>
      <c r="CK1384" s="141" t="n">
        <f aca="false">(Inicio!$G$10-DATOS_[[#This Row],[Fecha de Antigüedad]])/365.25</f>
        <v>0</v>
      </c>
      <c r="CL1384" s="141" t="e">
        <f aca="false">+VLOOKUP(DATOS_[[#This Row],[Clave de Contrato]],TblTiposContrato13[],3,0)</f>
        <v>#N/A</v>
      </c>
      <c r="CM1384" s="141" t="e">
        <f aca="false">+VLOOKUP(DATOS_[[#This Row],[Clave de Contrato]],TblTiposContrato13[],4,0)</f>
        <v>#N/A</v>
      </c>
      <c r="CN1384" s="141" t="str">
        <f aca="false">VLOOKUP(DATOS_[[#This Row],[Edad]],CONTRATOS!TblRngEdad,2,1)</f>
        <v>20  o menos</v>
      </c>
      <c r="CO1384" s="141" t="str">
        <f aca="false">VLOOKUP(DATOS_[[#This Row],[Antigüedad]],TblRngAntg14[],2,1)</f>
        <v>0 a 1 años</v>
      </c>
    </row>
    <row r="1385" customFormat="false" ht="13.8" hidden="false" customHeight="false" outlineLevel="0" collapsed="false">
      <c r="D1385" s="128"/>
      <c r="E1385" s="129"/>
      <c r="F1385" s="129"/>
      <c r="G1385" s="129"/>
      <c r="H1385" s="130"/>
      <c r="I1385" s="131"/>
      <c r="J1385" s="128"/>
      <c r="K1385" s="132"/>
      <c r="L1385" s="132"/>
      <c r="M1385" s="133"/>
      <c r="N1385" s="133"/>
      <c r="O1385" s="133"/>
      <c r="P1385" s="129"/>
      <c r="Z1385" s="74"/>
      <c r="AA1385" s="75"/>
      <c r="AB1385" s="75"/>
      <c r="AC1385" s="129"/>
      <c r="AD1385" s="134"/>
      <c r="AE1385" s="134"/>
      <c r="AF1385" s="134"/>
      <c r="AG1385" s="134"/>
      <c r="AH1385" s="134"/>
      <c r="AI1385" s="134"/>
      <c r="AJ1385" s="134"/>
      <c r="AK1385" s="134"/>
      <c r="AL1385" s="134"/>
      <c r="AM1385" s="134"/>
      <c r="AN1385" s="134"/>
      <c r="AO1385" s="134"/>
      <c r="AP1385" s="134"/>
      <c r="AQ1385" s="134"/>
      <c r="AR1385" s="134"/>
      <c r="AS1385" s="134"/>
      <c r="AT1385" s="134"/>
      <c r="AU1385" s="134"/>
      <c r="AV1385" s="134"/>
      <c r="AW1385" s="134"/>
      <c r="AX1385" s="134"/>
      <c r="AY1385" s="134"/>
      <c r="AZ1385" s="134"/>
      <c r="BA1385" s="134"/>
      <c r="BB1385" s="134"/>
      <c r="BC1385" s="134"/>
      <c r="BD1385" s="134"/>
      <c r="BE1385" s="134"/>
      <c r="BF1385" s="134"/>
      <c r="BG1385" s="134"/>
      <c r="BH1385" s="134"/>
      <c r="BI1385" s="134"/>
      <c r="BJ1385" s="134"/>
      <c r="BK1385" s="134"/>
      <c r="BL1385" s="134"/>
      <c r="BM1385" s="135"/>
      <c r="BN1385" s="136" t="n">
        <f aca="false">+MAX($D$3,DATOS_[[#This Row],[Fecha Inicio Sit. Contract.]])</f>
        <v>0</v>
      </c>
      <c r="BO1385" s="136" t="n">
        <f aca="false">+MIN($D$4,DATOS_[[#This Row],[Fecha Fin Sit. Contract.]])</f>
        <v>0</v>
      </c>
      <c r="BP1385" s="137" t="n">
        <f aca="false">+DATOS_[[#This Row],[% de jornada]]*IF(DATOS_[[#This Row],[% jornada reducida]]="",1,DATOS_[[#This Row],[% jornada reducida]])</f>
        <v>0</v>
      </c>
      <c r="BQ1385" s="137" t="n">
        <f aca="false">+(DATOS_[[#This Row],[F.fin.cal]]-DATOS_[[#This Row],[F.ini.cal]]+1)/($D$4-$D$3+1)</f>
        <v>1</v>
      </c>
      <c r="BR1385" s="137" t="str">
        <f aca="false">IF(OR(AND(DATOS_[[#This Row],[Fecha Fin Contrato]]&lt;$D$3,DATOS_[[#This Row],[Fecha Fin Contrato]]&lt;&gt;""),DATOS_[[#This Row],[Fecha de Contratación]]&gt;$D$4),"Fuera","Dentro")</f>
        <v>Dentro</v>
      </c>
      <c r="BS1385" s="137" t="str">
        <f aca="false" t="array" ref="BS1385:BS1385">IF(MAX(IF(DATOS_[id]=DATOS_[[#This Row],[id]],DATOS_[F.fin.cal]))=DATOS_[[#This Row],[F.fin.cal]],"Sí","NO")</f>
        <v>Sí</v>
      </c>
      <c r="BT1385" s="137" t="str">
        <f aca="false">IF(AND(DATOS_[[#This Row],[% normaliz]]&lt;&gt;1,DATOS_[[#This Row],[% anualiz]]=1),"Sí","NO")</f>
        <v>Sí</v>
      </c>
      <c r="BU1385" s="137" t="str">
        <f aca="false">IF(AND(DATOS_[[#This Row],[% normaliz]]=1,DATOS_[[#This Row],[% anualiz]]&lt;&gt;1),"Sí","NO")</f>
        <v>NO</v>
      </c>
      <c r="BV1385" s="137" t="str">
        <f aca="false">IF(AND(DATOS_[[#This Row],[% normaliz]]&lt;&gt;1,DATOS_[[#This Row],[% anualiz]]&lt;&gt;1),"Sí","NO")</f>
        <v>NO</v>
      </c>
      <c r="BW1385" s="137" t="str">
        <f aca="false">+IF(DATOS_[[#This Row],[% normaliz]]*DATOS_[[#This Row],[% anualiz]]=1,"NO","Sí")</f>
        <v>Sí</v>
      </c>
      <c r="BX1385" s="138" t="e">
        <f aca="false">(DATOS_[[#This Row],[S.BASE]]*(1/DATOS_[[#This Row],[% normaliz]])*(1/DATOS_[[#This Row],[% anualiz]]))*IF(DATOS_[[#This Row],[Check Equiparado]]="Sí",1,0)</f>
        <v>#DIV/0!</v>
      </c>
      <c r="BY1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5" s="138" t="e">
        <f aca="false">+DATOS_[[#This Row],[SALARIO BASE Eq]]+DATOS_[[#This Row],[Tot COMPL.SAL Eq]]</f>
        <v>#DIV/0!</v>
      </c>
      <c r="CA1385" s="138" t="e">
        <f aca="false" t="array" ref="CA1385:CA1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5" s="138" t="e">
        <f aca="false">+DATOS_[[#This Row],[TOTAL SALARIO Eq]]+DATOS_[[#This Row],[Tot Extrasalarial Eq]]</f>
        <v>#DIV/0!</v>
      </c>
      <c r="CC1385" s="139" t="n">
        <f aca="false">DATOS_[[#This Row],[S.BASE]]</f>
        <v>0</v>
      </c>
      <c r="CD1385" s="139" t="n">
        <f aca="false">+SUM(DATOS_[[#This Row],[Conc.Sal.01]:[Conc.Sal.30]])</f>
        <v>0</v>
      </c>
      <c r="CE1385" s="139" t="n">
        <f aca="false">+DATOS_[[#This Row],[SALARIO BASE Ef]]+DATOS_[[#This Row],[Tot COMPL.SAL Ef]]</f>
        <v>0</v>
      </c>
      <c r="CF1385" s="139" t="n">
        <f aca="false">+SUM(DATOS_[[#This Row],[C.Extra.01]:[C.Extra.05]])</f>
        <v>0</v>
      </c>
      <c r="CG1385" s="139" t="n">
        <f aca="false">+DATOS_[[#This Row],[TOTAL SALARIO Ef]]+DATOS_[[#This Row],[Tot Extrasalarial Ef]]</f>
        <v>0</v>
      </c>
      <c r="CH1385" s="140" t="n">
        <f aca="false">MIN(IF(DATOS_[[#This Row],[Fecha Fin Contrato]]="",$D$4,DATOS_[[#This Row],[Fecha Fin Contrato]]),$D$4)-MAX(DATOS_[[#This Row],[Fecha de Contratación]],$D$3)+1</f>
        <v>1</v>
      </c>
      <c r="CI1385" s="141" t="str">
        <f aca="false">IF(COUNTIFS(DATOS_[id],DATOS_[[#This Row],[id]])&gt;1,DATOS_[[#This Row],[id]],"")</f>
        <v/>
      </c>
      <c r="CJ1385" s="141" t="n">
        <f aca="false">(Inicio!$G$10-DATOS_[[#This Row],[Fecha Nacimiento]])/365.25</f>
        <v>0</v>
      </c>
      <c r="CK1385" s="141" t="n">
        <f aca="false">(Inicio!$G$10-DATOS_[[#This Row],[Fecha de Antigüedad]])/365.25</f>
        <v>0</v>
      </c>
      <c r="CL1385" s="141" t="e">
        <f aca="false">+VLOOKUP(DATOS_[[#This Row],[Clave de Contrato]],TblTiposContrato13[],3,0)</f>
        <v>#N/A</v>
      </c>
      <c r="CM1385" s="141" t="e">
        <f aca="false">+VLOOKUP(DATOS_[[#This Row],[Clave de Contrato]],TblTiposContrato13[],4,0)</f>
        <v>#N/A</v>
      </c>
      <c r="CN1385" s="141" t="str">
        <f aca="false">VLOOKUP(DATOS_[[#This Row],[Edad]],CONTRATOS!TblRngEdad,2,1)</f>
        <v>20  o menos</v>
      </c>
      <c r="CO1385" s="141" t="str">
        <f aca="false">VLOOKUP(DATOS_[[#This Row],[Antigüedad]],TblRngAntg14[],2,1)</f>
        <v>0 a 1 años</v>
      </c>
    </row>
    <row r="1386" customFormat="false" ht="13.8" hidden="false" customHeight="false" outlineLevel="0" collapsed="false">
      <c r="D1386" s="128"/>
      <c r="E1386" s="129"/>
      <c r="F1386" s="129"/>
      <c r="G1386" s="129"/>
      <c r="H1386" s="130"/>
      <c r="I1386" s="131"/>
      <c r="J1386" s="128"/>
      <c r="K1386" s="132"/>
      <c r="L1386" s="132"/>
      <c r="M1386" s="133"/>
      <c r="N1386" s="133"/>
      <c r="O1386" s="133"/>
      <c r="P1386" s="129"/>
      <c r="Z1386" s="74"/>
      <c r="AA1386" s="75"/>
      <c r="AB1386" s="75"/>
      <c r="AC1386" s="129"/>
      <c r="AD1386" s="134"/>
      <c r="AE1386" s="134"/>
      <c r="AF1386" s="134"/>
      <c r="AG1386" s="134"/>
      <c r="AH1386" s="134"/>
      <c r="AI1386" s="134"/>
      <c r="AJ1386" s="134"/>
      <c r="AK1386" s="134"/>
      <c r="AL1386" s="134"/>
      <c r="AM1386" s="134"/>
      <c r="AN1386" s="134"/>
      <c r="AO1386" s="134"/>
      <c r="AP1386" s="134"/>
      <c r="AQ1386" s="134"/>
      <c r="AR1386" s="134"/>
      <c r="AS1386" s="134"/>
      <c r="AT1386" s="134"/>
      <c r="AU1386" s="134"/>
      <c r="AV1386" s="134"/>
      <c r="AW1386" s="134"/>
      <c r="AX1386" s="134"/>
      <c r="AY1386" s="134"/>
      <c r="AZ1386" s="134"/>
      <c r="BA1386" s="134"/>
      <c r="BB1386" s="134"/>
      <c r="BC1386" s="134"/>
      <c r="BD1386" s="134"/>
      <c r="BE1386" s="134"/>
      <c r="BF1386" s="134"/>
      <c r="BG1386" s="134"/>
      <c r="BH1386" s="134"/>
      <c r="BI1386" s="134"/>
      <c r="BJ1386" s="134"/>
      <c r="BK1386" s="134"/>
      <c r="BL1386" s="134"/>
      <c r="BM1386" s="135"/>
      <c r="BN1386" s="136" t="n">
        <f aca="false">+MAX($D$3,DATOS_[[#This Row],[Fecha Inicio Sit. Contract.]])</f>
        <v>0</v>
      </c>
      <c r="BO1386" s="136" t="n">
        <f aca="false">+MIN($D$4,DATOS_[[#This Row],[Fecha Fin Sit. Contract.]])</f>
        <v>0</v>
      </c>
      <c r="BP1386" s="137" t="n">
        <f aca="false">+DATOS_[[#This Row],[% de jornada]]*IF(DATOS_[[#This Row],[% jornada reducida]]="",1,DATOS_[[#This Row],[% jornada reducida]])</f>
        <v>0</v>
      </c>
      <c r="BQ1386" s="137" t="n">
        <f aca="false">+(DATOS_[[#This Row],[F.fin.cal]]-DATOS_[[#This Row],[F.ini.cal]]+1)/($D$4-$D$3+1)</f>
        <v>1</v>
      </c>
      <c r="BR1386" s="137" t="str">
        <f aca="false">IF(OR(AND(DATOS_[[#This Row],[Fecha Fin Contrato]]&lt;$D$3,DATOS_[[#This Row],[Fecha Fin Contrato]]&lt;&gt;""),DATOS_[[#This Row],[Fecha de Contratación]]&gt;$D$4),"Fuera","Dentro")</f>
        <v>Dentro</v>
      </c>
      <c r="BS1386" s="137" t="str">
        <f aca="false" t="array" ref="BS1386:BS1386">IF(MAX(IF(DATOS_[id]=DATOS_[[#This Row],[id]],DATOS_[F.fin.cal]))=DATOS_[[#This Row],[F.fin.cal]],"Sí","NO")</f>
        <v>Sí</v>
      </c>
      <c r="BT1386" s="137" t="str">
        <f aca="false">IF(AND(DATOS_[[#This Row],[% normaliz]]&lt;&gt;1,DATOS_[[#This Row],[% anualiz]]=1),"Sí","NO")</f>
        <v>Sí</v>
      </c>
      <c r="BU1386" s="137" t="str">
        <f aca="false">IF(AND(DATOS_[[#This Row],[% normaliz]]=1,DATOS_[[#This Row],[% anualiz]]&lt;&gt;1),"Sí","NO")</f>
        <v>NO</v>
      </c>
      <c r="BV1386" s="137" t="str">
        <f aca="false">IF(AND(DATOS_[[#This Row],[% normaliz]]&lt;&gt;1,DATOS_[[#This Row],[% anualiz]]&lt;&gt;1),"Sí","NO")</f>
        <v>NO</v>
      </c>
      <c r="BW1386" s="137" t="str">
        <f aca="false">+IF(DATOS_[[#This Row],[% normaliz]]*DATOS_[[#This Row],[% anualiz]]=1,"NO","Sí")</f>
        <v>Sí</v>
      </c>
      <c r="BX1386" s="138" t="e">
        <f aca="false">(DATOS_[[#This Row],[S.BASE]]*(1/DATOS_[[#This Row],[% normaliz]])*(1/DATOS_[[#This Row],[% anualiz]]))*IF(DATOS_[[#This Row],[Check Equiparado]]="Sí",1,0)</f>
        <v>#DIV/0!</v>
      </c>
      <c r="BY1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6" s="138" t="e">
        <f aca="false">+DATOS_[[#This Row],[SALARIO BASE Eq]]+DATOS_[[#This Row],[Tot COMPL.SAL Eq]]</f>
        <v>#DIV/0!</v>
      </c>
      <c r="CA1386" s="138" t="e">
        <f aca="false" t="array" ref="CA1386:CA1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6" s="138" t="e">
        <f aca="false">+DATOS_[[#This Row],[TOTAL SALARIO Eq]]+DATOS_[[#This Row],[Tot Extrasalarial Eq]]</f>
        <v>#DIV/0!</v>
      </c>
      <c r="CC1386" s="139" t="n">
        <f aca="false">DATOS_[[#This Row],[S.BASE]]</f>
        <v>0</v>
      </c>
      <c r="CD1386" s="139" t="n">
        <f aca="false">+SUM(DATOS_[[#This Row],[Conc.Sal.01]:[Conc.Sal.30]])</f>
        <v>0</v>
      </c>
      <c r="CE1386" s="139" t="n">
        <f aca="false">+DATOS_[[#This Row],[SALARIO BASE Ef]]+DATOS_[[#This Row],[Tot COMPL.SAL Ef]]</f>
        <v>0</v>
      </c>
      <c r="CF1386" s="139" t="n">
        <f aca="false">+SUM(DATOS_[[#This Row],[C.Extra.01]:[C.Extra.05]])</f>
        <v>0</v>
      </c>
      <c r="CG1386" s="139" t="n">
        <f aca="false">+DATOS_[[#This Row],[TOTAL SALARIO Ef]]+DATOS_[[#This Row],[Tot Extrasalarial Ef]]</f>
        <v>0</v>
      </c>
      <c r="CH1386" s="140" t="n">
        <f aca="false">MIN(IF(DATOS_[[#This Row],[Fecha Fin Contrato]]="",$D$4,DATOS_[[#This Row],[Fecha Fin Contrato]]),$D$4)-MAX(DATOS_[[#This Row],[Fecha de Contratación]],$D$3)+1</f>
        <v>1</v>
      </c>
      <c r="CI1386" s="141" t="str">
        <f aca="false">IF(COUNTIFS(DATOS_[id],DATOS_[[#This Row],[id]])&gt;1,DATOS_[[#This Row],[id]],"")</f>
        <v/>
      </c>
      <c r="CJ1386" s="141" t="n">
        <f aca="false">(Inicio!$G$10-DATOS_[[#This Row],[Fecha Nacimiento]])/365.25</f>
        <v>0</v>
      </c>
      <c r="CK1386" s="141" t="n">
        <f aca="false">(Inicio!$G$10-DATOS_[[#This Row],[Fecha de Antigüedad]])/365.25</f>
        <v>0</v>
      </c>
      <c r="CL1386" s="141" t="e">
        <f aca="false">+VLOOKUP(DATOS_[[#This Row],[Clave de Contrato]],TblTiposContrato13[],3,0)</f>
        <v>#N/A</v>
      </c>
      <c r="CM1386" s="141" t="e">
        <f aca="false">+VLOOKUP(DATOS_[[#This Row],[Clave de Contrato]],TblTiposContrato13[],4,0)</f>
        <v>#N/A</v>
      </c>
      <c r="CN1386" s="141" t="str">
        <f aca="false">VLOOKUP(DATOS_[[#This Row],[Edad]],CONTRATOS!TblRngEdad,2,1)</f>
        <v>20  o menos</v>
      </c>
      <c r="CO1386" s="141" t="str">
        <f aca="false">VLOOKUP(DATOS_[[#This Row],[Antigüedad]],TblRngAntg14[],2,1)</f>
        <v>0 a 1 años</v>
      </c>
    </row>
    <row r="1387" customFormat="false" ht="13.8" hidden="false" customHeight="false" outlineLevel="0" collapsed="false">
      <c r="D1387" s="128"/>
      <c r="E1387" s="129"/>
      <c r="F1387" s="129"/>
      <c r="G1387" s="129"/>
      <c r="H1387" s="130"/>
      <c r="I1387" s="131"/>
      <c r="J1387" s="128"/>
      <c r="K1387" s="132"/>
      <c r="L1387" s="132"/>
      <c r="M1387" s="133"/>
      <c r="N1387" s="133"/>
      <c r="O1387" s="133"/>
      <c r="P1387" s="129"/>
      <c r="Z1387" s="74"/>
      <c r="AA1387" s="75"/>
      <c r="AB1387" s="75"/>
      <c r="AC1387" s="129"/>
      <c r="AD1387" s="134"/>
      <c r="AE1387" s="134"/>
      <c r="AF1387" s="134"/>
      <c r="AG1387" s="134"/>
      <c r="AH1387" s="134"/>
      <c r="AI1387" s="134"/>
      <c r="AJ1387" s="134"/>
      <c r="AK1387" s="134"/>
      <c r="AL1387" s="134"/>
      <c r="AM1387" s="134"/>
      <c r="AN1387" s="134"/>
      <c r="AO1387" s="134"/>
      <c r="AP1387" s="134"/>
      <c r="AQ1387" s="134"/>
      <c r="AR1387" s="134"/>
      <c r="AS1387" s="134"/>
      <c r="AT1387" s="134"/>
      <c r="AU1387" s="134"/>
      <c r="AV1387" s="134"/>
      <c r="AW1387" s="134"/>
      <c r="AX1387" s="134"/>
      <c r="AY1387" s="134"/>
      <c r="AZ1387" s="134"/>
      <c r="BA1387" s="134"/>
      <c r="BB1387" s="134"/>
      <c r="BC1387" s="134"/>
      <c r="BD1387" s="134"/>
      <c r="BE1387" s="134"/>
      <c r="BF1387" s="134"/>
      <c r="BG1387" s="134"/>
      <c r="BH1387" s="134"/>
      <c r="BI1387" s="134"/>
      <c r="BJ1387" s="134"/>
      <c r="BK1387" s="134"/>
      <c r="BL1387" s="134"/>
      <c r="BM1387" s="135"/>
      <c r="BN1387" s="136" t="n">
        <f aca="false">+MAX($D$3,DATOS_[[#This Row],[Fecha Inicio Sit. Contract.]])</f>
        <v>0</v>
      </c>
      <c r="BO1387" s="136" t="n">
        <f aca="false">+MIN($D$4,DATOS_[[#This Row],[Fecha Fin Sit. Contract.]])</f>
        <v>0</v>
      </c>
      <c r="BP1387" s="137" t="n">
        <f aca="false">+DATOS_[[#This Row],[% de jornada]]*IF(DATOS_[[#This Row],[% jornada reducida]]="",1,DATOS_[[#This Row],[% jornada reducida]])</f>
        <v>0</v>
      </c>
      <c r="BQ1387" s="137" t="n">
        <f aca="false">+(DATOS_[[#This Row],[F.fin.cal]]-DATOS_[[#This Row],[F.ini.cal]]+1)/($D$4-$D$3+1)</f>
        <v>1</v>
      </c>
      <c r="BR1387" s="137" t="str">
        <f aca="false">IF(OR(AND(DATOS_[[#This Row],[Fecha Fin Contrato]]&lt;$D$3,DATOS_[[#This Row],[Fecha Fin Contrato]]&lt;&gt;""),DATOS_[[#This Row],[Fecha de Contratación]]&gt;$D$4),"Fuera","Dentro")</f>
        <v>Dentro</v>
      </c>
      <c r="BS1387" s="137" t="str">
        <f aca="false" t="array" ref="BS1387:BS1387">IF(MAX(IF(DATOS_[id]=DATOS_[[#This Row],[id]],DATOS_[F.fin.cal]))=DATOS_[[#This Row],[F.fin.cal]],"Sí","NO")</f>
        <v>Sí</v>
      </c>
      <c r="BT1387" s="137" t="str">
        <f aca="false">IF(AND(DATOS_[[#This Row],[% normaliz]]&lt;&gt;1,DATOS_[[#This Row],[% anualiz]]=1),"Sí","NO")</f>
        <v>Sí</v>
      </c>
      <c r="BU1387" s="137" t="str">
        <f aca="false">IF(AND(DATOS_[[#This Row],[% normaliz]]=1,DATOS_[[#This Row],[% anualiz]]&lt;&gt;1),"Sí","NO")</f>
        <v>NO</v>
      </c>
      <c r="BV1387" s="137" t="str">
        <f aca="false">IF(AND(DATOS_[[#This Row],[% normaliz]]&lt;&gt;1,DATOS_[[#This Row],[% anualiz]]&lt;&gt;1),"Sí","NO")</f>
        <v>NO</v>
      </c>
      <c r="BW1387" s="137" t="str">
        <f aca="false">+IF(DATOS_[[#This Row],[% normaliz]]*DATOS_[[#This Row],[% anualiz]]=1,"NO","Sí")</f>
        <v>Sí</v>
      </c>
      <c r="BX1387" s="138" t="e">
        <f aca="false">(DATOS_[[#This Row],[S.BASE]]*(1/DATOS_[[#This Row],[% normaliz]])*(1/DATOS_[[#This Row],[% anualiz]]))*IF(DATOS_[[#This Row],[Check Equiparado]]="Sí",1,0)</f>
        <v>#DIV/0!</v>
      </c>
      <c r="BY1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7" s="138" t="e">
        <f aca="false">+DATOS_[[#This Row],[SALARIO BASE Eq]]+DATOS_[[#This Row],[Tot COMPL.SAL Eq]]</f>
        <v>#DIV/0!</v>
      </c>
      <c r="CA1387" s="138" t="e">
        <f aca="false" t="array" ref="CA1387:CA1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7" s="138" t="e">
        <f aca="false">+DATOS_[[#This Row],[TOTAL SALARIO Eq]]+DATOS_[[#This Row],[Tot Extrasalarial Eq]]</f>
        <v>#DIV/0!</v>
      </c>
      <c r="CC1387" s="139" t="n">
        <f aca="false">DATOS_[[#This Row],[S.BASE]]</f>
        <v>0</v>
      </c>
      <c r="CD1387" s="139" t="n">
        <f aca="false">+SUM(DATOS_[[#This Row],[Conc.Sal.01]:[Conc.Sal.30]])</f>
        <v>0</v>
      </c>
      <c r="CE1387" s="139" t="n">
        <f aca="false">+DATOS_[[#This Row],[SALARIO BASE Ef]]+DATOS_[[#This Row],[Tot COMPL.SAL Ef]]</f>
        <v>0</v>
      </c>
      <c r="CF1387" s="139" t="n">
        <f aca="false">+SUM(DATOS_[[#This Row],[C.Extra.01]:[C.Extra.05]])</f>
        <v>0</v>
      </c>
      <c r="CG1387" s="139" t="n">
        <f aca="false">+DATOS_[[#This Row],[TOTAL SALARIO Ef]]+DATOS_[[#This Row],[Tot Extrasalarial Ef]]</f>
        <v>0</v>
      </c>
      <c r="CH1387" s="140" t="n">
        <f aca="false">MIN(IF(DATOS_[[#This Row],[Fecha Fin Contrato]]="",$D$4,DATOS_[[#This Row],[Fecha Fin Contrato]]),$D$4)-MAX(DATOS_[[#This Row],[Fecha de Contratación]],$D$3)+1</f>
        <v>1</v>
      </c>
      <c r="CI1387" s="141" t="str">
        <f aca="false">IF(COUNTIFS(DATOS_[id],DATOS_[[#This Row],[id]])&gt;1,DATOS_[[#This Row],[id]],"")</f>
        <v/>
      </c>
      <c r="CJ1387" s="141" t="n">
        <f aca="false">(Inicio!$G$10-DATOS_[[#This Row],[Fecha Nacimiento]])/365.25</f>
        <v>0</v>
      </c>
      <c r="CK1387" s="141" t="n">
        <f aca="false">(Inicio!$G$10-DATOS_[[#This Row],[Fecha de Antigüedad]])/365.25</f>
        <v>0</v>
      </c>
      <c r="CL1387" s="141" t="e">
        <f aca="false">+VLOOKUP(DATOS_[[#This Row],[Clave de Contrato]],TblTiposContrato13[],3,0)</f>
        <v>#N/A</v>
      </c>
      <c r="CM1387" s="141" t="e">
        <f aca="false">+VLOOKUP(DATOS_[[#This Row],[Clave de Contrato]],TblTiposContrato13[],4,0)</f>
        <v>#N/A</v>
      </c>
      <c r="CN1387" s="141" t="str">
        <f aca="false">VLOOKUP(DATOS_[[#This Row],[Edad]],CONTRATOS!TblRngEdad,2,1)</f>
        <v>20  o menos</v>
      </c>
      <c r="CO1387" s="141" t="str">
        <f aca="false">VLOOKUP(DATOS_[[#This Row],[Antigüedad]],TblRngAntg14[],2,1)</f>
        <v>0 a 1 años</v>
      </c>
    </row>
    <row r="1388" customFormat="false" ht="13.8" hidden="false" customHeight="false" outlineLevel="0" collapsed="false">
      <c r="D1388" s="128"/>
      <c r="E1388" s="129"/>
      <c r="F1388" s="129"/>
      <c r="G1388" s="129"/>
      <c r="H1388" s="130"/>
      <c r="I1388" s="131"/>
      <c r="J1388" s="128"/>
      <c r="K1388" s="132"/>
      <c r="L1388" s="132"/>
      <c r="M1388" s="133"/>
      <c r="N1388" s="133"/>
      <c r="O1388" s="133"/>
      <c r="P1388" s="129"/>
      <c r="Z1388" s="74"/>
      <c r="AA1388" s="75"/>
      <c r="AB1388" s="75"/>
      <c r="AC1388" s="129"/>
      <c r="AD1388" s="134"/>
      <c r="AE1388" s="134"/>
      <c r="AF1388" s="134"/>
      <c r="AG1388" s="134"/>
      <c r="AH1388" s="134"/>
      <c r="AI1388" s="134"/>
      <c r="AJ1388" s="134"/>
      <c r="AK1388" s="134"/>
      <c r="AL1388" s="134"/>
      <c r="AM1388" s="134"/>
      <c r="AN1388" s="134"/>
      <c r="AO1388" s="134"/>
      <c r="AP1388" s="134"/>
      <c r="AQ1388" s="134"/>
      <c r="AR1388" s="134"/>
      <c r="AS1388" s="134"/>
      <c r="AT1388" s="134"/>
      <c r="AU1388" s="134"/>
      <c r="AV1388" s="134"/>
      <c r="AW1388" s="134"/>
      <c r="AX1388" s="134"/>
      <c r="AY1388" s="134"/>
      <c r="AZ1388" s="134"/>
      <c r="BA1388" s="134"/>
      <c r="BB1388" s="134"/>
      <c r="BC1388" s="134"/>
      <c r="BD1388" s="134"/>
      <c r="BE1388" s="134"/>
      <c r="BF1388" s="134"/>
      <c r="BG1388" s="134"/>
      <c r="BH1388" s="134"/>
      <c r="BI1388" s="134"/>
      <c r="BJ1388" s="134"/>
      <c r="BK1388" s="134"/>
      <c r="BL1388" s="134"/>
      <c r="BM1388" s="135"/>
      <c r="BN1388" s="136" t="n">
        <f aca="false">+MAX($D$3,DATOS_[[#This Row],[Fecha Inicio Sit. Contract.]])</f>
        <v>0</v>
      </c>
      <c r="BO1388" s="136" t="n">
        <f aca="false">+MIN($D$4,DATOS_[[#This Row],[Fecha Fin Sit. Contract.]])</f>
        <v>0</v>
      </c>
      <c r="BP1388" s="137" t="n">
        <f aca="false">+DATOS_[[#This Row],[% de jornada]]*IF(DATOS_[[#This Row],[% jornada reducida]]="",1,DATOS_[[#This Row],[% jornada reducida]])</f>
        <v>0</v>
      </c>
      <c r="BQ1388" s="137" t="n">
        <f aca="false">+(DATOS_[[#This Row],[F.fin.cal]]-DATOS_[[#This Row],[F.ini.cal]]+1)/($D$4-$D$3+1)</f>
        <v>1</v>
      </c>
      <c r="BR1388" s="137" t="str">
        <f aca="false">IF(OR(AND(DATOS_[[#This Row],[Fecha Fin Contrato]]&lt;$D$3,DATOS_[[#This Row],[Fecha Fin Contrato]]&lt;&gt;""),DATOS_[[#This Row],[Fecha de Contratación]]&gt;$D$4),"Fuera","Dentro")</f>
        <v>Dentro</v>
      </c>
      <c r="BS1388" s="137" t="str">
        <f aca="false" t="array" ref="BS1388:BS1388">IF(MAX(IF(DATOS_[id]=DATOS_[[#This Row],[id]],DATOS_[F.fin.cal]))=DATOS_[[#This Row],[F.fin.cal]],"Sí","NO")</f>
        <v>Sí</v>
      </c>
      <c r="BT1388" s="137" t="str">
        <f aca="false">IF(AND(DATOS_[[#This Row],[% normaliz]]&lt;&gt;1,DATOS_[[#This Row],[% anualiz]]=1),"Sí","NO")</f>
        <v>Sí</v>
      </c>
      <c r="BU1388" s="137" t="str">
        <f aca="false">IF(AND(DATOS_[[#This Row],[% normaliz]]=1,DATOS_[[#This Row],[% anualiz]]&lt;&gt;1),"Sí","NO")</f>
        <v>NO</v>
      </c>
      <c r="BV1388" s="137" t="str">
        <f aca="false">IF(AND(DATOS_[[#This Row],[% normaliz]]&lt;&gt;1,DATOS_[[#This Row],[% anualiz]]&lt;&gt;1),"Sí","NO")</f>
        <v>NO</v>
      </c>
      <c r="BW1388" s="137" t="str">
        <f aca="false">+IF(DATOS_[[#This Row],[% normaliz]]*DATOS_[[#This Row],[% anualiz]]=1,"NO","Sí")</f>
        <v>Sí</v>
      </c>
      <c r="BX1388" s="138" t="e">
        <f aca="false">(DATOS_[[#This Row],[S.BASE]]*(1/DATOS_[[#This Row],[% normaliz]])*(1/DATOS_[[#This Row],[% anualiz]]))*IF(DATOS_[[#This Row],[Check Equiparado]]="Sí",1,0)</f>
        <v>#DIV/0!</v>
      </c>
      <c r="BY1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8" s="138" t="e">
        <f aca="false">+DATOS_[[#This Row],[SALARIO BASE Eq]]+DATOS_[[#This Row],[Tot COMPL.SAL Eq]]</f>
        <v>#DIV/0!</v>
      </c>
      <c r="CA1388" s="138" t="e">
        <f aca="false" t="array" ref="CA1388:CA1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8" s="138" t="e">
        <f aca="false">+DATOS_[[#This Row],[TOTAL SALARIO Eq]]+DATOS_[[#This Row],[Tot Extrasalarial Eq]]</f>
        <v>#DIV/0!</v>
      </c>
      <c r="CC1388" s="139" t="n">
        <f aca="false">DATOS_[[#This Row],[S.BASE]]</f>
        <v>0</v>
      </c>
      <c r="CD1388" s="139" t="n">
        <f aca="false">+SUM(DATOS_[[#This Row],[Conc.Sal.01]:[Conc.Sal.30]])</f>
        <v>0</v>
      </c>
      <c r="CE1388" s="139" t="n">
        <f aca="false">+DATOS_[[#This Row],[SALARIO BASE Ef]]+DATOS_[[#This Row],[Tot COMPL.SAL Ef]]</f>
        <v>0</v>
      </c>
      <c r="CF1388" s="139" t="n">
        <f aca="false">+SUM(DATOS_[[#This Row],[C.Extra.01]:[C.Extra.05]])</f>
        <v>0</v>
      </c>
      <c r="CG1388" s="139" t="n">
        <f aca="false">+DATOS_[[#This Row],[TOTAL SALARIO Ef]]+DATOS_[[#This Row],[Tot Extrasalarial Ef]]</f>
        <v>0</v>
      </c>
      <c r="CH1388" s="140" t="n">
        <f aca="false">MIN(IF(DATOS_[[#This Row],[Fecha Fin Contrato]]="",$D$4,DATOS_[[#This Row],[Fecha Fin Contrato]]),$D$4)-MAX(DATOS_[[#This Row],[Fecha de Contratación]],$D$3)+1</f>
        <v>1</v>
      </c>
      <c r="CI1388" s="141" t="str">
        <f aca="false">IF(COUNTIFS(DATOS_[id],DATOS_[[#This Row],[id]])&gt;1,DATOS_[[#This Row],[id]],"")</f>
        <v/>
      </c>
      <c r="CJ1388" s="141" t="n">
        <f aca="false">(Inicio!$G$10-DATOS_[[#This Row],[Fecha Nacimiento]])/365.25</f>
        <v>0</v>
      </c>
      <c r="CK1388" s="141" t="n">
        <f aca="false">(Inicio!$G$10-DATOS_[[#This Row],[Fecha de Antigüedad]])/365.25</f>
        <v>0</v>
      </c>
      <c r="CL1388" s="141" t="e">
        <f aca="false">+VLOOKUP(DATOS_[[#This Row],[Clave de Contrato]],TblTiposContrato13[],3,0)</f>
        <v>#N/A</v>
      </c>
      <c r="CM1388" s="141" t="e">
        <f aca="false">+VLOOKUP(DATOS_[[#This Row],[Clave de Contrato]],TblTiposContrato13[],4,0)</f>
        <v>#N/A</v>
      </c>
      <c r="CN1388" s="141" t="str">
        <f aca="false">VLOOKUP(DATOS_[[#This Row],[Edad]],CONTRATOS!TblRngEdad,2,1)</f>
        <v>20  o menos</v>
      </c>
      <c r="CO1388" s="141" t="str">
        <f aca="false">VLOOKUP(DATOS_[[#This Row],[Antigüedad]],TblRngAntg14[],2,1)</f>
        <v>0 a 1 años</v>
      </c>
    </row>
    <row r="1389" customFormat="false" ht="13.8" hidden="false" customHeight="false" outlineLevel="0" collapsed="false">
      <c r="D1389" s="128"/>
      <c r="E1389" s="129"/>
      <c r="F1389" s="129"/>
      <c r="G1389" s="129"/>
      <c r="H1389" s="130"/>
      <c r="I1389" s="131"/>
      <c r="J1389" s="128"/>
      <c r="K1389" s="132"/>
      <c r="L1389" s="132"/>
      <c r="M1389" s="133"/>
      <c r="N1389" s="133"/>
      <c r="O1389" s="133"/>
      <c r="P1389" s="129"/>
      <c r="Z1389" s="74"/>
      <c r="AA1389" s="75"/>
      <c r="AB1389" s="75"/>
      <c r="AC1389" s="129"/>
      <c r="AD1389" s="134"/>
      <c r="AE1389" s="134"/>
      <c r="AF1389" s="134"/>
      <c r="AG1389" s="134"/>
      <c r="AH1389" s="134"/>
      <c r="AI1389" s="134"/>
      <c r="AJ1389" s="134"/>
      <c r="AK1389" s="134"/>
      <c r="AL1389" s="134"/>
      <c r="AM1389" s="134"/>
      <c r="AN1389" s="134"/>
      <c r="AO1389" s="134"/>
      <c r="AP1389" s="134"/>
      <c r="AQ1389" s="134"/>
      <c r="AR1389" s="134"/>
      <c r="AS1389" s="134"/>
      <c r="AT1389" s="134"/>
      <c r="AU1389" s="134"/>
      <c r="AV1389" s="134"/>
      <c r="AW1389" s="134"/>
      <c r="AX1389" s="134"/>
      <c r="AY1389" s="134"/>
      <c r="AZ1389" s="134"/>
      <c r="BA1389" s="134"/>
      <c r="BB1389" s="134"/>
      <c r="BC1389" s="134"/>
      <c r="BD1389" s="134"/>
      <c r="BE1389" s="134"/>
      <c r="BF1389" s="134"/>
      <c r="BG1389" s="134"/>
      <c r="BH1389" s="134"/>
      <c r="BI1389" s="134"/>
      <c r="BJ1389" s="134"/>
      <c r="BK1389" s="134"/>
      <c r="BL1389" s="134"/>
      <c r="BM1389" s="135"/>
      <c r="BN1389" s="136" t="n">
        <f aca="false">+MAX($D$3,DATOS_[[#This Row],[Fecha Inicio Sit. Contract.]])</f>
        <v>0</v>
      </c>
      <c r="BO1389" s="136" t="n">
        <f aca="false">+MIN($D$4,DATOS_[[#This Row],[Fecha Fin Sit. Contract.]])</f>
        <v>0</v>
      </c>
      <c r="BP1389" s="137" t="n">
        <f aca="false">+DATOS_[[#This Row],[% de jornada]]*IF(DATOS_[[#This Row],[% jornada reducida]]="",1,DATOS_[[#This Row],[% jornada reducida]])</f>
        <v>0</v>
      </c>
      <c r="BQ1389" s="137" t="n">
        <f aca="false">+(DATOS_[[#This Row],[F.fin.cal]]-DATOS_[[#This Row],[F.ini.cal]]+1)/($D$4-$D$3+1)</f>
        <v>1</v>
      </c>
      <c r="BR1389" s="137" t="str">
        <f aca="false">IF(OR(AND(DATOS_[[#This Row],[Fecha Fin Contrato]]&lt;$D$3,DATOS_[[#This Row],[Fecha Fin Contrato]]&lt;&gt;""),DATOS_[[#This Row],[Fecha de Contratación]]&gt;$D$4),"Fuera","Dentro")</f>
        <v>Dentro</v>
      </c>
      <c r="BS1389" s="137" t="str">
        <f aca="false" t="array" ref="BS1389:BS1389">IF(MAX(IF(DATOS_[id]=DATOS_[[#This Row],[id]],DATOS_[F.fin.cal]))=DATOS_[[#This Row],[F.fin.cal]],"Sí","NO")</f>
        <v>Sí</v>
      </c>
      <c r="BT1389" s="137" t="str">
        <f aca="false">IF(AND(DATOS_[[#This Row],[% normaliz]]&lt;&gt;1,DATOS_[[#This Row],[% anualiz]]=1),"Sí","NO")</f>
        <v>Sí</v>
      </c>
      <c r="BU1389" s="137" t="str">
        <f aca="false">IF(AND(DATOS_[[#This Row],[% normaliz]]=1,DATOS_[[#This Row],[% anualiz]]&lt;&gt;1),"Sí","NO")</f>
        <v>NO</v>
      </c>
      <c r="BV1389" s="137" t="str">
        <f aca="false">IF(AND(DATOS_[[#This Row],[% normaliz]]&lt;&gt;1,DATOS_[[#This Row],[% anualiz]]&lt;&gt;1),"Sí","NO")</f>
        <v>NO</v>
      </c>
      <c r="BW1389" s="137" t="str">
        <f aca="false">+IF(DATOS_[[#This Row],[% normaliz]]*DATOS_[[#This Row],[% anualiz]]=1,"NO","Sí")</f>
        <v>Sí</v>
      </c>
      <c r="BX1389" s="138" t="e">
        <f aca="false">(DATOS_[[#This Row],[S.BASE]]*(1/DATOS_[[#This Row],[% normaliz]])*(1/DATOS_[[#This Row],[% anualiz]]))*IF(DATOS_[[#This Row],[Check Equiparado]]="Sí",1,0)</f>
        <v>#DIV/0!</v>
      </c>
      <c r="BY1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9" s="138" t="e">
        <f aca="false">+DATOS_[[#This Row],[SALARIO BASE Eq]]+DATOS_[[#This Row],[Tot COMPL.SAL Eq]]</f>
        <v>#DIV/0!</v>
      </c>
      <c r="CA1389" s="138" t="e">
        <f aca="false" t="array" ref="CA1389:CA1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9" s="138" t="e">
        <f aca="false">+DATOS_[[#This Row],[TOTAL SALARIO Eq]]+DATOS_[[#This Row],[Tot Extrasalarial Eq]]</f>
        <v>#DIV/0!</v>
      </c>
      <c r="CC1389" s="139" t="n">
        <f aca="false">DATOS_[[#This Row],[S.BASE]]</f>
        <v>0</v>
      </c>
      <c r="CD1389" s="139" t="n">
        <f aca="false">+SUM(DATOS_[[#This Row],[Conc.Sal.01]:[Conc.Sal.30]])</f>
        <v>0</v>
      </c>
      <c r="CE1389" s="139" t="n">
        <f aca="false">+DATOS_[[#This Row],[SALARIO BASE Ef]]+DATOS_[[#This Row],[Tot COMPL.SAL Ef]]</f>
        <v>0</v>
      </c>
      <c r="CF1389" s="139" t="n">
        <f aca="false">+SUM(DATOS_[[#This Row],[C.Extra.01]:[C.Extra.05]])</f>
        <v>0</v>
      </c>
      <c r="CG1389" s="139" t="n">
        <f aca="false">+DATOS_[[#This Row],[TOTAL SALARIO Ef]]+DATOS_[[#This Row],[Tot Extrasalarial Ef]]</f>
        <v>0</v>
      </c>
      <c r="CH1389" s="140" t="n">
        <f aca="false">MIN(IF(DATOS_[[#This Row],[Fecha Fin Contrato]]="",$D$4,DATOS_[[#This Row],[Fecha Fin Contrato]]),$D$4)-MAX(DATOS_[[#This Row],[Fecha de Contratación]],$D$3)+1</f>
        <v>1</v>
      </c>
      <c r="CI1389" s="141" t="str">
        <f aca="false">IF(COUNTIFS(DATOS_[id],DATOS_[[#This Row],[id]])&gt;1,DATOS_[[#This Row],[id]],"")</f>
        <v/>
      </c>
      <c r="CJ1389" s="141" t="n">
        <f aca="false">(Inicio!$G$10-DATOS_[[#This Row],[Fecha Nacimiento]])/365.25</f>
        <v>0</v>
      </c>
      <c r="CK1389" s="141" t="n">
        <f aca="false">(Inicio!$G$10-DATOS_[[#This Row],[Fecha de Antigüedad]])/365.25</f>
        <v>0</v>
      </c>
      <c r="CL1389" s="141" t="e">
        <f aca="false">+VLOOKUP(DATOS_[[#This Row],[Clave de Contrato]],TblTiposContrato13[],3,0)</f>
        <v>#N/A</v>
      </c>
      <c r="CM1389" s="141" t="e">
        <f aca="false">+VLOOKUP(DATOS_[[#This Row],[Clave de Contrato]],TblTiposContrato13[],4,0)</f>
        <v>#N/A</v>
      </c>
      <c r="CN1389" s="141" t="str">
        <f aca="false">VLOOKUP(DATOS_[[#This Row],[Edad]],CONTRATOS!TblRngEdad,2,1)</f>
        <v>20  o menos</v>
      </c>
      <c r="CO1389" s="141" t="str">
        <f aca="false">VLOOKUP(DATOS_[[#This Row],[Antigüedad]],TblRngAntg14[],2,1)</f>
        <v>0 a 1 años</v>
      </c>
    </row>
    <row r="1390" customFormat="false" ht="13.8" hidden="false" customHeight="false" outlineLevel="0" collapsed="false">
      <c r="D1390" s="128"/>
      <c r="E1390" s="129"/>
      <c r="F1390" s="129"/>
      <c r="G1390" s="129"/>
      <c r="H1390" s="130"/>
      <c r="I1390" s="131"/>
      <c r="J1390" s="128"/>
      <c r="K1390" s="132"/>
      <c r="L1390" s="132"/>
      <c r="M1390" s="133"/>
      <c r="N1390" s="133"/>
      <c r="O1390" s="133"/>
      <c r="P1390" s="129"/>
      <c r="Z1390" s="74"/>
      <c r="AA1390" s="75"/>
      <c r="AB1390" s="75"/>
      <c r="AC1390" s="129"/>
      <c r="AD1390" s="134"/>
      <c r="AE1390" s="134"/>
      <c r="AF1390" s="134"/>
      <c r="AG1390" s="134"/>
      <c r="AH1390" s="134"/>
      <c r="AI1390" s="134"/>
      <c r="AJ1390" s="134"/>
      <c r="AK1390" s="134"/>
      <c r="AL1390" s="134"/>
      <c r="AM1390" s="134"/>
      <c r="AN1390" s="134"/>
      <c r="AO1390" s="134"/>
      <c r="AP1390" s="134"/>
      <c r="AQ1390" s="134"/>
      <c r="AR1390" s="134"/>
      <c r="AS1390" s="134"/>
      <c r="AT1390" s="134"/>
      <c r="AU1390" s="134"/>
      <c r="AV1390" s="134"/>
      <c r="AW1390" s="134"/>
      <c r="AX1390" s="134"/>
      <c r="AY1390" s="134"/>
      <c r="AZ1390" s="134"/>
      <c r="BA1390" s="134"/>
      <c r="BB1390" s="134"/>
      <c r="BC1390" s="134"/>
      <c r="BD1390" s="134"/>
      <c r="BE1390" s="134"/>
      <c r="BF1390" s="134"/>
      <c r="BG1390" s="134"/>
      <c r="BH1390" s="134"/>
      <c r="BI1390" s="134"/>
      <c r="BJ1390" s="134"/>
      <c r="BK1390" s="134"/>
      <c r="BL1390" s="134"/>
      <c r="BM1390" s="135"/>
      <c r="BN1390" s="136" t="n">
        <f aca="false">+MAX($D$3,DATOS_[[#This Row],[Fecha Inicio Sit. Contract.]])</f>
        <v>0</v>
      </c>
      <c r="BO1390" s="136" t="n">
        <f aca="false">+MIN($D$4,DATOS_[[#This Row],[Fecha Fin Sit. Contract.]])</f>
        <v>0</v>
      </c>
      <c r="BP1390" s="137" t="n">
        <f aca="false">+DATOS_[[#This Row],[% de jornada]]*IF(DATOS_[[#This Row],[% jornada reducida]]="",1,DATOS_[[#This Row],[% jornada reducida]])</f>
        <v>0</v>
      </c>
      <c r="BQ1390" s="137" t="n">
        <f aca="false">+(DATOS_[[#This Row],[F.fin.cal]]-DATOS_[[#This Row],[F.ini.cal]]+1)/($D$4-$D$3+1)</f>
        <v>1</v>
      </c>
      <c r="BR1390" s="137" t="str">
        <f aca="false">IF(OR(AND(DATOS_[[#This Row],[Fecha Fin Contrato]]&lt;$D$3,DATOS_[[#This Row],[Fecha Fin Contrato]]&lt;&gt;""),DATOS_[[#This Row],[Fecha de Contratación]]&gt;$D$4),"Fuera","Dentro")</f>
        <v>Dentro</v>
      </c>
      <c r="BS1390" s="137" t="str">
        <f aca="false" t="array" ref="BS1390:BS1390">IF(MAX(IF(DATOS_[id]=DATOS_[[#This Row],[id]],DATOS_[F.fin.cal]))=DATOS_[[#This Row],[F.fin.cal]],"Sí","NO")</f>
        <v>Sí</v>
      </c>
      <c r="BT1390" s="137" t="str">
        <f aca="false">IF(AND(DATOS_[[#This Row],[% normaliz]]&lt;&gt;1,DATOS_[[#This Row],[% anualiz]]=1),"Sí","NO")</f>
        <v>Sí</v>
      </c>
      <c r="BU1390" s="137" t="str">
        <f aca="false">IF(AND(DATOS_[[#This Row],[% normaliz]]=1,DATOS_[[#This Row],[% anualiz]]&lt;&gt;1),"Sí","NO")</f>
        <v>NO</v>
      </c>
      <c r="BV1390" s="137" t="str">
        <f aca="false">IF(AND(DATOS_[[#This Row],[% normaliz]]&lt;&gt;1,DATOS_[[#This Row],[% anualiz]]&lt;&gt;1),"Sí","NO")</f>
        <v>NO</v>
      </c>
      <c r="BW1390" s="137" t="str">
        <f aca="false">+IF(DATOS_[[#This Row],[% normaliz]]*DATOS_[[#This Row],[% anualiz]]=1,"NO","Sí")</f>
        <v>Sí</v>
      </c>
      <c r="BX1390" s="138" t="e">
        <f aca="false">(DATOS_[[#This Row],[S.BASE]]*(1/DATOS_[[#This Row],[% normaliz]])*(1/DATOS_[[#This Row],[% anualiz]]))*IF(DATOS_[[#This Row],[Check Equiparado]]="Sí",1,0)</f>
        <v>#DIV/0!</v>
      </c>
      <c r="BY1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0" s="138" t="e">
        <f aca="false">+DATOS_[[#This Row],[SALARIO BASE Eq]]+DATOS_[[#This Row],[Tot COMPL.SAL Eq]]</f>
        <v>#DIV/0!</v>
      </c>
      <c r="CA1390" s="138" t="e">
        <f aca="false" t="array" ref="CA1390:CA1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0" s="138" t="e">
        <f aca="false">+DATOS_[[#This Row],[TOTAL SALARIO Eq]]+DATOS_[[#This Row],[Tot Extrasalarial Eq]]</f>
        <v>#DIV/0!</v>
      </c>
      <c r="CC1390" s="139" t="n">
        <f aca="false">DATOS_[[#This Row],[S.BASE]]</f>
        <v>0</v>
      </c>
      <c r="CD1390" s="139" t="n">
        <f aca="false">+SUM(DATOS_[[#This Row],[Conc.Sal.01]:[Conc.Sal.30]])</f>
        <v>0</v>
      </c>
      <c r="CE1390" s="139" t="n">
        <f aca="false">+DATOS_[[#This Row],[SALARIO BASE Ef]]+DATOS_[[#This Row],[Tot COMPL.SAL Ef]]</f>
        <v>0</v>
      </c>
      <c r="CF1390" s="139" t="n">
        <f aca="false">+SUM(DATOS_[[#This Row],[C.Extra.01]:[C.Extra.05]])</f>
        <v>0</v>
      </c>
      <c r="CG1390" s="139" t="n">
        <f aca="false">+DATOS_[[#This Row],[TOTAL SALARIO Ef]]+DATOS_[[#This Row],[Tot Extrasalarial Ef]]</f>
        <v>0</v>
      </c>
      <c r="CH1390" s="140" t="n">
        <f aca="false">MIN(IF(DATOS_[[#This Row],[Fecha Fin Contrato]]="",$D$4,DATOS_[[#This Row],[Fecha Fin Contrato]]),$D$4)-MAX(DATOS_[[#This Row],[Fecha de Contratación]],$D$3)+1</f>
        <v>1</v>
      </c>
      <c r="CI1390" s="141" t="str">
        <f aca="false">IF(COUNTIFS(DATOS_[id],DATOS_[[#This Row],[id]])&gt;1,DATOS_[[#This Row],[id]],"")</f>
        <v/>
      </c>
      <c r="CJ1390" s="141" t="n">
        <f aca="false">(Inicio!$G$10-DATOS_[[#This Row],[Fecha Nacimiento]])/365.25</f>
        <v>0</v>
      </c>
      <c r="CK1390" s="141" t="n">
        <f aca="false">(Inicio!$G$10-DATOS_[[#This Row],[Fecha de Antigüedad]])/365.25</f>
        <v>0</v>
      </c>
      <c r="CL1390" s="141" t="e">
        <f aca="false">+VLOOKUP(DATOS_[[#This Row],[Clave de Contrato]],TblTiposContrato13[],3,0)</f>
        <v>#N/A</v>
      </c>
      <c r="CM1390" s="141" t="e">
        <f aca="false">+VLOOKUP(DATOS_[[#This Row],[Clave de Contrato]],TblTiposContrato13[],4,0)</f>
        <v>#N/A</v>
      </c>
      <c r="CN1390" s="141" t="str">
        <f aca="false">VLOOKUP(DATOS_[[#This Row],[Edad]],CONTRATOS!TblRngEdad,2,1)</f>
        <v>20  o menos</v>
      </c>
      <c r="CO1390" s="141" t="str">
        <f aca="false">VLOOKUP(DATOS_[[#This Row],[Antigüedad]],TblRngAntg14[],2,1)</f>
        <v>0 a 1 años</v>
      </c>
    </row>
    <row r="1391" customFormat="false" ht="13.8" hidden="false" customHeight="false" outlineLevel="0" collapsed="false">
      <c r="D1391" s="128"/>
      <c r="E1391" s="129"/>
      <c r="F1391" s="129"/>
      <c r="G1391" s="129"/>
      <c r="H1391" s="130"/>
      <c r="I1391" s="131"/>
      <c r="J1391" s="128"/>
      <c r="K1391" s="132"/>
      <c r="L1391" s="132"/>
      <c r="M1391" s="133"/>
      <c r="N1391" s="133"/>
      <c r="O1391" s="133"/>
      <c r="P1391" s="129"/>
      <c r="Z1391" s="74"/>
      <c r="AA1391" s="75"/>
      <c r="AB1391" s="75"/>
      <c r="AC1391" s="129"/>
      <c r="AD1391" s="134"/>
      <c r="AE1391" s="134"/>
      <c r="AF1391" s="134"/>
      <c r="AG1391" s="134"/>
      <c r="AH1391" s="134"/>
      <c r="AI1391" s="134"/>
      <c r="AJ1391" s="134"/>
      <c r="AK1391" s="134"/>
      <c r="AL1391" s="134"/>
      <c r="AM1391" s="134"/>
      <c r="AN1391" s="134"/>
      <c r="AO1391" s="134"/>
      <c r="AP1391" s="134"/>
      <c r="AQ1391" s="134"/>
      <c r="AR1391" s="134"/>
      <c r="AS1391" s="134"/>
      <c r="AT1391" s="134"/>
      <c r="AU1391" s="134"/>
      <c r="AV1391" s="134"/>
      <c r="AW1391" s="134"/>
      <c r="AX1391" s="134"/>
      <c r="AY1391" s="134"/>
      <c r="AZ1391" s="134"/>
      <c r="BA1391" s="134"/>
      <c r="BB1391" s="134"/>
      <c r="BC1391" s="134"/>
      <c r="BD1391" s="134"/>
      <c r="BE1391" s="134"/>
      <c r="BF1391" s="134"/>
      <c r="BG1391" s="134"/>
      <c r="BH1391" s="134"/>
      <c r="BI1391" s="134"/>
      <c r="BJ1391" s="134"/>
      <c r="BK1391" s="134"/>
      <c r="BL1391" s="134"/>
      <c r="BM1391" s="135"/>
      <c r="BN1391" s="136" t="n">
        <f aca="false">+MAX($D$3,DATOS_[[#This Row],[Fecha Inicio Sit. Contract.]])</f>
        <v>0</v>
      </c>
      <c r="BO1391" s="136" t="n">
        <f aca="false">+MIN($D$4,DATOS_[[#This Row],[Fecha Fin Sit. Contract.]])</f>
        <v>0</v>
      </c>
      <c r="BP1391" s="137" t="n">
        <f aca="false">+DATOS_[[#This Row],[% de jornada]]*IF(DATOS_[[#This Row],[% jornada reducida]]="",1,DATOS_[[#This Row],[% jornada reducida]])</f>
        <v>0</v>
      </c>
      <c r="BQ1391" s="137" t="n">
        <f aca="false">+(DATOS_[[#This Row],[F.fin.cal]]-DATOS_[[#This Row],[F.ini.cal]]+1)/($D$4-$D$3+1)</f>
        <v>1</v>
      </c>
      <c r="BR1391" s="137" t="str">
        <f aca="false">IF(OR(AND(DATOS_[[#This Row],[Fecha Fin Contrato]]&lt;$D$3,DATOS_[[#This Row],[Fecha Fin Contrato]]&lt;&gt;""),DATOS_[[#This Row],[Fecha de Contratación]]&gt;$D$4),"Fuera","Dentro")</f>
        <v>Dentro</v>
      </c>
      <c r="BS1391" s="137" t="str">
        <f aca="false" t="array" ref="BS1391:BS1391">IF(MAX(IF(DATOS_[id]=DATOS_[[#This Row],[id]],DATOS_[F.fin.cal]))=DATOS_[[#This Row],[F.fin.cal]],"Sí","NO")</f>
        <v>Sí</v>
      </c>
      <c r="BT1391" s="137" t="str">
        <f aca="false">IF(AND(DATOS_[[#This Row],[% normaliz]]&lt;&gt;1,DATOS_[[#This Row],[% anualiz]]=1),"Sí","NO")</f>
        <v>Sí</v>
      </c>
      <c r="BU1391" s="137" t="str">
        <f aca="false">IF(AND(DATOS_[[#This Row],[% normaliz]]=1,DATOS_[[#This Row],[% anualiz]]&lt;&gt;1),"Sí","NO")</f>
        <v>NO</v>
      </c>
      <c r="BV1391" s="137" t="str">
        <f aca="false">IF(AND(DATOS_[[#This Row],[% normaliz]]&lt;&gt;1,DATOS_[[#This Row],[% anualiz]]&lt;&gt;1),"Sí","NO")</f>
        <v>NO</v>
      </c>
      <c r="BW1391" s="137" t="str">
        <f aca="false">+IF(DATOS_[[#This Row],[% normaliz]]*DATOS_[[#This Row],[% anualiz]]=1,"NO","Sí")</f>
        <v>Sí</v>
      </c>
      <c r="BX1391" s="138" t="e">
        <f aca="false">(DATOS_[[#This Row],[S.BASE]]*(1/DATOS_[[#This Row],[% normaliz]])*(1/DATOS_[[#This Row],[% anualiz]]))*IF(DATOS_[[#This Row],[Check Equiparado]]="Sí",1,0)</f>
        <v>#DIV/0!</v>
      </c>
      <c r="BY1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1" s="138" t="e">
        <f aca="false">+DATOS_[[#This Row],[SALARIO BASE Eq]]+DATOS_[[#This Row],[Tot COMPL.SAL Eq]]</f>
        <v>#DIV/0!</v>
      </c>
      <c r="CA1391" s="138" t="e">
        <f aca="false" t="array" ref="CA1391:CA1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1" s="138" t="e">
        <f aca="false">+DATOS_[[#This Row],[TOTAL SALARIO Eq]]+DATOS_[[#This Row],[Tot Extrasalarial Eq]]</f>
        <v>#DIV/0!</v>
      </c>
      <c r="CC1391" s="139" t="n">
        <f aca="false">DATOS_[[#This Row],[S.BASE]]</f>
        <v>0</v>
      </c>
      <c r="CD1391" s="139" t="n">
        <f aca="false">+SUM(DATOS_[[#This Row],[Conc.Sal.01]:[Conc.Sal.30]])</f>
        <v>0</v>
      </c>
      <c r="CE1391" s="139" t="n">
        <f aca="false">+DATOS_[[#This Row],[SALARIO BASE Ef]]+DATOS_[[#This Row],[Tot COMPL.SAL Ef]]</f>
        <v>0</v>
      </c>
      <c r="CF1391" s="139" t="n">
        <f aca="false">+SUM(DATOS_[[#This Row],[C.Extra.01]:[C.Extra.05]])</f>
        <v>0</v>
      </c>
      <c r="CG1391" s="139" t="n">
        <f aca="false">+DATOS_[[#This Row],[TOTAL SALARIO Ef]]+DATOS_[[#This Row],[Tot Extrasalarial Ef]]</f>
        <v>0</v>
      </c>
      <c r="CH1391" s="140" t="n">
        <f aca="false">MIN(IF(DATOS_[[#This Row],[Fecha Fin Contrato]]="",$D$4,DATOS_[[#This Row],[Fecha Fin Contrato]]),$D$4)-MAX(DATOS_[[#This Row],[Fecha de Contratación]],$D$3)+1</f>
        <v>1</v>
      </c>
      <c r="CI1391" s="141" t="str">
        <f aca="false">IF(COUNTIFS(DATOS_[id],DATOS_[[#This Row],[id]])&gt;1,DATOS_[[#This Row],[id]],"")</f>
        <v/>
      </c>
      <c r="CJ1391" s="141" t="n">
        <f aca="false">(Inicio!$G$10-DATOS_[[#This Row],[Fecha Nacimiento]])/365.25</f>
        <v>0</v>
      </c>
      <c r="CK1391" s="141" t="n">
        <f aca="false">(Inicio!$G$10-DATOS_[[#This Row],[Fecha de Antigüedad]])/365.25</f>
        <v>0</v>
      </c>
      <c r="CL1391" s="141" t="e">
        <f aca="false">+VLOOKUP(DATOS_[[#This Row],[Clave de Contrato]],TblTiposContrato13[],3,0)</f>
        <v>#N/A</v>
      </c>
      <c r="CM1391" s="141" t="e">
        <f aca="false">+VLOOKUP(DATOS_[[#This Row],[Clave de Contrato]],TblTiposContrato13[],4,0)</f>
        <v>#N/A</v>
      </c>
      <c r="CN1391" s="141" t="str">
        <f aca="false">VLOOKUP(DATOS_[[#This Row],[Edad]],CONTRATOS!TblRngEdad,2,1)</f>
        <v>20  o menos</v>
      </c>
      <c r="CO1391" s="141" t="str">
        <f aca="false">VLOOKUP(DATOS_[[#This Row],[Antigüedad]],TblRngAntg14[],2,1)</f>
        <v>0 a 1 años</v>
      </c>
    </row>
    <row r="1392" customFormat="false" ht="13.8" hidden="false" customHeight="false" outlineLevel="0" collapsed="false">
      <c r="D1392" s="128"/>
      <c r="E1392" s="129"/>
      <c r="F1392" s="129"/>
      <c r="G1392" s="129"/>
      <c r="H1392" s="130"/>
      <c r="I1392" s="131"/>
      <c r="J1392" s="128"/>
      <c r="K1392" s="132"/>
      <c r="L1392" s="132"/>
      <c r="M1392" s="133"/>
      <c r="N1392" s="133"/>
      <c r="O1392" s="133"/>
      <c r="P1392" s="129"/>
      <c r="Z1392" s="74"/>
      <c r="AA1392" s="75"/>
      <c r="AB1392" s="75"/>
      <c r="AC1392" s="129"/>
      <c r="AD1392" s="134"/>
      <c r="AE1392" s="134"/>
      <c r="AF1392" s="134"/>
      <c r="AG1392" s="134"/>
      <c r="AH1392" s="134"/>
      <c r="AI1392" s="134"/>
      <c r="AJ1392" s="134"/>
      <c r="AK1392" s="134"/>
      <c r="AL1392" s="134"/>
      <c r="AM1392" s="134"/>
      <c r="AN1392" s="134"/>
      <c r="AO1392" s="134"/>
      <c r="AP1392" s="134"/>
      <c r="AQ1392" s="134"/>
      <c r="AR1392" s="134"/>
      <c r="AS1392" s="134"/>
      <c r="AT1392" s="134"/>
      <c r="AU1392" s="134"/>
      <c r="AV1392" s="134"/>
      <c r="AW1392" s="134"/>
      <c r="AX1392" s="134"/>
      <c r="AY1392" s="134"/>
      <c r="AZ1392" s="134"/>
      <c r="BA1392" s="134"/>
      <c r="BB1392" s="134"/>
      <c r="BC1392" s="134"/>
      <c r="BD1392" s="134"/>
      <c r="BE1392" s="134"/>
      <c r="BF1392" s="134"/>
      <c r="BG1392" s="134"/>
      <c r="BH1392" s="134"/>
      <c r="BI1392" s="134"/>
      <c r="BJ1392" s="134"/>
      <c r="BK1392" s="134"/>
      <c r="BL1392" s="134"/>
      <c r="BM1392" s="135"/>
      <c r="BN1392" s="136" t="n">
        <f aca="false">+MAX($D$3,DATOS_[[#This Row],[Fecha Inicio Sit. Contract.]])</f>
        <v>0</v>
      </c>
      <c r="BO1392" s="136" t="n">
        <f aca="false">+MIN($D$4,DATOS_[[#This Row],[Fecha Fin Sit. Contract.]])</f>
        <v>0</v>
      </c>
      <c r="BP1392" s="137" t="n">
        <f aca="false">+DATOS_[[#This Row],[% de jornada]]*IF(DATOS_[[#This Row],[% jornada reducida]]="",1,DATOS_[[#This Row],[% jornada reducida]])</f>
        <v>0</v>
      </c>
      <c r="BQ1392" s="137" t="n">
        <f aca="false">+(DATOS_[[#This Row],[F.fin.cal]]-DATOS_[[#This Row],[F.ini.cal]]+1)/($D$4-$D$3+1)</f>
        <v>1</v>
      </c>
      <c r="BR1392" s="137" t="str">
        <f aca="false">IF(OR(AND(DATOS_[[#This Row],[Fecha Fin Contrato]]&lt;$D$3,DATOS_[[#This Row],[Fecha Fin Contrato]]&lt;&gt;""),DATOS_[[#This Row],[Fecha de Contratación]]&gt;$D$4),"Fuera","Dentro")</f>
        <v>Dentro</v>
      </c>
      <c r="BS1392" s="137" t="str">
        <f aca="false" t="array" ref="BS1392:BS1392">IF(MAX(IF(DATOS_[id]=DATOS_[[#This Row],[id]],DATOS_[F.fin.cal]))=DATOS_[[#This Row],[F.fin.cal]],"Sí","NO")</f>
        <v>Sí</v>
      </c>
      <c r="BT1392" s="137" t="str">
        <f aca="false">IF(AND(DATOS_[[#This Row],[% normaliz]]&lt;&gt;1,DATOS_[[#This Row],[% anualiz]]=1),"Sí","NO")</f>
        <v>Sí</v>
      </c>
      <c r="BU1392" s="137" t="str">
        <f aca="false">IF(AND(DATOS_[[#This Row],[% normaliz]]=1,DATOS_[[#This Row],[% anualiz]]&lt;&gt;1),"Sí","NO")</f>
        <v>NO</v>
      </c>
      <c r="BV1392" s="137" t="str">
        <f aca="false">IF(AND(DATOS_[[#This Row],[% normaliz]]&lt;&gt;1,DATOS_[[#This Row],[% anualiz]]&lt;&gt;1),"Sí","NO")</f>
        <v>NO</v>
      </c>
      <c r="BW1392" s="137" t="str">
        <f aca="false">+IF(DATOS_[[#This Row],[% normaliz]]*DATOS_[[#This Row],[% anualiz]]=1,"NO","Sí")</f>
        <v>Sí</v>
      </c>
      <c r="BX1392" s="138" t="e">
        <f aca="false">(DATOS_[[#This Row],[S.BASE]]*(1/DATOS_[[#This Row],[% normaliz]])*(1/DATOS_[[#This Row],[% anualiz]]))*IF(DATOS_[[#This Row],[Check Equiparado]]="Sí",1,0)</f>
        <v>#DIV/0!</v>
      </c>
      <c r="BY1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2" s="138" t="e">
        <f aca="false">+DATOS_[[#This Row],[SALARIO BASE Eq]]+DATOS_[[#This Row],[Tot COMPL.SAL Eq]]</f>
        <v>#DIV/0!</v>
      </c>
      <c r="CA1392" s="138" t="e">
        <f aca="false" t="array" ref="CA1392:CA1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2" s="138" t="e">
        <f aca="false">+DATOS_[[#This Row],[TOTAL SALARIO Eq]]+DATOS_[[#This Row],[Tot Extrasalarial Eq]]</f>
        <v>#DIV/0!</v>
      </c>
      <c r="CC1392" s="139" t="n">
        <f aca="false">DATOS_[[#This Row],[S.BASE]]</f>
        <v>0</v>
      </c>
      <c r="CD1392" s="139" t="n">
        <f aca="false">+SUM(DATOS_[[#This Row],[Conc.Sal.01]:[Conc.Sal.30]])</f>
        <v>0</v>
      </c>
      <c r="CE1392" s="139" t="n">
        <f aca="false">+DATOS_[[#This Row],[SALARIO BASE Ef]]+DATOS_[[#This Row],[Tot COMPL.SAL Ef]]</f>
        <v>0</v>
      </c>
      <c r="CF1392" s="139" t="n">
        <f aca="false">+SUM(DATOS_[[#This Row],[C.Extra.01]:[C.Extra.05]])</f>
        <v>0</v>
      </c>
      <c r="CG1392" s="139" t="n">
        <f aca="false">+DATOS_[[#This Row],[TOTAL SALARIO Ef]]+DATOS_[[#This Row],[Tot Extrasalarial Ef]]</f>
        <v>0</v>
      </c>
      <c r="CH1392" s="140" t="n">
        <f aca="false">MIN(IF(DATOS_[[#This Row],[Fecha Fin Contrato]]="",$D$4,DATOS_[[#This Row],[Fecha Fin Contrato]]),$D$4)-MAX(DATOS_[[#This Row],[Fecha de Contratación]],$D$3)+1</f>
        <v>1</v>
      </c>
      <c r="CI1392" s="141" t="str">
        <f aca="false">IF(COUNTIFS(DATOS_[id],DATOS_[[#This Row],[id]])&gt;1,DATOS_[[#This Row],[id]],"")</f>
        <v/>
      </c>
      <c r="CJ1392" s="141" t="n">
        <f aca="false">(Inicio!$G$10-DATOS_[[#This Row],[Fecha Nacimiento]])/365.25</f>
        <v>0</v>
      </c>
      <c r="CK1392" s="141" t="n">
        <f aca="false">(Inicio!$G$10-DATOS_[[#This Row],[Fecha de Antigüedad]])/365.25</f>
        <v>0</v>
      </c>
      <c r="CL1392" s="141" t="e">
        <f aca="false">+VLOOKUP(DATOS_[[#This Row],[Clave de Contrato]],TblTiposContrato13[],3,0)</f>
        <v>#N/A</v>
      </c>
      <c r="CM1392" s="141" t="e">
        <f aca="false">+VLOOKUP(DATOS_[[#This Row],[Clave de Contrato]],TblTiposContrato13[],4,0)</f>
        <v>#N/A</v>
      </c>
      <c r="CN1392" s="141" t="str">
        <f aca="false">VLOOKUP(DATOS_[[#This Row],[Edad]],CONTRATOS!TblRngEdad,2,1)</f>
        <v>20  o menos</v>
      </c>
      <c r="CO1392" s="141" t="str">
        <f aca="false">VLOOKUP(DATOS_[[#This Row],[Antigüedad]],TblRngAntg14[],2,1)</f>
        <v>0 a 1 años</v>
      </c>
    </row>
    <row r="1393" customFormat="false" ht="13.8" hidden="false" customHeight="false" outlineLevel="0" collapsed="false">
      <c r="D1393" s="128"/>
      <c r="E1393" s="129"/>
      <c r="F1393" s="129"/>
      <c r="G1393" s="129"/>
      <c r="H1393" s="130"/>
      <c r="I1393" s="131"/>
      <c r="J1393" s="128"/>
      <c r="K1393" s="132"/>
      <c r="L1393" s="132"/>
      <c r="M1393" s="133"/>
      <c r="N1393" s="133"/>
      <c r="O1393" s="133"/>
      <c r="P1393" s="129"/>
      <c r="Z1393" s="74"/>
      <c r="AA1393" s="75"/>
      <c r="AB1393" s="75"/>
      <c r="AC1393" s="129"/>
      <c r="AD1393" s="134"/>
      <c r="AE1393" s="134"/>
      <c r="AF1393" s="134"/>
      <c r="AG1393" s="134"/>
      <c r="AH1393" s="134"/>
      <c r="AI1393" s="134"/>
      <c r="AJ1393" s="134"/>
      <c r="AK1393" s="134"/>
      <c r="AL1393" s="134"/>
      <c r="AM1393" s="134"/>
      <c r="AN1393" s="134"/>
      <c r="AO1393" s="134"/>
      <c r="AP1393" s="134"/>
      <c r="AQ1393" s="134"/>
      <c r="AR1393" s="134"/>
      <c r="AS1393" s="134"/>
      <c r="AT1393" s="134"/>
      <c r="AU1393" s="134"/>
      <c r="AV1393" s="134"/>
      <c r="AW1393" s="134"/>
      <c r="AX1393" s="134"/>
      <c r="AY1393" s="134"/>
      <c r="AZ1393" s="134"/>
      <c r="BA1393" s="134"/>
      <c r="BB1393" s="134"/>
      <c r="BC1393" s="134"/>
      <c r="BD1393" s="134"/>
      <c r="BE1393" s="134"/>
      <c r="BF1393" s="134"/>
      <c r="BG1393" s="134"/>
      <c r="BH1393" s="134"/>
      <c r="BI1393" s="134"/>
      <c r="BJ1393" s="134"/>
      <c r="BK1393" s="134"/>
      <c r="BL1393" s="134"/>
      <c r="BM1393" s="135"/>
      <c r="BN1393" s="136" t="n">
        <f aca="false">+MAX($D$3,DATOS_[[#This Row],[Fecha Inicio Sit. Contract.]])</f>
        <v>0</v>
      </c>
      <c r="BO1393" s="136" t="n">
        <f aca="false">+MIN($D$4,DATOS_[[#This Row],[Fecha Fin Sit. Contract.]])</f>
        <v>0</v>
      </c>
      <c r="BP1393" s="137" t="n">
        <f aca="false">+DATOS_[[#This Row],[% de jornada]]*IF(DATOS_[[#This Row],[% jornada reducida]]="",1,DATOS_[[#This Row],[% jornada reducida]])</f>
        <v>0</v>
      </c>
      <c r="BQ1393" s="137" t="n">
        <f aca="false">+(DATOS_[[#This Row],[F.fin.cal]]-DATOS_[[#This Row],[F.ini.cal]]+1)/($D$4-$D$3+1)</f>
        <v>1</v>
      </c>
      <c r="BR1393" s="137" t="str">
        <f aca="false">IF(OR(AND(DATOS_[[#This Row],[Fecha Fin Contrato]]&lt;$D$3,DATOS_[[#This Row],[Fecha Fin Contrato]]&lt;&gt;""),DATOS_[[#This Row],[Fecha de Contratación]]&gt;$D$4),"Fuera","Dentro")</f>
        <v>Dentro</v>
      </c>
      <c r="BS1393" s="137" t="str">
        <f aca="false" t="array" ref="BS1393:BS1393">IF(MAX(IF(DATOS_[id]=DATOS_[[#This Row],[id]],DATOS_[F.fin.cal]))=DATOS_[[#This Row],[F.fin.cal]],"Sí","NO")</f>
        <v>Sí</v>
      </c>
      <c r="BT1393" s="137" t="str">
        <f aca="false">IF(AND(DATOS_[[#This Row],[% normaliz]]&lt;&gt;1,DATOS_[[#This Row],[% anualiz]]=1),"Sí","NO")</f>
        <v>Sí</v>
      </c>
      <c r="BU1393" s="137" t="str">
        <f aca="false">IF(AND(DATOS_[[#This Row],[% normaliz]]=1,DATOS_[[#This Row],[% anualiz]]&lt;&gt;1),"Sí","NO")</f>
        <v>NO</v>
      </c>
      <c r="BV1393" s="137" t="str">
        <f aca="false">IF(AND(DATOS_[[#This Row],[% normaliz]]&lt;&gt;1,DATOS_[[#This Row],[% anualiz]]&lt;&gt;1),"Sí","NO")</f>
        <v>NO</v>
      </c>
      <c r="BW1393" s="137" t="str">
        <f aca="false">+IF(DATOS_[[#This Row],[% normaliz]]*DATOS_[[#This Row],[% anualiz]]=1,"NO","Sí")</f>
        <v>Sí</v>
      </c>
      <c r="BX1393" s="138" t="e">
        <f aca="false">(DATOS_[[#This Row],[S.BASE]]*(1/DATOS_[[#This Row],[% normaliz]])*(1/DATOS_[[#This Row],[% anualiz]]))*IF(DATOS_[[#This Row],[Check Equiparado]]="Sí",1,0)</f>
        <v>#DIV/0!</v>
      </c>
      <c r="BY1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3" s="138" t="e">
        <f aca="false">+DATOS_[[#This Row],[SALARIO BASE Eq]]+DATOS_[[#This Row],[Tot COMPL.SAL Eq]]</f>
        <v>#DIV/0!</v>
      </c>
      <c r="CA1393" s="138" t="e">
        <f aca="false" t="array" ref="CA1393:CA1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3" s="138" t="e">
        <f aca="false">+DATOS_[[#This Row],[TOTAL SALARIO Eq]]+DATOS_[[#This Row],[Tot Extrasalarial Eq]]</f>
        <v>#DIV/0!</v>
      </c>
      <c r="CC1393" s="139" t="n">
        <f aca="false">DATOS_[[#This Row],[S.BASE]]</f>
        <v>0</v>
      </c>
      <c r="CD1393" s="139" t="n">
        <f aca="false">+SUM(DATOS_[[#This Row],[Conc.Sal.01]:[Conc.Sal.30]])</f>
        <v>0</v>
      </c>
      <c r="CE1393" s="139" t="n">
        <f aca="false">+DATOS_[[#This Row],[SALARIO BASE Ef]]+DATOS_[[#This Row],[Tot COMPL.SAL Ef]]</f>
        <v>0</v>
      </c>
      <c r="CF1393" s="139" t="n">
        <f aca="false">+SUM(DATOS_[[#This Row],[C.Extra.01]:[C.Extra.05]])</f>
        <v>0</v>
      </c>
      <c r="CG1393" s="139" t="n">
        <f aca="false">+DATOS_[[#This Row],[TOTAL SALARIO Ef]]+DATOS_[[#This Row],[Tot Extrasalarial Ef]]</f>
        <v>0</v>
      </c>
      <c r="CH1393" s="140" t="n">
        <f aca="false">MIN(IF(DATOS_[[#This Row],[Fecha Fin Contrato]]="",$D$4,DATOS_[[#This Row],[Fecha Fin Contrato]]),$D$4)-MAX(DATOS_[[#This Row],[Fecha de Contratación]],$D$3)+1</f>
        <v>1</v>
      </c>
      <c r="CI1393" s="141" t="str">
        <f aca="false">IF(COUNTIFS(DATOS_[id],DATOS_[[#This Row],[id]])&gt;1,DATOS_[[#This Row],[id]],"")</f>
        <v/>
      </c>
      <c r="CJ1393" s="141" t="n">
        <f aca="false">(Inicio!$G$10-DATOS_[[#This Row],[Fecha Nacimiento]])/365.25</f>
        <v>0</v>
      </c>
      <c r="CK1393" s="141" t="n">
        <f aca="false">(Inicio!$G$10-DATOS_[[#This Row],[Fecha de Antigüedad]])/365.25</f>
        <v>0</v>
      </c>
      <c r="CL1393" s="141" t="e">
        <f aca="false">+VLOOKUP(DATOS_[[#This Row],[Clave de Contrato]],TblTiposContrato13[],3,0)</f>
        <v>#N/A</v>
      </c>
      <c r="CM1393" s="141" t="e">
        <f aca="false">+VLOOKUP(DATOS_[[#This Row],[Clave de Contrato]],TblTiposContrato13[],4,0)</f>
        <v>#N/A</v>
      </c>
      <c r="CN1393" s="141" t="str">
        <f aca="false">VLOOKUP(DATOS_[[#This Row],[Edad]],CONTRATOS!TblRngEdad,2,1)</f>
        <v>20  o menos</v>
      </c>
      <c r="CO1393" s="141" t="str">
        <f aca="false">VLOOKUP(DATOS_[[#This Row],[Antigüedad]],TblRngAntg14[],2,1)</f>
        <v>0 a 1 años</v>
      </c>
    </row>
    <row r="1394" customFormat="false" ht="13.8" hidden="false" customHeight="false" outlineLevel="0" collapsed="false">
      <c r="D1394" s="128"/>
      <c r="E1394" s="129"/>
      <c r="F1394" s="129"/>
      <c r="G1394" s="129"/>
      <c r="H1394" s="130"/>
      <c r="I1394" s="131"/>
      <c r="J1394" s="128"/>
      <c r="K1394" s="132"/>
      <c r="L1394" s="132"/>
      <c r="M1394" s="133"/>
      <c r="N1394" s="133"/>
      <c r="O1394" s="133"/>
      <c r="P1394" s="129"/>
      <c r="Z1394" s="74"/>
      <c r="AA1394" s="75"/>
      <c r="AB1394" s="75"/>
      <c r="AC1394" s="129"/>
      <c r="AD1394" s="134"/>
      <c r="AE1394" s="134"/>
      <c r="AF1394" s="134"/>
      <c r="AG1394" s="134"/>
      <c r="AH1394" s="134"/>
      <c r="AI1394" s="134"/>
      <c r="AJ1394" s="134"/>
      <c r="AK1394" s="134"/>
      <c r="AL1394" s="134"/>
      <c r="AM1394" s="134"/>
      <c r="AN1394" s="134"/>
      <c r="AO1394" s="134"/>
      <c r="AP1394" s="134"/>
      <c r="AQ1394" s="134"/>
      <c r="AR1394" s="134"/>
      <c r="AS1394" s="134"/>
      <c r="AT1394" s="134"/>
      <c r="AU1394" s="134"/>
      <c r="AV1394" s="134"/>
      <c r="AW1394" s="134"/>
      <c r="AX1394" s="134"/>
      <c r="AY1394" s="134"/>
      <c r="AZ1394" s="134"/>
      <c r="BA1394" s="134"/>
      <c r="BB1394" s="134"/>
      <c r="BC1394" s="134"/>
      <c r="BD1394" s="134"/>
      <c r="BE1394" s="134"/>
      <c r="BF1394" s="134"/>
      <c r="BG1394" s="134"/>
      <c r="BH1394" s="134"/>
      <c r="BI1394" s="134"/>
      <c r="BJ1394" s="134"/>
      <c r="BK1394" s="134"/>
      <c r="BL1394" s="134"/>
      <c r="BM1394" s="135"/>
      <c r="BN1394" s="136" t="n">
        <f aca="false">+MAX($D$3,DATOS_[[#This Row],[Fecha Inicio Sit. Contract.]])</f>
        <v>0</v>
      </c>
      <c r="BO1394" s="136" t="n">
        <f aca="false">+MIN($D$4,DATOS_[[#This Row],[Fecha Fin Sit. Contract.]])</f>
        <v>0</v>
      </c>
      <c r="BP1394" s="137" t="n">
        <f aca="false">+DATOS_[[#This Row],[% de jornada]]*IF(DATOS_[[#This Row],[% jornada reducida]]="",1,DATOS_[[#This Row],[% jornada reducida]])</f>
        <v>0</v>
      </c>
      <c r="BQ1394" s="137" t="n">
        <f aca="false">+(DATOS_[[#This Row],[F.fin.cal]]-DATOS_[[#This Row],[F.ini.cal]]+1)/($D$4-$D$3+1)</f>
        <v>1</v>
      </c>
      <c r="BR1394" s="137" t="str">
        <f aca="false">IF(OR(AND(DATOS_[[#This Row],[Fecha Fin Contrato]]&lt;$D$3,DATOS_[[#This Row],[Fecha Fin Contrato]]&lt;&gt;""),DATOS_[[#This Row],[Fecha de Contratación]]&gt;$D$4),"Fuera","Dentro")</f>
        <v>Dentro</v>
      </c>
      <c r="BS1394" s="137" t="str">
        <f aca="false" t="array" ref="BS1394:BS1394">IF(MAX(IF(DATOS_[id]=DATOS_[[#This Row],[id]],DATOS_[F.fin.cal]))=DATOS_[[#This Row],[F.fin.cal]],"Sí","NO")</f>
        <v>Sí</v>
      </c>
      <c r="BT1394" s="137" t="str">
        <f aca="false">IF(AND(DATOS_[[#This Row],[% normaliz]]&lt;&gt;1,DATOS_[[#This Row],[% anualiz]]=1),"Sí","NO")</f>
        <v>Sí</v>
      </c>
      <c r="BU1394" s="137" t="str">
        <f aca="false">IF(AND(DATOS_[[#This Row],[% normaliz]]=1,DATOS_[[#This Row],[% anualiz]]&lt;&gt;1),"Sí","NO")</f>
        <v>NO</v>
      </c>
      <c r="BV1394" s="137" t="str">
        <f aca="false">IF(AND(DATOS_[[#This Row],[% normaliz]]&lt;&gt;1,DATOS_[[#This Row],[% anualiz]]&lt;&gt;1),"Sí","NO")</f>
        <v>NO</v>
      </c>
      <c r="BW1394" s="137" t="str">
        <f aca="false">+IF(DATOS_[[#This Row],[% normaliz]]*DATOS_[[#This Row],[% anualiz]]=1,"NO","Sí")</f>
        <v>Sí</v>
      </c>
      <c r="BX1394" s="138" t="e">
        <f aca="false">(DATOS_[[#This Row],[S.BASE]]*(1/DATOS_[[#This Row],[% normaliz]])*(1/DATOS_[[#This Row],[% anualiz]]))*IF(DATOS_[[#This Row],[Check Equiparado]]="Sí",1,0)</f>
        <v>#DIV/0!</v>
      </c>
      <c r="BY1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4" s="138" t="e">
        <f aca="false">+DATOS_[[#This Row],[SALARIO BASE Eq]]+DATOS_[[#This Row],[Tot COMPL.SAL Eq]]</f>
        <v>#DIV/0!</v>
      </c>
      <c r="CA1394" s="138" t="e">
        <f aca="false" t="array" ref="CA1394:CA1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4" s="138" t="e">
        <f aca="false">+DATOS_[[#This Row],[TOTAL SALARIO Eq]]+DATOS_[[#This Row],[Tot Extrasalarial Eq]]</f>
        <v>#DIV/0!</v>
      </c>
      <c r="CC1394" s="139" t="n">
        <f aca="false">DATOS_[[#This Row],[S.BASE]]</f>
        <v>0</v>
      </c>
      <c r="CD1394" s="139" t="n">
        <f aca="false">+SUM(DATOS_[[#This Row],[Conc.Sal.01]:[Conc.Sal.30]])</f>
        <v>0</v>
      </c>
      <c r="CE1394" s="139" t="n">
        <f aca="false">+DATOS_[[#This Row],[SALARIO BASE Ef]]+DATOS_[[#This Row],[Tot COMPL.SAL Ef]]</f>
        <v>0</v>
      </c>
      <c r="CF1394" s="139" t="n">
        <f aca="false">+SUM(DATOS_[[#This Row],[C.Extra.01]:[C.Extra.05]])</f>
        <v>0</v>
      </c>
      <c r="CG1394" s="139" t="n">
        <f aca="false">+DATOS_[[#This Row],[TOTAL SALARIO Ef]]+DATOS_[[#This Row],[Tot Extrasalarial Ef]]</f>
        <v>0</v>
      </c>
      <c r="CH1394" s="140" t="n">
        <f aca="false">MIN(IF(DATOS_[[#This Row],[Fecha Fin Contrato]]="",$D$4,DATOS_[[#This Row],[Fecha Fin Contrato]]),$D$4)-MAX(DATOS_[[#This Row],[Fecha de Contratación]],$D$3)+1</f>
        <v>1</v>
      </c>
      <c r="CI1394" s="141" t="str">
        <f aca="false">IF(COUNTIFS(DATOS_[id],DATOS_[[#This Row],[id]])&gt;1,DATOS_[[#This Row],[id]],"")</f>
        <v/>
      </c>
      <c r="CJ1394" s="141" t="n">
        <f aca="false">(Inicio!$G$10-DATOS_[[#This Row],[Fecha Nacimiento]])/365.25</f>
        <v>0</v>
      </c>
      <c r="CK1394" s="141" t="n">
        <f aca="false">(Inicio!$G$10-DATOS_[[#This Row],[Fecha de Antigüedad]])/365.25</f>
        <v>0</v>
      </c>
      <c r="CL1394" s="141" t="e">
        <f aca="false">+VLOOKUP(DATOS_[[#This Row],[Clave de Contrato]],TblTiposContrato13[],3,0)</f>
        <v>#N/A</v>
      </c>
      <c r="CM1394" s="141" t="e">
        <f aca="false">+VLOOKUP(DATOS_[[#This Row],[Clave de Contrato]],TblTiposContrato13[],4,0)</f>
        <v>#N/A</v>
      </c>
      <c r="CN1394" s="141" t="str">
        <f aca="false">VLOOKUP(DATOS_[[#This Row],[Edad]],CONTRATOS!TblRngEdad,2,1)</f>
        <v>20  o menos</v>
      </c>
      <c r="CO1394" s="141" t="str">
        <f aca="false">VLOOKUP(DATOS_[[#This Row],[Antigüedad]],TblRngAntg14[],2,1)</f>
        <v>0 a 1 años</v>
      </c>
    </row>
    <row r="1395" customFormat="false" ht="13.8" hidden="false" customHeight="false" outlineLevel="0" collapsed="false">
      <c r="D1395" s="128"/>
      <c r="E1395" s="129"/>
      <c r="F1395" s="129"/>
      <c r="G1395" s="129"/>
      <c r="H1395" s="130"/>
      <c r="I1395" s="131"/>
      <c r="J1395" s="128"/>
      <c r="K1395" s="132"/>
      <c r="L1395" s="132"/>
      <c r="M1395" s="133"/>
      <c r="N1395" s="133"/>
      <c r="O1395" s="133"/>
      <c r="P1395" s="129"/>
      <c r="Z1395" s="74"/>
      <c r="AA1395" s="75"/>
      <c r="AB1395" s="75"/>
      <c r="AC1395" s="129"/>
      <c r="AD1395" s="134"/>
      <c r="AE1395" s="134"/>
      <c r="AF1395" s="134"/>
      <c r="AG1395" s="134"/>
      <c r="AH1395" s="134"/>
      <c r="AI1395" s="134"/>
      <c r="AJ1395" s="134"/>
      <c r="AK1395" s="134"/>
      <c r="AL1395" s="134"/>
      <c r="AM1395" s="134"/>
      <c r="AN1395" s="134"/>
      <c r="AO1395" s="134"/>
      <c r="AP1395" s="134"/>
      <c r="AQ1395" s="134"/>
      <c r="AR1395" s="134"/>
      <c r="AS1395" s="134"/>
      <c r="AT1395" s="134"/>
      <c r="AU1395" s="134"/>
      <c r="AV1395" s="134"/>
      <c r="AW1395" s="134"/>
      <c r="AX1395" s="134"/>
      <c r="AY1395" s="134"/>
      <c r="AZ1395" s="134"/>
      <c r="BA1395" s="134"/>
      <c r="BB1395" s="134"/>
      <c r="BC1395" s="134"/>
      <c r="BD1395" s="134"/>
      <c r="BE1395" s="134"/>
      <c r="BF1395" s="134"/>
      <c r="BG1395" s="134"/>
      <c r="BH1395" s="134"/>
      <c r="BI1395" s="134"/>
      <c r="BJ1395" s="134"/>
      <c r="BK1395" s="134"/>
      <c r="BL1395" s="134"/>
      <c r="BM1395" s="135"/>
      <c r="BN1395" s="136" t="n">
        <f aca="false">+MAX($D$3,DATOS_[[#This Row],[Fecha Inicio Sit. Contract.]])</f>
        <v>0</v>
      </c>
      <c r="BO1395" s="136" t="n">
        <f aca="false">+MIN($D$4,DATOS_[[#This Row],[Fecha Fin Sit. Contract.]])</f>
        <v>0</v>
      </c>
      <c r="BP1395" s="137" t="n">
        <f aca="false">+DATOS_[[#This Row],[% de jornada]]*IF(DATOS_[[#This Row],[% jornada reducida]]="",1,DATOS_[[#This Row],[% jornada reducida]])</f>
        <v>0</v>
      </c>
      <c r="BQ1395" s="137" t="n">
        <f aca="false">+(DATOS_[[#This Row],[F.fin.cal]]-DATOS_[[#This Row],[F.ini.cal]]+1)/($D$4-$D$3+1)</f>
        <v>1</v>
      </c>
      <c r="BR1395" s="137" t="str">
        <f aca="false">IF(OR(AND(DATOS_[[#This Row],[Fecha Fin Contrato]]&lt;$D$3,DATOS_[[#This Row],[Fecha Fin Contrato]]&lt;&gt;""),DATOS_[[#This Row],[Fecha de Contratación]]&gt;$D$4),"Fuera","Dentro")</f>
        <v>Dentro</v>
      </c>
      <c r="BS1395" s="137" t="str">
        <f aca="false" t="array" ref="BS1395:BS1395">IF(MAX(IF(DATOS_[id]=DATOS_[[#This Row],[id]],DATOS_[F.fin.cal]))=DATOS_[[#This Row],[F.fin.cal]],"Sí","NO")</f>
        <v>Sí</v>
      </c>
      <c r="BT1395" s="137" t="str">
        <f aca="false">IF(AND(DATOS_[[#This Row],[% normaliz]]&lt;&gt;1,DATOS_[[#This Row],[% anualiz]]=1),"Sí","NO")</f>
        <v>Sí</v>
      </c>
      <c r="BU1395" s="137" t="str">
        <f aca="false">IF(AND(DATOS_[[#This Row],[% normaliz]]=1,DATOS_[[#This Row],[% anualiz]]&lt;&gt;1),"Sí","NO")</f>
        <v>NO</v>
      </c>
      <c r="BV1395" s="137" t="str">
        <f aca="false">IF(AND(DATOS_[[#This Row],[% normaliz]]&lt;&gt;1,DATOS_[[#This Row],[% anualiz]]&lt;&gt;1),"Sí","NO")</f>
        <v>NO</v>
      </c>
      <c r="BW1395" s="137" t="str">
        <f aca="false">+IF(DATOS_[[#This Row],[% normaliz]]*DATOS_[[#This Row],[% anualiz]]=1,"NO","Sí")</f>
        <v>Sí</v>
      </c>
      <c r="BX1395" s="138" t="e">
        <f aca="false">(DATOS_[[#This Row],[S.BASE]]*(1/DATOS_[[#This Row],[% normaliz]])*(1/DATOS_[[#This Row],[% anualiz]]))*IF(DATOS_[[#This Row],[Check Equiparado]]="Sí",1,0)</f>
        <v>#DIV/0!</v>
      </c>
      <c r="BY1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5" s="138" t="e">
        <f aca="false">+DATOS_[[#This Row],[SALARIO BASE Eq]]+DATOS_[[#This Row],[Tot COMPL.SAL Eq]]</f>
        <v>#DIV/0!</v>
      </c>
      <c r="CA1395" s="138" t="e">
        <f aca="false" t="array" ref="CA1395:CA1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5" s="138" t="e">
        <f aca="false">+DATOS_[[#This Row],[TOTAL SALARIO Eq]]+DATOS_[[#This Row],[Tot Extrasalarial Eq]]</f>
        <v>#DIV/0!</v>
      </c>
      <c r="CC1395" s="139" t="n">
        <f aca="false">DATOS_[[#This Row],[S.BASE]]</f>
        <v>0</v>
      </c>
      <c r="CD1395" s="139" t="n">
        <f aca="false">+SUM(DATOS_[[#This Row],[Conc.Sal.01]:[Conc.Sal.30]])</f>
        <v>0</v>
      </c>
      <c r="CE1395" s="139" t="n">
        <f aca="false">+DATOS_[[#This Row],[SALARIO BASE Ef]]+DATOS_[[#This Row],[Tot COMPL.SAL Ef]]</f>
        <v>0</v>
      </c>
      <c r="CF1395" s="139" t="n">
        <f aca="false">+SUM(DATOS_[[#This Row],[C.Extra.01]:[C.Extra.05]])</f>
        <v>0</v>
      </c>
      <c r="CG1395" s="139" t="n">
        <f aca="false">+DATOS_[[#This Row],[TOTAL SALARIO Ef]]+DATOS_[[#This Row],[Tot Extrasalarial Ef]]</f>
        <v>0</v>
      </c>
      <c r="CH1395" s="140" t="n">
        <f aca="false">MIN(IF(DATOS_[[#This Row],[Fecha Fin Contrato]]="",$D$4,DATOS_[[#This Row],[Fecha Fin Contrato]]),$D$4)-MAX(DATOS_[[#This Row],[Fecha de Contratación]],$D$3)+1</f>
        <v>1</v>
      </c>
      <c r="CI1395" s="141" t="str">
        <f aca="false">IF(COUNTIFS(DATOS_[id],DATOS_[[#This Row],[id]])&gt;1,DATOS_[[#This Row],[id]],"")</f>
        <v/>
      </c>
      <c r="CJ1395" s="141" t="n">
        <f aca="false">(Inicio!$G$10-DATOS_[[#This Row],[Fecha Nacimiento]])/365.25</f>
        <v>0</v>
      </c>
      <c r="CK1395" s="141" t="n">
        <f aca="false">(Inicio!$G$10-DATOS_[[#This Row],[Fecha de Antigüedad]])/365.25</f>
        <v>0</v>
      </c>
      <c r="CL1395" s="141" t="e">
        <f aca="false">+VLOOKUP(DATOS_[[#This Row],[Clave de Contrato]],TblTiposContrato13[],3,0)</f>
        <v>#N/A</v>
      </c>
      <c r="CM1395" s="141" t="e">
        <f aca="false">+VLOOKUP(DATOS_[[#This Row],[Clave de Contrato]],TblTiposContrato13[],4,0)</f>
        <v>#N/A</v>
      </c>
      <c r="CN1395" s="141" t="str">
        <f aca="false">VLOOKUP(DATOS_[[#This Row],[Edad]],CONTRATOS!TblRngEdad,2,1)</f>
        <v>20  o menos</v>
      </c>
      <c r="CO1395" s="141" t="str">
        <f aca="false">VLOOKUP(DATOS_[[#This Row],[Antigüedad]],TblRngAntg14[],2,1)</f>
        <v>0 a 1 años</v>
      </c>
    </row>
    <row r="1396" customFormat="false" ht="13.8" hidden="false" customHeight="false" outlineLevel="0" collapsed="false">
      <c r="D1396" s="128"/>
      <c r="E1396" s="129"/>
      <c r="F1396" s="129"/>
      <c r="G1396" s="129"/>
      <c r="H1396" s="130"/>
      <c r="I1396" s="131"/>
      <c r="J1396" s="128"/>
      <c r="K1396" s="132"/>
      <c r="L1396" s="132"/>
      <c r="M1396" s="133"/>
      <c r="N1396" s="133"/>
      <c r="O1396" s="133"/>
      <c r="P1396" s="129"/>
      <c r="Z1396" s="74"/>
      <c r="AA1396" s="75"/>
      <c r="AB1396" s="75"/>
      <c r="AC1396" s="129"/>
      <c r="AD1396" s="134"/>
      <c r="AE1396" s="134"/>
      <c r="AF1396" s="134"/>
      <c r="AG1396" s="134"/>
      <c r="AH1396" s="134"/>
      <c r="AI1396" s="134"/>
      <c r="AJ1396" s="134"/>
      <c r="AK1396" s="134"/>
      <c r="AL1396" s="134"/>
      <c r="AM1396" s="134"/>
      <c r="AN1396" s="134"/>
      <c r="AO1396" s="134"/>
      <c r="AP1396" s="134"/>
      <c r="AQ1396" s="134"/>
      <c r="AR1396" s="134"/>
      <c r="AS1396" s="134"/>
      <c r="AT1396" s="134"/>
      <c r="AU1396" s="134"/>
      <c r="AV1396" s="134"/>
      <c r="AW1396" s="134"/>
      <c r="AX1396" s="134"/>
      <c r="AY1396" s="134"/>
      <c r="AZ1396" s="134"/>
      <c r="BA1396" s="134"/>
      <c r="BB1396" s="134"/>
      <c r="BC1396" s="134"/>
      <c r="BD1396" s="134"/>
      <c r="BE1396" s="134"/>
      <c r="BF1396" s="134"/>
      <c r="BG1396" s="134"/>
      <c r="BH1396" s="134"/>
      <c r="BI1396" s="134"/>
      <c r="BJ1396" s="134"/>
      <c r="BK1396" s="134"/>
      <c r="BL1396" s="134"/>
      <c r="BM1396" s="135"/>
      <c r="BN1396" s="136" t="n">
        <f aca="false">+MAX($D$3,DATOS_[[#This Row],[Fecha Inicio Sit. Contract.]])</f>
        <v>0</v>
      </c>
      <c r="BO1396" s="136" t="n">
        <f aca="false">+MIN($D$4,DATOS_[[#This Row],[Fecha Fin Sit. Contract.]])</f>
        <v>0</v>
      </c>
      <c r="BP1396" s="137" t="n">
        <f aca="false">+DATOS_[[#This Row],[% de jornada]]*IF(DATOS_[[#This Row],[% jornada reducida]]="",1,DATOS_[[#This Row],[% jornada reducida]])</f>
        <v>0</v>
      </c>
      <c r="BQ1396" s="137" t="n">
        <f aca="false">+(DATOS_[[#This Row],[F.fin.cal]]-DATOS_[[#This Row],[F.ini.cal]]+1)/($D$4-$D$3+1)</f>
        <v>1</v>
      </c>
      <c r="BR1396" s="137" t="str">
        <f aca="false">IF(OR(AND(DATOS_[[#This Row],[Fecha Fin Contrato]]&lt;$D$3,DATOS_[[#This Row],[Fecha Fin Contrato]]&lt;&gt;""),DATOS_[[#This Row],[Fecha de Contratación]]&gt;$D$4),"Fuera","Dentro")</f>
        <v>Dentro</v>
      </c>
      <c r="BS1396" s="137" t="str">
        <f aca="false" t="array" ref="BS1396:BS1396">IF(MAX(IF(DATOS_[id]=DATOS_[[#This Row],[id]],DATOS_[F.fin.cal]))=DATOS_[[#This Row],[F.fin.cal]],"Sí","NO")</f>
        <v>Sí</v>
      </c>
      <c r="BT1396" s="137" t="str">
        <f aca="false">IF(AND(DATOS_[[#This Row],[% normaliz]]&lt;&gt;1,DATOS_[[#This Row],[% anualiz]]=1),"Sí","NO")</f>
        <v>Sí</v>
      </c>
      <c r="BU1396" s="137" t="str">
        <f aca="false">IF(AND(DATOS_[[#This Row],[% normaliz]]=1,DATOS_[[#This Row],[% anualiz]]&lt;&gt;1),"Sí","NO")</f>
        <v>NO</v>
      </c>
      <c r="BV1396" s="137" t="str">
        <f aca="false">IF(AND(DATOS_[[#This Row],[% normaliz]]&lt;&gt;1,DATOS_[[#This Row],[% anualiz]]&lt;&gt;1),"Sí","NO")</f>
        <v>NO</v>
      </c>
      <c r="BW1396" s="137" t="str">
        <f aca="false">+IF(DATOS_[[#This Row],[% normaliz]]*DATOS_[[#This Row],[% anualiz]]=1,"NO","Sí")</f>
        <v>Sí</v>
      </c>
      <c r="BX1396" s="138" t="e">
        <f aca="false">(DATOS_[[#This Row],[S.BASE]]*(1/DATOS_[[#This Row],[% normaliz]])*(1/DATOS_[[#This Row],[% anualiz]]))*IF(DATOS_[[#This Row],[Check Equiparado]]="Sí",1,0)</f>
        <v>#DIV/0!</v>
      </c>
      <c r="BY1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6" s="138" t="e">
        <f aca="false">+DATOS_[[#This Row],[SALARIO BASE Eq]]+DATOS_[[#This Row],[Tot COMPL.SAL Eq]]</f>
        <v>#DIV/0!</v>
      </c>
      <c r="CA1396" s="138" t="e">
        <f aca="false" t="array" ref="CA1396:CA1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6" s="138" t="e">
        <f aca="false">+DATOS_[[#This Row],[TOTAL SALARIO Eq]]+DATOS_[[#This Row],[Tot Extrasalarial Eq]]</f>
        <v>#DIV/0!</v>
      </c>
      <c r="CC1396" s="139" t="n">
        <f aca="false">DATOS_[[#This Row],[S.BASE]]</f>
        <v>0</v>
      </c>
      <c r="CD1396" s="139" t="n">
        <f aca="false">+SUM(DATOS_[[#This Row],[Conc.Sal.01]:[Conc.Sal.30]])</f>
        <v>0</v>
      </c>
      <c r="CE1396" s="139" t="n">
        <f aca="false">+DATOS_[[#This Row],[SALARIO BASE Ef]]+DATOS_[[#This Row],[Tot COMPL.SAL Ef]]</f>
        <v>0</v>
      </c>
      <c r="CF1396" s="139" t="n">
        <f aca="false">+SUM(DATOS_[[#This Row],[C.Extra.01]:[C.Extra.05]])</f>
        <v>0</v>
      </c>
      <c r="CG1396" s="139" t="n">
        <f aca="false">+DATOS_[[#This Row],[TOTAL SALARIO Ef]]+DATOS_[[#This Row],[Tot Extrasalarial Ef]]</f>
        <v>0</v>
      </c>
      <c r="CH1396" s="140" t="n">
        <f aca="false">MIN(IF(DATOS_[[#This Row],[Fecha Fin Contrato]]="",$D$4,DATOS_[[#This Row],[Fecha Fin Contrato]]),$D$4)-MAX(DATOS_[[#This Row],[Fecha de Contratación]],$D$3)+1</f>
        <v>1</v>
      </c>
      <c r="CI1396" s="141" t="str">
        <f aca="false">IF(COUNTIFS(DATOS_[id],DATOS_[[#This Row],[id]])&gt;1,DATOS_[[#This Row],[id]],"")</f>
        <v/>
      </c>
      <c r="CJ1396" s="141" t="n">
        <f aca="false">(Inicio!$G$10-DATOS_[[#This Row],[Fecha Nacimiento]])/365.25</f>
        <v>0</v>
      </c>
      <c r="CK1396" s="141" t="n">
        <f aca="false">(Inicio!$G$10-DATOS_[[#This Row],[Fecha de Antigüedad]])/365.25</f>
        <v>0</v>
      </c>
      <c r="CL1396" s="141" t="e">
        <f aca="false">+VLOOKUP(DATOS_[[#This Row],[Clave de Contrato]],TblTiposContrato13[],3,0)</f>
        <v>#N/A</v>
      </c>
      <c r="CM1396" s="141" t="e">
        <f aca="false">+VLOOKUP(DATOS_[[#This Row],[Clave de Contrato]],TblTiposContrato13[],4,0)</f>
        <v>#N/A</v>
      </c>
      <c r="CN1396" s="141" t="str">
        <f aca="false">VLOOKUP(DATOS_[[#This Row],[Edad]],CONTRATOS!TblRngEdad,2,1)</f>
        <v>20  o menos</v>
      </c>
      <c r="CO1396" s="141" t="str">
        <f aca="false">VLOOKUP(DATOS_[[#This Row],[Antigüedad]],TblRngAntg14[],2,1)</f>
        <v>0 a 1 años</v>
      </c>
    </row>
    <row r="1397" customFormat="false" ht="13.8" hidden="false" customHeight="false" outlineLevel="0" collapsed="false">
      <c r="D1397" s="128"/>
      <c r="E1397" s="129"/>
      <c r="F1397" s="129"/>
      <c r="G1397" s="129"/>
      <c r="H1397" s="130"/>
      <c r="I1397" s="131"/>
      <c r="J1397" s="128"/>
      <c r="K1397" s="132"/>
      <c r="L1397" s="132"/>
      <c r="M1397" s="133"/>
      <c r="N1397" s="133"/>
      <c r="O1397" s="133"/>
      <c r="P1397" s="129"/>
      <c r="Z1397" s="74"/>
      <c r="AA1397" s="75"/>
      <c r="AB1397" s="75"/>
      <c r="AC1397" s="129"/>
      <c r="AD1397" s="134"/>
      <c r="AE1397" s="134"/>
      <c r="AF1397" s="134"/>
      <c r="AG1397" s="134"/>
      <c r="AH1397" s="134"/>
      <c r="AI1397" s="134"/>
      <c r="AJ1397" s="134"/>
      <c r="AK1397" s="134"/>
      <c r="AL1397" s="134"/>
      <c r="AM1397" s="134"/>
      <c r="AN1397" s="134"/>
      <c r="AO1397" s="134"/>
      <c r="AP1397" s="134"/>
      <c r="AQ1397" s="134"/>
      <c r="AR1397" s="134"/>
      <c r="AS1397" s="134"/>
      <c r="AT1397" s="134"/>
      <c r="AU1397" s="134"/>
      <c r="AV1397" s="134"/>
      <c r="AW1397" s="134"/>
      <c r="AX1397" s="134"/>
      <c r="AY1397" s="134"/>
      <c r="AZ1397" s="134"/>
      <c r="BA1397" s="134"/>
      <c r="BB1397" s="134"/>
      <c r="BC1397" s="134"/>
      <c r="BD1397" s="134"/>
      <c r="BE1397" s="134"/>
      <c r="BF1397" s="134"/>
      <c r="BG1397" s="134"/>
      <c r="BH1397" s="134"/>
      <c r="BI1397" s="134"/>
      <c r="BJ1397" s="134"/>
      <c r="BK1397" s="134"/>
      <c r="BL1397" s="134"/>
      <c r="BM1397" s="135"/>
      <c r="BN1397" s="136" t="n">
        <f aca="false">+MAX($D$3,DATOS_[[#This Row],[Fecha Inicio Sit. Contract.]])</f>
        <v>0</v>
      </c>
      <c r="BO1397" s="136" t="n">
        <f aca="false">+MIN($D$4,DATOS_[[#This Row],[Fecha Fin Sit. Contract.]])</f>
        <v>0</v>
      </c>
      <c r="BP1397" s="137" t="n">
        <f aca="false">+DATOS_[[#This Row],[% de jornada]]*IF(DATOS_[[#This Row],[% jornada reducida]]="",1,DATOS_[[#This Row],[% jornada reducida]])</f>
        <v>0</v>
      </c>
      <c r="BQ1397" s="137" t="n">
        <f aca="false">+(DATOS_[[#This Row],[F.fin.cal]]-DATOS_[[#This Row],[F.ini.cal]]+1)/($D$4-$D$3+1)</f>
        <v>1</v>
      </c>
      <c r="BR1397" s="137" t="str">
        <f aca="false">IF(OR(AND(DATOS_[[#This Row],[Fecha Fin Contrato]]&lt;$D$3,DATOS_[[#This Row],[Fecha Fin Contrato]]&lt;&gt;""),DATOS_[[#This Row],[Fecha de Contratación]]&gt;$D$4),"Fuera","Dentro")</f>
        <v>Dentro</v>
      </c>
      <c r="BS1397" s="137" t="str">
        <f aca="false" t="array" ref="BS1397:BS1397">IF(MAX(IF(DATOS_[id]=DATOS_[[#This Row],[id]],DATOS_[F.fin.cal]))=DATOS_[[#This Row],[F.fin.cal]],"Sí","NO")</f>
        <v>Sí</v>
      </c>
      <c r="BT1397" s="137" t="str">
        <f aca="false">IF(AND(DATOS_[[#This Row],[% normaliz]]&lt;&gt;1,DATOS_[[#This Row],[% anualiz]]=1),"Sí","NO")</f>
        <v>Sí</v>
      </c>
      <c r="BU1397" s="137" t="str">
        <f aca="false">IF(AND(DATOS_[[#This Row],[% normaliz]]=1,DATOS_[[#This Row],[% anualiz]]&lt;&gt;1),"Sí","NO")</f>
        <v>NO</v>
      </c>
      <c r="BV1397" s="137" t="str">
        <f aca="false">IF(AND(DATOS_[[#This Row],[% normaliz]]&lt;&gt;1,DATOS_[[#This Row],[% anualiz]]&lt;&gt;1),"Sí","NO")</f>
        <v>NO</v>
      </c>
      <c r="BW1397" s="137" t="str">
        <f aca="false">+IF(DATOS_[[#This Row],[% normaliz]]*DATOS_[[#This Row],[% anualiz]]=1,"NO","Sí")</f>
        <v>Sí</v>
      </c>
      <c r="BX1397" s="138" t="e">
        <f aca="false">(DATOS_[[#This Row],[S.BASE]]*(1/DATOS_[[#This Row],[% normaliz]])*(1/DATOS_[[#This Row],[% anualiz]]))*IF(DATOS_[[#This Row],[Check Equiparado]]="Sí",1,0)</f>
        <v>#DIV/0!</v>
      </c>
      <c r="BY1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7" s="138" t="e">
        <f aca="false">+DATOS_[[#This Row],[SALARIO BASE Eq]]+DATOS_[[#This Row],[Tot COMPL.SAL Eq]]</f>
        <v>#DIV/0!</v>
      </c>
      <c r="CA1397" s="138" t="e">
        <f aca="false" t="array" ref="CA1397:CA1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7" s="138" t="e">
        <f aca="false">+DATOS_[[#This Row],[TOTAL SALARIO Eq]]+DATOS_[[#This Row],[Tot Extrasalarial Eq]]</f>
        <v>#DIV/0!</v>
      </c>
      <c r="CC1397" s="139" t="n">
        <f aca="false">DATOS_[[#This Row],[S.BASE]]</f>
        <v>0</v>
      </c>
      <c r="CD1397" s="139" t="n">
        <f aca="false">+SUM(DATOS_[[#This Row],[Conc.Sal.01]:[Conc.Sal.30]])</f>
        <v>0</v>
      </c>
      <c r="CE1397" s="139" t="n">
        <f aca="false">+DATOS_[[#This Row],[SALARIO BASE Ef]]+DATOS_[[#This Row],[Tot COMPL.SAL Ef]]</f>
        <v>0</v>
      </c>
      <c r="CF1397" s="139" t="n">
        <f aca="false">+SUM(DATOS_[[#This Row],[C.Extra.01]:[C.Extra.05]])</f>
        <v>0</v>
      </c>
      <c r="CG1397" s="139" t="n">
        <f aca="false">+DATOS_[[#This Row],[TOTAL SALARIO Ef]]+DATOS_[[#This Row],[Tot Extrasalarial Ef]]</f>
        <v>0</v>
      </c>
      <c r="CH1397" s="140" t="n">
        <f aca="false">MIN(IF(DATOS_[[#This Row],[Fecha Fin Contrato]]="",$D$4,DATOS_[[#This Row],[Fecha Fin Contrato]]),$D$4)-MAX(DATOS_[[#This Row],[Fecha de Contratación]],$D$3)+1</f>
        <v>1</v>
      </c>
      <c r="CI1397" s="141" t="str">
        <f aca="false">IF(COUNTIFS(DATOS_[id],DATOS_[[#This Row],[id]])&gt;1,DATOS_[[#This Row],[id]],"")</f>
        <v/>
      </c>
      <c r="CJ1397" s="141" t="n">
        <f aca="false">(Inicio!$G$10-DATOS_[[#This Row],[Fecha Nacimiento]])/365.25</f>
        <v>0</v>
      </c>
      <c r="CK1397" s="141" t="n">
        <f aca="false">(Inicio!$G$10-DATOS_[[#This Row],[Fecha de Antigüedad]])/365.25</f>
        <v>0</v>
      </c>
      <c r="CL1397" s="141" t="e">
        <f aca="false">+VLOOKUP(DATOS_[[#This Row],[Clave de Contrato]],TblTiposContrato13[],3,0)</f>
        <v>#N/A</v>
      </c>
      <c r="CM1397" s="141" t="e">
        <f aca="false">+VLOOKUP(DATOS_[[#This Row],[Clave de Contrato]],TblTiposContrato13[],4,0)</f>
        <v>#N/A</v>
      </c>
      <c r="CN1397" s="141" t="str">
        <f aca="false">VLOOKUP(DATOS_[[#This Row],[Edad]],CONTRATOS!TblRngEdad,2,1)</f>
        <v>20  o menos</v>
      </c>
      <c r="CO1397" s="141" t="str">
        <f aca="false">VLOOKUP(DATOS_[[#This Row],[Antigüedad]],TblRngAntg14[],2,1)</f>
        <v>0 a 1 años</v>
      </c>
    </row>
    <row r="1398" customFormat="false" ht="13.8" hidden="false" customHeight="false" outlineLevel="0" collapsed="false">
      <c r="D1398" s="128"/>
      <c r="E1398" s="129"/>
      <c r="F1398" s="129"/>
      <c r="G1398" s="129"/>
      <c r="H1398" s="130"/>
      <c r="I1398" s="131"/>
      <c r="J1398" s="128"/>
      <c r="K1398" s="132"/>
      <c r="L1398" s="132"/>
      <c r="M1398" s="133"/>
      <c r="N1398" s="133"/>
      <c r="O1398" s="133"/>
      <c r="P1398" s="129"/>
      <c r="Z1398" s="74"/>
      <c r="AA1398" s="75"/>
      <c r="AB1398" s="75"/>
      <c r="AC1398" s="129"/>
      <c r="AD1398" s="134"/>
      <c r="AE1398" s="134"/>
      <c r="AF1398" s="134"/>
      <c r="AG1398" s="134"/>
      <c r="AH1398" s="134"/>
      <c r="AI1398" s="134"/>
      <c r="AJ1398" s="134"/>
      <c r="AK1398" s="134"/>
      <c r="AL1398" s="134"/>
      <c r="AM1398" s="134"/>
      <c r="AN1398" s="134"/>
      <c r="AO1398" s="134"/>
      <c r="AP1398" s="134"/>
      <c r="AQ1398" s="134"/>
      <c r="AR1398" s="134"/>
      <c r="AS1398" s="134"/>
      <c r="AT1398" s="134"/>
      <c r="AU1398" s="134"/>
      <c r="AV1398" s="134"/>
      <c r="AW1398" s="134"/>
      <c r="AX1398" s="134"/>
      <c r="AY1398" s="134"/>
      <c r="AZ1398" s="134"/>
      <c r="BA1398" s="134"/>
      <c r="BB1398" s="134"/>
      <c r="BC1398" s="134"/>
      <c r="BD1398" s="134"/>
      <c r="BE1398" s="134"/>
      <c r="BF1398" s="134"/>
      <c r="BG1398" s="134"/>
      <c r="BH1398" s="134"/>
      <c r="BI1398" s="134"/>
      <c r="BJ1398" s="134"/>
      <c r="BK1398" s="134"/>
      <c r="BL1398" s="134"/>
      <c r="BM1398" s="135"/>
      <c r="BN1398" s="136" t="n">
        <f aca="false">+MAX($D$3,DATOS_[[#This Row],[Fecha Inicio Sit. Contract.]])</f>
        <v>0</v>
      </c>
      <c r="BO1398" s="136" t="n">
        <f aca="false">+MIN($D$4,DATOS_[[#This Row],[Fecha Fin Sit. Contract.]])</f>
        <v>0</v>
      </c>
      <c r="BP1398" s="137" t="n">
        <f aca="false">+DATOS_[[#This Row],[% de jornada]]*IF(DATOS_[[#This Row],[% jornada reducida]]="",1,DATOS_[[#This Row],[% jornada reducida]])</f>
        <v>0</v>
      </c>
      <c r="BQ1398" s="137" t="n">
        <f aca="false">+(DATOS_[[#This Row],[F.fin.cal]]-DATOS_[[#This Row],[F.ini.cal]]+1)/($D$4-$D$3+1)</f>
        <v>1</v>
      </c>
      <c r="BR1398" s="137" t="str">
        <f aca="false">IF(OR(AND(DATOS_[[#This Row],[Fecha Fin Contrato]]&lt;$D$3,DATOS_[[#This Row],[Fecha Fin Contrato]]&lt;&gt;""),DATOS_[[#This Row],[Fecha de Contratación]]&gt;$D$4),"Fuera","Dentro")</f>
        <v>Dentro</v>
      </c>
      <c r="BS1398" s="137" t="str">
        <f aca="false" t="array" ref="BS1398:BS1398">IF(MAX(IF(DATOS_[id]=DATOS_[[#This Row],[id]],DATOS_[F.fin.cal]))=DATOS_[[#This Row],[F.fin.cal]],"Sí","NO")</f>
        <v>Sí</v>
      </c>
      <c r="BT1398" s="137" t="str">
        <f aca="false">IF(AND(DATOS_[[#This Row],[% normaliz]]&lt;&gt;1,DATOS_[[#This Row],[% anualiz]]=1),"Sí","NO")</f>
        <v>Sí</v>
      </c>
      <c r="BU1398" s="137" t="str">
        <f aca="false">IF(AND(DATOS_[[#This Row],[% normaliz]]=1,DATOS_[[#This Row],[% anualiz]]&lt;&gt;1),"Sí","NO")</f>
        <v>NO</v>
      </c>
      <c r="BV1398" s="137" t="str">
        <f aca="false">IF(AND(DATOS_[[#This Row],[% normaliz]]&lt;&gt;1,DATOS_[[#This Row],[% anualiz]]&lt;&gt;1),"Sí","NO")</f>
        <v>NO</v>
      </c>
      <c r="BW1398" s="137" t="str">
        <f aca="false">+IF(DATOS_[[#This Row],[% normaliz]]*DATOS_[[#This Row],[% anualiz]]=1,"NO","Sí")</f>
        <v>Sí</v>
      </c>
      <c r="BX1398" s="138" t="e">
        <f aca="false">(DATOS_[[#This Row],[S.BASE]]*(1/DATOS_[[#This Row],[% normaliz]])*(1/DATOS_[[#This Row],[% anualiz]]))*IF(DATOS_[[#This Row],[Check Equiparado]]="Sí",1,0)</f>
        <v>#DIV/0!</v>
      </c>
      <c r="BY1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8" s="138" t="e">
        <f aca="false">+DATOS_[[#This Row],[SALARIO BASE Eq]]+DATOS_[[#This Row],[Tot COMPL.SAL Eq]]</f>
        <v>#DIV/0!</v>
      </c>
      <c r="CA1398" s="138" t="e">
        <f aca="false" t="array" ref="CA1398:CA1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8" s="138" t="e">
        <f aca="false">+DATOS_[[#This Row],[TOTAL SALARIO Eq]]+DATOS_[[#This Row],[Tot Extrasalarial Eq]]</f>
        <v>#DIV/0!</v>
      </c>
      <c r="CC1398" s="139" t="n">
        <f aca="false">DATOS_[[#This Row],[S.BASE]]</f>
        <v>0</v>
      </c>
      <c r="CD1398" s="139" t="n">
        <f aca="false">+SUM(DATOS_[[#This Row],[Conc.Sal.01]:[Conc.Sal.30]])</f>
        <v>0</v>
      </c>
      <c r="CE1398" s="139" t="n">
        <f aca="false">+DATOS_[[#This Row],[SALARIO BASE Ef]]+DATOS_[[#This Row],[Tot COMPL.SAL Ef]]</f>
        <v>0</v>
      </c>
      <c r="CF1398" s="139" t="n">
        <f aca="false">+SUM(DATOS_[[#This Row],[C.Extra.01]:[C.Extra.05]])</f>
        <v>0</v>
      </c>
      <c r="CG1398" s="139" t="n">
        <f aca="false">+DATOS_[[#This Row],[TOTAL SALARIO Ef]]+DATOS_[[#This Row],[Tot Extrasalarial Ef]]</f>
        <v>0</v>
      </c>
      <c r="CH1398" s="140" t="n">
        <f aca="false">MIN(IF(DATOS_[[#This Row],[Fecha Fin Contrato]]="",$D$4,DATOS_[[#This Row],[Fecha Fin Contrato]]),$D$4)-MAX(DATOS_[[#This Row],[Fecha de Contratación]],$D$3)+1</f>
        <v>1</v>
      </c>
      <c r="CI1398" s="141" t="str">
        <f aca="false">IF(COUNTIFS(DATOS_[id],DATOS_[[#This Row],[id]])&gt;1,DATOS_[[#This Row],[id]],"")</f>
        <v/>
      </c>
      <c r="CJ1398" s="141" t="n">
        <f aca="false">(Inicio!$G$10-DATOS_[[#This Row],[Fecha Nacimiento]])/365.25</f>
        <v>0</v>
      </c>
      <c r="CK1398" s="141" t="n">
        <f aca="false">(Inicio!$G$10-DATOS_[[#This Row],[Fecha de Antigüedad]])/365.25</f>
        <v>0</v>
      </c>
      <c r="CL1398" s="141" t="e">
        <f aca="false">+VLOOKUP(DATOS_[[#This Row],[Clave de Contrato]],TblTiposContrato13[],3,0)</f>
        <v>#N/A</v>
      </c>
      <c r="CM1398" s="141" t="e">
        <f aca="false">+VLOOKUP(DATOS_[[#This Row],[Clave de Contrato]],TblTiposContrato13[],4,0)</f>
        <v>#N/A</v>
      </c>
      <c r="CN1398" s="141" t="str">
        <f aca="false">VLOOKUP(DATOS_[[#This Row],[Edad]],CONTRATOS!TblRngEdad,2,1)</f>
        <v>20  o menos</v>
      </c>
      <c r="CO1398" s="141" t="str">
        <f aca="false">VLOOKUP(DATOS_[[#This Row],[Antigüedad]],TblRngAntg14[],2,1)</f>
        <v>0 a 1 años</v>
      </c>
    </row>
    <row r="1399" customFormat="false" ht="13.8" hidden="false" customHeight="false" outlineLevel="0" collapsed="false">
      <c r="D1399" s="128"/>
      <c r="E1399" s="129"/>
      <c r="F1399" s="129"/>
      <c r="G1399" s="129"/>
      <c r="H1399" s="130"/>
      <c r="I1399" s="131"/>
      <c r="J1399" s="128"/>
      <c r="K1399" s="132"/>
      <c r="L1399" s="132"/>
      <c r="M1399" s="133"/>
      <c r="N1399" s="133"/>
      <c r="O1399" s="133"/>
      <c r="P1399" s="129"/>
      <c r="Z1399" s="74"/>
      <c r="AA1399" s="75"/>
      <c r="AB1399" s="75"/>
      <c r="AC1399" s="129"/>
      <c r="AD1399" s="134"/>
      <c r="AE1399" s="134"/>
      <c r="AF1399" s="134"/>
      <c r="AG1399" s="134"/>
      <c r="AH1399" s="134"/>
      <c r="AI1399" s="134"/>
      <c r="AJ1399" s="134"/>
      <c r="AK1399" s="134"/>
      <c r="AL1399" s="134"/>
      <c r="AM1399" s="134"/>
      <c r="AN1399" s="134"/>
      <c r="AO1399" s="134"/>
      <c r="AP1399" s="134"/>
      <c r="AQ1399" s="134"/>
      <c r="AR1399" s="134"/>
      <c r="AS1399" s="134"/>
      <c r="AT1399" s="134"/>
      <c r="AU1399" s="134"/>
      <c r="AV1399" s="134"/>
      <c r="AW1399" s="134"/>
      <c r="AX1399" s="134"/>
      <c r="AY1399" s="134"/>
      <c r="AZ1399" s="134"/>
      <c r="BA1399" s="134"/>
      <c r="BB1399" s="134"/>
      <c r="BC1399" s="134"/>
      <c r="BD1399" s="134"/>
      <c r="BE1399" s="134"/>
      <c r="BF1399" s="134"/>
      <c r="BG1399" s="134"/>
      <c r="BH1399" s="134"/>
      <c r="BI1399" s="134"/>
      <c r="BJ1399" s="134"/>
      <c r="BK1399" s="134"/>
      <c r="BL1399" s="134"/>
      <c r="BM1399" s="135"/>
      <c r="BN1399" s="136" t="n">
        <f aca="false">+MAX($D$3,DATOS_[[#This Row],[Fecha Inicio Sit. Contract.]])</f>
        <v>0</v>
      </c>
      <c r="BO1399" s="136" t="n">
        <f aca="false">+MIN($D$4,DATOS_[[#This Row],[Fecha Fin Sit. Contract.]])</f>
        <v>0</v>
      </c>
      <c r="BP1399" s="137" t="n">
        <f aca="false">+DATOS_[[#This Row],[% de jornada]]*IF(DATOS_[[#This Row],[% jornada reducida]]="",1,DATOS_[[#This Row],[% jornada reducida]])</f>
        <v>0</v>
      </c>
      <c r="BQ1399" s="137" t="n">
        <f aca="false">+(DATOS_[[#This Row],[F.fin.cal]]-DATOS_[[#This Row],[F.ini.cal]]+1)/($D$4-$D$3+1)</f>
        <v>1</v>
      </c>
      <c r="BR1399" s="137" t="str">
        <f aca="false">IF(OR(AND(DATOS_[[#This Row],[Fecha Fin Contrato]]&lt;$D$3,DATOS_[[#This Row],[Fecha Fin Contrato]]&lt;&gt;""),DATOS_[[#This Row],[Fecha de Contratación]]&gt;$D$4),"Fuera","Dentro")</f>
        <v>Dentro</v>
      </c>
      <c r="BS1399" s="137" t="str">
        <f aca="false" t="array" ref="BS1399:BS1399">IF(MAX(IF(DATOS_[id]=DATOS_[[#This Row],[id]],DATOS_[F.fin.cal]))=DATOS_[[#This Row],[F.fin.cal]],"Sí","NO")</f>
        <v>Sí</v>
      </c>
      <c r="BT1399" s="137" t="str">
        <f aca="false">IF(AND(DATOS_[[#This Row],[% normaliz]]&lt;&gt;1,DATOS_[[#This Row],[% anualiz]]=1),"Sí","NO")</f>
        <v>Sí</v>
      </c>
      <c r="BU1399" s="137" t="str">
        <f aca="false">IF(AND(DATOS_[[#This Row],[% normaliz]]=1,DATOS_[[#This Row],[% anualiz]]&lt;&gt;1),"Sí","NO")</f>
        <v>NO</v>
      </c>
      <c r="BV1399" s="137" t="str">
        <f aca="false">IF(AND(DATOS_[[#This Row],[% normaliz]]&lt;&gt;1,DATOS_[[#This Row],[% anualiz]]&lt;&gt;1),"Sí","NO")</f>
        <v>NO</v>
      </c>
      <c r="BW1399" s="137" t="str">
        <f aca="false">+IF(DATOS_[[#This Row],[% normaliz]]*DATOS_[[#This Row],[% anualiz]]=1,"NO","Sí")</f>
        <v>Sí</v>
      </c>
      <c r="BX1399" s="138" t="e">
        <f aca="false">(DATOS_[[#This Row],[S.BASE]]*(1/DATOS_[[#This Row],[% normaliz]])*(1/DATOS_[[#This Row],[% anualiz]]))*IF(DATOS_[[#This Row],[Check Equiparado]]="Sí",1,0)</f>
        <v>#DIV/0!</v>
      </c>
      <c r="BY1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9" s="138" t="e">
        <f aca="false">+DATOS_[[#This Row],[SALARIO BASE Eq]]+DATOS_[[#This Row],[Tot COMPL.SAL Eq]]</f>
        <v>#DIV/0!</v>
      </c>
      <c r="CA1399" s="138" t="e">
        <f aca="false" t="array" ref="CA1399:CA1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9" s="138" t="e">
        <f aca="false">+DATOS_[[#This Row],[TOTAL SALARIO Eq]]+DATOS_[[#This Row],[Tot Extrasalarial Eq]]</f>
        <v>#DIV/0!</v>
      </c>
      <c r="CC1399" s="139" t="n">
        <f aca="false">DATOS_[[#This Row],[S.BASE]]</f>
        <v>0</v>
      </c>
      <c r="CD1399" s="139" t="n">
        <f aca="false">+SUM(DATOS_[[#This Row],[Conc.Sal.01]:[Conc.Sal.30]])</f>
        <v>0</v>
      </c>
      <c r="CE1399" s="139" t="n">
        <f aca="false">+DATOS_[[#This Row],[SALARIO BASE Ef]]+DATOS_[[#This Row],[Tot COMPL.SAL Ef]]</f>
        <v>0</v>
      </c>
      <c r="CF1399" s="139" t="n">
        <f aca="false">+SUM(DATOS_[[#This Row],[C.Extra.01]:[C.Extra.05]])</f>
        <v>0</v>
      </c>
      <c r="CG1399" s="139" t="n">
        <f aca="false">+DATOS_[[#This Row],[TOTAL SALARIO Ef]]+DATOS_[[#This Row],[Tot Extrasalarial Ef]]</f>
        <v>0</v>
      </c>
      <c r="CH1399" s="140" t="n">
        <f aca="false">MIN(IF(DATOS_[[#This Row],[Fecha Fin Contrato]]="",$D$4,DATOS_[[#This Row],[Fecha Fin Contrato]]),$D$4)-MAX(DATOS_[[#This Row],[Fecha de Contratación]],$D$3)+1</f>
        <v>1</v>
      </c>
      <c r="CI1399" s="141" t="str">
        <f aca="false">IF(COUNTIFS(DATOS_[id],DATOS_[[#This Row],[id]])&gt;1,DATOS_[[#This Row],[id]],"")</f>
        <v/>
      </c>
      <c r="CJ1399" s="141" t="n">
        <f aca="false">(Inicio!$G$10-DATOS_[[#This Row],[Fecha Nacimiento]])/365.25</f>
        <v>0</v>
      </c>
      <c r="CK1399" s="141" t="n">
        <f aca="false">(Inicio!$G$10-DATOS_[[#This Row],[Fecha de Antigüedad]])/365.25</f>
        <v>0</v>
      </c>
      <c r="CL1399" s="141" t="e">
        <f aca="false">+VLOOKUP(DATOS_[[#This Row],[Clave de Contrato]],TblTiposContrato13[],3,0)</f>
        <v>#N/A</v>
      </c>
      <c r="CM1399" s="141" t="e">
        <f aca="false">+VLOOKUP(DATOS_[[#This Row],[Clave de Contrato]],TblTiposContrato13[],4,0)</f>
        <v>#N/A</v>
      </c>
      <c r="CN1399" s="141" t="str">
        <f aca="false">VLOOKUP(DATOS_[[#This Row],[Edad]],CONTRATOS!TblRngEdad,2,1)</f>
        <v>20  o menos</v>
      </c>
      <c r="CO1399" s="141" t="str">
        <f aca="false">VLOOKUP(DATOS_[[#This Row],[Antigüedad]],TblRngAntg14[],2,1)</f>
        <v>0 a 1 años</v>
      </c>
    </row>
    <row r="1400" customFormat="false" ht="13.8" hidden="false" customHeight="false" outlineLevel="0" collapsed="false">
      <c r="D1400" s="128"/>
      <c r="E1400" s="129"/>
      <c r="F1400" s="129"/>
      <c r="G1400" s="129"/>
      <c r="H1400" s="130"/>
      <c r="I1400" s="131"/>
      <c r="J1400" s="128"/>
      <c r="K1400" s="132"/>
      <c r="L1400" s="132"/>
      <c r="M1400" s="133"/>
      <c r="N1400" s="133"/>
      <c r="O1400" s="133"/>
      <c r="P1400" s="129"/>
      <c r="Z1400" s="74"/>
      <c r="AA1400" s="75"/>
      <c r="AB1400" s="75"/>
      <c r="AC1400" s="129"/>
      <c r="AD1400" s="134"/>
      <c r="AE1400" s="134"/>
      <c r="AF1400" s="134"/>
      <c r="AG1400" s="134"/>
      <c r="AH1400" s="134"/>
      <c r="AI1400" s="134"/>
      <c r="AJ1400" s="134"/>
      <c r="AK1400" s="134"/>
      <c r="AL1400" s="134"/>
      <c r="AM1400" s="134"/>
      <c r="AN1400" s="134"/>
      <c r="AO1400" s="134"/>
      <c r="AP1400" s="134"/>
      <c r="AQ1400" s="134"/>
      <c r="AR1400" s="134"/>
      <c r="AS1400" s="134"/>
      <c r="AT1400" s="134"/>
      <c r="AU1400" s="134"/>
      <c r="AV1400" s="134"/>
      <c r="AW1400" s="134"/>
      <c r="AX1400" s="134"/>
      <c r="AY1400" s="134"/>
      <c r="AZ1400" s="134"/>
      <c r="BA1400" s="134"/>
      <c r="BB1400" s="134"/>
      <c r="BC1400" s="134"/>
      <c r="BD1400" s="134"/>
      <c r="BE1400" s="134"/>
      <c r="BF1400" s="134"/>
      <c r="BG1400" s="134"/>
      <c r="BH1400" s="134"/>
      <c r="BI1400" s="134"/>
      <c r="BJ1400" s="134"/>
      <c r="BK1400" s="134"/>
      <c r="BL1400" s="134"/>
      <c r="BM1400" s="135"/>
      <c r="BN1400" s="136" t="n">
        <f aca="false">+MAX($D$3,DATOS_[[#This Row],[Fecha Inicio Sit. Contract.]])</f>
        <v>0</v>
      </c>
      <c r="BO1400" s="136" t="n">
        <f aca="false">+MIN($D$4,DATOS_[[#This Row],[Fecha Fin Sit. Contract.]])</f>
        <v>0</v>
      </c>
      <c r="BP1400" s="137" t="n">
        <f aca="false">+DATOS_[[#This Row],[% de jornada]]*IF(DATOS_[[#This Row],[% jornada reducida]]="",1,DATOS_[[#This Row],[% jornada reducida]])</f>
        <v>0</v>
      </c>
      <c r="BQ1400" s="137" t="n">
        <f aca="false">+(DATOS_[[#This Row],[F.fin.cal]]-DATOS_[[#This Row],[F.ini.cal]]+1)/($D$4-$D$3+1)</f>
        <v>1</v>
      </c>
      <c r="BR1400" s="137" t="str">
        <f aca="false">IF(OR(AND(DATOS_[[#This Row],[Fecha Fin Contrato]]&lt;$D$3,DATOS_[[#This Row],[Fecha Fin Contrato]]&lt;&gt;""),DATOS_[[#This Row],[Fecha de Contratación]]&gt;$D$4),"Fuera","Dentro")</f>
        <v>Dentro</v>
      </c>
      <c r="BS1400" s="137" t="str">
        <f aca="false" t="array" ref="BS1400:BS1400">IF(MAX(IF(DATOS_[id]=DATOS_[[#This Row],[id]],DATOS_[F.fin.cal]))=DATOS_[[#This Row],[F.fin.cal]],"Sí","NO")</f>
        <v>Sí</v>
      </c>
      <c r="BT1400" s="137" t="str">
        <f aca="false">IF(AND(DATOS_[[#This Row],[% normaliz]]&lt;&gt;1,DATOS_[[#This Row],[% anualiz]]=1),"Sí","NO")</f>
        <v>Sí</v>
      </c>
      <c r="BU1400" s="137" t="str">
        <f aca="false">IF(AND(DATOS_[[#This Row],[% normaliz]]=1,DATOS_[[#This Row],[% anualiz]]&lt;&gt;1),"Sí","NO")</f>
        <v>NO</v>
      </c>
      <c r="BV1400" s="137" t="str">
        <f aca="false">IF(AND(DATOS_[[#This Row],[% normaliz]]&lt;&gt;1,DATOS_[[#This Row],[% anualiz]]&lt;&gt;1),"Sí","NO")</f>
        <v>NO</v>
      </c>
      <c r="BW1400" s="137" t="str">
        <f aca="false">+IF(DATOS_[[#This Row],[% normaliz]]*DATOS_[[#This Row],[% anualiz]]=1,"NO","Sí")</f>
        <v>Sí</v>
      </c>
      <c r="BX1400" s="138" t="e">
        <f aca="false">(DATOS_[[#This Row],[S.BASE]]*(1/DATOS_[[#This Row],[% normaliz]])*(1/DATOS_[[#This Row],[% anualiz]]))*IF(DATOS_[[#This Row],[Check Equiparado]]="Sí",1,0)</f>
        <v>#DIV/0!</v>
      </c>
      <c r="BY1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0" s="138" t="e">
        <f aca="false">+DATOS_[[#This Row],[SALARIO BASE Eq]]+DATOS_[[#This Row],[Tot COMPL.SAL Eq]]</f>
        <v>#DIV/0!</v>
      </c>
      <c r="CA1400" s="138" t="e">
        <f aca="false" t="array" ref="CA1400:CA1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0" s="138" t="e">
        <f aca="false">+DATOS_[[#This Row],[TOTAL SALARIO Eq]]+DATOS_[[#This Row],[Tot Extrasalarial Eq]]</f>
        <v>#DIV/0!</v>
      </c>
      <c r="CC1400" s="139" t="n">
        <f aca="false">DATOS_[[#This Row],[S.BASE]]</f>
        <v>0</v>
      </c>
      <c r="CD1400" s="139" t="n">
        <f aca="false">+SUM(DATOS_[[#This Row],[Conc.Sal.01]:[Conc.Sal.30]])</f>
        <v>0</v>
      </c>
      <c r="CE1400" s="139" t="n">
        <f aca="false">+DATOS_[[#This Row],[SALARIO BASE Ef]]+DATOS_[[#This Row],[Tot COMPL.SAL Ef]]</f>
        <v>0</v>
      </c>
      <c r="CF1400" s="139" t="n">
        <f aca="false">+SUM(DATOS_[[#This Row],[C.Extra.01]:[C.Extra.05]])</f>
        <v>0</v>
      </c>
      <c r="CG1400" s="139" t="n">
        <f aca="false">+DATOS_[[#This Row],[TOTAL SALARIO Ef]]+DATOS_[[#This Row],[Tot Extrasalarial Ef]]</f>
        <v>0</v>
      </c>
      <c r="CH1400" s="140" t="n">
        <f aca="false">MIN(IF(DATOS_[[#This Row],[Fecha Fin Contrato]]="",$D$4,DATOS_[[#This Row],[Fecha Fin Contrato]]),$D$4)-MAX(DATOS_[[#This Row],[Fecha de Contratación]],$D$3)+1</f>
        <v>1</v>
      </c>
      <c r="CI1400" s="141" t="str">
        <f aca="false">IF(COUNTIFS(DATOS_[id],DATOS_[[#This Row],[id]])&gt;1,DATOS_[[#This Row],[id]],"")</f>
        <v/>
      </c>
      <c r="CJ1400" s="141" t="n">
        <f aca="false">(Inicio!$G$10-DATOS_[[#This Row],[Fecha Nacimiento]])/365.25</f>
        <v>0</v>
      </c>
      <c r="CK1400" s="141" t="n">
        <f aca="false">(Inicio!$G$10-DATOS_[[#This Row],[Fecha de Antigüedad]])/365.25</f>
        <v>0</v>
      </c>
      <c r="CL1400" s="141" t="e">
        <f aca="false">+VLOOKUP(DATOS_[[#This Row],[Clave de Contrato]],TblTiposContrato13[],3,0)</f>
        <v>#N/A</v>
      </c>
      <c r="CM1400" s="141" t="e">
        <f aca="false">+VLOOKUP(DATOS_[[#This Row],[Clave de Contrato]],TblTiposContrato13[],4,0)</f>
        <v>#N/A</v>
      </c>
      <c r="CN1400" s="141" t="str">
        <f aca="false">VLOOKUP(DATOS_[[#This Row],[Edad]],CONTRATOS!TblRngEdad,2,1)</f>
        <v>20  o menos</v>
      </c>
      <c r="CO1400" s="141" t="str">
        <f aca="false">VLOOKUP(DATOS_[[#This Row],[Antigüedad]],TblRngAntg14[],2,1)</f>
        <v>0 a 1 años</v>
      </c>
    </row>
    <row r="1401" customFormat="false" ht="13.8" hidden="false" customHeight="false" outlineLevel="0" collapsed="false">
      <c r="D1401" s="128"/>
      <c r="E1401" s="129"/>
      <c r="F1401" s="129"/>
      <c r="G1401" s="129"/>
      <c r="H1401" s="130"/>
      <c r="I1401" s="131"/>
      <c r="J1401" s="128"/>
      <c r="K1401" s="132"/>
      <c r="L1401" s="132"/>
      <c r="M1401" s="133"/>
      <c r="N1401" s="133"/>
      <c r="O1401" s="133"/>
      <c r="P1401" s="129"/>
      <c r="Z1401" s="74"/>
      <c r="AA1401" s="75"/>
      <c r="AB1401" s="75"/>
      <c r="AC1401" s="129"/>
      <c r="AD1401" s="134"/>
      <c r="AE1401" s="134"/>
      <c r="AF1401" s="134"/>
      <c r="AG1401" s="134"/>
      <c r="AH1401" s="134"/>
      <c r="AI1401" s="134"/>
      <c r="AJ1401" s="134"/>
      <c r="AK1401" s="134"/>
      <c r="AL1401" s="134"/>
      <c r="AM1401" s="134"/>
      <c r="AN1401" s="134"/>
      <c r="AO1401" s="134"/>
      <c r="AP1401" s="134"/>
      <c r="AQ1401" s="134"/>
      <c r="AR1401" s="134"/>
      <c r="AS1401" s="134"/>
      <c r="AT1401" s="134"/>
      <c r="AU1401" s="134"/>
      <c r="AV1401" s="134"/>
      <c r="AW1401" s="134"/>
      <c r="AX1401" s="134"/>
      <c r="AY1401" s="134"/>
      <c r="AZ1401" s="134"/>
      <c r="BA1401" s="134"/>
      <c r="BB1401" s="134"/>
      <c r="BC1401" s="134"/>
      <c r="BD1401" s="134"/>
      <c r="BE1401" s="134"/>
      <c r="BF1401" s="134"/>
      <c r="BG1401" s="134"/>
      <c r="BH1401" s="134"/>
      <c r="BI1401" s="134"/>
      <c r="BJ1401" s="134"/>
      <c r="BK1401" s="134"/>
      <c r="BL1401" s="134"/>
      <c r="BM1401" s="135"/>
      <c r="BN1401" s="136" t="n">
        <f aca="false">+MAX($D$3,DATOS_[[#This Row],[Fecha Inicio Sit. Contract.]])</f>
        <v>0</v>
      </c>
      <c r="BO1401" s="136" t="n">
        <f aca="false">+MIN($D$4,DATOS_[[#This Row],[Fecha Fin Sit. Contract.]])</f>
        <v>0</v>
      </c>
      <c r="BP1401" s="137" t="n">
        <f aca="false">+DATOS_[[#This Row],[% de jornada]]*IF(DATOS_[[#This Row],[% jornada reducida]]="",1,DATOS_[[#This Row],[% jornada reducida]])</f>
        <v>0</v>
      </c>
      <c r="BQ1401" s="137" t="n">
        <f aca="false">+(DATOS_[[#This Row],[F.fin.cal]]-DATOS_[[#This Row],[F.ini.cal]]+1)/($D$4-$D$3+1)</f>
        <v>1</v>
      </c>
      <c r="BR1401" s="137" t="str">
        <f aca="false">IF(OR(AND(DATOS_[[#This Row],[Fecha Fin Contrato]]&lt;$D$3,DATOS_[[#This Row],[Fecha Fin Contrato]]&lt;&gt;""),DATOS_[[#This Row],[Fecha de Contratación]]&gt;$D$4),"Fuera","Dentro")</f>
        <v>Dentro</v>
      </c>
      <c r="BS1401" s="137" t="str">
        <f aca="false" t="array" ref="BS1401:BS1401">IF(MAX(IF(DATOS_[id]=DATOS_[[#This Row],[id]],DATOS_[F.fin.cal]))=DATOS_[[#This Row],[F.fin.cal]],"Sí","NO")</f>
        <v>Sí</v>
      </c>
      <c r="BT1401" s="137" t="str">
        <f aca="false">IF(AND(DATOS_[[#This Row],[% normaliz]]&lt;&gt;1,DATOS_[[#This Row],[% anualiz]]=1),"Sí","NO")</f>
        <v>Sí</v>
      </c>
      <c r="BU1401" s="137" t="str">
        <f aca="false">IF(AND(DATOS_[[#This Row],[% normaliz]]=1,DATOS_[[#This Row],[% anualiz]]&lt;&gt;1),"Sí","NO")</f>
        <v>NO</v>
      </c>
      <c r="BV1401" s="137" t="str">
        <f aca="false">IF(AND(DATOS_[[#This Row],[% normaliz]]&lt;&gt;1,DATOS_[[#This Row],[% anualiz]]&lt;&gt;1),"Sí","NO")</f>
        <v>NO</v>
      </c>
      <c r="BW1401" s="137" t="str">
        <f aca="false">+IF(DATOS_[[#This Row],[% normaliz]]*DATOS_[[#This Row],[% anualiz]]=1,"NO","Sí")</f>
        <v>Sí</v>
      </c>
      <c r="BX1401" s="138" t="e">
        <f aca="false">(DATOS_[[#This Row],[S.BASE]]*(1/DATOS_[[#This Row],[% normaliz]])*(1/DATOS_[[#This Row],[% anualiz]]))*IF(DATOS_[[#This Row],[Check Equiparado]]="Sí",1,0)</f>
        <v>#DIV/0!</v>
      </c>
      <c r="BY1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1" s="138" t="e">
        <f aca="false">+DATOS_[[#This Row],[SALARIO BASE Eq]]+DATOS_[[#This Row],[Tot COMPL.SAL Eq]]</f>
        <v>#DIV/0!</v>
      </c>
      <c r="CA1401" s="138" t="e">
        <f aca="false" t="array" ref="CA1401:CA1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1" s="138" t="e">
        <f aca="false">+DATOS_[[#This Row],[TOTAL SALARIO Eq]]+DATOS_[[#This Row],[Tot Extrasalarial Eq]]</f>
        <v>#DIV/0!</v>
      </c>
      <c r="CC1401" s="139" t="n">
        <f aca="false">DATOS_[[#This Row],[S.BASE]]</f>
        <v>0</v>
      </c>
      <c r="CD1401" s="139" t="n">
        <f aca="false">+SUM(DATOS_[[#This Row],[Conc.Sal.01]:[Conc.Sal.30]])</f>
        <v>0</v>
      </c>
      <c r="CE1401" s="139" t="n">
        <f aca="false">+DATOS_[[#This Row],[SALARIO BASE Ef]]+DATOS_[[#This Row],[Tot COMPL.SAL Ef]]</f>
        <v>0</v>
      </c>
      <c r="CF1401" s="139" t="n">
        <f aca="false">+SUM(DATOS_[[#This Row],[C.Extra.01]:[C.Extra.05]])</f>
        <v>0</v>
      </c>
      <c r="CG1401" s="139" t="n">
        <f aca="false">+DATOS_[[#This Row],[TOTAL SALARIO Ef]]+DATOS_[[#This Row],[Tot Extrasalarial Ef]]</f>
        <v>0</v>
      </c>
      <c r="CH1401" s="140" t="n">
        <f aca="false">MIN(IF(DATOS_[[#This Row],[Fecha Fin Contrato]]="",$D$4,DATOS_[[#This Row],[Fecha Fin Contrato]]),$D$4)-MAX(DATOS_[[#This Row],[Fecha de Contratación]],$D$3)+1</f>
        <v>1</v>
      </c>
      <c r="CI1401" s="141" t="str">
        <f aca="false">IF(COUNTIFS(DATOS_[id],DATOS_[[#This Row],[id]])&gt;1,DATOS_[[#This Row],[id]],"")</f>
        <v/>
      </c>
      <c r="CJ1401" s="141" t="n">
        <f aca="false">(Inicio!$G$10-DATOS_[[#This Row],[Fecha Nacimiento]])/365.25</f>
        <v>0</v>
      </c>
      <c r="CK1401" s="141" t="n">
        <f aca="false">(Inicio!$G$10-DATOS_[[#This Row],[Fecha de Antigüedad]])/365.25</f>
        <v>0</v>
      </c>
      <c r="CL1401" s="141" t="e">
        <f aca="false">+VLOOKUP(DATOS_[[#This Row],[Clave de Contrato]],TblTiposContrato13[],3,0)</f>
        <v>#N/A</v>
      </c>
      <c r="CM1401" s="141" t="e">
        <f aca="false">+VLOOKUP(DATOS_[[#This Row],[Clave de Contrato]],TblTiposContrato13[],4,0)</f>
        <v>#N/A</v>
      </c>
      <c r="CN1401" s="141" t="str">
        <f aca="false">VLOOKUP(DATOS_[[#This Row],[Edad]],CONTRATOS!TblRngEdad,2,1)</f>
        <v>20  o menos</v>
      </c>
      <c r="CO1401" s="141" t="str">
        <f aca="false">VLOOKUP(DATOS_[[#This Row],[Antigüedad]],TblRngAntg14[],2,1)</f>
        <v>0 a 1 años</v>
      </c>
    </row>
    <row r="1402" customFormat="false" ht="13.8" hidden="false" customHeight="false" outlineLevel="0" collapsed="false">
      <c r="D1402" s="128"/>
      <c r="E1402" s="129"/>
      <c r="F1402" s="129"/>
      <c r="G1402" s="129"/>
      <c r="H1402" s="130"/>
      <c r="I1402" s="131"/>
      <c r="J1402" s="128"/>
      <c r="K1402" s="132"/>
      <c r="L1402" s="132"/>
      <c r="M1402" s="133"/>
      <c r="N1402" s="133"/>
      <c r="O1402" s="133"/>
      <c r="P1402" s="129"/>
      <c r="Z1402" s="74"/>
      <c r="AA1402" s="75"/>
      <c r="AB1402" s="75"/>
      <c r="AC1402" s="129"/>
      <c r="AD1402" s="134"/>
      <c r="AE1402" s="134"/>
      <c r="AF1402" s="134"/>
      <c r="AG1402" s="134"/>
      <c r="AH1402" s="134"/>
      <c r="AI1402" s="134"/>
      <c r="AJ1402" s="134"/>
      <c r="AK1402" s="134"/>
      <c r="AL1402" s="134"/>
      <c r="AM1402" s="134"/>
      <c r="AN1402" s="134"/>
      <c r="AO1402" s="134"/>
      <c r="AP1402" s="134"/>
      <c r="AQ1402" s="134"/>
      <c r="AR1402" s="134"/>
      <c r="AS1402" s="134"/>
      <c r="AT1402" s="134"/>
      <c r="AU1402" s="134"/>
      <c r="AV1402" s="134"/>
      <c r="AW1402" s="134"/>
      <c r="AX1402" s="134"/>
      <c r="AY1402" s="134"/>
      <c r="AZ1402" s="134"/>
      <c r="BA1402" s="134"/>
      <c r="BB1402" s="134"/>
      <c r="BC1402" s="134"/>
      <c r="BD1402" s="134"/>
      <c r="BE1402" s="134"/>
      <c r="BF1402" s="134"/>
      <c r="BG1402" s="134"/>
      <c r="BH1402" s="134"/>
      <c r="BI1402" s="134"/>
      <c r="BJ1402" s="134"/>
      <c r="BK1402" s="134"/>
      <c r="BL1402" s="134"/>
      <c r="BM1402" s="135"/>
      <c r="BN1402" s="136" t="n">
        <f aca="false">+MAX($D$3,DATOS_[[#This Row],[Fecha Inicio Sit. Contract.]])</f>
        <v>0</v>
      </c>
      <c r="BO1402" s="136" t="n">
        <f aca="false">+MIN($D$4,DATOS_[[#This Row],[Fecha Fin Sit. Contract.]])</f>
        <v>0</v>
      </c>
      <c r="BP1402" s="137" t="n">
        <f aca="false">+DATOS_[[#This Row],[% de jornada]]*IF(DATOS_[[#This Row],[% jornada reducida]]="",1,DATOS_[[#This Row],[% jornada reducida]])</f>
        <v>0</v>
      </c>
      <c r="BQ1402" s="137" t="n">
        <f aca="false">+(DATOS_[[#This Row],[F.fin.cal]]-DATOS_[[#This Row],[F.ini.cal]]+1)/($D$4-$D$3+1)</f>
        <v>1</v>
      </c>
      <c r="BR1402" s="137" t="str">
        <f aca="false">IF(OR(AND(DATOS_[[#This Row],[Fecha Fin Contrato]]&lt;$D$3,DATOS_[[#This Row],[Fecha Fin Contrato]]&lt;&gt;""),DATOS_[[#This Row],[Fecha de Contratación]]&gt;$D$4),"Fuera","Dentro")</f>
        <v>Dentro</v>
      </c>
      <c r="BS1402" s="137" t="str">
        <f aca="false" t="array" ref="BS1402:BS1402">IF(MAX(IF(DATOS_[id]=DATOS_[[#This Row],[id]],DATOS_[F.fin.cal]))=DATOS_[[#This Row],[F.fin.cal]],"Sí","NO")</f>
        <v>Sí</v>
      </c>
      <c r="BT1402" s="137" t="str">
        <f aca="false">IF(AND(DATOS_[[#This Row],[% normaliz]]&lt;&gt;1,DATOS_[[#This Row],[% anualiz]]=1),"Sí","NO")</f>
        <v>Sí</v>
      </c>
      <c r="BU1402" s="137" t="str">
        <f aca="false">IF(AND(DATOS_[[#This Row],[% normaliz]]=1,DATOS_[[#This Row],[% anualiz]]&lt;&gt;1),"Sí","NO")</f>
        <v>NO</v>
      </c>
      <c r="BV1402" s="137" t="str">
        <f aca="false">IF(AND(DATOS_[[#This Row],[% normaliz]]&lt;&gt;1,DATOS_[[#This Row],[% anualiz]]&lt;&gt;1),"Sí","NO")</f>
        <v>NO</v>
      </c>
      <c r="BW1402" s="137" t="str">
        <f aca="false">+IF(DATOS_[[#This Row],[% normaliz]]*DATOS_[[#This Row],[% anualiz]]=1,"NO","Sí")</f>
        <v>Sí</v>
      </c>
      <c r="BX1402" s="138" t="e">
        <f aca="false">(DATOS_[[#This Row],[S.BASE]]*(1/DATOS_[[#This Row],[% normaliz]])*(1/DATOS_[[#This Row],[% anualiz]]))*IF(DATOS_[[#This Row],[Check Equiparado]]="Sí",1,0)</f>
        <v>#DIV/0!</v>
      </c>
      <c r="BY1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2" s="138" t="e">
        <f aca="false">+DATOS_[[#This Row],[SALARIO BASE Eq]]+DATOS_[[#This Row],[Tot COMPL.SAL Eq]]</f>
        <v>#DIV/0!</v>
      </c>
      <c r="CA1402" s="138" t="e">
        <f aca="false" t="array" ref="CA1402:CA1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2" s="138" t="e">
        <f aca="false">+DATOS_[[#This Row],[TOTAL SALARIO Eq]]+DATOS_[[#This Row],[Tot Extrasalarial Eq]]</f>
        <v>#DIV/0!</v>
      </c>
      <c r="CC1402" s="139" t="n">
        <f aca="false">DATOS_[[#This Row],[S.BASE]]</f>
        <v>0</v>
      </c>
      <c r="CD1402" s="139" t="n">
        <f aca="false">+SUM(DATOS_[[#This Row],[Conc.Sal.01]:[Conc.Sal.30]])</f>
        <v>0</v>
      </c>
      <c r="CE1402" s="139" t="n">
        <f aca="false">+DATOS_[[#This Row],[SALARIO BASE Ef]]+DATOS_[[#This Row],[Tot COMPL.SAL Ef]]</f>
        <v>0</v>
      </c>
      <c r="CF1402" s="139" t="n">
        <f aca="false">+SUM(DATOS_[[#This Row],[C.Extra.01]:[C.Extra.05]])</f>
        <v>0</v>
      </c>
      <c r="CG1402" s="139" t="n">
        <f aca="false">+DATOS_[[#This Row],[TOTAL SALARIO Ef]]+DATOS_[[#This Row],[Tot Extrasalarial Ef]]</f>
        <v>0</v>
      </c>
      <c r="CH1402" s="140" t="n">
        <f aca="false">MIN(IF(DATOS_[[#This Row],[Fecha Fin Contrato]]="",$D$4,DATOS_[[#This Row],[Fecha Fin Contrato]]),$D$4)-MAX(DATOS_[[#This Row],[Fecha de Contratación]],$D$3)+1</f>
        <v>1</v>
      </c>
      <c r="CI1402" s="141" t="str">
        <f aca="false">IF(COUNTIFS(DATOS_[id],DATOS_[[#This Row],[id]])&gt;1,DATOS_[[#This Row],[id]],"")</f>
        <v/>
      </c>
      <c r="CJ1402" s="141" t="n">
        <f aca="false">(Inicio!$G$10-DATOS_[[#This Row],[Fecha Nacimiento]])/365.25</f>
        <v>0</v>
      </c>
      <c r="CK1402" s="141" t="n">
        <f aca="false">(Inicio!$G$10-DATOS_[[#This Row],[Fecha de Antigüedad]])/365.25</f>
        <v>0</v>
      </c>
      <c r="CL1402" s="141" t="e">
        <f aca="false">+VLOOKUP(DATOS_[[#This Row],[Clave de Contrato]],TblTiposContrato13[],3,0)</f>
        <v>#N/A</v>
      </c>
      <c r="CM1402" s="141" t="e">
        <f aca="false">+VLOOKUP(DATOS_[[#This Row],[Clave de Contrato]],TblTiposContrato13[],4,0)</f>
        <v>#N/A</v>
      </c>
      <c r="CN1402" s="141" t="str">
        <f aca="false">VLOOKUP(DATOS_[[#This Row],[Edad]],CONTRATOS!TblRngEdad,2,1)</f>
        <v>20  o menos</v>
      </c>
      <c r="CO1402" s="141" t="str">
        <f aca="false">VLOOKUP(DATOS_[[#This Row],[Antigüedad]],TblRngAntg14[],2,1)</f>
        <v>0 a 1 años</v>
      </c>
    </row>
    <row r="1403" customFormat="false" ht="13.8" hidden="false" customHeight="false" outlineLevel="0" collapsed="false">
      <c r="D1403" s="128"/>
      <c r="E1403" s="129"/>
      <c r="F1403" s="129"/>
      <c r="G1403" s="129"/>
      <c r="H1403" s="130"/>
      <c r="I1403" s="131"/>
      <c r="J1403" s="128"/>
      <c r="K1403" s="132"/>
      <c r="L1403" s="132"/>
      <c r="M1403" s="133"/>
      <c r="N1403" s="133"/>
      <c r="O1403" s="133"/>
      <c r="P1403" s="129"/>
      <c r="Z1403" s="74"/>
      <c r="AA1403" s="75"/>
      <c r="AB1403" s="75"/>
      <c r="AC1403" s="129"/>
      <c r="AD1403" s="134"/>
      <c r="AE1403" s="134"/>
      <c r="AF1403" s="134"/>
      <c r="AG1403" s="134"/>
      <c r="AH1403" s="134"/>
      <c r="AI1403" s="134"/>
      <c r="AJ1403" s="134"/>
      <c r="AK1403" s="134"/>
      <c r="AL1403" s="134"/>
      <c r="AM1403" s="134"/>
      <c r="AN1403" s="134"/>
      <c r="AO1403" s="134"/>
      <c r="AP1403" s="134"/>
      <c r="AQ1403" s="134"/>
      <c r="AR1403" s="134"/>
      <c r="AS1403" s="134"/>
      <c r="AT1403" s="134"/>
      <c r="AU1403" s="134"/>
      <c r="AV1403" s="134"/>
      <c r="AW1403" s="134"/>
      <c r="AX1403" s="134"/>
      <c r="AY1403" s="134"/>
      <c r="AZ1403" s="134"/>
      <c r="BA1403" s="134"/>
      <c r="BB1403" s="134"/>
      <c r="BC1403" s="134"/>
      <c r="BD1403" s="134"/>
      <c r="BE1403" s="134"/>
      <c r="BF1403" s="134"/>
      <c r="BG1403" s="134"/>
      <c r="BH1403" s="134"/>
      <c r="BI1403" s="134"/>
      <c r="BJ1403" s="134"/>
      <c r="BK1403" s="134"/>
      <c r="BL1403" s="134"/>
      <c r="BM1403" s="135"/>
      <c r="BN1403" s="136" t="n">
        <f aca="false">+MAX($D$3,DATOS_[[#This Row],[Fecha Inicio Sit. Contract.]])</f>
        <v>0</v>
      </c>
      <c r="BO1403" s="136" t="n">
        <f aca="false">+MIN($D$4,DATOS_[[#This Row],[Fecha Fin Sit. Contract.]])</f>
        <v>0</v>
      </c>
      <c r="BP1403" s="137" t="n">
        <f aca="false">+DATOS_[[#This Row],[% de jornada]]*IF(DATOS_[[#This Row],[% jornada reducida]]="",1,DATOS_[[#This Row],[% jornada reducida]])</f>
        <v>0</v>
      </c>
      <c r="BQ1403" s="137" t="n">
        <f aca="false">+(DATOS_[[#This Row],[F.fin.cal]]-DATOS_[[#This Row],[F.ini.cal]]+1)/($D$4-$D$3+1)</f>
        <v>1</v>
      </c>
      <c r="BR1403" s="137" t="str">
        <f aca="false">IF(OR(AND(DATOS_[[#This Row],[Fecha Fin Contrato]]&lt;$D$3,DATOS_[[#This Row],[Fecha Fin Contrato]]&lt;&gt;""),DATOS_[[#This Row],[Fecha de Contratación]]&gt;$D$4),"Fuera","Dentro")</f>
        <v>Dentro</v>
      </c>
      <c r="BS1403" s="137" t="str">
        <f aca="false" t="array" ref="BS1403:BS1403">IF(MAX(IF(DATOS_[id]=DATOS_[[#This Row],[id]],DATOS_[F.fin.cal]))=DATOS_[[#This Row],[F.fin.cal]],"Sí","NO")</f>
        <v>Sí</v>
      </c>
      <c r="BT1403" s="137" t="str">
        <f aca="false">IF(AND(DATOS_[[#This Row],[% normaliz]]&lt;&gt;1,DATOS_[[#This Row],[% anualiz]]=1),"Sí","NO")</f>
        <v>Sí</v>
      </c>
      <c r="BU1403" s="137" t="str">
        <f aca="false">IF(AND(DATOS_[[#This Row],[% normaliz]]=1,DATOS_[[#This Row],[% anualiz]]&lt;&gt;1),"Sí","NO")</f>
        <v>NO</v>
      </c>
      <c r="BV1403" s="137" t="str">
        <f aca="false">IF(AND(DATOS_[[#This Row],[% normaliz]]&lt;&gt;1,DATOS_[[#This Row],[% anualiz]]&lt;&gt;1),"Sí","NO")</f>
        <v>NO</v>
      </c>
      <c r="BW1403" s="137" t="str">
        <f aca="false">+IF(DATOS_[[#This Row],[% normaliz]]*DATOS_[[#This Row],[% anualiz]]=1,"NO","Sí")</f>
        <v>Sí</v>
      </c>
      <c r="BX1403" s="138" t="e">
        <f aca="false">(DATOS_[[#This Row],[S.BASE]]*(1/DATOS_[[#This Row],[% normaliz]])*(1/DATOS_[[#This Row],[% anualiz]]))*IF(DATOS_[[#This Row],[Check Equiparado]]="Sí",1,0)</f>
        <v>#DIV/0!</v>
      </c>
      <c r="BY1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3" s="138" t="e">
        <f aca="false">+DATOS_[[#This Row],[SALARIO BASE Eq]]+DATOS_[[#This Row],[Tot COMPL.SAL Eq]]</f>
        <v>#DIV/0!</v>
      </c>
      <c r="CA1403" s="138" t="e">
        <f aca="false" t="array" ref="CA1403:CA1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3" s="138" t="e">
        <f aca="false">+DATOS_[[#This Row],[TOTAL SALARIO Eq]]+DATOS_[[#This Row],[Tot Extrasalarial Eq]]</f>
        <v>#DIV/0!</v>
      </c>
      <c r="CC1403" s="139" t="n">
        <f aca="false">DATOS_[[#This Row],[S.BASE]]</f>
        <v>0</v>
      </c>
      <c r="CD1403" s="139" t="n">
        <f aca="false">+SUM(DATOS_[[#This Row],[Conc.Sal.01]:[Conc.Sal.30]])</f>
        <v>0</v>
      </c>
      <c r="CE1403" s="139" t="n">
        <f aca="false">+DATOS_[[#This Row],[SALARIO BASE Ef]]+DATOS_[[#This Row],[Tot COMPL.SAL Ef]]</f>
        <v>0</v>
      </c>
      <c r="CF1403" s="139" t="n">
        <f aca="false">+SUM(DATOS_[[#This Row],[C.Extra.01]:[C.Extra.05]])</f>
        <v>0</v>
      </c>
      <c r="CG1403" s="139" t="n">
        <f aca="false">+DATOS_[[#This Row],[TOTAL SALARIO Ef]]+DATOS_[[#This Row],[Tot Extrasalarial Ef]]</f>
        <v>0</v>
      </c>
      <c r="CH1403" s="140" t="n">
        <f aca="false">MIN(IF(DATOS_[[#This Row],[Fecha Fin Contrato]]="",$D$4,DATOS_[[#This Row],[Fecha Fin Contrato]]),$D$4)-MAX(DATOS_[[#This Row],[Fecha de Contratación]],$D$3)+1</f>
        <v>1</v>
      </c>
      <c r="CI1403" s="141" t="str">
        <f aca="false">IF(COUNTIFS(DATOS_[id],DATOS_[[#This Row],[id]])&gt;1,DATOS_[[#This Row],[id]],"")</f>
        <v/>
      </c>
      <c r="CJ1403" s="141" t="n">
        <f aca="false">(Inicio!$G$10-DATOS_[[#This Row],[Fecha Nacimiento]])/365.25</f>
        <v>0</v>
      </c>
      <c r="CK1403" s="141" t="n">
        <f aca="false">(Inicio!$G$10-DATOS_[[#This Row],[Fecha de Antigüedad]])/365.25</f>
        <v>0</v>
      </c>
      <c r="CL1403" s="141" t="e">
        <f aca="false">+VLOOKUP(DATOS_[[#This Row],[Clave de Contrato]],TblTiposContrato13[],3,0)</f>
        <v>#N/A</v>
      </c>
      <c r="CM1403" s="141" t="e">
        <f aca="false">+VLOOKUP(DATOS_[[#This Row],[Clave de Contrato]],TblTiposContrato13[],4,0)</f>
        <v>#N/A</v>
      </c>
      <c r="CN1403" s="141" t="str">
        <f aca="false">VLOOKUP(DATOS_[[#This Row],[Edad]],CONTRATOS!TblRngEdad,2,1)</f>
        <v>20  o menos</v>
      </c>
      <c r="CO1403" s="141" t="str">
        <f aca="false">VLOOKUP(DATOS_[[#This Row],[Antigüedad]],TblRngAntg14[],2,1)</f>
        <v>0 a 1 años</v>
      </c>
    </row>
    <row r="1404" customFormat="false" ht="13.8" hidden="false" customHeight="false" outlineLevel="0" collapsed="false">
      <c r="D1404" s="128"/>
      <c r="E1404" s="129"/>
      <c r="F1404" s="129"/>
      <c r="G1404" s="129"/>
      <c r="H1404" s="130"/>
      <c r="I1404" s="131"/>
      <c r="J1404" s="128"/>
      <c r="K1404" s="132"/>
      <c r="L1404" s="132"/>
      <c r="M1404" s="133"/>
      <c r="N1404" s="133"/>
      <c r="O1404" s="133"/>
      <c r="P1404" s="129"/>
      <c r="Z1404" s="74"/>
      <c r="AA1404" s="75"/>
      <c r="AB1404" s="75"/>
      <c r="AC1404" s="129"/>
      <c r="AD1404" s="134"/>
      <c r="AE1404" s="134"/>
      <c r="AF1404" s="134"/>
      <c r="AG1404" s="134"/>
      <c r="AH1404" s="134"/>
      <c r="AI1404" s="134"/>
      <c r="AJ1404" s="134"/>
      <c r="AK1404" s="134"/>
      <c r="AL1404" s="134"/>
      <c r="AM1404" s="134"/>
      <c r="AN1404" s="134"/>
      <c r="AO1404" s="134"/>
      <c r="AP1404" s="134"/>
      <c r="AQ1404" s="134"/>
      <c r="AR1404" s="134"/>
      <c r="AS1404" s="134"/>
      <c r="AT1404" s="134"/>
      <c r="AU1404" s="134"/>
      <c r="AV1404" s="134"/>
      <c r="AW1404" s="134"/>
      <c r="AX1404" s="134"/>
      <c r="AY1404" s="134"/>
      <c r="AZ1404" s="134"/>
      <c r="BA1404" s="134"/>
      <c r="BB1404" s="134"/>
      <c r="BC1404" s="134"/>
      <c r="BD1404" s="134"/>
      <c r="BE1404" s="134"/>
      <c r="BF1404" s="134"/>
      <c r="BG1404" s="134"/>
      <c r="BH1404" s="134"/>
      <c r="BI1404" s="134"/>
      <c r="BJ1404" s="134"/>
      <c r="BK1404" s="134"/>
      <c r="BL1404" s="134"/>
      <c r="BM1404" s="135"/>
      <c r="BN1404" s="136" t="n">
        <f aca="false">+MAX($D$3,DATOS_[[#This Row],[Fecha Inicio Sit. Contract.]])</f>
        <v>0</v>
      </c>
      <c r="BO1404" s="136" t="n">
        <f aca="false">+MIN($D$4,DATOS_[[#This Row],[Fecha Fin Sit. Contract.]])</f>
        <v>0</v>
      </c>
      <c r="BP1404" s="137" t="n">
        <f aca="false">+DATOS_[[#This Row],[% de jornada]]*IF(DATOS_[[#This Row],[% jornada reducida]]="",1,DATOS_[[#This Row],[% jornada reducida]])</f>
        <v>0</v>
      </c>
      <c r="BQ1404" s="137" t="n">
        <f aca="false">+(DATOS_[[#This Row],[F.fin.cal]]-DATOS_[[#This Row],[F.ini.cal]]+1)/($D$4-$D$3+1)</f>
        <v>1</v>
      </c>
      <c r="BR1404" s="137" t="str">
        <f aca="false">IF(OR(AND(DATOS_[[#This Row],[Fecha Fin Contrato]]&lt;$D$3,DATOS_[[#This Row],[Fecha Fin Contrato]]&lt;&gt;""),DATOS_[[#This Row],[Fecha de Contratación]]&gt;$D$4),"Fuera","Dentro")</f>
        <v>Dentro</v>
      </c>
      <c r="BS1404" s="137" t="str">
        <f aca="false" t="array" ref="BS1404:BS1404">IF(MAX(IF(DATOS_[id]=DATOS_[[#This Row],[id]],DATOS_[F.fin.cal]))=DATOS_[[#This Row],[F.fin.cal]],"Sí","NO")</f>
        <v>Sí</v>
      </c>
      <c r="BT1404" s="137" t="str">
        <f aca="false">IF(AND(DATOS_[[#This Row],[% normaliz]]&lt;&gt;1,DATOS_[[#This Row],[% anualiz]]=1),"Sí","NO")</f>
        <v>Sí</v>
      </c>
      <c r="BU1404" s="137" t="str">
        <f aca="false">IF(AND(DATOS_[[#This Row],[% normaliz]]=1,DATOS_[[#This Row],[% anualiz]]&lt;&gt;1),"Sí","NO")</f>
        <v>NO</v>
      </c>
      <c r="BV1404" s="137" t="str">
        <f aca="false">IF(AND(DATOS_[[#This Row],[% normaliz]]&lt;&gt;1,DATOS_[[#This Row],[% anualiz]]&lt;&gt;1),"Sí","NO")</f>
        <v>NO</v>
      </c>
      <c r="BW1404" s="137" t="str">
        <f aca="false">+IF(DATOS_[[#This Row],[% normaliz]]*DATOS_[[#This Row],[% anualiz]]=1,"NO","Sí")</f>
        <v>Sí</v>
      </c>
      <c r="BX1404" s="138" t="e">
        <f aca="false">(DATOS_[[#This Row],[S.BASE]]*(1/DATOS_[[#This Row],[% normaliz]])*(1/DATOS_[[#This Row],[% anualiz]]))*IF(DATOS_[[#This Row],[Check Equiparado]]="Sí",1,0)</f>
        <v>#DIV/0!</v>
      </c>
      <c r="BY1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4" s="138" t="e">
        <f aca="false">+DATOS_[[#This Row],[SALARIO BASE Eq]]+DATOS_[[#This Row],[Tot COMPL.SAL Eq]]</f>
        <v>#DIV/0!</v>
      </c>
      <c r="CA1404" s="138" t="e">
        <f aca="false" t="array" ref="CA1404:CA1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4" s="138" t="e">
        <f aca="false">+DATOS_[[#This Row],[TOTAL SALARIO Eq]]+DATOS_[[#This Row],[Tot Extrasalarial Eq]]</f>
        <v>#DIV/0!</v>
      </c>
      <c r="CC1404" s="139" t="n">
        <f aca="false">DATOS_[[#This Row],[S.BASE]]</f>
        <v>0</v>
      </c>
      <c r="CD1404" s="139" t="n">
        <f aca="false">+SUM(DATOS_[[#This Row],[Conc.Sal.01]:[Conc.Sal.30]])</f>
        <v>0</v>
      </c>
      <c r="CE1404" s="139" t="n">
        <f aca="false">+DATOS_[[#This Row],[SALARIO BASE Ef]]+DATOS_[[#This Row],[Tot COMPL.SAL Ef]]</f>
        <v>0</v>
      </c>
      <c r="CF1404" s="139" t="n">
        <f aca="false">+SUM(DATOS_[[#This Row],[C.Extra.01]:[C.Extra.05]])</f>
        <v>0</v>
      </c>
      <c r="CG1404" s="139" t="n">
        <f aca="false">+DATOS_[[#This Row],[TOTAL SALARIO Ef]]+DATOS_[[#This Row],[Tot Extrasalarial Ef]]</f>
        <v>0</v>
      </c>
      <c r="CH1404" s="140" t="n">
        <f aca="false">MIN(IF(DATOS_[[#This Row],[Fecha Fin Contrato]]="",$D$4,DATOS_[[#This Row],[Fecha Fin Contrato]]),$D$4)-MAX(DATOS_[[#This Row],[Fecha de Contratación]],$D$3)+1</f>
        <v>1</v>
      </c>
      <c r="CI1404" s="141" t="str">
        <f aca="false">IF(COUNTIFS(DATOS_[id],DATOS_[[#This Row],[id]])&gt;1,DATOS_[[#This Row],[id]],"")</f>
        <v/>
      </c>
      <c r="CJ1404" s="141" t="n">
        <f aca="false">(Inicio!$G$10-DATOS_[[#This Row],[Fecha Nacimiento]])/365.25</f>
        <v>0</v>
      </c>
      <c r="CK1404" s="141" t="n">
        <f aca="false">(Inicio!$G$10-DATOS_[[#This Row],[Fecha de Antigüedad]])/365.25</f>
        <v>0</v>
      </c>
      <c r="CL1404" s="141" t="e">
        <f aca="false">+VLOOKUP(DATOS_[[#This Row],[Clave de Contrato]],TblTiposContrato13[],3,0)</f>
        <v>#N/A</v>
      </c>
      <c r="CM1404" s="141" t="e">
        <f aca="false">+VLOOKUP(DATOS_[[#This Row],[Clave de Contrato]],TblTiposContrato13[],4,0)</f>
        <v>#N/A</v>
      </c>
      <c r="CN1404" s="141" t="str">
        <f aca="false">VLOOKUP(DATOS_[[#This Row],[Edad]],CONTRATOS!TblRngEdad,2,1)</f>
        <v>20  o menos</v>
      </c>
      <c r="CO1404" s="141" t="str">
        <f aca="false">VLOOKUP(DATOS_[[#This Row],[Antigüedad]],TblRngAntg14[],2,1)</f>
        <v>0 a 1 años</v>
      </c>
    </row>
    <row r="1405" customFormat="false" ht="13.8" hidden="false" customHeight="false" outlineLevel="0" collapsed="false">
      <c r="D1405" s="128"/>
      <c r="E1405" s="129"/>
      <c r="F1405" s="129"/>
      <c r="G1405" s="129"/>
      <c r="H1405" s="130"/>
      <c r="I1405" s="131"/>
      <c r="J1405" s="128"/>
      <c r="K1405" s="132"/>
      <c r="L1405" s="132"/>
      <c r="M1405" s="133"/>
      <c r="N1405" s="133"/>
      <c r="O1405" s="133"/>
      <c r="P1405" s="129"/>
      <c r="Z1405" s="74"/>
      <c r="AA1405" s="75"/>
      <c r="AB1405" s="75"/>
      <c r="AC1405" s="129"/>
      <c r="AD1405" s="134"/>
      <c r="AE1405" s="134"/>
      <c r="AF1405" s="134"/>
      <c r="AG1405" s="134"/>
      <c r="AH1405" s="134"/>
      <c r="AI1405" s="134"/>
      <c r="AJ1405" s="134"/>
      <c r="AK1405" s="134"/>
      <c r="AL1405" s="134"/>
      <c r="AM1405" s="134"/>
      <c r="AN1405" s="134"/>
      <c r="AO1405" s="134"/>
      <c r="AP1405" s="134"/>
      <c r="AQ1405" s="134"/>
      <c r="AR1405" s="134"/>
      <c r="AS1405" s="134"/>
      <c r="AT1405" s="134"/>
      <c r="AU1405" s="134"/>
      <c r="AV1405" s="134"/>
      <c r="AW1405" s="134"/>
      <c r="AX1405" s="134"/>
      <c r="AY1405" s="134"/>
      <c r="AZ1405" s="134"/>
      <c r="BA1405" s="134"/>
      <c r="BB1405" s="134"/>
      <c r="BC1405" s="134"/>
      <c r="BD1405" s="134"/>
      <c r="BE1405" s="134"/>
      <c r="BF1405" s="134"/>
      <c r="BG1405" s="134"/>
      <c r="BH1405" s="134"/>
      <c r="BI1405" s="134"/>
      <c r="BJ1405" s="134"/>
      <c r="BK1405" s="134"/>
      <c r="BL1405" s="134"/>
      <c r="BM1405" s="135"/>
      <c r="BN1405" s="136" t="n">
        <f aca="false">+MAX($D$3,DATOS_[[#This Row],[Fecha Inicio Sit. Contract.]])</f>
        <v>0</v>
      </c>
      <c r="BO1405" s="136" t="n">
        <f aca="false">+MIN($D$4,DATOS_[[#This Row],[Fecha Fin Sit. Contract.]])</f>
        <v>0</v>
      </c>
      <c r="BP1405" s="137" t="n">
        <f aca="false">+DATOS_[[#This Row],[% de jornada]]*IF(DATOS_[[#This Row],[% jornada reducida]]="",1,DATOS_[[#This Row],[% jornada reducida]])</f>
        <v>0</v>
      </c>
      <c r="BQ1405" s="137" t="n">
        <f aca="false">+(DATOS_[[#This Row],[F.fin.cal]]-DATOS_[[#This Row],[F.ini.cal]]+1)/($D$4-$D$3+1)</f>
        <v>1</v>
      </c>
      <c r="BR1405" s="137" t="str">
        <f aca="false">IF(OR(AND(DATOS_[[#This Row],[Fecha Fin Contrato]]&lt;$D$3,DATOS_[[#This Row],[Fecha Fin Contrato]]&lt;&gt;""),DATOS_[[#This Row],[Fecha de Contratación]]&gt;$D$4),"Fuera","Dentro")</f>
        <v>Dentro</v>
      </c>
      <c r="BS1405" s="137" t="str">
        <f aca="false" t="array" ref="BS1405:BS1405">IF(MAX(IF(DATOS_[id]=DATOS_[[#This Row],[id]],DATOS_[F.fin.cal]))=DATOS_[[#This Row],[F.fin.cal]],"Sí","NO")</f>
        <v>Sí</v>
      </c>
      <c r="BT1405" s="137" t="str">
        <f aca="false">IF(AND(DATOS_[[#This Row],[% normaliz]]&lt;&gt;1,DATOS_[[#This Row],[% anualiz]]=1),"Sí","NO")</f>
        <v>Sí</v>
      </c>
      <c r="BU1405" s="137" t="str">
        <f aca="false">IF(AND(DATOS_[[#This Row],[% normaliz]]=1,DATOS_[[#This Row],[% anualiz]]&lt;&gt;1),"Sí","NO")</f>
        <v>NO</v>
      </c>
      <c r="BV1405" s="137" t="str">
        <f aca="false">IF(AND(DATOS_[[#This Row],[% normaliz]]&lt;&gt;1,DATOS_[[#This Row],[% anualiz]]&lt;&gt;1),"Sí","NO")</f>
        <v>NO</v>
      </c>
      <c r="BW1405" s="137" t="str">
        <f aca="false">+IF(DATOS_[[#This Row],[% normaliz]]*DATOS_[[#This Row],[% anualiz]]=1,"NO","Sí")</f>
        <v>Sí</v>
      </c>
      <c r="BX1405" s="138" t="e">
        <f aca="false">(DATOS_[[#This Row],[S.BASE]]*(1/DATOS_[[#This Row],[% normaliz]])*(1/DATOS_[[#This Row],[% anualiz]]))*IF(DATOS_[[#This Row],[Check Equiparado]]="Sí",1,0)</f>
        <v>#DIV/0!</v>
      </c>
      <c r="BY1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5" s="138" t="e">
        <f aca="false">+DATOS_[[#This Row],[SALARIO BASE Eq]]+DATOS_[[#This Row],[Tot COMPL.SAL Eq]]</f>
        <v>#DIV/0!</v>
      </c>
      <c r="CA1405" s="138" t="e">
        <f aca="false" t="array" ref="CA1405:CA1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5" s="138" t="e">
        <f aca="false">+DATOS_[[#This Row],[TOTAL SALARIO Eq]]+DATOS_[[#This Row],[Tot Extrasalarial Eq]]</f>
        <v>#DIV/0!</v>
      </c>
      <c r="CC1405" s="139" t="n">
        <f aca="false">DATOS_[[#This Row],[S.BASE]]</f>
        <v>0</v>
      </c>
      <c r="CD1405" s="139" t="n">
        <f aca="false">+SUM(DATOS_[[#This Row],[Conc.Sal.01]:[Conc.Sal.30]])</f>
        <v>0</v>
      </c>
      <c r="CE1405" s="139" t="n">
        <f aca="false">+DATOS_[[#This Row],[SALARIO BASE Ef]]+DATOS_[[#This Row],[Tot COMPL.SAL Ef]]</f>
        <v>0</v>
      </c>
      <c r="CF1405" s="139" t="n">
        <f aca="false">+SUM(DATOS_[[#This Row],[C.Extra.01]:[C.Extra.05]])</f>
        <v>0</v>
      </c>
      <c r="CG1405" s="139" t="n">
        <f aca="false">+DATOS_[[#This Row],[TOTAL SALARIO Ef]]+DATOS_[[#This Row],[Tot Extrasalarial Ef]]</f>
        <v>0</v>
      </c>
      <c r="CH1405" s="140" t="n">
        <f aca="false">MIN(IF(DATOS_[[#This Row],[Fecha Fin Contrato]]="",$D$4,DATOS_[[#This Row],[Fecha Fin Contrato]]),$D$4)-MAX(DATOS_[[#This Row],[Fecha de Contratación]],$D$3)+1</f>
        <v>1</v>
      </c>
      <c r="CI1405" s="141" t="str">
        <f aca="false">IF(COUNTIFS(DATOS_[id],DATOS_[[#This Row],[id]])&gt;1,DATOS_[[#This Row],[id]],"")</f>
        <v/>
      </c>
      <c r="CJ1405" s="141" t="n">
        <f aca="false">(Inicio!$G$10-DATOS_[[#This Row],[Fecha Nacimiento]])/365.25</f>
        <v>0</v>
      </c>
      <c r="CK1405" s="141" t="n">
        <f aca="false">(Inicio!$G$10-DATOS_[[#This Row],[Fecha de Antigüedad]])/365.25</f>
        <v>0</v>
      </c>
      <c r="CL1405" s="141" t="e">
        <f aca="false">+VLOOKUP(DATOS_[[#This Row],[Clave de Contrato]],TblTiposContrato13[],3,0)</f>
        <v>#N/A</v>
      </c>
      <c r="CM1405" s="141" t="e">
        <f aca="false">+VLOOKUP(DATOS_[[#This Row],[Clave de Contrato]],TblTiposContrato13[],4,0)</f>
        <v>#N/A</v>
      </c>
      <c r="CN1405" s="141" t="str">
        <f aca="false">VLOOKUP(DATOS_[[#This Row],[Edad]],CONTRATOS!TblRngEdad,2,1)</f>
        <v>20  o menos</v>
      </c>
      <c r="CO1405" s="141" t="str">
        <f aca="false">VLOOKUP(DATOS_[[#This Row],[Antigüedad]],TblRngAntg14[],2,1)</f>
        <v>0 a 1 años</v>
      </c>
    </row>
    <row r="1406" customFormat="false" ht="13.8" hidden="false" customHeight="false" outlineLevel="0" collapsed="false">
      <c r="D1406" s="128"/>
      <c r="E1406" s="129"/>
      <c r="F1406" s="129"/>
      <c r="G1406" s="129"/>
      <c r="H1406" s="130"/>
      <c r="I1406" s="131"/>
      <c r="J1406" s="128"/>
      <c r="K1406" s="132"/>
      <c r="L1406" s="132"/>
      <c r="M1406" s="133"/>
      <c r="N1406" s="133"/>
      <c r="O1406" s="133"/>
      <c r="P1406" s="129"/>
      <c r="Z1406" s="74"/>
      <c r="AA1406" s="75"/>
      <c r="AB1406" s="75"/>
      <c r="AC1406" s="129"/>
      <c r="AD1406" s="134"/>
      <c r="AE1406" s="134"/>
      <c r="AF1406" s="134"/>
      <c r="AG1406" s="134"/>
      <c r="AH1406" s="134"/>
      <c r="AI1406" s="134"/>
      <c r="AJ1406" s="134"/>
      <c r="AK1406" s="134"/>
      <c r="AL1406" s="134"/>
      <c r="AM1406" s="134"/>
      <c r="AN1406" s="134"/>
      <c r="AO1406" s="134"/>
      <c r="AP1406" s="134"/>
      <c r="AQ1406" s="134"/>
      <c r="AR1406" s="134"/>
      <c r="AS1406" s="134"/>
      <c r="AT1406" s="134"/>
      <c r="AU1406" s="134"/>
      <c r="AV1406" s="134"/>
      <c r="AW1406" s="134"/>
      <c r="AX1406" s="134"/>
      <c r="AY1406" s="134"/>
      <c r="AZ1406" s="134"/>
      <c r="BA1406" s="134"/>
      <c r="BB1406" s="134"/>
      <c r="BC1406" s="134"/>
      <c r="BD1406" s="134"/>
      <c r="BE1406" s="134"/>
      <c r="BF1406" s="134"/>
      <c r="BG1406" s="134"/>
      <c r="BH1406" s="134"/>
      <c r="BI1406" s="134"/>
      <c r="BJ1406" s="134"/>
      <c r="BK1406" s="134"/>
      <c r="BL1406" s="134"/>
      <c r="BM1406" s="135"/>
      <c r="BN1406" s="136" t="n">
        <f aca="false">+MAX($D$3,DATOS_[[#This Row],[Fecha Inicio Sit. Contract.]])</f>
        <v>0</v>
      </c>
      <c r="BO1406" s="136" t="n">
        <f aca="false">+MIN($D$4,DATOS_[[#This Row],[Fecha Fin Sit. Contract.]])</f>
        <v>0</v>
      </c>
      <c r="BP1406" s="137" t="n">
        <f aca="false">+DATOS_[[#This Row],[% de jornada]]*IF(DATOS_[[#This Row],[% jornada reducida]]="",1,DATOS_[[#This Row],[% jornada reducida]])</f>
        <v>0</v>
      </c>
      <c r="BQ1406" s="137" t="n">
        <f aca="false">+(DATOS_[[#This Row],[F.fin.cal]]-DATOS_[[#This Row],[F.ini.cal]]+1)/($D$4-$D$3+1)</f>
        <v>1</v>
      </c>
      <c r="BR1406" s="137" t="str">
        <f aca="false">IF(OR(AND(DATOS_[[#This Row],[Fecha Fin Contrato]]&lt;$D$3,DATOS_[[#This Row],[Fecha Fin Contrato]]&lt;&gt;""),DATOS_[[#This Row],[Fecha de Contratación]]&gt;$D$4),"Fuera","Dentro")</f>
        <v>Dentro</v>
      </c>
      <c r="BS1406" s="137" t="str">
        <f aca="false" t="array" ref="BS1406:BS1406">IF(MAX(IF(DATOS_[id]=DATOS_[[#This Row],[id]],DATOS_[F.fin.cal]))=DATOS_[[#This Row],[F.fin.cal]],"Sí","NO")</f>
        <v>Sí</v>
      </c>
      <c r="BT1406" s="137" t="str">
        <f aca="false">IF(AND(DATOS_[[#This Row],[% normaliz]]&lt;&gt;1,DATOS_[[#This Row],[% anualiz]]=1),"Sí","NO")</f>
        <v>Sí</v>
      </c>
      <c r="BU1406" s="137" t="str">
        <f aca="false">IF(AND(DATOS_[[#This Row],[% normaliz]]=1,DATOS_[[#This Row],[% anualiz]]&lt;&gt;1),"Sí","NO")</f>
        <v>NO</v>
      </c>
      <c r="BV1406" s="137" t="str">
        <f aca="false">IF(AND(DATOS_[[#This Row],[% normaliz]]&lt;&gt;1,DATOS_[[#This Row],[% anualiz]]&lt;&gt;1),"Sí","NO")</f>
        <v>NO</v>
      </c>
      <c r="BW1406" s="137" t="str">
        <f aca="false">+IF(DATOS_[[#This Row],[% normaliz]]*DATOS_[[#This Row],[% anualiz]]=1,"NO","Sí")</f>
        <v>Sí</v>
      </c>
      <c r="BX1406" s="138" t="e">
        <f aca="false">(DATOS_[[#This Row],[S.BASE]]*(1/DATOS_[[#This Row],[% normaliz]])*(1/DATOS_[[#This Row],[% anualiz]]))*IF(DATOS_[[#This Row],[Check Equiparado]]="Sí",1,0)</f>
        <v>#DIV/0!</v>
      </c>
      <c r="BY1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6" s="138" t="e">
        <f aca="false">+DATOS_[[#This Row],[SALARIO BASE Eq]]+DATOS_[[#This Row],[Tot COMPL.SAL Eq]]</f>
        <v>#DIV/0!</v>
      </c>
      <c r="CA1406" s="138" t="e">
        <f aca="false" t="array" ref="CA1406:CA1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6" s="138" t="e">
        <f aca="false">+DATOS_[[#This Row],[TOTAL SALARIO Eq]]+DATOS_[[#This Row],[Tot Extrasalarial Eq]]</f>
        <v>#DIV/0!</v>
      </c>
      <c r="CC1406" s="139" t="n">
        <f aca="false">DATOS_[[#This Row],[S.BASE]]</f>
        <v>0</v>
      </c>
      <c r="CD1406" s="139" t="n">
        <f aca="false">+SUM(DATOS_[[#This Row],[Conc.Sal.01]:[Conc.Sal.30]])</f>
        <v>0</v>
      </c>
      <c r="CE1406" s="139" t="n">
        <f aca="false">+DATOS_[[#This Row],[SALARIO BASE Ef]]+DATOS_[[#This Row],[Tot COMPL.SAL Ef]]</f>
        <v>0</v>
      </c>
      <c r="CF1406" s="139" t="n">
        <f aca="false">+SUM(DATOS_[[#This Row],[C.Extra.01]:[C.Extra.05]])</f>
        <v>0</v>
      </c>
      <c r="CG1406" s="139" t="n">
        <f aca="false">+DATOS_[[#This Row],[TOTAL SALARIO Ef]]+DATOS_[[#This Row],[Tot Extrasalarial Ef]]</f>
        <v>0</v>
      </c>
      <c r="CH1406" s="140" t="n">
        <f aca="false">MIN(IF(DATOS_[[#This Row],[Fecha Fin Contrato]]="",$D$4,DATOS_[[#This Row],[Fecha Fin Contrato]]),$D$4)-MAX(DATOS_[[#This Row],[Fecha de Contratación]],$D$3)+1</f>
        <v>1</v>
      </c>
      <c r="CI1406" s="141" t="str">
        <f aca="false">IF(COUNTIFS(DATOS_[id],DATOS_[[#This Row],[id]])&gt;1,DATOS_[[#This Row],[id]],"")</f>
        <v/>
      </c>
      <c r="CJ1406" s="141" t="n">
        <f aca="false">(Inicio!$G$10-DATOS_[[#This Row],[Fecha Nacimiento]])/365.25</f>
        <v>0</v>
      </c>
      <c r="CK1406" s="141" t="n">
        <f aca="false">(Inicio!$G$10-DATOS_[[#This Row],[Fecha de Antigüedad]])/365.25</f>
        <v>0</v>
      </c>
      <c r="CL1406" s="141" t="e">
        <f aca="false">+VLOOKUP(DATOS_[[#This Row],[Clave de Contrato]],TblTiposContrato13[],3,0)</f>
        <v>#N/A</v>
      </c>
      <c r="CM1406" s="141" t="e">
        <f aca="false">+VLOOKUP(DATOS_[[#This Row],[Clave de Contrato]],TblTiposContrato13[],4,0)</f>
        <v>#N/A</v>
      </c>
      <c r="CN1406" s="141" t="str">
        <f aca="false">VLOOKUP(DATOS_[[#This Row],[Edad]],CONTRATOS!TblRngEdad,2,1)</f>
        <v>20  o menos</v>
      </c>
      <c r="CO1406" s="141" t="str">
        <f aca="false">VLOOKUP(DATOS_[[#This Row],[Antigüedad]],TblRngAntg14[],2,1)</f>
        <v>0 a 1 años</v>
      </c>
    </row>
    <row r="1407" customFormat="false" ht="13.8" hidden="false" customHeight="false" outlineLevel="0" collapsed="false">
      <c r="D1407" s="128"/>
      <c r="E1407" s="129"/>
      <c r="F1407" s="129"/>
      <c r="G1407" s="129"/>
      <c r="H1407" s="130"/>
      <c r="I1407" s="131"/>
      <c r="J1407" s="128"/>
      <c r="K1407" s="132"/>
      <c r="L1407" s="132"/>
      <c r="M1407" s="133"/>
      <c r="N1407" s="133"/>
      <c r="O1407" s="133"/>
      <c r="P1407" s="129"/>
      <c r="Z1407" s="74"/>
      <c r="AA1407" s="75"/>
      <c r="AB1407" s="75"/>
      <c r="AC1407" s="129"/>
      <c r="AD1407" s="134"/>
      <c r="AE1407" s="134"/>
      <c r="AF1407" s="134"/>
      <c r="AG1407" s="134"/>
      <c r="AH1407" s="134"/>
      <c r="AI1407" s="134"/>
      <c r="AJ1407" s="134"/>
      <c r="AK1407" s="134"/>
      <c r="AL1407" s="134"/>
      <c r="AM1407" s="134"/>
      <c r="AN1407" s="134"/>
      <c r="AO1407" s="134"/>
      <c r="AP1407" s="134"/>
      <c r="AQ1407" s="134"/>
      <c r="AR1407" s="134"/>
      <c r="AS1407" s="134"/>
      <c r="AT1407" s="134"/>
      <c r="AU1407" s="134"/>
      <c r="AV1407" s="134"/>
      <c r="AW1407" s="134"/>
      <c r="AX1407" s="134"/>
      <c r="AY1407" s="134"/>
      <c r="AZ1407" s="134"/>
      <c r="BA1407" s="134"/>
      <c r="BB1407" s="134"/>
      <c r="BC1407" s="134"/>
      <c r="BD1407" s="134"/>
      <c r="BE1407" s="134"/>
      <c r="BF1407" s="134"/>
      <c r="BG1407" s="134"/>
      <c r="BH1407" s="134"/>
      <c r="BI1407" s="134"/>
      <c r="BJ1407" s="134"/>
      <c r="BK1407" s="134"/>
      <c r="BL1407" s="134"/>
      <c r="BM1407" s="135"/>
      <c r="BN1407" s="136" t="n">
        <f aca="false">+MAX($D$3,DATOS_[[#This Row],[Fecha Inicio Sit. Contract.]])</f>
        <v>0</v>
      </c>
      <c r="BO1407" s="136" t="n">
        <f aca="false">+MIN($D$4,DATOS_[[#This Row],[Fecha Fin Sit. Contract.]])</f>
        <v>0</v>
      </c>
      <c r="BP1407" s="137" t="n">
        <f aca="false">+DATOS_[[#This Row],[% de jornada]]*IF(DATOS_[[#This Row],[% jornada reducida]]="",1,DATOS_[[#This Row],[% jornada reducida]])</f>
        <v>0</v>
      </c>
      <c r="BQ1407" s="137" t="n">
        <f aca="false">+(DATOS_[[#This Row],[F.fin.cal]]-DATOS_[[#This Row],[F.ini.cal]]+1)/($D$4-$D$3+1)</f>
        <v>1</v>
      </c>
      <c r="BR1407" s="137" t="str">
        <f aca="false">IF(OR(AND(DATOS_[[#This Row],[Fecha Fin Contrato]]&lt;$D$3,DATOS_[[#This Row],[Fecha Fin Contrato]]&lt;&gt;""),DATOS_[[#This Row],[Fecha de Contratación]]&gt;$D$4),"Fuera","Dentro")</f>
        <v>Dentro</v>
      </c>
      <c r="BS1407" s="137" t="str">
        <f aca="false" t="array" ref="BS1407:BS1407">IF(MAX(IF(DATOS_[id]=DATOS_[[#This Row],[id]],DATOS_[F.fin.cal]))=DATOS_[[#This Row],[F.fin.cal]],"Sí","NO")</f>
        <v>Sí</v>
      </c>
      <c r="BT1407" s="137" t="str">
        <f aca="false">IF(AND(DATOS_[[#This Row],[% normaliz]]&lt;&gt;1,DATOS_[[#This Row],[% anualiz]]=1),"Sí","NO")</f>
        <v>Sí</v>
      </c>
      <c r="BU1407" s="137" t="str">
        <f aca="false">IF(AND(DATOS_[[#This Row],[% normaliz]]=1,DATOS_[[#This Row],[% anualiz]]&lt;&gt;1),"Sí","NO")</f>
        <v>NO</v>
      </c>
      <c r="BV1407" s="137" t="str">
        <f aca="false">IF(AND(DATOS_[[#This Row],[% normaliz]]&lt;&gt;1,DATOS_[[#This Row],[% anualiz]]&lt;&gt;1),"Sí","NO")</f>
        <v>NO</v>
      </c>
      <c r="BW1407" s="137" t="str">
        <f aca="false">+IF(DATOS_[[#This Row],[% normaliz]]*DATOS_[[#This Row],[% anualiz]]=1,"NO","Sí")</f>
        <v>Sí</v>
      </c>
      <c r="BX1407" s="138" t="e">
        <f aca="false">(DATOS_[[#This Row],[S.BASE]]*(1/DATOS_[[#This Row],[% normaliz]])*(1/DATOS_[[#This Row],[% anualiz]]))*IF(DATOS_[[#This Row],[Check Equiparado]]="Sí",1,0)</f>
        <v>#DIV/0!</v>
      </c>
      <c r="BY1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7" s="138" t="e">
        <f aca="false">+DATOS_[[#This Row],[SALARIO BASE Eq]]+DATOS_[[#This Row],[Tot COMPL.SAL Eq]]</f>
        <v>#DIV/0!</v>
      </c>
      <c r="CA1407" s="138" t="e">
        <f aca="false" t="array" ref="CA1407:CA1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7" s="138" t="e">
        <f aca="false">+DATOS_[[#This Row],[TOTAL SALARIO Eq]]+DATOS_[[#This Row],[Tot Extrasalarial Eq]]</f>
        <v>#DIV/0!</v>
      </c>
      <c r="CC1407" s="139" t="n">
        <f aca="false">DATOS_[[#This Row],[S.BASE]]</f>
        <v>0</v>
      </c>
      <c r="CD1407" s="139" t="n">
        <f aca="false">+SUM(DATOS_[[#This Row],[Conc.Sal.01]:[Conc.Sal.30]])</f>
        <v>0</v>
      </c>
      <c r="CE1407" s="139" t="n">
        <f aca="false">+DATOS_[[#This Row],[SALARIO BASE Ef]]+DATOS_[[#This Row],[Tot COMPL.SAL Ef]]</f>
        <v>0</v>
      </c>
      <c r="CF1407" s="139" t="n">
        <f aca="false">+SUM(DATOS_[[#This Row],[C.Extra.01]:[C.Extra.05]])</f>
        <v>0</v>
      </c>
      <c r="CG1407" s="139" t="n">
        <f aca="false">+DATOS_[[#This Row],[TOTAL SALARIO Ef]]+DATOS_[[#This Row],[Tot Extrasalarial Ef]]</f>
        <v>0</v>
      </c>
      <c r="CH1407" s="140" t="n">
        <f aca="false">MIN(IF(DATOS_[[#This Row],[Fecha Fin Contrato]]="",$D$4,DATOS_[[#This Row],[Fecha Fin Contrato]]),$D$4)-MAX(DATOS_[[#This Row],[Fecha de Contratación]],$D$3)+1</f>
        <v>1</v>
      </c>
      <c r="CI1407" s="141" t="str">
        <f aca="false">IF(COUNTIFS(DATOS_[id],DATOS_[[#This Row],[id]])&gt;1,DATOS_[[#This Row],[id]],"")</f>
        <v/>
      </c>
      <c r="CJ1407" s="141" t="n">
        <f aca="false">(Inicio!$G$10-DATOS_[[#This Row],[Fecha Nacimiento]])/365.25</f>
        <v>0</v>
      </c>
      <c r="CK1407" s="141" t="n">
        <f aca="false">(Inicio!$G$10-DATOS_[[#This Row],[Fecha de Antigüedad]])/365.25</f>
        <v>0</v>
      </c>
      <c r="CL1407" s="141" t="e">
        <f aca="false">+VLOOKUP(DATOS_[[#This Row],[Clave de Contrato]],TblTiposContrato13[],3,0)</f>
        <v>#N/A</v>
      </c>
      <c r="CM1407" s="141" t="e">
        <f aca="false">+VLOOKUP(DATOS_[[#This Row],[Clave de Contrato]],TblTiposContrato13[],4,0)</f>
        <v>#N/A</v>
      </c>
      <c r="CN1407" s="141" t="str">
        <f aca="false">VLOOKUP(DATOS_[[#This Row],[Edad]],CONTRATOS!TblRngEdad,2,1)</f>
        <v>20  o menos</v>
      </c>
      <c r="CO1407" s="141" t="str">
        <f aca="false">VLOOKUP(DATOS_[[#This Row],[Antigüedad]],TblRngAntg14[],2,1)</f>
        <v>0 a 1 años</v>
      </c>
    </row>
    <row r="1408" customFormat="false" ht="13.8" hidden="false" customHeight="false" outlineLevel="0" collapsed="false">
      <c r="D1408" s="128"/>
      <c r="E1408" s="129"/>
      <c r="F1408" s="129"/>
      <c r="G1408" s="129"/>
      <c r="H1408" s="130"/>
      <c r="I1408" s="131"/>
      <c r="J1408" s="128"/>
      <c r="K1408" s="132"/>
      <c r="L1408" s="132"/>
      <c r="M1408" s="133"/>
      <c r="N1408" s="133"/>
      <c r="O1408" s="133"/>
      <c r="P1408" s="129"/>
      <c r="Z1408" s="74"/>
      <c r="AA1408" s="75"/>
      <c r="AB1408" s="75"/>
      <c r="AC1408" s="129"/>
      <c r="AD1408" s="134"/>
      <c r="AE1408" s="134"/>
      <c r="AF1408" s="134"/>
      <c r="AG1408" s="134"/>
      <c r="AH1408" s="134"/>
      <c r="AI1408" s="134"/>
      <c r="AJ1408" s="134"/>
      <c r="AK1408" s="134"/>
      <c r="AL1408" s="134"/>
      <c r="AM1408" s="134"/>
      <c r="AN1408" s="134"/>
      <c r="AO1408" s="134"/>
      <c r="AP1408" s="134"/>
      <c r="AQ1408" s="134"/>
      <c r="AR1408" s="134"/>
      <c r="AS1408" s="134"/>
      <c r="AT1408" s="134"/>
      <c r="AU1408" s="134"/>
      <c r="AV1408" s="134"/>
      <c r="AW1408" s="134"/>
      <c r="AX1408" s="134"/>
      <c r="AY1408" s="134"/>
      <c r="AZ1408" s="134"/>
      <c r="BA1408" s="134"/>
      <c r="BB1408" s="134"/>
      <c r="BC1408" s="134"/>
      <c r="BD1408" s="134"/>
      <c r="BE1408" s="134"/>
      <c r="BF1408" s="134"/>
      <c r="BG1408" s="134"/>
      <c r="BH1408" s="134"/>
      <c r="BI1408" s="134"/>
      <c r="BJ1408" s="134"/>
      <c r="BK1408" s="134"/>
      <c r="BL1408" s="134"/>
      <c r="BM1408" s="135"/>
      <c r="BN1408" s="136" t="n">
        <f aca="false">+MAX($D$3,DATOS_[[#This Row],[Fecha Inicio Sit. Contract.]])</f>
        <v>0</v>
      </c>
      <c r="BO1408" s="136" t="n">
        <f aca="false">+MIN($D$4,DATOS_[[#This Row],[Fecha Fin Sit. Contract.]])</f>
        <v>0</v>
      </c>
      <c r="BP1408" s="137" t="n">
        <f aca="false">+DATOS_[[#This Row],[% de jornada]]*IF(DATOS_[[#This Row],[% jornada reducida]]="",1,DATOS_[[#This Row],[% jornada reducida]])</f>
        <v>0</v>
      </c>
      <c r="BQ1408" s="137" t="n">
        <f aca="false">+(DATOS_[[#This Row],[F.fin.cal]]-DATOS_[[#This Row],[F.ini.cal]]+1)/($D$4-$D$3+1)</f>
        <v>1</v>
      </c>
      <c r="BR1408" s="137" t="str">
        <f aca="false">IF(OR(AND(DATOS_[[#This Row],[Fecha Fin Contrato]]&lt;$D$3,DATOS_[[#This Row],[Fecha Fin Contrato]]&lt;&gt;""),DATOS_[[#This Row],[Fecha de Contratación]]&gt;$D$4),"Fuera","Dentro")</f>
        <v>Dentro</v>
      </c>
      <c r="BS1408" s="137" t="str">
        <f aca="false" t="array" ref="BS1408:BS1408">IF(MAX(IF(DATOS_[id]=DATOS_[[#This Row],[id]],DATOS_[F.fin.cal]))=DATOS_[[#This Row],[F.fin.cal]],"Sí","NO")</f>
        <v>Sí</v>
      </c>
      <c r="BT1408" s="137" t="str">
        <f aca="false">IF(AND(DATOS_[[#This Row],[% normaliz]]&lt;&gt;1,DATOS_[[#This Row],[% anualiz]]=1),"Sí","NO")</f>
        <v>Sí</v>
      </c>
      <c r="BU1408" s="137" t="str">
        <f aca="false">IF(AND(DATOS_[[#This Row],[% normaliz]]=1,DATOS_[[#This Row],[% anualiz]]&lt;&gt;1),"Sí","NO")</f>
        <v>NO</v>
      </c>
      <c r="BV1408" s="137" t="str">
        <f aca="false">IF(AND(DATOS_[[#This Row],[% normaliz]]&lt;&gt;1,DATOS_[[#This Row],[% anualiz]]&lt;&gt;1),"Sí","NO")</f>
        <v>NO</v>
      </c>
      <c r="BW1408" s="137" t="str">
        <f aca="false">+IF(DATOS_[[#This Row],[% normaliz]]*DATOS_[[#This Row],[% anualiz]]=1,"NO","Sí")</f>
        <v>Sí</v>
      </c>
      <c r="BX1408" s="138" t="e">
        <f aca="false">(DATOS_[[#This Row],[S.BASE]]*(1/DATOS_[[#This Row],[% normaliz]])*(1/DATOS_[[#This Row],[% anualiz]]))*IF(DATOS_[[#This Row],[Check Equiparado]]="Sí",1,0)</f>
        <v>#DIV/0!</v>
      </c>
      <c r="BY1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8" s="138" t="e">
        <f aca="false">+DATOS_[[#This Row],[SALARIO BASE Eq]]+DATOS_[[#This Row],[Tot COMPL.SAL Eq]]</f>
        <v>#DIV/0!</v>
      </c>
      <c r="CA1408" s="138" t="e">
        <f aca="false" t="array" ref="CA1408:CA1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8" s="138" t="e">
        <f aca="false">+DATOS_[[#This Row],[TOTAL SALARIO Eq]]+DATOS_[[#This Row],[Tot Extrasalarial Eq]]</f>
        <v>#DIV/0!</v>
      </c>
      <c r="CC1408" s="139" t="n">
        <f aca="false">DATOS_[[#This Row],[S.BASE]]</f>
        <v>0</v>
      </c>
      <c r="CD1408" s="139" t="n">
        <f aca="false">+SUM(DATOS_[[#This Row],[Conc.Sal.01]:[Conc.Sal.30]])</f>
        <v>0</v>
      </c>
      <c r="CE1408" s="139" t="n">
        <f aca="false">+DATOS_[[#This Row],[SALARIO BASE Ef]]+DATOS_[[#This Row],[Tot COMPL.SAL Ef]]</f>
        <v>0</v>
      </c>
      <c r="CF1408" s="139" t="n">
        <f aca="false">+SUM(DATOS_[[#This Row],[C.Extra.01]:[C.Extra.05]])</f>
        <v>0</v>
      </c>
      <c r="CG1408" s="139" t="n">
        <f aca="false">+DATOS_[[#This Row],[TOTAL SALARIO Ef]]+DATOS_[[#This Row],[Tot Extrasalarial Ef]]</f>
        <v>0</v>
      </c>
      <c r="CH1408" s="140" t="n">
        <f aca="false">MIN(IF(DATOS_[[#This Row],[Fecha Fin Contrato]]="",$D$4,DATOS_[[#This Row],[Fecha Fin Contrato]]),$D$4)-MAX(DATOS_[[#This Row],[Fecha de Contratación]],$D$3)+1</f>
        <v>1</v>
      </c>
      <c r="CI1408" s="141" t="str">
        <f aca="false">IF(COUNTIFS(DATOS_[id],DATOS_[[#This Row],[id]])&gt;1,DATOS_[[#This Row],[id]],"")</f>
        <v/>
      </c>
      <c r="CJ1408" s="141" t="n">
        <f aca="false">(Inicio!$G$10-DATOS_[[#This Row],[Fecha Nacimiento]])/365.25</f>
        <v>0</v>
      </c>
      <c r="CK1408" s="141" t="n">
        <f aca="false">(Inicio!$G$10-DATOS_[[#This Row],[Fecha de Antigüedad]])/365.25</f>
        <v>0</v>
      </c>
      <c r="CL1408" s="141" t="e">
        <f aca="false">+VLOOKUP(DATOS_[[#This Row],[Clave de Contrato]],TblTiposContrato13[],3,0)</f>
        <v>#N/A</v>
      </c>
      <c r="CM1408" s="141" t="e">
        <f aca="false">+VLOOKUP(DATOS_[[#This Row],[Clave de Contrato]],TblTiposContrato13[],4,0)</f>
        <v>#N/A</v>
      </c>
      <c r="CN1408" s="141" t="str">
        <f aca="false">VLOOKUP(DATOS_[[#This Row],[Edad]],CONTRATOS!TblRngEdad,2,1)</f>
        <v>20  o menos</v>
      </c>
      <c r="CO1408" s="141" t="str">
        <f aca="false">VLOOKUP(DATOS_[[#This Row],[Antigüedad]],TblRngAntg14[],2,1)</f>
        <v>0 a 1 años</v>
      </c>
    </row>
    <row r="1409" customFormat="false" ht="13.8" hidden="false" customHeight="false" outlineLevel="0" collapsed="false">
      <c r="D1409" s="128"/>
      <c r="E1409" s="129"/>
      <c r="F1409" s="129"/>
      <c r="G1409" s="129"/>
      <c r="H1409" s="130"/>
      <c r="I1409" s="131"/>
      <c r="J1409" s="128"/>
      <c r="K1409" s="132"/>
      <c r="L1409" s="132"/>
      <c r="M1409" s="133"/>
      <c r="N1409" s="133"/>
      <c r="O1409" s="133"/>
      <c r="P1409" s="129"/>
      <c r="Z1409" s="74"/>
      <c r="AA1409" s="75"/>
      <c r="AB1409" s="75"/>
      <c r="AC1409" s="129"/>
      <c r="AD1409" s="134"/>
      <c r="AE1409" s="134"/>
      <c r="AF1409" s="134"/>
      <c r="AG1409" s="134"/>
      <c r="AH1409" s="134"/>
      <c r="AI1409" s="134"/>
      <c r="AJ1409" s="134"/>
      <c r="AK1409" s="134"/>
      <c r="AL1409" s="134"/>
      <c r="AM1409" s="134"/>
      <c r="AN1409" s="134"/>
      <c r="AO1409" s="134"/>
      <c r="AP1409" s="134"/>
      <c r="AQ1409" s="134"/>
      <c r="AR1409" s="134"/>
      <c r="AS1409" s="134"/>
      <c r="AT1409" s="134"/>
      <c r="AU1409" s="134"/>
      <c r="AV1409" s="134"/>
      <c r="AW1409" s="134"/>
      <c r="AX1409" s="134"/>
      <c r="AY1409" s="134"/>
      <c r="AZ1409" s="134"/>
      <c r="BA1409" s="134"/>
      <c r="BB1409" s="134"/>
      <c r="BC1409" s="134"/>
      <c r="BD1409" s="134"/>
      <c r="BE1409" s="134"/>
      <c r="BF1409" s="134"/>
      <c r="BG1409" s="134"/>
      <c r="BH1409" s="134"/>
      <c r="BI1409" s="134"/>
      <c r="BJ1409" s="134"/>
      <c r="BK1409" s="134"/>
      <c r="BL1409" s="134"/>
      <c r="BM1409" s="135"/>
      <c r="BN1409" s="136" t="n">
        <f aca="false">+MAX($D$3,DATOS_[[#This Row],[Fecha Inicio Sit. Contract.]])</f>
        <v>0</v>
      </c>
      <c r="BO1409" s="136" t="n">
        <f aca="false">+MIN($D$4,DATOS_[[#This Row],[Fecha Fin Sit. Contract.]])</f>
        <v>0</v>
      </c>
      <c r="BP1409" s="137" t="n">
        <f aca="false">+DATOS_[[#This Row],[% de jornada]]*IF(DATOS_[[#This Row],[% jornada reducida]]="",1,DATOS_[[#This Row],[% jornada reducida]])</f>
        <v>0</v>
      </c>
      <c r="BQ1409" s="137" t="n">
        <f aca="false">+(DATOS_[[#This Row],[F.fin.cal]]-DATOS_[[#This Row],[F.ini.cal]]+1)/($D$4-$D$3+1)</f>
        <v>1</v>
      </c>
      <c r="BR1409" s="137" t="str">
        <f aca="false">IF(OR(AND(DATOS_[[#This Row],[Fecha Fin Contrato]]&lt;$D$3,DATOS_[[#This Row],[Fecha Fin Contrato]]&lt;&gt;""),DATOS_[[#This Row],[Fecha de Contratación]]&gt;$D$4),"Fuera","Dentro")</f>
        <v>Dentro</v>
      </c>
      <c r="BS1409" s="137" t="str">
        <f aca="false" t="array" ref="BS1409:BS1409">IF(MAX(IF(DATOS_[id]=DATOS_[[#This Row],[id]],DATOS_[F.fin.cal]))=DATOS_[[#This Row],[F.fin.cal]],"Sí","NO")</f>
        <v>Sí</v>
      </c>
      <c r="BT1409" s="137" t="str">
        <f aca="false">IF(AND(DATOS_[[#This Row],[% normaliz]]&lt;&gt;1,DATOS_[[#This Row],[% anualiz]]=1),"Sí","NO")</f>
        <v>Sí</v>
      </c>
      <c r="BU1409" s="137" t="str">
        <f aca="false">IF(AND(DATOS_[[#This Row],[% normaliz]]=1,DATOS_[[#This Row],[% anualiz]]&lt;&gt;1),"Sí","NO")</f>
        <v>NO</v>
      </c>
      <c r="BV1409" s="137" t="str">
        <f aca="false">IF(AND(DATOS_[[#This Row],[% normaliz]]&lt;&gt;1,DATOS_[[#This Row],[% anualiz]]&lt;&gt;1),"Sí","NO")</f>
        <v>NO</v>
      </c>
      <c r="BW1409" s="137" t="str">
        <f aca="false">+IF(DATOS_[[#This Row],[% normaliz]]*DATOS_[[#This Row],[% anualiz]]=1,"NO","Sí")</f>
        <v>Sí</v>
      </c>
      <c r="BX1409" s="138" t="e">
        <f aca="false">(DATOS_[[#This Row],[S.BASE]]*(1/DATOS_[[#This Row],[% normaliz]])*(1/DATOS_[[#This Row],[% anualiz]]))*IF(DATOS_[[#This Row],[Check Equiparado]]="Sí",1,0)</f>
        <v>#DIV/0!</v>
      </c>
      <c r="BY1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9" s="138" t="e">
        <f aca="false">+DATOS_[[#This Row],[SALARIO BASE Eq]]+DATOS_[[#This Row],[Tot COMPL.SAL Eq]]</f>
        <v>#DIV/0!</v>
      </c>
      <c r="CA1409" s="138" t="e">
        <f aca="false" t="array" ref="CA1409:CA1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9" s="138" t="e">
        <f aca="false">+DATOS_[[#This Row],[TOTAL SALARIO Eq]]+DATOS_[[#This Row],[Tot Extrasalarial Eq]]</f>
        <v>#DIV/0!</v>
      </c>
      <c r="CC1409" s="139" t="n">
        <f aca="false">DATOS_[[#This Row],[S.BASE]]</f>
        <v>0</v>
      </c>
      <c r="CD1409" s="139" t="n">
        <f aca="false">+SUM(DATOS_[[#This Row],[Conc.Sal.01]:[Conc.Sal.30]])</f>
        <v>0</v>
      </c>
      <c r="CE1409" s="139" t="n">
        <f aca="false">+DATOS_[[#This Row],[SALARIO BASE Ef]]+DATOS_[[#This Row],[Tot COMPL.SAL Ef]]</f>
        <v>0</v>
      </c>
      <c r="CF1409" s="139" t="n">
        <f aca="false">+SUM(DATOS_[[#This Row],[C.Extra.01]:[C.Extra.05]])</f>
        <v>0</v>
      </c>
      <c r="CG1409" s="139" t="n">
        <f aca="false">+DATOS_[[#This Row],[TOTAL SALARIO Ef]]+DATOS_[[#This Row],[Tot Extrasalarial Ef]]</f>
        <v>0</v>
      </c>
      <c r="CH1409" s="140" t="n">
        <f aca="false">MIN(IF(DATOS_[[#This Row],[Fecha Fin Contrato]]="",$D$4,DATOS_[[#This Row],[Fecha Fin Contrato]]),$D$4)-MAX(DATOS_[[#This Row],[Fecha de Contratación]],$D$3)+1</f>
        <v>1</v>
      </c>
      <c r="CI1409" s="141" t="str">
        <f aca="false">IF(COUNTIFS(DATOS_[id],DATOS_[[#This Row],[id]])&gt;1,DATOS_[[#This Row],[id]],"")</f>
        <v/>
      </c>
      <c r="CJ1409" s="141" t="n">
        <f aca="false">(Inicio!$G$10-DATOS_[[#This Row],[Fecha Nacimiento]])/365.25</f>
        <v>0</v>
      </c>
      <c r="CK1409" s="141" t="n">
        <f aca="false">(Inicio!$G$10-DATOS_[[#This Row],[Fecha de Antigüedad]])/365.25</f>
        <v>0</v>
      </c>
      <c r="CL1409" s="141" t="e">
        <f aca="false">+VLOOKUP(DATOS_[[#This Row],[Clave de Contrato]],TblTiposContrato13[],3,0)</f>
        <v>#N/A</v>
      </c>
      <c r="CM1409" s="141" t="e">
        <f aca="false">+VLOOKUP(DATOS_[[#This Row],[Clave de Contrato]],TblTiposContrato13[],4,0)</f>
        <v>#N/A</v>
      </c>
      <c r="CN1409" s="141" t="str">
        <f aca="false">VLOOKUP(DATOS_[[#This Row],[Edad]],CONTRATOS!TblRngEdad,2,1)</f>
        <v>20  o menos</v>
      </c>
      <c r="CO1409" s="141" t="str">
        <f aca="false">VLOOKUP(DATOS_[[#This Row],[Antigüedad]],TblRngAntg14[],2,1)</f>
        <v>0 a 1 años</v>
      </c>
    </row>
    <row r="1410" customFormat="false" ht="13.8" hidden="false" customHeight="false" outlineLevel="0" collapsed="false">
      <c r="D1410" s="128"/>
      <c r="E1410" s="129"/>
      <c r="F1410" s="129"/>
      <c r="G1410" s="129"/>
      <c r="H1410" s="130"/>
      <c r="I1410" s="131"/>
      <c r="J1410" s="128"/>
      <c r="K1410" s="132"/>
      <c r="L1410" s="132"/>
      <c r="M1410" s="133"/>
      <c r="N1410" s="133"/>
      <c r="O1410" s="133"/>
      <c r="P1410" s="129"/>
      <c r="Z1410" s="74"/>
      <c r="AA1410" s="75"/>
      <c r="AB1410" s="75"/>
      <c r="AC1410" s="129"/>
      <c r="AD1410" s="134"/>
      <c r="AE1410" s="134"/>
      <c r="AF1410" s="134"/>
      <c r="AG1410" s="134"/>
      <c r="AH1410" s="134"/>
      <c r="AI1410" s="134"/>
      <c r="AJ1410" s="134"/>
      <c r="AK1410" s="134"/>
      <c r="AL1410" s="134"/>
      <c r="AM1410" s="134"/>
      <c r="AN1410" s="134"/>
      <c r="AO1410" s="134"/>
      <c r="AP1410" s="134"/>
      <c r="AQ1410" s="134"/>
      <c r="AR1410" s="134"/>
      <c r="AS1410" s="134"/>
      <c r="AT1410" s="134"/>
      <c r="AU1410" s="134"/>
      <c r="AV1410" s="134"/>
      <c r="AW1410" s="134"/>
      <c r="AX1410" s="134"/>
      <c r="AY1410" s="134"/>
      <c r="AZ1410" s="134"/>
      <c r="BA1410" s="134"/>
      <c r="BB1410" s="134"/>
      <c r="BC1410" s="134"/>
      <c r="BD1410" s="134"/>
      <c r="BE1410" s="134"/>
      <c r="BF1410" s="134"/>
      <c r="BG1410" s="134"/>
      <c r="BH1410" s="134"/>
      <c r="BI1410" s="134"/>
      <c r="BJ1410" s="134"/>
      <c r="BK1410" s="134"/>
      <c r="BL1410" s="134"/>
      <c r="BM1410" s="135"/>
      <c r="BN1410" s="136" t="n">
        <f aca="false">+MAX($D$3,DATOS_[[#This Row],[Fecha Inicio Sit. Contract.]])</f>
        <v>0</v>
      </c>
      <c r="BO1410" s="136" t="n">
        <f aca="false">+MIN($D$4,DATOS_[[#This Row],[Fecha Fin Sit. Contract.]])</f>
        <v>0</v>
      </c>
      <c r="BP1410" s="137" t="n">
        <f aca="false">+DATOS_[[#This Row],[% de jornada]]*IF(DATOS_[[#This Row],[% jornada reducida]]="",1,DATOS_[[#This Row],[% jornada reducida]])</f>
        <v>0</v>
      </c>
      <c r="BQ1410" s="137" t="n">
        <f aca="false">+(DATOS_[[#This Row],[F.fin.cal]]-DATOS_[[#This Row],[F.ini.cal]]+1)/($D$4-$D$3+1)</f>
        <v>1</v>
      </c>
      <c r="BR1410" s="137" t="str">
        <f aca="false">IF(OR(AND(DATOS_[[#This Row],[Fecha Fin Contrato]]&lt;$D$3,DATOS_[[#This Row],[Fecha Fin Contrato]]&lt;&gt;""),DATOS_[[#This Row],[Fecha de Contratación]]&gt;$D$4),"Fuera","Dentro")</f>
        <v>Dentro</v>
      </c>
      <c r="BS1410" s="137" t="str">
        <f aca="false" t="array" ref="BS1410:BS1410">IF(MAX(IF(DATOS_[id]=DATOS_[[#This Row],[id]],DATOS_[F.fin.cal]))=DATOS_[[#This Row],[F.fin.cal]],"Sí","NO")</f>
        <v>Sí</v>
      </c>
      <c r="BT1410" s="137" t="str">
        <f aca="false">IF(AND(DATOS_[[#This Row],[% normaliz]]&lt;&gt;1,DATOS_[[#This Row],[% anualiz]]=1),"Sí","NO")</f>
        <v>Sí</v>
      </c>
      <c r="BU1410" s="137" t="str">
        <f aca="false">IF(AND(DATOS_[[#This Row],[% normaliz]]=1,DATOS_[[#This Row],[% anualiz]]&lt;&gt;1),"Sí","NO")</f>
        <v>NO</v>
      </c>
      <c r="BV1410" s="137" t="str">
        <f aca="false">IF(AND(DATOS_[[#This Row],[% normaliz]]&lt;&gt;1,DATOS_[[#This Row],[% anualiz]]&lt;&gt;1),"Sí","NO")</f>
        <v>NO</v>
      </c>
      <c r="BW1410" s="137" t="str">
        <f aca="false">+IF(DATOS_[[#This Row],[% normaliz]]*DATOS_[[#This Row],[% anualiz]]=1,"NO","Sí")</f>
        <v>Sí</v>
      </c>
      <c r="BX1410" s="138" t="e">
        <f aca="false">(DATOS_[[#This Row],[S.BASE]]*(1/DATOS_[[#This Row],[% normaliz]])*(1/DATOS_[[#This Row],[% anualiz]]))*IF(DATOS_[[#This Row],[Check Equiparado]]="Sí",1,0)</f>
        <v>#DIV/0!</v>
      </c>
      <c r="BY1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0" s="138" t="e">
        <f aca="false">+DATOS_[[#This Row],[SALARIO BASE Eq]]+DATOS_[[#This Row],[Tot COMPL.SAL Eq]]</f>
        <v>#DIV/0!</v>
      </c>
      <c r="CA1410" s="138" t="e">
        <f aca="false" t="array" ref="CA1410:CA1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0" s="138" t="e">
        <f aca="false">+DATOS_[[#This Row],[TOTAL SALARIO Eq]]+DATOS_[[#This Row],[Tot Extrasalarial Eq]]</f>
        <v>#DIV/0!</v>
      </c>
      <c r="CC1410" s="139" t="n">
        <f aca="false">DATOS_[[#This Row],[S.BASE]]</f>
        <v>0</v>
      </c>
      <c r="CD1410" s="139" t="n">
        <f aca="false">+SUM(DATOS_[[#This Row],[Conc.Sal.01]:[Conc.Sal.30]])</f>
        <v>0</v>
      </c>
      <c r="CE1410" s="139" t="n">
        <f aca="false">+DATOS_[[#This Row],[SALARIO BASE Ef]]+DATOS_[[#This Row],[Tot COMPL.SAL Ef]]</f>
        <v>0</v>
      </c>
      <c r="CF1410" s="139" t="n">
        <f aca="false">+SUM(DATOS_[[#This Row],[C.Extra.01]:[C.Extra.05]])</f>
        <v>0</v>
      </c>
      <c r="CG1410" s="139" t="n">
        <f aca="false">+DATOS_[[#This Row],[TOTAL SALARIO Ef]]+DATOS_[[#This Row],[Tot Extrasalarial Ef]]</f>
        <v>0</v>
      </c>
      <c r="CH1410" s="140" t="n">
        <f aca="false">MIN(IF(DATOS_[[#This Row],[Fecha Fin Contrato]]="",$D$4,DATOS_[[#This Row],[Fecha Fin Contrato]]),$D$4)-MAX(DATOS_[[#This Row],[Fecha de Contratación]],$D$3)+1</f>
        <v>1</v>
      </c>
      <c r="CI1410" s="141" t="str">
        <f aca="false">IF(COUNTIFS(DATOS_[id],DATOS_[[#This Row],[id]])&gt;1,DATOS_[[#This Row],[id]],"")</f>
        <v/>
      </c>
      <c r="CJ1410" s="141" t="n">
        <f aca="false">(Inicio!$G$10-DATOS_[[#This Row],[Fecha Nacimiento]])/365.25</f>
        <v>0</v>
      </c>
      <c r="CK1410" s="141" t="n">
        <f aca="false">(Inicio!$G$10-DATOS_[[#This Row],[Fecha de Antigüedad]])/365.25</f>
        <v>0</v>
      </c>
      <c r="CL1410" s="141" t="e">
        <f aca="false">+VLOOKUP(DATOS_[[#This Row],[Clave de Contrato]],TblTiposContrato13[],3,0)</f>
        <v>#N/A</v>
      </c>
      <c r="CM1410" s="141" t="e">
        <f aca="false">+VLOOKUP(DATOS_[[#This Row],[Clave de Contrato]],TblTiposContrato13[],4,0)</f>
        <v>#N/A</v>
      </c>
      <c r="CN1410" s="141" t="str">
        <f aca="false">VLOOKUP(DATOS_[[#This Row],[Edad]],CONTRATOS!TblRngEdad,2,1)</f>
        <v>20  o menos</v>
      </c>
      <c r="CO1410" s="141" t="str">
        <f aca="false">VLOOKUP(DATOS_[[#This Row],[Antigüedad]],TblRngAntg14[],2,1)</f>
        <v>0 a 1 años</v>
      </c>
    </row>
    <row r="1411" customFormat="false" ht="13.8" hidden="false" customHeight="false" outlineLevel="0" collapsed="false">
      <c r="D1411" s="128"/>
      <c r="E1411" s="129"/>
      <c r="F1411" s="129"/>
      <c r="G1411" s="129"/>
      <c r="H1411" s="130"/>
      <c r="I1411" s="131"/>
      <c r="J1411" s="128"/>
      <c r="K1411" s="132"/>
      <c r="L1411" s="132"/>
      <c r="M1411" s="133"/>
      <c r="N1411" s="133"/>
      <c r="O1411" s="133"/>
      <c r="P1411" s="129"/>
      <c r="Z1411" s="74"/>
      <c r="AA1411" s="75"/>
      <c r="AB1411" s="75"/>
      <c r="AC1411" s="129"/>
      <c r="AD1411" s="134"/>
      <c r="AE1411" s="134"/>
      <c r="AF1411" s="134"/>
      <c r="AG1411" s="134"/>
      <c r="AH1411" s="134"/>
      <c r="AI1411" s="134"/>
      <c r="AJ1411" s="134"/>
      <c r="AK1411" s="134"/>
      <c r="AL1411" s="134"/>
      <c r="AM1411" s="134"/>
      <c r="AN1411" s="134"/>
      <c r="AO1411" s="134"/>
      <c r="AP1411" s="134"/>
      <c r="AQ1411" s="134"/>
      <c r="AR1411" s="134"/>
      <c r="AS1411" s="134"/>
      <c r="AT1411" s="134"/>
      <c r="AU1411" s="134"/>
      <c r="AV1411" s="134"/>
      <c r="AW1411" s="134"/>
      <c r="AX1411" s="134"/>
      <c r="AY1411" s="134"/>
      <c r="AZ1411" s="134"/>
      <c r="BA1411" s="134"/>
      <c r="BB1411" s="134"/>
      <c r="BC1411" s="134"/>
      <c r="BD1411" s="134"/>
      <c r="BE1411" s="134"/>
      <c r="BF1411" s="134"/>
      <c r="BG1411" s="134"/>
      <c r="BH1411" s="134"/>
      <c r="BI1411" s="134"/>
      <c r="BJ1411" s="134"/>
      <c r="BK1411" s="134"/>
      <c r="BL1411" s="134"/>
      <c r="BM1411" s="135"/>
      <c r="BN1411" s="136" t="n">
        <f aca="false">+MAX($D$3,DATOS_[[#This Row],[Fecha Inicio Sit. Contract.]])</f>
        <v>0</v>
      </c>
      <c r="BO1411" s="136" t="n">
        <f aca="false">+MIN($D$4,DATOS_[[#This Row],[Fecha Fin Sit. Contract.]])</f>
        <v>0</v>
      </c>
      <c r="BP1411" s="137" t="n">
        <f aca="false">+DATOS_[[#This Row],[% de jornada]]*IF(DATOS_[[#This Row],[% jornada reducida]]="",1,DATOS_[[#This Row],[% jornada reducida]])</f>
        <v>0</v>
      </c>
      <c r="BQ1411" s="137" t="n">
        <f aca="false">+(DATOS_[[#This Row],[F.fin.cal]]-DATOS_[[#This Row],[F.ini.cal]]+1)/($D$4-$D$3+1)</f>
        <v>1</v>
      </c>
      <c r="BR1411" s="137" t="str">
        <f aca="false">IF(OR(AND(DATOS_[[#This Row],[Fecha Fin Contrato]]&lt;$D$3,DATOS_[[#This Row],[Fecha Fin Contrato]]&lt;&gt;""),DATOS_[[#This Row],[Fecha de Contratación]]&gt;$D$4),"Fuera","Dentro")</f>
        <v>Dentro</v>
      </c>
      <c r="BS1411" s="137" t="str">
        <f aca="false" t="array" ref="BS1411:BS1411">IF(MAX(IF(DATOS_[id]=DATOS_[[#This Row],[id]],DATOS_[F.fin.cal]))=DATOS_[[#This Row],[F.fin.cal]],"Sí","NO")</f>
        <v>Sí</v>
      </c>
      <c r="BT1411" s="137" t="str">
        <f aca="false">IF(AND(DATOS_[[#This Row],[% normaliz]]&lt;&gt;1,DATOS_[[#This Row],[% anualiz]]=1),"Sí","NO")</f>
        <v>Sí</v>
      </c>
      <c r="BU1411" s="137" t="str">
        <f aca="false">IF(AND(DATOS_[[#This Row],[% normaliz]]=1,DATOS_[[#This Row],[% anualiz]]&lt;&gt;1),"Sí","NO")</f>
        <v>NO</v>
      </c>
      <c r="BV1411" s="137" t="str">
        <f aca="false">IF(AND(DATOS_[[#This Row],[% normaliz]]&lt;&gt;1,DATOS_[[#This Row],[% anualiz]]&lt;&gt;1),"Sí","NO")</f>
        <v>NO</v>
      </c>
      <c r="BW1411" s="137" t="str">
        <f aca="false">+IF(DATOS_[[#This Row],[% normaliz]]*DATOS_[[#This Row],[% anualiz]]=1,"NO","Sí")</f>
        <v>Sí</v>
      </c>
      <c r="BX1411" s="138" t="e">
        <f aca="false">(DATOS_[[#This Row],[S.BASE]]*(1/DATOS_[[#This Row],[% normaliz]])*(1/DATOS_[[#This Row],[% anualiz]]))*IF(DATOS_[[#This Row],[Check Equiparado]]="Sí",1,0)</f>
        <v>#DIV/0!</v>
      </c>
      <c r="BY1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1" s="138" t="e">
        <f aca="false">+DATOS_[[#This Row],[SALARIO BASE Eq]]+DATOS_[[#This Row],[Tot COMPL.SAL Eq]]</f>
        <v>#DIV/0!</v>
      </c>
      <c r="CA1411" s="138" t="e">
        <f aca="false" t="array" ref="CA1411:CA1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1" s="138" t="e">
        <f aca="false">+DATOS_[[#This Row],[TOTAL SALARIO Eq]]+DATOS_[[#This Row],[Tot Extrasalarial Eq]]</f>
        <v>#DIV/0!</v>
      </c>
      <c r="CC1411" s="139" t="n">
        <f aca="false">DATOS_[[#This Row],[S.BASE]]</f>
        <v>0</v>
      </c>
      <c r="CD1411" s="139" t="n">
        <f aca="false">+SUM(DATOS_[[#This Row],[Conc.Sal.01]:[Conc.Sal.30]])</f>
        <v>0</v>
      </c>
      <c r="CE1411" s="139" t="n">
        <f aca="false">+DATOS_[[#This Row],[SALARIO BASE Ef]]+DATOS_[[#This Row],[Tot COMPL.SAL Ef]]</f>
        <v>0</v>
      </c>
      <c r="CF1411" s="139" t="n">
        <f aca="false">+SUM(DATOS_[[#This Row],[C.Extra.01]:[C.Extra.05]])</f>
        <v>0</v>
      </c>
      <c r="CG1411" s="139" t="n">
        <f aca="false">+DATOS_[[#This Row],[TOTAL SALARIO Ef]]+DATOS_[[#This Row],[Tot Extrasalarial Ef]]</f>
        <v>0</v>
      </c>
      <c r="CH1411" s="140" t="n">
        <f aca="false">MIN(IF(DATOS_[[#This Row],[Fecha Fin Contrato]]="",$D$4,DATOS_[[#This Row],[Fecha Fin Contrato]]),$D$4)-MAX(DATOS_[[#This Row],[Fecha de Contratación]],$D$3)+1</f>
        <v>1</v>
      </c>
      <c r="CI1411" s="141" t="str">
        <f aca="false">IF(COUNTIFS(DATOS_[id],DATOS_[[#This Row],[id]])&gt;1,DATOS_[[#This Row],[id]],"")</f>
        <v/>
      </c>
      <c r="CJ1411" s="141" t="n">
        <f aca="false">(Inicio!$G$10-DATOS_[[#This Row],[Fecha Nacimiento]])/365.25</f>
        <v>0</v>
      </c>
      <c r="CK1411" s="141" t="n">
        <f aca="false">(Inicio!$G$10-DATOS_[[#This Row],[Fecha de Antigüedad]])/365.25</f>
        <v>0</v>
      </c>
      <c r="CL1411" s="141" t="e">
        <f aca="false">+VLOOKUP(DATOS_[[#This Row],[Clave de Contrato]],TblTiposContrato13[],3,0)</f>
        <v>#N/A</v>
      </c>
      <c r="CM1411" s="141" t="e">
        <f aca="false">+VLOOKUP(DATOS_[[#This Row],[Clave de Contrato]],TblTiposContrato13[],4,0)</f>
        <v>#N/A</v>
      </c>
      <c r="CN1411" s="141" t="str">
        <f aca="false">VLOOKUP(DATOS_[[#This Row],[Edad]],CONTRATOS!TblRngEdad,2,1)</f>
        <v>20  o menos</v>
      </c>
      <c r="CO1411" s="141" t="str">
        <f aca="false">VLOOKUP(DATOS_[[#This Row],[Antigüedad]],TblRngAntg14[],2,1)</f>
        <v>0 a 1 años</v>
      </c>
    </row>
    <row r="1412" customFormat="false" ht="13.8" hidden="false" customHeight="false" outlineLevel="0" collapsed="false">
      <c r="D1412" s="128"/>
      <c r="E1412" s="129"/>
      <c r="F1412" s="129"/>
      <c r="G1412" s="129"/>
      <c r="H1412" s="130"/>
      <c r="I1412" s="131"/>
      <c r="J1412" s="128"/>
      <c r="K1412" s="132"/>
      <c r="L1412" s="132"/>
      <c r="M1412" s="133"/>
      <c r="N1412" s="133"/>
      <c r="O1412" s="133"/>
      <c r="P1412" s="129"/>
      <c r="Z1412" s="74"/>
      <c r="AA1412" s="75"/>
      <c r="AB1412" s="75"/>
      <c r="AC1412" s="129"/>
      <c r="AD1412" s="134"/>
      <c r="AE1412" s="134"/>
      <c r="AF1412" s="134"/>
      <c r="AG1412" s="134"/>
      <c r="AH1412" s="134"/>
      <c r="AI1412" s="134"/>
      <c r="AJ1412" s="134"/>
      <c r="AK1412" s="134"/>
      <c r="AL1412" s="134"/>
      <c r="AM1412" s="134"/>
      <c r="AN1412" s="134"/>
      <c r="AO1412" s="134"/>
      <c r="AP1412" s="134"/>
      <c r="AQ1412" s="134"/>
      <c r="AR1412" s="134"/>
      <c r="AS1412" s="134"/>
      <c r="AT1412" s="134"/>
      <c r="AU1412" s="134"/>
      <c r="AV1412" s="134"/>
      <c r="AW1412" s="134"/>
      <c r="AX1412" s="134"/>
      <c r="AY1412" s="134"/>
      <c r="AZ1412" s="134"/>
      <c r="BA1412" s="134"/>
      <c r="BB1412" s="134"/>
      <c r="BC1412" s="134"/>
      <c r="BD1412" s="134"/>
      <c r="BE1412" s="134"/>
      <c r="BF1412" s="134"/>
      <c r="BG1412" s="134"/>
      <c r="BH1412" s="134"/>
      <c r="BI1412" s="134"/>
      <c r="BJ1412" s="134"/>
      <c r="BK1412" s="134"/>
      <c r="BL1412" s="134"/>
      <c r="BM1412" s="135"/>
      <c r="BN1412" s="136" t="n">
        <f aca="false">+MAX($D$3,DATOS_[[#This Row],[Fecha Inicio Sit. Contract.]])</f>
        <v>0</v>
      </c>
      <c r="BO1412" s="136" t="n">
        <f aca="false">+MIN($D$4,DATOS_[[#This Row],[Fecha Fin Sit. Contract.]])</f>
        <v>0</v>
      </c>
      <c r="BP1412" s="137" t="n">
        <f aca="false">+DATOS_[[#This Row],[% de jornada]]*IF(DATOS_[[#This Row],[% jornada reducida]]="",1,DATOS_[[#This Row],[% jornada reducida]])</f>
        <v>0</v>
      </c>
      <c r="BQ1412" s="137" t="n">
        <f aca="false">+(DATOS_[[#This Row],[F.fin.cal]]-DATOS_[[#This Row],[F.ini.cal]]+1)/($D$4-$D$3+1)</f>
        <v>1</v>
      </c>
      <c r="BR1412" s="137" t="str">
        <f aca="false">IF(OR(AND(DATOS_[[#This Row],[Fecha Fin Contrato]]&lt;$D$3,DATOS_[[#This Row],[Fecha Fin Contrato]]&lt;&gt;""),DATOS_[[#This Row],[Fecha de Contratación]]&gt;$D$4),"Fuera","Dentro")</f>
        <v>Dentro</v>
      </c>
      <c r="BS1412" s="137" t="str">
        <f aca="false" t="array" ref="BS1412:BS1412">IF(MAX(IF(DATOS_[id]=DATOS_[[#This Row],[id]],DATOS_[F.fin.cal]))=DATOS_[[#This Row],[F.fin.cal]],"Sí","NO")</f>
        <v>Sí</v>
      </c>
      <c r="BT1412" s="137" t="str">
        <f aca="false">IF(AND(DATOS_[[#This Row],[% normaliz]]&lt;&gt;1,DATOS_[[#This Row],[% anualiz]]=1),"Sí","NO")</f>
        <v>Sí</v>
      </c>
      <c r="BU1412" s="137" t="str">
        <f aca="false">IF(AND(DATOS_[[#This Row],[% normaliz]]=1,DATOS_[[#This Row],[% anualiz]]&lt;&gt;1),"Sí","NO")</f>
        <v>NO</v>
      </c>
      <c r="BV1412" s="137" t="str">
        <f aca="false">IF(AND(DATOS_[[#This Row],[% normaliz]]&lt;&gt;1,DATOS_[[#This Row],[% anualiz]]&lt;&gt;1),"Sí","NO")</f>
        <v>NO</v>
      </c>
      <c r="BW1412" s="137" t="str">
        <f aca="false">+IF(DATOS_[[#This Row],[% normaliz]]*DATOS_[[#This Row],[% anualiz]]=1,"NO","Sí")</f>
        <v>Sí</v>
      </c>
      <c r="BX1412" s="138" t="e">
        <f aca="false">(DATOS_[[#This Row],[S.BASE]]*(1/DATOS_[[#This Row],[% normaliz]])*(1/DATOS_[[#This Row],[% anualiz]]))*IF(DATOS_[[#This Row],[Check Equiparado]]="Sí",1,0)</f>
        <v>#DIV/0!</v>
      </c>
      <c r="BY1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2" s="138" t="e">
        <f aca="false">+DATOS_[[#This Row],[SALARIO BASE Eq]]+DATOS_[[#This Row],[Tot COMPL.SAL Eq]]</f>
        <v>#DIV/0!</v>
      </c>
      <c r="CA1412" s="138" t="e">
        <f aca="false" t="array" ref="CA1412:CA1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2" s="138" t="e">
        <f aca="false">+DATOS_[[#This Row],[TOTAL SALARIO Eq]]+DATOS_[[#This Row],[Tot Extrasalarial Eq]]</f>
        <v>#DIV/0!</v>
      </c>
      <c r="CC1412" s="139" t="n">
        <f aca="false">DATOS_[[#This Row],[S.BASE]]</f>
        <v>0</v>
      </c>
      <c r="CD1412" s="139" t="n">
        <f aca="false">+SUM(DATOS_[[#This Row],[Conc.Sal.01]:[Conc.Sal.30]])</f>
        <v>0</v>
      </c>
      <c r="CE1412" s="139" t="n">
        <f aca="false">+DATOS_[[#This Row],[SALARIO BASE Ef]]+DATOS_[[#This Row],[Tot COMPL.SAL Ef]]</f>
        <v>0</v>
      </c>
      <c r="CF1412" s="139" t="n">
        <f aca="false">+SUM(DATOS_[[#This Row],[C.Extra.01]:[C.Extra.05]])</f>
        <v>0</v>
      </c>
      <c r="CG1412" s="139" t="n">
        <f aca="false">+DATOS_[[#This Row],[TOTAL SALARIO Ef]]+DATOS_[[#This Row],[Tot Extrasalarial Ef]]</f>
        <v>0</v>
      </c>
      <c r="CH1412" s="140" t="n">
        <f aca="false">MIN(IF(DATOS_[[#This Row],[Fecha Fin Contrato]]="",$D$4,DATOS_[[#This Row],[Fecha Fin Contrato]]),$D$4)-MAX(DATOS_[[#This Row],[Fecha de Contratación]],$D$3)+1</f>
        <v>1</v>
      </c>
      <c r="CI1412" s="141" t="str">
        <f aca="false">IF(COUNTIFS(DATOS_[id],DATOS_[[#This Row],[id]])&gt;1,DATOS_[[#This Row],[id]],"")</f>
        <v/>
      </c>
      <c r="CJ1412" s="141" t="n">
        <f aca="false">(Inicio!$G$10-DATOS_[[#This Row],[Fecha Nacimiento]])/365.25</f>
        <v>0</v>
      </c>
      <c r="CK1412" s="141" t="n">
        <f aca="false">(Inicio!$G$10-DATOS_[[#This Row],[Fecha de Antigüedad]])/365.25</f>
        <v>0</v>
      </c>
      <c r="CL1412" s="141" t="e">
        <f aca="false">+VLOOKUP(DATOS_[[#This Row],[Clave de Contrato]],TblTiposContrato13[],3,0)</f>
        <v>#N/A</v>
      </c>
      <c r="CM1412" s="141" t="e">
        <f aca="false">+VLOOKUP(DATOS_[[#This Row],[Clave de Contrato]],TblTiposContrato13[],4,0)</f>
        <v>#N/A</v>
      </c>
      <c r="CN1412" s="141" t="str">
        <f aca="false">VLOOKUP(DATOS_[[#This Row],[Edad]],CONTRATOS!TblRngEdad,2,1)</f>
        <v>20  o menos</v>
      </c>
      <c r="CO1412" s="141" t="str">
        <f aca="false">VLOOKUP(DATOS_[[#This Row],[Antigüedad]],TblRngAntg14[],2,1)</f>
        <v>0 a 1 años</v>
      </c>
    </row>
    <row r="1413" customFormat="false" ht="13.8" hidden="false" customHeight="false" outlineLevel="0" collapsed="false">
      <c r="D1413" s="128"/>
      <c r="E1413" s="129"/>
      <c r="F1413" s="129"/>
      <c r="G1413" s="129"/>
      <c r="H1413" s="130"/>
      <c r="I1413" s="131"/>
      <c r="J1413" s="128"/>
      <c r="K1413" s="132"/>
      <c r="L1413" s="132"/>
      <c r="M1413" s="133"/>
      <c r="N1413" s="133"/>
      <c r="O1413" s="133"/>
      <c r="P1413" s="129"/>
      <c r="Z1413" s="74"/>
      <c r="AA1413" s="75"/>
      <c r="AB1413" s="75"/>
      <c r="AC1413" s="129"/>
      <c r="AD1413" s="134"/>
      <c r="AE1413" s="134"/>
      <c r="AF1413" s="134"/>
      <c r="AG1413" s="134"/>
      <c r="AH1413" s="134"/>
      <c r="AI1413" s="134"/>
      <c r="AJ1413" s="134"/>
      <c r="AK1413" s="134"/>
      <c r="AL1413" s="134"/>
      <c r="AM1413" s="134"/>
      <c r="AN1413" s="134"/>
      <c r="AO1413" s="134"/>
      <c r="AP1413" s="134"/>
      <c r="AQ1413" s="134"/>
      <c r="AR1413" s="134"/>
      <c r="AS1413" s="134"/>
      <c r="AT1413" s="134"/>
      <c r="AU1413" s="134"/>
      <c r="AV1413" s="134"/>
      <c r="AW1413" s="134"/>
      <c r="AX1413" s="134"/>
      <c r="AY1413" s="134"/>
      <c r="AZ1413" s="134"/>
      <c r="BA1413" s="134"/>
      <c r="BB1413" s="134"/>
      <c r="BC1413" s="134"/>
      <c r="BD1413" s="134"/>
      <c r="BE1413" s="134"/>
      <c r="BF1413" s="134"/>
      <c r="BG1413" s="134"/>
      <c r="BH1413" s="134"/>
      <c r="BI1413" s="134"/>
      <c r="BJ1413" s="134"/>
      <c r="BK1413" s="134"/>
      <c r="BL1413" s="134"/>
      <c r="BM1413" s="135"/>
      <c r="BN1413" s="136" t="n">
        <f aca="false">+MAX($D$3,DATOS_[[#This Row],[Fecha Inicio Sit. Contract.]])</f>
        <v>0</v>
      </c>
      <c r="BO1413" s="136" t="n">
        <f aca="false">+MIN($D$4,DATOS_[[#This Row],[Fecha Fin Sit. Contract.]])</f>
        <v>0</v>
      </c>
      <c r="BP1413" s="137" t="n">
        <f aca="false">+DATOS_[[#This Row],[% de jornada]]*IF(DATOS_[[#This Row],[% jornada reducida]]="",1,DATOS_[[#This Row],[% jornada reducida]])</f>
        <v>0</v>
      </c>
      <c r="BQ1413" s="137" t="n">
        <f aca="false">+(DATOS_[[#This Row],[F.fin.cal]]-DATOS_[[#This Row],[F.ini.cal]]+1)/($D$4-$D$3+1)</f>
        <v>1</v>
      </c>
      <c r="BR1413" s="137" t="str">
        <f aca="false">IF(OR(AND(DATOS_[[#This Row],[Fecha Fin Contrato]]&lt;$D$3,DATOS_[[#This Row],[Fecha Fin Contrato]]&lt;&gt;""),DATOS_[[#This Row],[Fecha de Contratación]]&gt;$D$4),"Fuera","Dentro")</f>
        <v>Dentro</v>
      </c>
      <c r="BS1413" s="137" t="str">
        <f aca="false" t="array" ref="BS1413:BS1413">IF(MAX(IF(DATOS_[id]=DATOS_[[#This Row],[id]],DATOS_[F.fin.cal]))=DATOS_[[#This Row],[F.fin.cal]],"Sí","NO")</f>
        <v>Sí</v>
      </c>
      <c r="BT1413" s="137" t="str">
        <f aca="false">IF(AND(DATOS_[[#This Row],[% normaliz]]&lt;&gt;1,DATOS_[[#This Row],[% anualiz]]=1),"Sí","NO")</f>
        <v>Sí</v>
      </c>
      <c r="BU1413" s="137" t="str">
        <f aca="false">IF(AND(DATOS_[[#This Row],[% normaliz]]=1,DATOS_[[#This Row],[% anualiz]]&lt;&gt;1),"Sí","NO")</f>
        <v>NO</v>
      </c>
      <c r="BV1413" s="137" t="str">
        <f aca="false">IF(AND(DATOS_[[#This Row],[% normaliz]]&lt;&gt;1,DATOS_[[#This Row],[% anualiz]]&lt;&gt;1),"Sí","NO")</f>
        <v>NO</v>
      </c>
      <c r="BW1413" s="137" t="str">
        <f aca="false">+IF(DATOS_[[#This Row],[% normaliz]]*DATOS_[[#This Row],[% anualiz]]=1,"NO","Sí")</f>
        <v>Sí</v>
      </c>
      <c r="BX1413" s="138" t="e">
        <f aca="false">(DATOS_[[#This Row],[S.BASE]]*(1/DATOS_[[#This Row],[% normaliz]])*(1/DATOS_[[#This Row],[% anualiz]]))*IF(DATOS_[[#This Row],[Check Equiparado]]="Sí",1,0)</f>
        <v>#DIV/0!</v>
      </c>
      <c r="BY1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3" s="138" t="e">
        <f aca="false">+DATOS_[[#This Row],[SALARIO BASE Eq]]+DATOS_[[#This Row],[Tot COMPL.SAL Eq]]</f>
        <v>#DIV/0!</v>
      </c>
      <c r="CA1413" s="138" t="e">
        <f aca="false" t="array" ref="CA1413:CA1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3" s="138" t="e">
        <f aca="false">+DATOS_[[#This Row],[TOTAL SALARIO Eq]]+DATOS_[[#This Row],[Tot Extrasalarial Eq]]</f>
        <v>#DIV/0!</v>
      </c>
      <c r="CC1413" s="139" t="n">
        <f aca="false">DATOS_[[#This Row],[S.BASE]]</f>
        <v>0</v>
      </c>
      <c r="CD1413" s="139" t="n">
        <f aca="false">+SUM(DATOS_[[#This Row],[Conc.Sal.01]:[Conc.Sal.30]])</f>
        <v>0</v>
      </c>
      <c r="CE1413" s="139" t="n">
        <f aca="false">+DATOS_[[#This Row],[SALARIO BASE Ef]]+DATOS_[[#This Row],[Tot COMPL.SAL Ef]]</f>
        <v>0</v>
      </c>
      <c r="CF1413" s="139" t="n">
        <f aca="false">+SUM(DATOS_[[#This Row],[C.Extra.01]:[C.Extra.05]])</f>
        <v>0</v>
      </c>
      <c r="CG1413" s="139" t="n">
        <f aca="false">+DATOS_[[#This Row],[TOTAL SALARIO Ef]]+DATOS_[[#This Row],[Tot Extrasalarial Ef]]</f>
        <v>0</v>
      </c>
      <c r="CH1413" s="140" t="n">
        <f aca="false">MIN(IF(DATOS_[[#This Row],[Fecha Fin Contrato]]="",$D$4,DATOS_[[#This Row],[Fecha Fin Contrato]]),$D$4)-MAX(DATOS_[[#This Row],[Fecha de Contratación]],$D$3)+1</f>
        <v>1</v>
      </c>
      <c r="CI1413" s="141" t="str">
        <f aca="false">IF(COUNTIFS(DATOS_[id],DATOS_[[#This Row],[id]])&gt;1,DATOS_[[#This Row],[id]],"")</f>
        <v/>
      </c>
      <c r="CJ1413" s="141" t="n">
        <f aca="false">(Inicio!$G$10-DATOS_[[#This Row],[Fecha Nacimiento]])/365.25</f>
        <v>0</v>
      </c>
      <c r="CK1413" s="141" t="n">
        <f aca="false">(Inicio!$G$10-DATOS_[[#This Row],[Fecha de Antigüedad]])/365.25</f>
        <v>0</v>
      </c>
      <c r="CL1413" s="141" t="e">
        <f aca="false">+VLOOKUP(DATOS_[[#This Row],[Clave de Contrato]],TblTiposContrato13[],3,0)</f>
        <v>#N/A</v>
      </c>
      <c r="CM1413" s="141" t="e">
        <f aca="false">+VLOOKUP(DATOS_[[#This Row],[Clave de Contrato]],TblTiposContrato13[],4,0)</f>
        <v>#N/A</v>
      </c>
      <c r="CN1413" s="141" t="str">
        <f aca="false">VLOOKUP(DATOS_[[#This Row],[Edad]],CONTRATOS!TblRngEdad,2,1)</f>
        <v>20  o menos</v>
      </c>
      <c r="CO1413" s="141" t="str">
        <f aca="false">VLOOKUP(DATOS_[[#This Row],[Antigüedad]],TblRngAntg14[],2,1)</f>
        <v>0 a 1 años</v>
      </c>
    </row>
    <row r="1414" customFormat="false" ht="13.8" hidden="false" customHeight="false" outlineLevel="0" collapsed="false">
      <c r="D1414" s="128"/>
      <c r="E1414" s="129"/>
      <c r="F1414" s="129"/>
      <c r="G1414" s="129"/>
      <c r="H1414" s="130"/>
      <c r="I1414" s="131"/>
      <c r="J1414" s="128"/>
      <c r="K1414" s="132"/>
      <c r="L1414" s="132"/>
      <c r="M1414" s="133"/>
      <c r="N1414" s="133"/>
      <c r="O1414" s="133"/>
      <c r="P1414" s="129"/>
      <c r="Z1414" s="74"/>
      <c r="AA1414" s="75"/>
      <c r="AB1414" s="75"/>
      <c r="AC1414" s="129"/>
      <c r="AD1414" s="134"/>
      <c r="AE1414" s="134"/>
      <c r="AF1414" s="134"/>
      <c r="AG1414" s="134"/>
      <c r="AH1414" s="134"/>
      <c r="AI1414" s="134"/>
      <c r="AJ1414" s="134"/>
      <c r="AK1414" s="134"/>
      <c r="AL1414" s="134"/>
      <c r="AM1414" s="134"/>
      <c r="AN1414" s="134"/>
      <c r="AO1414" s="134"/>
      <c r="AP1414" s="134"/>
      <c r="AQ1414" s="134"/>
      <c r="AR1414" s="134"/>
      <c r="AS1414" s="134"/>
      <c r="AT1414" s="134"/>
      <c r="AU1414" s="134"/>
      <c r="AV1414" s="134"/>
      <c r="AW1414" s="134"/>
      <c r="AX1414" s="134"/>
      <c r="AY1414" s="134"/>
      <c r="AZ1414" s="134"/>
      <c r="BA1414" s="134"/>
      <c r="BB1414" s="134"/>
      <c r="BC1414" s="134"/>
      <c r="BD1414" s="134"/>
      <c r="BE1414" s="134"/>
      <c r="BF1414" s="134"/>
      <c r="BG1414" s="134"/>
      <c r="BH1414" s="134"/>
      <c r="BI1414" s="134"/>
      <c r="BJ1414" s="134"/>
      <c r="BK1414" s="134"/>
      <c r="BL1414" s="134"/>
      <c r="BM1414" s="135"/>
      <c r="BN1414" s="136" t="n">
        <f aca="false">+MAX($D$3,DATOS_[[#This Row],[Fecha Inicio Sit. Contract.]])</f>
        <v>0</v>
      </c>
      <c r="BO1414" s="136" t="n">
        <f aca="false">+MIN($D$4,DATOS_[[#This Row],[Fecha Fin Sit. Contract.]])</f>
        <v>0</v>
      </c>
      <c r="BP1414" s="137" t="n">
        <f aca="false">+DATOS_[[#This Row],[% de jornada]]*IF(DATOS_[[#This Row],[% jornada reducida]]="",1,DATOS_[[#This Row],[% jornada reducida]])</f>
        <v>0</v>
      </c>
      <c r="BQ1414" s="137" t="n">
        <f aca="false">+(DATOS_[[#This Row],[F.fin.cal]]-DATOS_[[#This Row],[F.ini.cal]]+1)/($D$4-$D$3+1)</f>
        <v>1</v>
      </c>
      <c r="BR1414" s="137" t="str">
        <f aca="false">IF(OR(AND(DATOS_[[#This Row],[Fecha Fin Contrato]]&lt;$D$3,DATOS_[[#This Row],[Fecha Fin Contrato]]&lt;&gt;""),DATOS_[[#This Row],[Fecha de Contratación]]&gt;$D$4),"Fuera","Dentro")</f>
        <v>Dentro</v>
      </c>
      <c r="BS1414" s="137" t="str">
        <f aca="false" t="array" ref="BS1414:BS1414">IF(MAX(IF(DATOS_[id]=DATOS_[[#This Row],[id]],DATOS_[F.fin.cal]))=DATOS_[[#This Row],[F.fin.cal]],"Sí","NO")</f>
        <v>Sí</v>
      </c>
      <c r="BT1414" s="137" t="str">
        <f aca="false">IF(AND(DATOS_[[#This Row],[% normaliz]]&lt;&gt;1,DATOS_[[#This Row],[% anualiz]]=1),"Sí","NO")</f>
        <v>Sí</v>
      </c>
      <c r="BU1414" s="137" t="str">
        <f aca="false">IF(AND(DATOS_[[#This Row],[% normaliz]]=1,DATOS_[[#This Row],[% anualiz]]&lt;&gt;1),"Sí","NO")</f>
        <v>NO</v>
      </c>
      <c r="BV1414" s="137" t="str">
        <f aca="false">IF(AND(DATOS_[[#This Row],[% normaliz]]&lt;&gt;1,DATOS_[[#This Row],[% anualiz]]&lt;&gt;1),"Sí","NO")</f>
        <v>NO</v>
      </c>
      <c r="BW1414" s="137" t="str">
        <f aca="false">+IF(DATOS_[[#This Row],[% normaliz]]*DATOS_[[#This Row],[% anualiz]]=1,"NO","Sí")</f>
        <v>Sí</v>
      </c>
      <c r="BX1414" s="138" t="e">
        <f aca="false">(DATOS_[[#This Row],[S.BASE]]*(1/DATOS_[[#This Row],[% normaliz]])*(1/DATOS_[[#This Row],[% anualiz]]))*IF(DATOS_[[#This Row],[Check Equiparado]]="Sí",1,0)</f>
        <v>#DIV/0!</v>
      </c>
      <c r="BY1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4" s="138" t="e">
        <f aca="false">+DATOS_[[#This Row],[SALARIO BASE Eq]]+DATOS_[[#This Row],[Tot COMPL.SAL Eq]]</f>
        <v>#DIV/0!</v>
      </c>
      <c r="CA1414" s="138" t="e">
        <f aca="false" t="array" ref="CA1414:CA1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4" s="138" t="e">
        <f aca="false">+DATOS_[[#This Row],[TOTAL SALARIO Eq]]+DATOS_[[#This Row],[Tot Extrasalarial Eq]]</f>
        <v>#DIV/0!</v>
      </c>
      <c r="CC1414" s="139" t="n">
        <f aca="false">DATOS_[[#This Row],[S.BASE]]</f>
        <v>0</v>
      </c>
      <c r="CD1414" s="139" t="n">
        <f aca="false">+SUM(DATOS_[[#This Row],[Conc.Sal.01]:[Conc.Sal.30]])</f>
        <v>0</v>
      </c>
      <c r="CE1414" s="139" t="n">
        <f aca="false">+DATOS_[[#This Row],[SALARIO BASE Ef]]+DATOS_[[#This Row],[Tot COMPL.SAL Ef]]</f>
        <v>0</v>
      </c>
      <c r="CF1414" s="139" t="n">
        <f aca="false">+SUM(DATOS_[[#This Row],[C.Extra.01]:[C.Extra.05]])</f>
        <v>0</v>
      </c>
      <c r="CG1414" s="139" t="n">
        <f aca="false">+DATOS_[[#This Row],[TOTAL SALARIO Ef]]+DATOS_[[#This Row],[Tot Extrasalarial Ef]]</f>
        <v>0</v>
      </c>
      <c r="CH1414" s="140" t="n">
        <f aca="false">MIN(IF(DATOS_[[#This Row],[Fecha Fin Contrato]]="",$D$4,DATOS_[[#This Row],[Fecha Fin Contrato]]),$D$4)-MAX(DATOS_[[#This Row],[Fecha de Contratación]],$D$3)+1</f>
        <v>1</v>
      </c>
      <c r="CI1414" s="141" t="str">
        <f aca="false">IF(COUNTIFS(DATOS_[id],DATOS_[[#This Row],[id]])&gt;1,DATOS_[[#This Row],[id]],"")</f>
        <v/>
      </c>
      <c r="CJ1414" s="141" t="n">
        <f aca="false">(Inicio!$G$10-DATOS_[[#This Row],[Fecha Nacimiento]])/365.25</f>
        <v>0</v>
      </c>
      <c r="CK1414" s="141" t="n">
        <f aca="false">(Inicio!$G$10-DATOS_[[#This Row],[Fecha de Antigüedad]])/365.25</f>
        <v>0</v>
      </c>
      <c r="CL1414" s="141" t="e">
        <f aca="false">+VLOOKUP(DATOS_[[#This Row],[Clave de Contrato]],TblTiposContrato13[],3,0)</f>
        <v>#N/A</v>
      </c>
      <c r="CM1414" s="141" t="e">
        <f aca="false">+VLOOKUP(DATOS_[[#This Row],[Clave de Contrato]],TblTiposContrato13[],4,0)</f>
        <v>#N/A</v>
      </c>
      <c r="CN1414" s="141" t="str">
        <f aca="false">VLOOKUP(DATOS_[[#This Row],[Edad]],CONTRATOS!TblRngEdad,2,1)</f>
        <v>20  o menos</v>
      </c>
      <c r="CO1414" s="141" t="str">
        <f aca="false">VLOOKUP(DATOS_[[#This Row],[Antigüedad]],TblRngAntg14[],2,1)</f>
        <v>0 a 1 años</v>
      </c>
    </row>
    <row r="1415" customFormat="false" ht="13.8" hidden="false" customHeight="false" outlineLevel="0" collapsed="false">
      <c r="D1415" s="128"/>
      <c r="E1415" s="129"/>
      <c r="F1415" s="129"/>
      <c r="G1415" s="129"/>
      <c r="H1415" s="130"/>
      <c r="I1415" s="131"/>
      <c r="J1415" s="128"/>
      <c r="K1415" s="132"/>
      <c r="L1415" s="132"/>
      <c r="M1415" s="133"/>
      <c r="N1415" s="133"/>
      <c r="O1415" s="133"/>
      <c r="P1415" s="129"/>
      <c r="Z1415" s="74"/>
      <c r="AA1415" s="75"/>
      <c r="AB1415" s="75"/>
      <c r="AC1415" s="129"/>
      <c r="AD1415" s="134"/>
      <c r="AE1415" s="134"/>
      <c r="AF1415" s="134"/>
      <c r="AG1415" s="134"/>
      <c r="AH1415" s="134"/>
      <c r="AI1415" s="134"/>
      <c r="AJ1415" s="134"/>
      <c r="AK1415" s="134"/>
      <c r="AL1415" s="134"/>
      <c r="AM1415" s="134"/>
      <c r="AN1415" s="134"/>
      <c r="AO1415" s="134"/>
      <c r="AP1415" s="134"/>
      <c r="AQ1415" s="134"/>
      <c r="AR1415" s="134"/>
      <c r="AS1415" s="134"/>
      <c r="AT1415" s="134"/>
      <c r="AU1415" s="134"/>
      <c r="AV1415" s="134"/>
      <c r="AW1415" s="134"/>
      <c r="AX1415" s="134"/>
      <c r="AY1415" s="134"/>
      <c r="AZ1415" s="134"/>
      <c r="BA1415" s="134"/>
      <c r="BB1415" s="134"/>
      <c r="BC1415" s="134"/>
      <c r="BD1415" s="134"/>
      <c r="BE1415" s="134"/>
      <c r="BF1415" s="134"/>
      <c r="BG1415" s="134"/>
      <c r="BH1415" s="134"/>
      <c r="BI1415" s="134"/>
      <c r="BJ1415" s="134"/>
      <c r="BK1415" s="134"/>
      <c r="BL1415" s="134"/>
      <c r="BM1415" s="135"/>
      <c r="BN1415" s="136" t="n">
        <f aca="false">+MAX($D$3,DATOS_[[#This Row],[Fecha Inicio Sit. Contract.]])</f>
        <v>0</v>
      </c>
      <c r="BO1415" s="136" t="n">
        <f aca="false">+MIN($D$4,DATOS_[[#This Row],[Fecha Fin Sit. Contract.]])</f>
        <v>0</v>
      </c>
      <c r="BP1415" s="137" t="n">
        <f aca="false">+DATOS_[[#This Row],[% de jornada]]*IF(DATOS_[[#This Row],[% jornada reducida]]="",1,DATOS_[[#This Row],[% jornada reducida]])</f>
        <v>0</v>
      </c>
      <c r="BQ1415" s="137" t="n">
        <f aca="false">+(DATOS_[[#This Row],[F.fin.cal]]-DATOS_[[#This Row],[F.ini.cal]]+1)/($D$4-$D$3+1)</f>
        <v>1</v>
      </c>
      <c r="BR1415" s="137" t="str">
        <f aca="false">IF(OR(AND(DATOS_[[#This Row],[Fecha Fin Contrato]]&lt;$D$3,DATOS_[[#This Row],[Fecha Fin Contrato]]&lt;&gt;""),DATOS_[[#This Row],[Fecha de Contratación]]&gt;$D$4),"Fuera","Dentro")</f>
        <v>Dentro</v>
      </c>
      <c r="BS1415" s="137" t="str">
        <f aca="false" t="array" ref="BS1415:BS1415">IF(MAX(IF(DATOS_[id]=DATOS_[[#This Row],[id]],DATOS_[F.fin.cal]))=DATOS_[[#This Row],[F.fin.cal]],"Sí","NO")</f>
        <v>Sí</v>
      </c>
      <c r="BT1415" s="137" t="str">
        <f aca="false">IF(AND(DATOS_[[#This Row],[% normaliz]]&lt;&gt;1,DATOS_[[#This Row],[% anualiz]]=1),"Sí","NO")</f>
        <v>Sí</v>
      </c>
      <c r="BU1415" s="137" t="str">
        <f aca="false">IF(AND(DATOS_[[#This Row],[% normaliz]]=1,DATOS_[[#This Row],[% anualiz]]&lt;&gt;1),"Sí","NO")</f>
        <v>NO</v>
      </c>
      <c r="BV1415" s="137" t="str">
        <f aca="false">IF(AND(DATOS_[[#This Row],[% normaliz]]&lt;&gt;1,DATOS_[[#This Row],[% anualiz]]&lt;&gt;1),"Sí","NO")</f>
        <v>NO</v>
      </c>
      <c r="BW1415" s="137" t="str">
        <f aca="false">+IF(DATOS_[[#This Row],[% normaliz]]*DATOS_[[#This Row],[% anualiz]]=1,"NO","Sí")</f>
        <v>Sí</v>
      </c>
      <c r="BX1415" s="138" t="e">
        <f aca="false">(DATOS_[[#This Row],[S.BASE]]*(1/DATOS_[[#This Row],[% normaliz]])*(1/DATOS_[[#This Row],[% anualiz]]))*IF(DATOS_[[#This Row],[Check Equiparado]]="Sí",1,0)</f>
        <v>#DIV/0!</v>
      </c>
      <c r="BY1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5" s="138" t="e">
        <f aca="false">+DATOS_[[#This Row],[SALARIO BASE Eq]]+DATOS_[[#This Row],[Tot COMPL.SAL Eq]]</f>
        <v>#DIV/0!</v>
      </c>
      <c r="CA1415" s="138" t="e">
        <f aca="false" t="array" ref="CA1415:CA1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5" s="138" t="e">
        <f aca="false">+DATOS_[[#This Row],[TOTAL SALARIO Eq]]+DATOS_[[#This Row],[Tot Extrasalarial Eq]]</f>
        <v>#DIV/0!</v>
      </c>
      <c r="CC1415" s="139" t="n">
        <f aca="false">DATOS_[[#This Row],[S.BASE]]</f>
        <v>0</v>
      </c>
      <c r="CD1415" s="139" t="n">
        <f aca="false">+SUM(DATOS_[[#This Row],[Conc.Sal.01]:[Conc.Sal.30]])</f>
        <v>0</v>
      </c>
      <c r="CE1415" s="139" t="n">
        <f aca="false">+DATOS_[[#This Row],[SALARIO BASE Ef]]+DATOS_[[#This Row],[Tot COMPL.SAL Ef]]</f>
        <v>0</v>
      </c>
      <c r="CF1415" s="139" t="n">
        <f aca="false">+SUM(DATOS_[[#This Row],[C.Extra.01]:[C.Extra.05]])</f>
        <v>0</v>
      </c>
      <c r="CG1415" s="139" t="n">
        <f aca="false">+DATOS_[[#This Row],[TOTAL SALARIO Ef]]+DATOS_[[#This Row],[Tot Extrasalarial Ef]]</f>
        <v>0</v>
      </c>
      <c r="CH1415" s="140" t="n">
        <f aca="false">MIN(IF(DATOS_[[#This Row],[Fecha Fin Contrato]]="",$D$4,DATOS_[[#This Row],[Fecha Fin Contrato]]),$D$4)-MAX(DATOS_[[#This Row],[Fecha de Contratación]],$D$3)+1</f>
        <v>1</v>
      </c>
      <c r="CI1415" s="141" t="str">
        <f aca="false">IF(COUNTIFS(DATOS_[id],DATOS_[[#This Row],[id]])&gt;1,DATOS_[[#This Row],[id]],"")</f>
        <v/>
      </c>
      <c r="CJ1415" s="141" t="n">
        <f aca="false">(Inicio!$G$10-DATOS_[[#This Row],[Fecha Nacimiento]])/365.25</f>
        <v>0</v>
      </c>
      <c r="CK1415" s="141" t="n">
        <f aca="false">(Inicio!$G$10-DATOS_[[#This Row],[Fecha de Antigüedad]])/365.25</f>
        <v>0</v>
      </c>
      <c r="CL1415" s="141" t="e">
        <f aca="false">+VLOOKUP(DATOS_[[#This Row],[Clave de Contrato]],TblTiposContrato13[],3,0)</f>
        <v>#N/A</v>
      </c>
      <c r="CM1415" s="141" t="e">
        <f aca="false">+VLOOKUP(DATOS_[[#This Row],[Clave de Contrato]],TblTiposContrato13[],4,0)</f>
        <v>#N/A</v>
      </c>
      <c r="CN1415" s="141" t="str">
        <f aca="false">VLOOKUP(DATOS_[[#This Row],[Edad]],CONTRATOS!TblRngEdad,2,1)</f>
        <v>20  o menos</v>
      </c>
      <c r="CO1415" s="141" t="str">
        <f aca="false">VLOOKUP(DATOS_[[#This Row],[Antigüedad]],TblRngAntg14[],2,1)</f>
        <v>0 a 1 años</v>
      </c>
    </row>
    <row r="1416" customFormat="false" ht="13.8" hidden="false" customHeight="false" outlineLevel="0" collapsed="false">
      <c r="D1416" s="128"/>
      <c r="E1416" s="129"/>
      <c r="F1416" s="129"/>
      <c r="G1416" s="129"/>
      <c r="H1416" s="130"/>
      <c r="I1416" s="131"/>
      <c r="J1416" s="128"/>
      <c r="K1416" s="132"/>
      <c r="L1416" s="132"/>
      <c r="M1416" s="133"/>
      <c r="N1416" s="133"/>
      <c r="O1416" s="133"/>
      <c r="P1416" s="129"/>
      <c r="Z1416" s="74"/>
      <c r="AA1416" s="75"/>
      <c r="AB1416" s="75"/>
      <c r="AC1416" s="129"/>
      <c r="AD1416" s="134"/>
      <c r="AE1416" s="134"/>
      <c r="AF1416" s="134"/>
      <c r="AG1416" s="134"/>
      <c r="AH1416" s="134"/>
      <c r="AI1416" s="134"/>
      <c r="AJ1416" s="134"/>
      <c r="AK1416" s="134"/>
      <c r="AL1416" s="134"/>
      <c r="AM1416" s="134"/>
      <c r="AN1416" s="134"/>
      <c r="AO1416" s="134"/>
      <c r="AP1416" s="134"/>
      <c r="AQ1416" s="134"/>
      <c r="AR1416" s="134"/>
      <c r="AS1416" s="134"/>
      <c r="AT1416" s="134"/>
      <c r="AU1416" s="134"/>
      <c r="AV1416" s="134"/>
      <c r="AW1416" s="134"/>
      <c r="AX1416" s="134"/>
      <c r="AY1416" s="134"/>
      <c r="AZ1416" s="134"/>
      <c r="BA1416" s="134"/>
      <c r="BB1416" s="134"/>
      <c r="BC1416" s="134"/>
      <c r="BD1416" s="134"/>
      <c r="BE1416" s="134"/>
      <c r="BF1416" s="134"/>
      <c r="BG1416" s="134"/>
      <c r="BH1416" s="134"/>
      <c r="BI1416" s="134"/>
      <c r="BJ1416" s="134"/>
      <c r="BK1416" s="134"/>
      <c r="BL1416" s="134"/>
      <c r="BM1416" s="135"/>
      <c r="BN1416" s="136" t="n">
        <f aca="false">+MAX($D$3,DATOS_[[#This Row],[Fecha Inicio Sit. Contract.]])</f>
        <v>0</v>
      </c>
      <c r="BO1416" s="136" t="n">
        <f aca="false">+MIN($D$4,DATOS_[[#This Row],[Fecha Fin Sit. Contract.]])</f>
        <v>0</v>
      </c>
      <c r="BP1416" s="137" t="n">
        <f aca="false">+DATOS_[[#This Row],[% de jornada]]*IF(DATOS_[[#This Row],[% jornada reducida]]="",1,DATOS_[[#This Row],[% jornada reducida]])</f>
        <v>0</v>
      </c>
      <c r="BQ1416" s="137" t="n">
        <f aca="false">+(DATOS_[[#This Row],[F.fin.cal]]-DATOS_[[#This Row],[F.ini.cal]]+1)/($D$4-$D$3+1)</f>
        <v>1</v>
      </c>
      <c r="BR1416" s="137" t="str">
        <f aca="false">IF(OR(AND(DATOS_[[#This Row],[Fecha Fin Contrato]]&lt;$D$3,DATOS_[[#This Row],[Fecha Fin Contrato]]&lt;&gt;""),DATOS_[[#This Row],[Fecha de Contratación]]&gt;$D$4),"Fuera","Dentro")</f>
        <v>Dentro</v>
      </c>
      <c r="BS1416" s="137" t="str">
        <f aca="false" t="array" ref="BS1416:BS1416">IF(MAX(IF(DATOS_[id]=DATOS_[[#This Row],[id]],DATOS_[F.fin.cal]))=DATOS_[[#This Row],[F.fin.cal]],"Sí","NO")</f>
        <v>Sí</v>
      </c>
      <c r="BT1416" s="137" t="str">
        <f aca="false">IF(AND(DATOS_[[#This Row],[% normaliz]]&lt;&gt;1,DATOS_[[#This Row],[% anualiz]]=1),"Sí","NO")</f>
        <v>Sí</v>
      </c>
      <c r="BU1416" s="137" t="str">
        <f aca="false">IF(AND(DATOS_[[#This Row],[% normaliz]]=1,DATOS_[[#This Row],[% anualiz]]&lt;&gt;1),"Sí","NO")</f>
        <v>NO</v>
      </c>
      <c r="BV1416" s="137" t="str">
        <f aca="false">IF(AND(DATOS_[[#This Row],[% normaliz]]&lt;&gt;1,DATOS_[[#This Row],[% anualiz]]&lt;&gt;1),"Sí","NO")</f>
        <v>NO</v>
      </c>
      <c r="BW1416" s="137" t="str">
        <f aca="false">+IF(DATOS_[[#This Row],[% normaliz]]*DATOS_[[#This Row],[% anualiz]]=1,"NO","Sí")</f>
        <v>Sí</v>
      </c>
      <c r="BX1416" s="138" t="e">
        <f aca="false">(DATOS_[[#This Row],[S.BASE]]*(1/DATOS_[[#This Row],[% normaliz]])*(1/DATOS_[[#This Row],[% anualiz]]))*IF(DATOS_[[#This Row],[Check Equiparado]]="Sí",1,0)</f>
        <v>#DIV/0!</v>
      </c>
      <c r="BY1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6" s="138" t="e">
        <f aca="false">+DATOS_[[#This Row],[SALARIO BASE Eq]]+DATOS_[[#This Row],[Tot COMPL.SAL Eq]]</f>
        <v>#DIV/0!</v>
      </c>
      <c r="CA1416" s="138" t="e">
        <f aca="false" t="array" ref="CA1416:CA1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6" s="138" t="e">
        <f aca="false">+DATOS_[[#This Row],[TOTAL SALARIO Eq]]+DATOS_[[#This Row],[Tot Extrasalarial Eq]]</f>
        <v>#DIV/0!</v>
      </c>
      <c r="CC1416" s="139" t="n">
        <f aca="false">DATOS_[[#This Row],[S.BASE]]</f>
        <v>0</v>
      </c>
      <c r="CD1416" s="139" t="n">
        <f aca="false">+SUM(DATOS_[[#This Row],[Conc.Sal.01]:[Conc.Sal.30]])</f>
        <v>0</v>
      </c>
      <c r="CE1416" s="139" t="n">
        <f aca="false">+DATOS_[[#This Row],[SALARIO BASE Ef]]+DATOS_[[#This Row],[Tot COMPL.SAL Ef]]</f>
        <v>0</v>
      </c>
      <c r="CF1416" s="139" t="n">
        <f aca="false">+SUM(DATOS_[[#This Row],[C.Extra.01]:[C.Extra.05]])</f>
        <v>0</v>
      </c>
      <c r="CG1416" s="139" t="n">
        <f aca="false">+DATOS_[[#This Row],[TOTAL SALARIO Ef]]+DATOS_[[#This Row],[Tot Extrasalarial Ef]]</f>
        <v>0</v>
      </c>
      <c r="CH1416" s="140" t="n">
        <f aca="false">MIN(IF(DATOS_[[#This Row],[Fecha Fin Contrato]]="",$D$4,DATOS_[[#This Row],[Fecha Fin Contrato]]),$D$4)-MAX(DATOS_[[#This Row],[Fecha de Contratación]],$D$3)+1</f>
        <v>1</v>
      </c>
      <c r="CI1416" s="141" t="str">
        <f aca="false">IF(COUNTIFS(DATOS_[id],DATOS_[[#This Row],[id]])&gt;1,DATOS_[[#This Row],[id]],"")</f>
        <v/>
      </c>
      <c r="CJ1416" s="141" t="n">
        <f aca="false">(Inicio!$G$10-DATOS_[[#This Row],[Fecha Nacimiento]])/365.25</f>
        <v>0</v>
      </c>
      <c r="CK1416" s="141" t="n">
        <f aca="false">(Inicio!$G$10-DATOS_[[#This Row],[Fecha de Antigüedad]])/365.25</f>
        <v>0</v>
      </c>
      <c r="CL1416" s="141" t="e">
        <f aca="false">+VLOOKUP(DATOS_[[#This Row],[Clave de Contrato]],TblTiposContrato13[],3,0)</f>
        <v>#N/A</v>
      </c>
      <c r="CM1416" s="141" t="e">
        <f aca="false">+VLOOKUP(DATOS_[[#This Row],[Clave de Contrato]],TblTiposContrato13[],4,0)</f>
        <v>#N/A</v>
      </c>
      <c r="CN1416" s="141" t="str">
        <f aca="false">VLOOKUP(DATOS_[[#This Row],[Edad]],CONTRATOS!TblRngEdad,2,1)</f>
        <v>20  o menos</v>
      </c>
      <c r="CO1416" s="141" t="str">
        <f aca="false">VLOOKUP(DATOS_[[#This Row],[Antigüedad]],TblRngAntg14[],2,1)</f>
        <v>0 a 1 años</v>
      </c>
    </row>
    <row r="1417" customFormat="false" ht="13.8" hidden="false" customHeight="false" outlineLevel="0" collapsed="false">
      <c r="D1417" s="128"/>
      <c r="E1417" s="129"/>
      <c r="F1417" s="129"/>
      <c r="G1417" s="129"/>
      <c r="H1417" s="130"/>
      <c r="I1417" s="131"/>
      <c r="J1417" s="128"/>
      <c r="K1417" s="132"/>
      <c r="L1417" s="132"/>
      <c r="M1417" s="133"/>
      <c r="N1417" s="133"/>
      <c r="O1417" s="133"/>
      <c r="P1417" s="129"/>
      <c r="Z1417" s="74"/>
      <c r="AA1417" s="75"/>
      <c r="AB1417" s="75"/>
      <c r="AC1417" s="129"/>
      <c r="AD1417" s="134"/>
      <c r="AE1417" s="134"/>
      <c r="AF1417" s="134"/>
      <c r="AG1417" s="134"/>
      <c r="AH1417" s="134"/>
      <c r="AI1417" s="134"/>
      <c r="AJ1417" s="134"/>
      <c r="AK1417" s="134"/>
      <c r="AL1417" s="134"/>
      <c r="AM1417" s="134"/>
      <c r="AN1417" s="134"/>
      <c r="AO1417" s="134"/>
      <c r="AP1417" s="134"/>
      <c r="AQ1417" s="134"/>
      <c r="AR1417" s="134"/>
      <c r="AS1417" s="134"/>
      <c r="AT1417" s="134"/>
      <c r="AU1417" s="134"/>
      <c r="AV1417" s="134"/>
      <c r="AW1417" s="134"/>
      <c r="AX1417" s="134"/>
      <c r="AY1417" s="134"/>
      <c r="AZ1417" s="134"/>
      <c r="BA1417" s="134"/>
      <c r="BB1417" s="134"/>
      <c r="BC1417" s="134"/>
      <c r="BD1417" s="134"/>
      <c r="BE1417" s="134"/>
      <c r="BF1417" s="134"/>
      <c r="BG1417" s="134"/>
      <c r="BH1417" s="134"/>
      <c r="BI1417" s="134"/>
      <c r="BJ1417" s="134"/>
      <c r="BK1417" s="134"/>
      <c r="BL1417" s="134"/>
      <c r="BM1417" s="135"/>
      <c r="BN1417" s="136" t="n">
        <f aca="false">+MAX($D$3,DATOS_[[#This Row],[Fecha Inicio Sit. Contract.]])</f>
        <v>0</v>
      </c>
      <c r="BO1417" s="136" t="n">
        <f aca="false">+MIN($D$4,DATOS_[[#This Row],[Fecha Fin Sit. Contract.]])</f>
        <v>0</v>
      </c>
      <c r="BP1417" s="137" t="n">
        <f aca="false">+DATOS_[[#This Row],[% de jornada]]*IF(DATOS_[[#This Row],[% jornada reducida]]="",1,DATOS_[[#This Row],[% jornada reducida]])</f>
        <v>0</v>
      </c>
      <c r="BQ1417" s="137" t="n">
        <f aca="false">+(DATOS_[[#This Row],[F.fin.cal]]-DATOS_[[#This Row],[F.ini.cal]]+1)/($D$4-$D$3+1)</f>
        <v>1</v>
      </c>
      <c r="BR1417" s="137" t="str">
        <f aca="false">IF(OR(AND(DATOS_[[#This Row],[Fecha Fin Contrato]]&lt;$D$3,DATOS_[[#This Row],[Fecha Fin Contrato]]&lt;&gt;""),DATOS_[[#This Row],[Fecha de Contratación]]&gt;$D$4),"Fuera","Dentro")</f>
        <v>Dentro</v>
      </c>
      <c r="BS1417" s="137" t="str">
        <f aca="false" t="array" ref="BS1417:BS1417">IF(MAX(IF(DATOS_[id]=DATOS_[[#This Row],[id]],DATOS_[F.fin.cal]))=DATOS_[[#This Row],[F.fin.cal]],"Sí","NO")</f>
        <v>Sí</v>
      </c>
      <c r="BT1417" s="137" t="str">
        <f aca="false">IF(AND(DATOS_[[#This Row],[% normaliz]]&lt;&gt;1,DATOS_[[#This Row],[% anualiz]]=1),"Sí","NO")</f>
        <v>Sí</v>
      </c>
      <c r="BU1417" s="137" t="str">
        <f aca="false">IF(AND(DATOS_[[#This Row],[% normaliz]]=1,DATOS_[[#This Row],[% anualiz]]&lt;&gt;1),"Sí","NO")</f>
        <v>NO</v>
      </c>
      <c r="BV1417" s="137" t="str">
        <f aca="false">IF(AND(DATOS_[[#This Row],[% normaliz]]&lt;&gt;1,DATOS_[[#This Row],[% anualiz]]&lt;&gt;1),"Sí","NO")</f>
        <v>NO</v>
      </c>
      <c r="BW1417" s="137" t="str">
        <f aca="false">+IF(DATOS_[[#This Row],[% normaliz]]*DATOS_[[#This Row],[% anualiz]]=1,"NO","Sí")</f>
        <v>Sí</v>
      </c>
      <c r="BX1417" s="138" t="e">
        <f aca="false">(DATOS_[[#This Row],[S.BASE]]*(1/DATOS_[[#This Row],[% normaliz]])*(1/DATOS_[[#This Row],[% anualiz]]))*IF(DATOS_[[#This Row],[Check Equiparado]]="Sí",1,0)</f>
        <v>#DIV/0!</v>
      </c>
      <c r="BY1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7" s="138" t="e">
        <f aca="false">+DATOS_[[#This Row],[SALARIO BASE Eq]]+DATOS_[[#This Row],[Tot COMPL.SAL Eq]]</f>
        <v>#DIV/0!</v>
      </c>
      <c r="CA1417" s="138" t="e">
        <f aca="false" t="array" ref="CA1417:CA1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7" s="138" t="e">
        <f aca="false">+DATOS_[[#This Row],[TOTAL SALARIO Eq]]+DATOS_[[#This Row],[Tot Extrasalarial Eq]]</f>
        <v>#DIV/0!</v>
      </c>
      <c r="CC1417" s="139" t="n">
        <f aca="false">DATOS_[[#This Row],[S.BASE]]</f>
        <v>0</v>
      </c>
      <c r="CD1417" s="139" t="n">
        <f aca="false">+SUM(DATOS_[[#This Row],[Conc.Sal.01]:[Conc.Sal.30]])</f>
        <v>0</v>
      </c>
      <c r="CE1417" s="139" t="n">
        <f aca="false">+DATOS_[[#This Row],[SALARIO BASE Ef]]+DATOS_[[#This Row],[Tot COMPL.SAL Ef]]</f>
        <v>0</v>
      </c>
      <c r="CF1417" s="139" t="n">
        <f aca="false">+SUM(DATOS_[[#This Row],[C.Extra.01]:[C.Extra.05]])</f>
        <v>0</v>
      </c>
      <c r="CG1417" s="139" t="n">
        <f aca="false">+DATOS_[[#This Row],[TOTAL SALARIO Ef]]+DATOS_[[#This Row],[Tot Extrasalarial Ef]]</f>
        <v>0</v>
      </c>
      <c r="CH1417" s="140" t="n">
        <f aca="false">MIN(IF(DATOS_[[#This Row],[Fecha Fin Contrato]]="",$D$4,DATOS_[[#This Row],[Fecha Fin Contrato]]),$D$4)-MAX(DATOS_[[#This Row],[Fecha de Contratación]],$D$3)+1</f>
        <v>1</v>
      </c>
      <c r="CI1417" s="141" t="str">
        <f aca="false">IF(COUNTIFS(DATOS_[id],DATOS_[[#This Row],[id]])&gt;1,DATOS_[[#This Row],[id]],"")</f>
        <v/>
      </c>
      <c r="CJ1417" s="141" t="n">
        <f aca="false">(Inicio!$G$10-DATOS_[[#This Row],[Fecha Nacimiento]])/365.25</f>
        <v>0</v>
      </c>
      <c r="CK1417" s="141" t="n">
        <f aca="false">(Inicio!$G$10-DATOS_[[#This Row],[Fecha de Antigüedad]])/365.25</f>
        <v>0</v>
      </c>
      <c r="CL1417" s="141" t="e">
        <f aca="false">+VLOOKUP(DATOS_[[#This Row],[Clave de Contrato]],TblTiposContrato13[],3,0)</f>
        <v>#N/A</v>
      </c>
      <c r="CM1417" s="141" t="e">
        <f aca="false">+VLOOKUP(DATOS_[[#This Row],[Clave de Contrato]],TblTiposContrato13[],4,0)</f>
        <v>#N/A</v>
      </c>
      <c r="CN1417" s="141" t="str">
        <f aca="false">VLOOKUP(DATOS_[[#This Row],[Edad]],CONTRATOS!TblRngEdad,2,1)</f>
        <v>20  o menos</v>
      </c>
      <c r="CO1417" s="141" t="str">
        <f aca="false">VLOOKUP(DATOS_[[#This Row],[Antigüedad]],TblRngAntg14[],2,1)</f>
        <v>0 a 1 años</v>
      </c>
    </row>
    <row r="1418" customFormat="false" ht="13.8" hidden="false" customHeight="false" outlineLevel="0" collapsed="false">
      <c r="D1418" s="128"/>
      <c r="E1418" s="129"/>
      <c r="F1418" s="129"/>
      <c r="G1418" s="129"/>
      <c r="H1418" s="130"/>
      <c r="I1418" s="131"/>
      <c r="J1418" s="128"/>
      <c r="K1418" s="132"/>
      <c r="L1418" s="132"/>
      <c r="M1418" s="133"/>
      <c r="N1418" s="133"/>
      <c r="O1418" s="133"/>
      <c r="P1418" s="129"/>
      <c r="Z1418" s="74"/>
      <c r="AA1418" s="75"/>
      <c r="AB1418" s="75"/>
      <c r="AC1418" s="129"/>
      <c r="AD1418" s="134"/>
      <c r="AE1418" s="134"/>
      <c r="AF1418" s="134"/>
      <c r="AG1418" s="134"/>
      <c r="AH1418" s="134"/>
      <c r="AI1418" s="134"/>
      <c r="AJ1418" s="134"/>
      <c r="AK1418" s="134"/>
      <c r="AL1418" s="134"/>
      <c r="AM1418" s="134"/>
      <c r="AN1418" s="134"/>
      <c r="AO1418" s="134"/>
      <c r="AP1418" s="134"/>
      <c r="AQ1418" s="134"/>
      <c r="AR1418" s="134"/>
      <c r="AS1418" s="134"/>
      <c r="AT1418" s="134"/>
      <c r="AU1418" s="134"/>
      <c r="AV1418" s="134"/>
      <c r="AW1418" s="134"/>
      <c r="AX1418" s="134"/>
      <c r="AY1418" s="134"/>
      <c r="AZ1418" s="134"/>
      <c r="BA1418" s="134"/>
      <c r="BB1418" s="134"/>
      <c r="BC1418" s="134"/>
      <c r="BD1418" s="134"/>
      <c r="BE1418" s="134"/>
      <c r="BF1418" s="134"/>
      <c r="BG1418" s="134"/>
      <c r="BH1418" s="134"/>
      <c r="BI1418" s="134"/>
      <c r="BJ1418" s="134"/>
      <c r="BK1418" s="134"/>
      <c r="BL1418" s="134"/>
      <c r="BM1418" s="135"/>
      <c r="BN1418" s="136" t="n">
        <f aca="false">+MAX($D$3,DATOS_[[#This Row],[Fecha Inicio Sit. Contract.]])</f>
        <v>0</v>
      </c>
      <c r="BO1418" s="136" t="n">
        <f aca="false">+MIN($D$4,DATOS_[[#This Row],[Fecha Fin Sit. Contract.]])</f>
        <v>0</v>
      </c>
      <c r="BP1418" s="137" t="n">
        <f aca="false">+DATOS_[[#This Row],[% de jornada]]*IF(DATOS_[[#This Row],[% jornada reducida]]="",1,DATOS_[[#This Row],[% jornada reducida]])</f>
        <v>0</v>
      </c>
      <c r="BQ1418" s="137" t="n">
        <f aca="false">+(DATOS_[[#This Row],[F.fin.cal]]-DATOS_[[#This Row],[F.ini.cal]]+1)/($D$4-$D$3+1)</f>
        <v>1</v>
      </c>
      <c r="BR1418" s="137" t="str">
        <f aca="false">IF(OR(AND(DATOS_[[#This Row],[Fecha Fin Contrato]]&lt;$D$3,DATOS_[[#This Row],[Fecha Fin Contrato]]&lt;&gt;""),DATOS_[[#This Row],[Fecha de Contratación]]&gt;$D$4),"Fuera","Dentro")</f>
        <v>Dentro</v>
      </c>
      <c r="BS1418" s="137" t="str">
        <f aca="false" t="array" ref="BS1418:BS1418">IF(MAX(IF(DATOS_[id]=DATOS_[[#This Row],[id]],DATOS_[F.fin.cal]))=DATOS_[[#This Row],[F.fin.cal]],"Sí","NO")</f>
        <v>Sí</v>
      </c>
      <c r="BT1418" s="137" t="str">
        <f aca="false">IF(AND(DATOS_[[#This Row],[% normaliz]]&lt;&gt;1,DATOS_[[#This Row],[% anualiz]]=1),"Sí","NO")</f>
        <v>Sí</v>
      </c>
      <c r="BU1418" s="137" t="str">
        <f aca="false">IF(AND(DATOS_[[#This Row],[% normaliz]]=1,DATOS_[[#This Row],[% anualiz]]&lt;&gt;1),"Sí","NO")</f>
        <v>NO</v>
      </c>
      <c r="BV1418" s="137" t="str">
        <f aca="false">IF(AND(DATOS_[[#This Row],[% normaliz]]&lt;&gt;1,DATOS_[[#This Row],[% anualiz]]&lt;&gt;1),"Sí","NO")</f>
        <v>NO</v>
      </c>
      <c r="BW1418" s="137" t="str">
        <f aca="false">+IF(DATOS_[[#This Row],[% normaliz]]*DATOS_[[#This Row],[% anualiz]]=1,"NO","Sí")</f>
        <v>Sí</v>
      </c>
      <c r="BX1418" s="138" t="e">
        <f aca="false">(DATOS_[[#This Row],[S.BASE]]*(1/DATOS_[[#This Row],[% normaliz]])*(1/DATOS_[[#This Row],[% anualiz]]))*IF(DATOS_[[#This Row],[Check Equiparado]]="Sí",1,0)</f>
        <v>#DIV/0!</v>
      </c>
      <c r="BY1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8" s="138" t="e">
        <f aca="false">+DATOS_[[#This Row],[SALARIO BASE Eq]]+DATOS_[[#This Row],[Tot COMPL.SAL Eq]]</f>
        <v>#DIV/0!</v>
      </c>
      <c r="CA1418" s="138" t="e">
        <f aca="false" t="array" ref="CA1418:CA1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8" s="138" t="e">
        <f aca="false">+DATOS_[[#This Row],[TOTAL SALARIO Eq]]+DATOS_[[#This Row],[Tot Extrasalarial Eq]]</f>
        <v>#DIV/0!</v>
      </c>
      <c r="CC1418" s="139" t="n">
        <f aca="false">DATOS_[[#This Row],[S.BASE]]</f>
        <v>0</v>
      </c>
      <c r="CD1418" s="139" t="n">
        <f aca="false">+SUM(DATOS_[[#This Row],[Conc.Sal.01]:[Conc.Sal.30]])</f>
        <v>0</v>
      </c>
      <c r="CE1418" s="139" t="n">
        <f aca="false">+DATOS_[[#This Row],[SALARIO BASE Ef]]+DATOS_[[#This Row],[Tot COMPL.SAL Ef]]</f>
        <v>0</v>
      </c>
      <c r="CF1418" s="139" t="n">
        <f aca="false">+SUM(DATOS_[[#This Row],[C.Extra.01]:[C.Extra.05]])</f>
        <v>0</v>
      </c>
      <c r="CG1418" s="139" t="n">
        <f aca="false">+DATOS_[[#This Row],[TOTAL SALARIO Ef]]+DATOS_[[#This Row],[Tot Extrasalarial Ef]]</f>
        <v>0</v>
      </c>
      <c r="CH1418" s="140" t="n">
        <f aca="false">MIN(IF(DATOS_[[#This Row],[Fecha Fin Contrato]]="",$D$4,DATOS_[[#This Row],[Fecha Fin Contrato]]),$D$4)-MAX(DATOS_[[#This Row],[Fecha de Contratación]],$D$3)+1</f>
        <v>1</v>
      </c>
      <c r="CI1418" s="141" t="str">
        <f aca="false">IF(COUNTIFS(DATOS_[id],DATOS_[[#This Row],[id]])&gt;1,DATOS_[[#This Row],[id]],"")</f>
        <v/>
      </c>
      <c r="CJ1418" s="141" t="n">
        <f aca="false">(Inicio!$G$10-DATOS_[[#This Row],[Fecha Nacimiento]])/365.25</f>
        <v>0</v>
      </c>
      <c r="CK1418" s="141" t="n">
        <f aca="false">(Inicio!$G$10-DATOS_[[#This Row],[Fecha de Antigüedad]])/365.25</f>
        <v>0</v>
      </c>
      <c r="CL1418" s="141" t="e">
        <f aca="false">+VLOOKUP(DATOS_[[#This Row],[Clave de Contrato]],TblTiposContrato13[],3,0)</f>
        <v>#N/A</v>
      </c>
      <c r="CM1418" s="141" t="e">
        <f aca="false">+VLOOKUP(DATOS_[[#This Row],[Clave de Contrato]],TblTiposContrato13[],4,0)</f>
        <v>#N/A</v>
      </c>
      <c r="CN1418" s="141" t="str">
        <f aca="false">VLOOKUP(DATOS_[[#This Row],[Edad]],CONTRATOS!TblRngEdad,2,1)</f>
        <v>20  o menos</v>
      </c>
      <c r="CO1418" s="141" t="str">
        <f aca="false">VLOOKUP(DATOS_[[#This Row],[Antigüedad]],TblRngAntg14[],2,1)</f>
        <v>0 a 1 años</v>
      </c>
    </row>
    <row r="1419" customFormat="false" ht="13.8" hidden="false" customHeight="false" outlineLevel="0" collapsed="false">
      <c r="D1419" s="128"/>
      <c r="E1419" s="129"/>
      <c r="F1419" s="129"/>
      <c r="G1419" s="129"/>
      <c r="H1419" s="130"/>
      <c r="I1419" s="131"/>
      <c r="J1419" s="128"/>
      <c r="K1419" s="132"/>
      <c r="L1419" s="132"/>
      <c r="M1419" s="133"/>
      <c r="N1419" s="133"/>
      <c r="O1419" s="133"/>
      <c r="P1419" s="129"/>
      <c r="Z1419" s="74"/>
      <c r="AA1419" s="75"/>
      <c r="AB1419" s="75"/>
      <c r="AC1419" s="129"/>
      <c r="AD1419" s="134"/>
      <c r="AE1419" s="134"/>
      <c r="AF1419" s="134"/>
      <c r="AG1419" s="134"/>
      <c r="AH1419" s="134"/>
      <c r="AI1419" s="134"/>
      <c r="AJ1419" s="134"/>
      <c r="AK1419" s="134"/>
      <c r="AL1419" s="134"/>
      <c r="AM1419" s="134"/>
      <c r="AN1419" s="134"/>
      <c r="AO1419" s="134"/>
      <c r="AP1419" s="134"/>
      <c r="AQ1419" s="134"/>
      <c r="AR1419" s="134"/>
      <c r="AS1419" s="134"/>
      <c r="AT1419" s="134"/>
      <c r="AU1419" s="134"/>
      <c r="AV1419" s="134"/>
      <c r="AW1419" s="134"/>
      <c r="AX1419" s="134"/>
      <c r="AY1419" s="134"/>
      <c r="AZ1419" s="134"/>
      <c r="BA1419" s="134"/>
      <c r="BB1419" s="134"/>
      <c r="BC1419" s="134"/>
      <c r="BD1419" s="134"/>
      <c r="BE1419" s="134"/>
      <c r="BF1419" s="134"/>
      <c r="BG1419" s="134"/>
      <c r="BH1419" s="134"/>
      <c r="BI1419" s="134"/>
      <c r="BJ1419" s="134"/>
      <c r="BK1419" s="134"/>
      <c r="BL1419" s="134"/>
      <c r="BM1419" s="135"/>
      <c r="BN1419" s="136" t="n">
        <f aca="false">+MAX($D$3,DATOS_[[#This Row],[Fecha Inicio Sit. Contract.]])</f>
        <v>0</v>
      </c>
      <c r="BO1419" s="136" t="n">
        <f aca="false">+MIN($D$4,DATOS_[[#This Row],[Fecha Fin Sit. Contract.]])</f>
        <v>0</v>
      </c>
      <c r="BP1419" s="137" t="n">
        <f aca="false">+DATOS_[[#This Row],[% de jornada]]*IF(DATOS_[[#This Row],[% jornada reducida]]="",1,DATOS_[[#This Row],[% jornada reducida]])</f>
        <v>0</v>
      </c>
      <c r="BQ1419" s="137" t="n">
        <f aca="false">+(DATOS_[[#This Row],[F.fin.cal]]-DATOS_[[#This Row],[F.ini.cal]]+1)/($D$4-$D$3+1)</f>
        <v>1</v>
      </c>
      <c r="BR1419" s="137" t="str">
        <f aca="false">IF(OR(AND(DATOS_[[#This Row],[Fecha Fin Contrato]]&lt;$D$3,DATOS_[[#This Row],[Fecha Fin Contrato]]&lt;&gt;""),DATOS_[[#This Row],[Fecha de Contratación]]&gt;$D$4),"Fuera","Dentro")</f>
        <v>Dentro</v>
      </c>
      <c r="BS1419" s="137" t="str">
        <f aca="false" t="array" ref="BS1419:BS1419">IF(MAX(IF(DATOS_[id]=DATOS_[[#This Row],[id]],DATOS_[F.fin.cal]))=DATOS_[[#This Row],[F.fin.cal]],"Sí","NO")</f>
        <v>Sí</v>
      </c>
      <c r="BT1419" s="137" t="str">
        <f aca="false">IF(AND(DATOS_[[#This Row],[% normaliz]]&lt;&gt;1,DATOS_[[#This Row],[% anualiz]]=1),"Sí","NO")</f>
        <v>Sí</v>
      </c>
      <c r="BU1419" s="137" t="str">
        <f aca="false">IF(AND(DATOS_[[#This Row],[% normaliz]]=1,DATOS_[[#This Row],[% anualiz]]&lt;&gt;1),"Sí","NO")</f>
        <v>NO</v>
      </c>
      <c r="BV1419" s="137" t="str">
        <f aca="false">IF(AND(DATOS_[[#This Row],[% normaliz]]&lt;&gt;1,DATOS_[[#This Row],[% anualiz]]&lt;&gt;1),"Sí","NO")</f>
        <v>NO</v>
      </c>
      <c r="BW1419" s="137" t="str">
        <f aca="false">+IF(DATOS_[[#This Row],[% normaliz]]*DATOS_[[#This Row],[% anualiz]]=1,"NO","Sí")</f>
        <v>Sí</v>
      </c>
      <c r="BX1419" s="138" t="e">
        <f aca="false">(DATOS_[[#This Row],[S.BASE]]*(1/DATOS_[[#This Row],[% normaliz]])*(1/DATOS_[[#This Row],[% anualiz]]))*IF(DATOS_[[#This Row],[Check Equiparado]]="Sí",1,0)</f>
        <v>#DIV/0!</v>
      </c>
      <c r="BY1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9" s="138" t="e">
        <f aca="false">+DATOS_[[#This Row],[SALARIO BASE Eq]]+DATOS_[[#This Row],[Tot COMPL.SAL Eq]]</f>
        <v>#DIV/0!</v>
      </c>
      <c r="CA1419" s="138" t="e">
        <f aca="false" t="array" ref="CA1419:CA1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9" s="138" t="e">
        <f aca="false">+DATOS_[[#This Row],[TOTAL SALARIO Eq]]+DATOS_[[#This Row],[Tot Extrasalarial Eq]]</f>
        <v>#DIV/0!</v>
      </c>
      <c r="CC1419" s="139" t="n">
        <f aca="false">DATOS_[[#This Row],[S.BASE]]</f>
        <v>0</v>
      </c>
      <c r="CD1419" s="139" t="n">
        <f aca="false">+SUM(DATOS_[[#This Row],[Conc.Sal.01]:[Conc.Sal.30]])</f>
        <v>0</v>
      </c>
      <c r="CE1419" s="139" t="n">
        <f aca="false">+DATOS_[[#This Row],[SALARIO BASE Ef]]+DATOS_[[#This Row],[Tot COMPL.SAL Ef]]</f>
        <v>0</v>
      </c>
      <c r="CF1419" s="139" t="n">
        <f aca="false">+SUM(DATOS_[[#This Row],[C.Extra.01]:[C.Extra.05]])</f>
        <v>0</v>
      </c>
      <c r="CG1419" s="139" t="n">
        <f aca="false">+DATOS_[[#This Row],[TOTAL SALARIO Ef]]+DATOS_[[#This Row],[Tot Extrasalarial Ef]]</f>
        <v>0</v>
      </c>
      <c r="CH1419" s="140" t="n">
        <f aca="false">MIN(IF(DATOS_[[#This Row],[Fecha Fin Contrato]]="",$D$4,DATOS_[[#This Row],[Fecha Fin Contrato]]),$D$4)-MAX(DATOS_[[#This Row],[Fecha de Contratación]],$D$3)+1</f>
        <v>1</v>
      </c>
      <c r="CI1419" s="141" t="str">
        <f aca="false">IF(COUNTIFS(DATOS_[id],DATOS_[[#This Row],[id]])&gt;1,DATOS_[[#This Row],[id]],"")</f>
        <v/>
      </c>
      <c r="CJ1419" s="141" t="n">
        <f aca="false">(Inicio!$G$10-DATOS_[[#This Row],[Fecha Nacimiento]])/365.25</f>
        <v>0</v>
      </c>
      <c r="CK1419" s="141" t="n">
        <f aca="false">(Inicio!$G$10-DATOS_[[#This Row],[Fecha de Antigüedad]])/365.25</f>
        <v>0</v>
      </c>
      <c r="CL1419" s="141" t="e">
        <f aca="false">+VLOOKUP(DATOS_[[#This Row],[Clave de Contrato]],TblTiposContrato13[],3,0)</f>
        <v>#N/A</v>
      </c>
      <c r="CM1419" s="141" t="e">
        <f aca="false">+VLOOKUP(DATOS_[[#This Row],[Clave de Contrato]],TblTiposContrato13[],4,0)</f>
        <v>#N/A</v>
      </c>
      <c r="CN1419" s="141" t="str">
        <f aca="false">VLOOKUP(DATOS_[[#This Row],[Edad]],CONTRATOS!TblRngEdad,2,1)</f>
        <v>20  o menos</v>
      </c>
      <c r="CO1419" s="141" t="str">
        <f aca="false">VLOOKUP(DATOS_[[#This Row],[Antigüedad]],TblRngAntg14[],2,1)</f>
        <v>0 a 1 años</v>
      </c>
    </row>
    <row r="1420" customFormat="false" ht="13.8" hidden="false" customHeight="false" outlineLevel="0" collapsed="false">
      <c r="D1420" s="128"/>
      <c r="E1420" s="129"/>
      <c r="F1420" s="129"/>
      <c r="G1420" s="129"/>
      <c r="H1420" s="130"/>
      <c r="I1420" s="131"/>
      <c r="J1420" s="128"/>
      <c r="K1420" s="132"/>
      <c r="L1420" s="132"/>
      <c r="M1420" s="133"/>
      <c r="N1420" s="133"/>
      <c r="O1420" s="133"/>
      <c r="P1420" s="129"/>
      <c r="Z1420" s="74"/>
      <c r="AA1420" s="75"/>
      <c r="AB1420" s="75"/>
      <c r="AC1420" s="129"/>
      <c r="AD1420" s="134"/>
      <c r="AE1420" s="134"/>
      <c r="AF1420" s="134"/>
      <c r="AG1420" s="134"/>
      <c r="AH1420" s="134"/>
      <c r="AI1420" s="134"/>
      <c r="AJ1420" s="134"/>
      <c r="AK1420" s="134"/>
      <c r="AL1420" s="134"/>
      <c r="AM1420" s="134"/>
      <c r="AN1420" s="134"/>
      <c r="AO1420" s="134"/>
      <c r="AP1420" s="134"/>
      <c r="AQ1420" s="134"/>
      <c r="AR1420" s="134"/>
      <c r="AS1420" s="134"/>
      <c r="AT1420" s="134"/>
      <c r="AU1420" s="134"/>
      <c r="AV1420" s="134"/>
      <c r="AW1420" s="134"/>
      <c r="AX1420" s="134"/>
      <c r="AY1420" s="134"/>
      <c r="AZ1420" s="134"/>
      <c r="BA1420" s="134"/>
      <c r="BB1420" s="134"/>
      <c r="BC1420" s="134"/>
      <c r="BD1420" s="134"/>
      <c r="BE1420" s="134"/>
      <c r="BF1420" s="134"/>
      <c r="BG1420" s="134"/>
      <c r="BH1420" s="134"/>
      <c r="BI1420" s="134"/>
      <c r="BJ1420" s="134"/>
      <c r="BK1420" s="134"/>
      <c r="BL1420" s="134"/>
      <c r="BM1420" s="135"/>
      <c r="BN1420" s="136" t="n">
        <f aca="false">+MAX($D$3,DATOS_[[#This Row],[Fecha Inicio Sit. Contract.]])</f>
        <v>0</v>
      </c>
      <c r="BO1420" s="136" t="n">
        <f aca="false">+MIN($D$4,DATOS_[[#This Row],[Fecha Fin Sit. Contract.]])</f>
        <v>0</v>
      </c>
      <c r="BP1420" s="137" t="n">
        <f aca="false">+DATOS_[[#This Row],[% de jornada]]*IF(DATOS_[[#This Row],[% jornada reducida]]="",1,DATOS_[[#This Row],[% jornada reducida]])</f>
        <v>0</v>
      </c>
      <c r="BQ1420" s="137" t="n">
        <f aca="false">+(DATOS_[[#This Row],[F.fin.cal]]-DATOS_[[#This Row],[F.ini.cal]]+1)/($D$4-$D$3+1)</f>
        <v>1</v>
      </c>
      <c r="BR1420" s="137" t="str">
        <f aca="false">IF(OR(AND(DATOS_[[#This Row],[Fecha Fin Contrato]]&lt;$D$3,DATOS_[[#This Row],[Fecha Fin Contrato]]&lt;&gt;""),DATOS_[[#This Row],[Fecha de Contratación]]&gt;$D$4),"Fuera","Dentro")</f>
        <v>Dentro</v>
      </c>
      <c r="BS1420" s="137" t="str">
        <f aca="false" t="array" ref="BS1420:BS1420">IF(MAX(IF(DATOS_[id]=DATOS_[[#This Row],[id]],DATOS_[F.fin.cal]))=DATOS_[[#This Row],[F.fin.cal]],"Sí","NO")</f>
        <v>Sí</v>
      </c>
      <c r="BT1420" s="137" t="str">
        <f aca="false">IF(AND(DATOS_[[#This Row],[% normaliz]]&lt;&gt;1,DATOS_[[#This Row],[% anualiz]]=1),"Sí","NO")</f>
        <v>Sí</v>
      </c>
      <c r="BU1420" s="137" t="str">
        <f aca="false">IF(AND(DATOS_[[#This Row],[% normaliz]]=1,DATOS_[[#This Row],[% anualiz]]&lt;&gt;1),"Sí","NO")</f>
        <v>NO</v>
      </c>
      <c r="BV1420" s="137" t="str">
        <f aca="false">IF(AND(DATOS_[[#This Row],[% normaliz]]&lt;&gt;1,DATOS_[[#This Row],[% anualiz]]&lt;&gt;1),"Sí","NO")</f>
        <v>NO</v>
      </c>
      <c r="BW1420" s="137" t="str">
        <f aca="false">+IF(DATOS_[[#This Row],[% normaliz]]*DATOS_[[#This Row],[% anualiz]]=1,"NO","Sí")</f>
        <v>Sí</v>
      </c>
      <c r="BX1420" s="138" t="e">
        <f aca="false">(DATOS_[[#This Row],[S.BASE]]*(1/DATOS_[[#This Row],[% normaliz]])*(1/DATOS_[[#This Row],[% anualiz]]))*IF(DATOS_[[#This Row],[Check Equiparado]]="Sí",1,0)</f>
        <v>#DIV/0!</v>
      </c>
      <c r="BY1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0" s="138" t="e">
        <f aca="false">+DATOS_[[#This Row],[SALARIO BASE Eq]]+DATOS_[[#This Row],[Tot COMPL.SAL Eq]]</f>
        <v>#DIV/0!</v>
      </c>
      <c r="CA1420" s="138" t="e">
        <f aca="false" t="array" ref="CA1420:CA1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0" s="138" t="e">
        <f aca="false">+DATOS_[[#This Row],[TOTAL SALARIO Eq]]+DATOS_[[#This Row],[Tot Extrasalarial Eq]]</f>
        <v>#DIV/0!</v>
      </c>
      <c r="CC1420" s="139" t="n">
        <f aca="false">DATOS_[[#This Row],[S.BASE]]</f>
        <v>0</v>
      </c>
      <c r="CD1420" s="139" t="n">
        <f aca="false">+SUM(DATOS_[[#This Row],[Conc.Sal.01]:[Conc.Sal.30]])</f>
        <v>0</v>
      </c>
      <c r="CE1420" s="139" t="n">
        <f aca="false">+DATOS_[[#This Row],[SALARIO BASE Ef]]+DATOS_[[#This Row],[Tot COMPL.SAL Ef]]</f>
        <v>0</v>
      </c>
      <c r="CF1420" s="139" t="n">
        <f aca="false">+SUM(DATOS_[[#This Row],[C.Extra.01]:[C.Extra.05]])</f>
        <v>0</v>
      </c>
      <c r="CG1420" s="139" t="n">
        <f aca="false">+DATOS_[[#This Row],[TOTAL SALARIO Ef]]+DATOS_[[#This Row],[Tot Extrasalarial Ef]]</f>
        <v>0</v>
      </c>
      <c r="CH1420" s="140" t="n">
        <f aca="false">MIN(IF(DATOS_[[#This Row],[Fecha Fin Contrato]]="",$D$4,DATOS_[[#This Row],[Fecha Fin Contrato]]),$D$4)-MAX(DATOS_[[#This Row],[Fecha de Contratación]],$D$3)+1</f>
        <v>1</v>
      </c>
      <c r="CI1420" s="141" t="str">
        <f aca="false">IF(COUNTIFS(DATOS_[id],DATOS_[[#This Row],[id]])&gt;1,DATOS_[[#This Row],[id]],"")</f>
        <v/>
      </c>
      <c r="CJ1420" s="141" t="n">
        <f aca="false">(Inicio!$G$10-DATOS_[[#This Row],[Fecha Nacimiento]])/365.25</f>
        <v>0</v>
      </c>
      <c r="CK1420" s="141" t="n">
        <f aca="false">(Inicio!$G$10-DATOS_[[#This Row],[Fecha de Antigüedad]])/365.25</f>
        <v>0</v>
      </c>
      <c r="CL1420" s="141" t="e">
        <f aca="false">+VLOOKUP(DATOS_[[#This Row],[Clave de Contrato]],TblTiposContrato13[],3,0)</f>
        <v>#N/A</v>
      </c>
      <c r="CM1420" s="141" t="e">
        <f aca="false">+VLOOKUP(DATOS_[[#This Row],[Clave de Contrato]],TblTiposContrato13[],4,0)</f>
        <v>#N/A</v>
      </c>
      <c r="CN1420" s="141" t="str">
        <f aca="false">VLOOKUP(DATOS_[[#This Row],[Edad]],CONTRATOS!TblRngEdad,2,1)</f>
        <v>20  o menos</v>
      </c>
      <c r="CO1420" s="141" t="str">
        <f aca="false">VLOOKUP(DATOS_[[#This Row],[Antigüedad]],TblRngAntg14[],2,1)</f>
        <v>0 a 1 años</v>
      </c>
    </row>
    <row r="1421" customFormat="false" ht="13.8" hidden="false" customHeight="false" outlineLevel="0" collapsed="false">
      <c r="D1421" s="128"/>
      <c r="E1421" s="129"/>
      <c r="F1421" s="129"/>
      <c r="G1421" s="129"/>
      <c r="H1421" s="130"/>
      <c r="I1421" s="131"/>
      <c r="J1421" s="128"/>
      <c r="K1421" s="132"/>
      <c r="L1421" s="132"/>
      <c r="M1421" s="133"/>
      <c r="N1421" s="133"/>
      <c r="O1421" s="133"/>
      <c r="P1421" s="129"/>
      <c r="Z1421" s="74"/>
      <c r="AA1421" s="75"/>
      <c r="AB1421" s="75"/>
      <c r="AC1421" s="129"/>
      <c r="AD1421" s="134"/>
      <c r="AE1421" s="134"/>
      <c r="AF1421" s="134"/>
      <c r="AG1421" s="134"/>
      <c r="AH1421" s="134"/>
      <c r="AI1421" s="134"/>
      <c r="AJ1421" s="134"/>
      <c r="AK1421" s="134"/>
      <c r="AL1421" s="134"/>
      <c r="AM1421" s="134"/>
      <c r="AN1421" s="134"/>
      <c r="AO1421" s="134"/>
      <c r="AP1421" s="134"/>
      <c r="AQ1421" s="134"/>
      <c r="AR1421" s="134"/>
      <c r="AS1421" s="134"/>
      <c r="AT1421" s="134"/>
      <c r="AU1421" s="134"/>
      <c r="AV1421" s="134"/>
      <c r="AW1421" s="134"/>
      <c r="AX1421" s="134"/>
      <c r="AY1421" s="134"/>
      <c r="AZ1421" s="134"/>
      <c r="BA1421" s="134"/>
      <c r="BB1421" s="134"/>
      <c r="BC1421" s="134"/>
      <c r="BD1421" s="134"/>
      <c r="BE1421" s="134"/>
      <c r="BF1421" s="134"/>
      <c r="BG1421" s="134"/>
      <c r="BH1421" s="134"/>
      <c r="BI1421" s="134"/>
      <c r="BJ1421" s="134"/>
      <c r="BK1421" s="134"/>
      <c r="BL1421" s="134"/>
      <c r="BM1421" s="135"/>
      <c r="BN1421" s="136" t="n">
        <f aca="false">+MAX($D$3,DATOS_[[#This Row],[Fecha Inicio Sit. Contract.]])</f>
        <v>0</v>
      </c>
      <c r="BO1421" s="136" t="n">
        <f aca="false">+MIN($D$4,DATOS_[[#This Row],[Fecha Fin Sit. Contract.]])</f>
        <v>0</v>
      </c>
      <c r="BP1421" s="137" t="n">
        <f aca="false">+DATOS_[[#This Row],[% de jornada]]*IF(DATOS_[[#This Row],[% jornada reducida]]="",1,DATOS_[[#This Row],[% jornada reducida]])</f>
        <v>0</v>
      </c>
      <c r="BQ1421" s="137" t="n">
        <f aca="false">+(DATOS_[[#This Row],[F.fin.cal]]-DATOS_[[#This Row],[F.ini.cal]]+1)/($D$4-$D$3+1)</f>
        <v>1</v>
      </c>
      <c r="BR1421" s="137" t="str">
        <f aca="false">IF(OR(AND(DATOS_[[#This Row],[Fecha Fin Contrato]]&lt;$D$3,DATOS_[[#This Row],[Fecha Fin Contrato]]&lt;&gt;""),DATOS_[[#This Row],[Fecha de Contratación]]&gt;$D$4),"Fuera","Dentro")</f>
        <v>Dentro</v>
      </c>
      <c r="BS1421" s="137" t="str">
        <f aca="false" t="array" ref="BS1421:BS1421">IF(MAX(IF(DATOS_[id]=DATOS_[[#This Row],[id]],DATOS_[F.fin.cal]))=DATOS_[[#This Row],[F.fin.cal]],"Sí","NO")</f>
        <v>Sí</v>
      </c>
      <c r="BT1421" s="137" t="str">
        <f aca="false">IF(AND(DATOS_[[#This Row],[% normaliz]]&lt;&gt;1,DATOS_[[#This Row],[% anualiz]]=1),"Sí","NO")</f>
        <v>Sí</v>
      </c>
      <c r="BU1421" s="137" t="str">
        <f aca="false">IF(AND(DATOS_[[#This Row],[% normaliz]]=1,DATOS_[[#This Row],[% anualiz]]&lt;&gt;1),"Sí","NO")</f>
        <v>NO</v>
      </c>
      <c r="BV1421" s="137" t="str">
        <f aca="false">IF(AND(DATOS_[[#This Row],[% normaliz]]&lt;&gt;1,DATOS_[[#This Row],[% anualiz]]&lt;&gt;1),"Sí","NO")</f>
        <v>NO</v>
      </c>
      <c r="BW1421" s="137" t="str">
        <f aca="false">+IF(DATOS_[[#This Row],[% normaliz]]*DATOS_[[#This Row],[% anualiz]]=1,"NO","Sí")</f>
        <v>Sí</v>
      </c>
      <c r="BX1421" s="138" t="e">
        <f aca="false">(DATOS_[[#This Row],[S.BASE]]*(1/DATOS_[[#This Row],[% normaliz]])*(1/DATOS_[[#This Row],[% anualiz]]))*IF(DATOS_[[#This Row],[Check Equiparado]]="Sí",1,0)</f>
        <v>#DIV/0!</v>
      </c>
      <c r="BY1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1" s="138" t="e">
        <f aca="false">+DATOS_[[#This Row],[SALARIO BASE Eq]]+DATOS_[[#This Row],[Tot COMPL.SAL Eq]]</f>
        <v>#DIV/0!</v>
      </c>
      <c r="CA1421" s="138" t="e">
        <f aca="false" t="array" ref="CA1421:CA1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1" s="138" t="e">
        <f aca="false">+DATOS_[[#This Row],[TOTAL SALARIO Eq]]+DATOS_[[#This Row],[Tot Extrasalarial Eq]]</f>
        <v>#DIV/0!</v>
      </c>
      <c r="CC1421" s="139" t="n">
        <f aca="false">DATOS_[[#This Row],[S.BASE]]</f>
        <v>0</v>
      </c>
      <c r="CD1421" s="139" t="n">
        <f aca="false">+SUM(DATOS_[[#This Row],[Conc.Sal.01]:[Conc.Sal.30]])</f>
        <v>0</v>
      </c>
      <c r="CE1421" s="139" t="n">
        <f aca="false">+DATOS_[[#This Row],[SALARIO BASE Ef]]+DATOS_[[#This Row],[Tot COMPL.SAL Ef]]</f>
        <v>0</v>
      </c>
      <c r="CF1421" s="139" t="n">
        <f aca="false">+SUM(DATOS_[[#This Row],[C.Extra.01]:[C.Extra.05]])</f>
        <v>0</v>
      </c>
      <c r="CG1421" s="139" t="n">
        <f aca="false">+DATOS_[[#This Row],[TOTAL SALARIO Ef]]+DATOS_[[#This Row],[Tot Extrasalarial Ef]]</f>
        <v>0</v>
      </c>
      <c r="CH1421" s="140" t="n">
        <f aca="false">MIN(IF(DATOS_[[#This Row],[Fecha Fin Contrato]]="",$D$4,DATOS_[[#This Row],[Fecha Fin Contrato]]),$D$4)-MAX(DATOS_[[#This Row],[Fecha de Contratación]],$D$3)+1</f>
        <v>1</v>
      </c>
      <c r="CI1421" s="141" t="str">
        <f aca="false">IF(COUNTIFS(DATOS_[id],DATOS_[[#This Row],[id]])&gt;1,DATOS_[[#This Row],[id]],"")</f>
        <v/>
      </c>
      <c r="CJ1421" s="141" t="n">
        <f aca="false">(Inicio!$G$10-DATOS_[[#This Row],[Fecha Nacimiento]])/365.25</f>
        <v>0</v>
      </c>
      <c r="CK1421" s="141" t="n">
        <f aca="false">(Inicio!$G$10-DATOS_[[#This Row],[Fecha de Antigüedad]])/365.25</f>
        <v>0</v>
      </c>
      <c r="CL1421" s="141" t="e">
        <f aca="false">+VLOOKUP(DATOS_[[#This Row],[Clave de Contrato]],TblTiposContrato13[],3,0)</f>
        <v>#N/A</v>
      </c>
      <c r="CM1421" s="141" t="e">
        <f aca="false">+VLOOKUP(DATOS_[[#This Row],[Clave de Contrato]],TblTiposContrato13[],4,0)</f>
        <v>#N/A</v>
      </c>
      <c r="CN1421" s="141" t="str">
        <f aca="false">VLOOKUP(DATOS_[[#This Row],[Edad]],CONTRATOS!TblRngEdad,2,1)</f>
        <v>20  o menos</v>
      </c>
      <c r="CO1421" s="141" t="str">
        <f aca="false">VLOOKUP(DATOS_[[#This Row],[Antigüedad]],TblRngAntg14[],2,1)</f>
        <v>0 a 1 años</v>
      </c>
    </row>
    <row r="1422" customFormat="false" ht="13.8" hidden="false" customHeight="false" outlineLevel="0" collapsed="false">
      <c r="D1422" s="128"/>
      <c r="E1422" s="129"/>
      <c r="F1422" s="129"/>
      <c r="G1422" s="129"/>
      <c r="H1422" s="130"/>
      <c r="I1422" s="131"/>
      <c r="J1422" s="128"/>
      <c r="K1422" s="132"/>
      <c r="L1422" s="132"/>
      <c r="M1422" s="133"/>
      <c r="N1422" s="133"/>
      <c r="O1422" s="133"/>
      <c r="P1422" s="129"/>
      <c r="Z1422" s="74"/>
      <c r="AA1422" s="75"/>
      <c r="AB1422" s="75"/>
      <c r="AC1422" s="129"/>
      <c r="AD1422" s="134"/>
      <c r="AE1422" s="134"/>
      <c r="AF1422" s="134"/>
      <c r="AG1422" s="134"/>
      <c r="AH1422" s="134"/>
      <c r="AI1422" s="134"/>
      <c r="AJ1422" s="134"/>
      <c r="AK1422" s="134"/>
      <c r="AL1422" s="134"/>
      <c r="AM1422" s="134"/>
      <c r="AN1422" s="134"/>
      <c r="AO1422" s="134"/>
      <c r="AP1422" s="134"/>
      <c r="AQ1422" s="134"/>
      <c r="AR1422" s="134"/>
      <c r="AS1422" s="134"/>
      <c r="AT1422" s="134"/>
      <c r="AU1422" s="134"/>
      <c r="AV1422" s="134"/>
      <c r="AW1422" s="134"/>
      <c r="AX1422" s="134"/>
      <c r="AY1422" s="134"/>
      <c r="AZ1422" s="134"/>
      <c r="BA1422" s="134"/>
      <c r="BB1422" s="134"/>
      <c r="BC1422" s="134"/>
      <c r="BD1422" s="134"/>
      <c r="BE1422" s="134"/>
      <c r="BF1422" s="134"/>
      <c r="BG1422" s="134"/>
      <c r="BH1422" s="134"/>
      <c r="BI1422" s="134"/>
      <c r="BJ1422" s="134"/>
      <c r="BK1422" s="134"/>
      <c r="BL1422" s="134"/>
      <c r="BM1422" s="135"/>
      <c r="BN1422" s="136" t="n">
        <f aca="false">+MAX($D$3,DATOS_[[#This Row],[Fecha Inicio Sit. Contract.]])</f>
        <v>0</v>
      </c>
      <c r="BO1422" s="136" t="n">
        <f aca="false">+MIN($D$4,DATOS_[[#This Row],[Fecha Fin Sit. Contract.]])</f>
        <v>0</v>
      </c>
      <c r="BP1422" s="137" t="n">
        <f aca="false">+DATOS_[[#This Row],[% de jornada]]*IF(DATOS_[[#This Row],[% jornada reducida]]="",1,DATOS_[[#This Row],[% jornada reducida]])</f>
        <v>0</v>
      </c>
      <c r="BQ1422" s="137" t="n">
        <f aca="false">+(DATOS_[[#This Row],[F.fin.cal]]-DATOS_[[#This Row],[F.ini.cal]]+1)/($D$4-$D$3+1)</f>
        <v>1</v>
      </c>
      <c r="BR1422" s="137" t="str">
        <f aca="false">IF(OR(AND(DATOS_[[#This Row],[Fecha Fin Contrato]]&lt;$D$3,DATOS_[[#This Row],[Fecha Fin Contrato]]&lt;&gt;""),DATOS_[[#This Row],[Fecha de Contratación]]&gt;$D$4),"Fuera","Dentro")</f>
        <v>Dentro</v>
      </c>
      <c r="BS1422" s="137" t="str">
        <f aca="false" t="array" ref="BS1422:BS1422">IF(MAX(IF(DATOS_[id]=DATOS_[[#This Row],[id]],DATOS_[F.fin.cal]))=DATOS_[[#This Row],[F.fin.cal]],"Sí","NO")</f>
        <v>Sí</v>
      </c>
      <c r="BT1422" s="137" t="str">
        <f aca="false">IF(AND(DATOS_[[#This Row],[% normaliz]]&lt;&gt;1,DATOS_[[#This Row],[% anualiz]]=1),"Sí","NO")</f>
        <v>Sí</v>
      </c>
      <c r="BU1422" s="137" t="str">
        <f aca="false">IF(AND(DATOS_[[#This Row],[% normaliz]]=1,DATOS_[[#This Row],[% anualiz]]&lt;&gt;1),"Sí","NO")</f>
        <v>NO</v>
      </c>
      <c r="BV1422" s="137" t="str">
        <f aca="false">IF(AND(DATOS_[[#This Row],[% normaliz]]&lt;&gt;1,DATOS_[[#This Row],[% anualiz]]&lt;&gt;1),"Sí","NO")</f>
        <v>NO</v>
      </c>
      <c r="BW1422" s="137" t="str">
        <f aca="false">+IF(DATOS_[[#This Row],[% normaliz]]*DATOS_[[#This Row],[% anualiz]]=1,"NO","Sí")</f>
        <v>Sí</v>
      </c>
      <c r="BX1422" s="138" t="e">
        <f aca="false">(DATOS_[[#This Row],[S.BASE]]*(1/DATOS_[[#This Row],[% normaliz]])*(1/DATOS_[[#This Row],[% anualiz]]))*IF(DATOS_[[#This Row],[Check Equiparado]]="Sí",1,0)</f>
        <v>#DIV/0!</v>
      </c>
      <c r="BY1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2" s="138" t="e">
        <f aca="false">+DATOS_[[#This Row],[SALARIO BASE Eq]]+DATOS_[[#This Row],[Tot COMPL.SAL Eq]]</f>
        <v>#DIV/0!</v>
      </c>
      <c r="CA1422" s="138" t="e">
        <f aca="false" t="array" ref="CA1422:CA1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2" s="138" t="e">
        <f aca="false">+DATOS_[[#This Row],[TOTAL SALARIO Eq]]+DATOS_[[#This Row],[Tot Extrasalarial Eq]]</f>
        <v>#DIV/0!</v>
      </c>
      <c r="CC1422" s="139" t="n">
        <f aca="false">DATOS_[[#This Row],[S.BASE]]</f>
        <v>0</v>
      </c>
      <c r="CD1422" s="139" t="n">
        <f aca="false">+SUM(DATOS_[[#This Row],[Conc.Sal.01]:[Conc.Sal.30]])</f>
        <v>0</v>
      </c>
      <c r="CE1422" s="139" t="n">
        <f aca="false">+DATOS_[[#This Row],[SALARIO BASE Ef]]+DATOS_[[#This Row],[Tot COMPL.SAL Ef]]</f>
        <v>0</v>
      </c>
      <c r="CF1422" s="139" t="n">
        <f aca="false">+SUM(DATOS_[[#This Row],[C.Extra.01]:[C.Extra.05]])</f>
        <v>0</v>
      </c>
      <c r="CG1422" s="139" t="n">
        <f aca="false">+DATOS_[[#This Row],[TOTAL SALARIO Ef]]+DATOS_[[#This Row],[Tot Extrasalarial Ef]]</f>
        <v>0</v>
      </c>
      <c r="CH1422" s="140" t="n">
        <f aca="false">MIN(IF(DATOS_[[#This Row],[Fecha Fin Contrato]]="",$D$4,DATOS_[[#This Row],[Fecha Fin Contrato]]),$D$4)-MAX(DATOS_[[#This Row],[Fecha de Contratación]],$D$3)+1</f>
        <v>1</v>
      </c>
      <c r="CI1422" s="141" t="str">
        <f aca="false">IF(COUNTIFS(DATOS_[id],DATOS_[[#This Row],[id]])&gt;1,DATOS_[[#This Row],[id]],"")</f>
        <v/>
      </c>
      <c r="CJ1422" s="141" t="n">
        <f aca="false">(Inicio!$G$10-DATOS_[[#This Row],[Fecha Nacimiento]])/365.25</f>
        <v>0</v>
      </c>
      <c r="CK1422" s="141" t="n">
        <f aca="false">(Inicio!$G$10-DATOS_[[#This Row],[Fecha de Antigüedad]])/365.25</f>
        <v>0</v>
      </c>
      <c r="CL1422" s="141" t="e">
        <f aca="false">+VLOOKUP(DATOS_[[#This Row],[Clave de Contrato]],TblTiposContrato13[],3,0)</f>
        <v>#N/A</v>
      </c>
      <c r="CM1422" s="141" t="e">
        <f aca="false">+VLOOKUP(DATOS_[[#This Row],[Clave de Contrato]],TblTiposContrato13[],4,0)</f>
        <v>#N/A</v>
      </c>
      <c r="CN1422" s="141" t="str">
        <f aca="false">VLOOKUP(DATOS_[[#This Row],[Edad]],CONTRATOS!TblRngEdad,2,1)</f>
        <v>20  o menos</v>
      </c>
      <c r="CO1422" s="141" t="str">
        <f aca="false">VLOOKUP(DATOS_[[#This Row],[Antigüedad]],TblRngAntg14[],2,1)</f>
        <v>0 a 1 años</v>
      </c>
    </row>
    <row r="1423" customFormat="false" ht="13.8" hidden="false" customHeight="false" outlineLevel="0" collapsed="false">
      <c r="D1423" s="128"/>
      <c r="E1423" s="129"/>
      <c r="F1423" s="129"/>
      <c r="G1423" s="129"/>
      <c r="H1423" s="130"/>
      <c r="I1423" s="131"/>
      <c r="J1423" s="128"/>
      <c r="K1423" s="132"/>
      <c r="L1423" s="132"/>
      <c r="M1423" s="133"/>
      <c r="N1423" s="133"/>
      <c r="O1423" s="133"/>
      <c r="P1423" s="129"/>
      <c r="Z1423" s="74"/>
      <c r="AA1423" s="75"/>
      <c r="AB1423" s="75"/>
      <c r="AC1423" s="129"/>
      <c r="AD1423" s="134"/>
      <c r="AE1423" s="134"/>
      <c r="AF1423" s="134"/>
      <c r="AG1423" s="134"/>
      <c r="AH1423" s="134"/>
      <c r="AI1423" s="134"/>
      <c r="AJ1423" s="134"/>
      <c r="AK1423" s="134"/>
      <c r="AL1423" s="134"/>
      <c r="AM1423" s="134"/>
      <c r="AN1423" s="134"/>
      <c r="AO1423" s="134"/>
      <c r="AP1423" s="134"/>
      <c r="AQ1423" s="134"/>
      <c r="AR1423" s="134"/>
      <c r="AS1423" s="134"/>
      <c r="AT1423" s="134"/>
      <c r="AU1423" s="134"/>
      <c r="AV1423" s="134"/>
      <c r="AW1423" s="134"/>
      <c r="AX1423" s="134"/>
      <c r="AY1423" s="134"/>
      <c r="AZ1423" s="134"/>
      <c r="BA1423" s="134"/>
      <c r="BB1423" s="134"/>
      <c r="BC1423" s="134"/>
      <c r="BD1423" s="134"/>
      <c r="BE1423" s="134"/>
      <c r="BF1423" s="134"/>
      <c r="BG1423" s="134"/>
      <c r="BH1423" s="134"/>
      <c r="BI1423" s="134"/>
      <c r="BJ1423" s="134"/>
      <c r="BK1423" s="134"/>
      <c r="BL1423" s="134"/>
      <c r="BM1423" s="135"/>
      <c r="BN1423" s="136" t="n">
        <f aca="false">+MAX($D$3,DATOS_[[#This Row],[Fecha Inicio Sit. Contract.]])</f>
        <v>0</v>
      </c>
      <c r="BO1423" s="136" t="n">
        <f aca="false">+MIN($D$4,DATOS_[[#This Row],[Fecha Fin Sit. Contract.]])</f>
        <v>0</v>
      </c>
      <c r="BP1423" s="137" t="n">
        <f aca="false">+DATOS_[[#This Row],[% de jornada]]*IF(DATOS_[[#This Row],[% jornada reducida]]="",1,DATOS_[[#This Row],[% jornada reducida]])</f>
        <v>0</v>
      </c>
      <c r="BQ1423" s="137" t="n">
        <f aca="false">+(DATOS_[[#This Row],[F.fin.cal]]-DATOS_[[#This Row],[F.ini.cal]]+1)/($D$4-$D$3+1)</f>
        <v>1</v>
      </c>
      <c r="BR1423" s="137" t="str">
        <f aca="false">IF(OR(AND(DATOS_[[#This Row],[Fecha Fin Contrato]]&lt;$D$3,DATOS_[[#This Row],[Fecha Fin Contrato]]&lt;&gt;""),DATOS_[[#This Row],[Fecha de Contratación]]&gt;$D$4),"Fuera","Dentro")</f>
        <v>Dentro</v>
      </c>
      <c r="BS1423" s="137" t="str">
        <f aca="false" t="array" ref="BS1423:BS1423">IF(MAX(IF(DATOS_[id]=DATOS_[[#This Row],[id]],DATOS_[F.fin.cal]))=DATOS_[[#This Row],[F.fin.cal]],"Sí","NO")</f>
        <v>Sí</v>
      </c>
      <c r="BT1423" s="137" t="str">
        <f aca="false">IF(AND(DATOS_[[#This Row],[% normaliz]]&lt;&gt;1,DATOS_[[#This Row],[% anualiz]]=1),"Sí","NO")</f>
        <v>Sí</v>
      </c>
      <c r="BU1423" s="137" t="str">
        <f aca="false">IF(AND(DATOS_[[#This Row],[% normaliz]]=1,DATOS_[[#This Row],[% anualiz]]&lt;&gt;1),"Sí","NO")</f>
        <v>NO</v>
      </c>
      <c r="BV1423" s="137" t="str">
        <f aca="false">IF(AND(DATOS_[[#This Row],[% normaliz]]&lt;&gt;1,DATOS_[[#This Row],[% anualiz]]&lt;&gt;1),"Sí","NO")</f>
        <v>NO</v>
      </c>
      <c r="BW1423" s="137" t="str">
        <f aca="false">+IF(DATOS_[[#This Row],[% normaliz]]*DATOS_[[#This Row],[% anualiz]]=1,"NO","Sí")</f>
        <v>Sí</v>
      </c>
      <c r="BX1423" s="138" t="e">
        <f aca="false">(DATOS_[[#This Row],[S.BASE]]*(1/DATOS_[[#This Row],[% normaliz]])*(1/DATOS_[[#This Row],[% anualiz]]))*IF(DATOS_[[#This Row],[Check Equiparado]]="Sí",1,0)</f>
        <v>#DIV/0!</v>
      </c>
      <c r="BY1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3" s="138" t="e">
        <f aca="false">+DATOS_[[#This Row],[SALARIO BASE Eq]]+DATOS_[[#This Row],[Tot COMPL.SAL Eq]]</f>
        <v>#DIV/0!</v>
      </c>
      <c r="CA1423" s="138" t="e">
        <f aca="false" t="array" ref="CA1423:CA1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3" s="138" t="e">
        <f aca="false">+DATOS_[[#This Row],[TOTAL SALARIO Eq]]+DATOS_[[#This Row],[Tot Extrasalarial Eq]]</f>
        <v>#DIV/0!</v>
      </c>
      <c r="CC1423" s="139" t="n">
        <f aca="false">DATOS_[[#This Row],[S.BASE]]</f>
        <v>0</v>
      </c>
      <c r="CD1423" s="139" t="n">
        <f aca="false">+SUM(DATOS_[[#This Row],[Conc.Sal.01]:[Conc.Sal.30]])</f>
        <v>0</v>
      </c>
      <c r="CE1423" s="139" t="n">
        <f aca="false">+DATOS_[[#This Row],[SALARIO BASE Ef]]+DATOS_[[#This Row],[Tot COMPL.SAL Ef]]</f>
        <v>0</v>
      </c>
      <c r="CF1423" s="139" t="n">
        <f aca="false">+SUM(DATOS_[[#This Row],[C.Extra.01]:[C.Extra.05]])</f>
        <v>0</v>
      </c>
      <c r="CG1423" s="139" t="n">
        <f aca="false">+DATOS_[[#This Row],[TOTAL SALARIO Ef]]+DATOS_[[#This Row],[Tot Extrasalarial Ef]]</f>
        <v>0</v>
      </c>
      <c r="CH1423" s="140" t="n">
        <f aca="false">MIN(IF(DATOS_[[#This Row],[Fecha Fin Contrato]]="",$D$4,DATOS_[[#This Row],[Fecha Fin Contrato]]),$D$4)-MAX(DATOS_[[#This Row],[Fecha de Contratación]],$D$3)+1</f>
        <v>1</v>
      </c>
      <c r="CI1423" s="141" t="str">
        <f aca="false">IF(COUNTIFS(DATOS_[id],DATOS_[[#This Row],[id]])&gt;1,DATOS_[[#This Row],[id]],"")</f>
        <v/>
      </c>
      <c r="CJ1423" s="141" t="n">
        <f aca="false">(Inicio!$G$10-DATOS_[[#This Row],[Fecha Nacimiento]])/365.25</f>
        <v>0</v>
      </c>
      <c r="CK1423" s="141" t="n">
        <f aca="false">(Inicio!$G$10-DATOS_[[#This Row],[Fecha de Antigüedad]])/365.25</f>
        <v>0</v>
      </c>
      <c r="CL1423" s="141" t="e">
        <f aca="false">+VLOOKUP(DATOS_[[#This Row],[Clave de Contrato]],TblTiposContrato13[],3,0)</f>
        <v>#N/A</v>
      </c>
      <c r="CM1423" s="141" t="e">
        <f aca="false">+VLOOKUP(DATOS_[[#This Row],[Clave de Contrato]],TblTiposContrato13[],4,0)</f>
        <v>#N/A</v>
      </c>
      <c r="CN1423" s="141" t="str">
        <f aca="false">VLOOKUP(DATOS_[[#This Row],[Edad]],CONTRATOS!TblRngEdad,2,1)</f>
        <v>20  o menos</v>
      </c>
      <c r="CO1423" s="141" t="str">
        <f aca="false">VLOOKUP(DATOS_[[#This Row],[Antigüedad]],TblRngAntg14[],2,1)</f>
        <v>0 a 1 años</v>
      </c>
    </row>
    <row r="1424" customFormat="false" ht="13.8" hidden="false" customHeight="false" outlineLevel="0" collapsed="false">
      <c r="D1424" s="128"/>
      <c r="E1424" s="129"/>
      <c r="F1424" s="129"/>
      <c r="G1424" s="129"/>
      <c r="H1424" s="130"/>
      <c r="I1424" s="131"/>
      <c r="J1424" s="128"/>
      <c r="K1424" s="132"/>
      <c r="L1424" s="132"/>
      <c r="M1424" s="133"/>
      <c r="N1424" s="133"/>
      <c r="O1424" s="133"/>
      <c r="P1424" s="129"/>
      <c r="Z1424" s="74"/>
      <c r="AA1424" s="75"/>
      <c r="AB1424" s="75"/>
      <c r="AC1424" s="129"/>
      <c r="AD1424" s="134"/>
      <c r="AE1424" s="134"/>
      <c r="AF1424" s="134"/>
      <c r="AG1424" s="134"/>
      <c r="AH1424" s="134"/>
      <c r="AI1424" s="134"/>
      <c r="AJ1424" s="134"/>
      <c r="AK1424" s="134"/>
      <c r="AL1424" s="134"/>
      <c r="AM1424" s="134"/>
      <c r="AN1424" s="134"/>
      <c r="AO1424" s="134"/>
      <c r="AP1424" s="134"/>
      <c r="AQ1424" s="134"/>
      <c r="AR1424" s="134"/>
      <c r="AS1424" s="134"/>
      <c r="AT1424" s="134"/>
      <c r="AU1424" s="134"/>
      <c r="AV1424" s="134"/>
      <c r="AW1424" s="134"/>
      <c r="AX1424" s="134"/>
      <c r="AY1424" s="134"/>
      <c r="AZ1424" s="134"/>
      <c r="BA1424" s="134"/>
      <c r="BB1424" s="134"/>
      <c r="BC1424" s="134"/>
      <c r="BD1424" s="134"/>
      <c r="BE1424" s="134"/>
      <c r="BF1424" s="134"/>
      <c r="BG1424" s="134"/>
      <c r="BH1424" s="134"/>
      <c r="BI1424" s="134"/>
      <c r="BJ1424" s="134"/>
      <c r="BK1424" s="134"/>
      <c r="BL1424" s="134"/>
      <c r="BM1424" s="135"/>
      <c r="BN1424" s="136" t="n">
        <f aca="false">+MAX($D$3,DATOS_[[#This Row],[Fecha Inicio Sit. Contract.]])</f>
        <v>0</v>
      </c>
      <c r="BO1424" s="136" t="n">
        <f aca="false">+MIN($D$4,DATOS_[[#This Row],[Fecha Fin Sit. Contract.]])</f>
        <v>0</v>
      </c>
      <c r="BP1424" s="137" t="n">
        <f aca="false">+DATOS_[[#This Row],[% de jornada]]*IF(DATOS_[[#This Row],[% jornada reducida]]="",1,DATOS_[[#This Row],[% jornada reducida]])</f>
        <v>0</v>
      </c>
      <c r="BQ1424" s="137" t="n">
        <f aca="false">+(DATOS_[[#This Row],[F.fin.cal]]-DATOS_[[#This Row],[F.ini.cal]]+1)/($D$4-$D$3+1)</f>
        <v>1</v>
      </c>
      <c r="BR1424" s="137" t="str">
        <f aca="false">IF(OR(AND(DATOS_[[#This Row],[Fecha Fin Contrato]]&lt;$D$3,DATOS_[[#This Row],[Fecha Fin Contrato]]&lt;&gt;""),DATOS_[[#This Row],[Fecha de Contratación]]&gt;$D$4),"Fuera","Dentro")</f>
        <v>Dentro</v>
      </c>
      <c r="BS1424" s="137" t="str">
        <f aca="false" t="array" ref="BS1424:BS1424">IF(MAX(IF(DATOS_[id]=DATOS_[[#This Row],[id]],DATOS_[F.fin.cal]))=DATOS_[[#This Row],[F.fin.cal]],"Sí","NO")</f>
        <v>Sí</v>
      </c>
      <c r="BT1424" s="137" t="str">
        <f aca="false">IF(AND(DATOS_[[#This Row],[% normaliz]]&lt;&gt;1,DATOS_[[#This Row],[% anualiz]]=1),"Sí","NO")</f>
        <v>Sí</v>
      </c>
      <c r="BU1424" s="137" t="str">
        <f aca="false">IF(AND(DATOS_[[#This Row],[% normaliz]]=1,DATOS_[[#This Row],[% anualiz]]&lt;&gt;1),"Sí","NO")</f>
        <v>NO</v>
      </c>
      <c r="BV1424" s="137" t="str">
        <f aca="false">IF(AND(DATOS_[[#This Row],[% normaliz]]&lt;&gt;1,DATOS_[[#This Row],[% anualiz]]&lt;&gt;1),"Sí","NO")</f>
        <v>NO</v>
      </c>
      <c r="BW1424" s="137" t="str">
        <f aca="false">+IF(DATOS_[[#This Row],[% normaliz]]*DATOS_[[#This Row],[% anualiz]]=1,"NO","Sí")</f>
        <v>Sí</v>
      </c>
      <c r="BX1424" s="138" t="e">
        <f aca="false">(DATOS_[[#This Row],[S.BASE]]*(1/DATOS_[[#This Row],[% normaliz]])*(1/DATOS_[[#This Row],[% anualiz]]))*IF(DATOS_[[#This Row],[Check Equiparado]]="Sí",1,0)</f>
        <v>#DIV/0!</v>
      </c>
      <c r="BY1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4" s="138" t="e">
        <f aca="false">+DATOS_[[#This Row],[SALARIO BASE Eq]]+DATOS_[[#This Row],[Tot COMPL.SAL Eq]]</f>
        <v>#DIV/0!</v>
      </c>
      <c r="CA1424" s="138" t="e">
        <f aca="false" t="array" ref="CA1424:CA1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4" s="138" t="e">
        <f aca="false">+DATOS_[[#This Row],[TOTAL SALARIO Eq]]+DATOS_[[#This Row],[Tot Extrasalarial Eq]]</f>
        <v>#DIV/0!</v>
      </c>
      <c r="CC1424" s="139" t="n">
        <f aca="false">DATOS_[[#This Row],[S.BASE]]</f>
        <v>0</v>
      </c>
      <c r="CD1424" s="139" t="n">
        <f aca="false">+SUM(DATOS_[[#This Row],[Conc.Sal.01]:[Conc.Sal.30]])</f>
        <v>0</v>
      </c>
      <c r="CE1424" s="139" t="n">
        <f aca="false">+DATOS_[[#This Row],[SALARIO BASE Ef]]+DATOS_[[#This Row],[Tot COMPL.SAL Ef]]</f>
        <v>0</v>
      </c>
      <c r="CF1424" s="139" t="n">
        <f aca="false">+SUM(DATOS_[[#This Row],[C.Extra.01]:[C.Extra.05]])</f>
        <v>0</v>
      </c>
      <c r="CG1424" s="139" t="n">
        <f aca="false">+DATOS_[[#This Row],[TOTAL SALARIO Ef]]+DATOS_[[#This Row],[Tot Extrasalarial Ef]]</f>
        <v>0</v>
      </c>
      <c r="CH1424" s="140" t="n">
        <f aca="false">MIN(IF(DATOS_[[#This Row],[Fecha Fin Contrato]]="",$D$4,DATOS_[[#This Row],[Fecha Fin Contrato]]),$D$4)-MAX(DATOS_[[#This Row],[Fecha de Contratación]],$D$3)+1</f>
        <v>1</v>
      </c>
      <c r="CI1424" s="141" t="str">
        <f aca="false">IF(COUNTIFS(DATOS_[id],DATOS_[[#This Row],[id]])&gt;1,DATOS_[[#This Row],[id]],"")</f>
        <v/>
      </c>
      <c r="CJ1424" s="141" t="n">
        <f aca="false">(Inicio!$G$10-DATOS_[[#This Row],[Fecha Nacimiento]])/365.25</f>
        <v>0</v>
      </c>
      <c r="CK1424" s="141" t="n">
        <f aca="false">(Inicio!$G$10-DATOS_[[#This Row],[Fecha de Antigüedad]])/365.25</f>
        <v>0</v>
      </c>
      <c r="CL1424" s="141" t="e">
        <f aca="false">+VLOOKUP(DATOS_[[#This Row],[Clave de Contrato]],TblTiposContrato13[],3,0)</f>
        <v>#N/A</v>
      </c>
      <c r="CM1424" s="141" t="e">
        <f aca="false">+VLOOKUP(DATOS_[[#This Row],[Clave de Contrato]],TblTiposContrato13[],4,0)</f>
        <v>#N/A</v>
      </c>
      <c r="CN1424" s="141" t="str">
        <f aca="false">VLOOKUP(DATOS_[[#This Row],[Edad]],CONTRATOS!TblRngEdad,2,1)</f>
        <v>20  o menos</v>
      </c>
      <c r="CO1424" s="141" t="str">
        <f aca="false">VLOOKUP(DATOS_[[#This Row],[Antigüedad]],TblRngAntg14[],2,1)</f>
        <v>0 a 1 años</v>
      </c>
    </row>
    <row r="1425" customFormat="false" ht="13.8" hidden="false" customHeight="false" outlineLevel="0" collapsed="false">
      <c r="D1425" s="128"/>
      <c r="E1425" s="129"/>
      <c r="F1425" s="129"/>
      <c r="G1425" s="129"/>
      <c r="H1425" s="130"/>
      <c r="I1425" s="131"/>
      <c r="J1425" s="128"/>
      <c r="K1425" s="132"/>
      <c r="L1425" s="132"/>
      <c r="M1425" s="133"/>
      <c r="N1425" s="133"/>
      <c r="O1425" s="133"/>
      <c r="P1425" s="129"/>
      <c r="Z1425" s="74"/>
      <c r="AA1425" s="75"/>
      <c r="AB1425" s="75"/>
      <c r="AC1425" s="129"/>
      <c r="AD1425" s="134"/>
      <c r="AE1425" s="134"/>
      <c r="AF1425" s="134"/>
      <c r="AG1425" s="134"/>
      <c r="AH1425" s="134"/>
      <c r="AI1425" s="134"/>
      <c r="AJ1425" s="134"/>
      <c r="AK1425" s="134"/>
      <c r="AL1425" s="134"/>
      <c r="AM1425" s="134"/>
      <c r="AN1425" s="134"/>
      <c r="AO1425" s="134"/>
      <c r="AP1425" s="134"/>
      <c r="AQ1425" s="134"/>
      <c r="AR1425" s="134"/>
      <c r="AS1425" s="134"/>
      <c r="AT1425" s="134"/>
      <c r="AU1425" s="134"/>
      <c r="AV1425" s="134"/>
      <c r="AW1425" s="134"/>
      <c r="AX1425" s="134"/>
      <c r="AY1425" s="134"/>
      <c r="AZ1425" s="134"/>
      <c r="BA1425" s="134"/>
      <c r="BB1425" s="134"/>
      <c r="BC1425" s="134"/>
      <c r="BD1425" s="134"/>
      <c r="BE1425" s="134"/>
      <c r="BF1425" s="134"/>
      <c r="BG1425" s="134"/>
      <c r="BH1425" s="134"/>
      <c r="BI1425" s="134"/>
      <c r="BJ1425" s="134"/>
      <c r="BK1425" s="134"/>
      <c r="BL1425" s="134"/>
      <c r="BM1425" s="135"/>
      <c r="BN1425" s="136" t="n">
        <f aca="false">+MAX($D$3,DATOS_[[#This Row],[Fecha Inicio Sit. Contract.]])</f>
        <v>0</v>
      </c>
      <c r="BO1425" s="136" t="n">
        <f aca="false">+MIN($D$4,DATOS_[[#This Row],[Fecha Fin Sit. Contract.]])</f>
        <v>0</v>
      </c>
      <c r="BP1425" s="137" t="n">
        <f aca="false">+DATOS_[[#This Row],[% de jornada]]*IF(DATOS_[[#This Row],[% jornada reducida]]="",1,DATOS_[[#This Row],[% jornada reducida]])</f>
        <v>0</v>
      </c>
      <c r="BQ1425" s="137" t="n">
        <f aca="false">+(DATOS_[[#This Row],[F.fin.cal]]-DATOS_[[#This Row],[F.ini.cal]]+1)/($D$4-$D$3+1)</f>
        <v>1</v>
      </c>
      <c r="BR1425" s="137" t="str">
        <f aca="false">IF(OR(AND(DATOS_[[#This Row],[Fecha Fin Contrato]]&lt;$D$3,DATOS_[[#This Row],[Fecha Fin Contrato]]&lt;&gt;""),DATOS_[[#This Row],[Fecha de Contratación]]&gt;$D$4),"Fuera","Dentro")</f>
        <v>Dentro</v>
      </c>
      <c r="BS1425" s="137" t="str">
        <f aca="false" t="array" ref="BS1425:BS1425">IF(MAX(IF(DATOS_[id]=DATOS_[[#This Row],[id]],DATOS_[F.fin.cal]))=DATOS_[[#This Row],[F.fin.cal]],"Sí","NO")</f>
        <v>Sí</v>
      </c>
      <c r="BT1425" s="137" t="str">
        <f aca="false">IF(AND(DATOS_[[#This Row],[% normaliz]]&lt;&gt;1,DATOS_[[#This Row],[% anualiz]]=1),"Sí","NO")</f>
        <v>Sí</v>
      </c>
      <c r="BU1425" s="137" t="str">
        <f aca="false">IF(AND(DATOS_[[#This Row],[% normaliz]]=1,DATOS_[[#This Row],[% anualiz]]&lt;&gt;1),"Sí","NO")</f>
        <v>NO</v>
      </c>
      <c r="BV1425" s="137" t="str">
        <f aca="false">IF(AND(DATOS_[[#This Row],[% normaliz]]&lt;&gt;1,DATOS_[[#This Row],[% anualiz]]&lt;&gt;1),"Sí","NO")</f>
        <v>NO</v>
      </c>
      <c r="BW1425" s="137" t="str">
        <f aca="false">+IF(DATOS_[[#This Row],[% normaliz]]*DATOS_[[#This Row],[% anualiz]]=1,"NO","Sí")</f>
        <v>Sí</v>
      </c>
      <c r="BX1425" s="138" t="e">
        <f aca="false">(DATOS_[[#This Row],[S.BASE]]*(1/DATOS_[[#This Row],[% normaliz]])*(1/DATOS_[[#This Row],[% anualiz]]))*IF(DATOS_[[#This Row],[Check Equiparado]]="Sí",1,0)</f>
        <v>#DIV/0!</v>
      </c>
      <c r="BY1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5" s="138" t="e">
        <f aca="false">+DATOS_[[#This Row],[SALARIO BASE Eq]]+DATOS_[[#This Row],[Tot COMPL.SAL Eq]]</f>
        <v>#DIV/0!</v>
      </c>
      <c r="CA1425" s="138" t="e">
        <f aca="false" t="array" ref="CA1425:CA1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5" s="138" t="e">
        <f aca="false">+DATOS_[[#This Row],[TOTAL SALARIO Eq]]+DATOS_[[#This Row],[Tot Extrasalarial Eq]]</f>
        <v>#DIV/0!</v>
      </c>
      <c r="CC1425" s="139" t="n">
        <f aca="false">DATOS_[[#This Row],[S.BASE]]</f>
        <v>0</v>
      </c>
      <c r="CD1425" s="139" t="n">
        <f aca="false">+SUM(DATOS_[[#This Row],[Conc.Sal.01]:[Conc.Sal.30]])</f>
        <v>0</v>
      </c>
      <c r="CE1425" s="139" t="n">
        <f aca="false">+DATOS_[[#This Row],[SALARIO BASE Ef]]+DATOS_[[#This Row],[Tot COMPL.SAL Ef]]</f>
        <v>0</v>
      </c>
      <c r="CF1425" s="139" t="n">
        <f aca="false">+SUM(DATOS_[[#This Row],[C.Extra.01]:[C.Extra.05]])</f>
        <v>0</v>
      </c>
      <c r="CG1425" s="139" t="n">
        <f aca="false">+DATOS_[[#This Row],[TOTAL SALARIO Ef]]+DATOS_[[#This Row],[Tot Extrasalarial Ef]]</f>
        <v>0</v>
      </c>
      <c r="CH1425" s="140" t="n">
        <f aca="false">MIN(IF(DATOS_[[#This Row],[Fecha Fin Contrato]]="",$D$4,DATOS_[[#This Row],[Fecha Fin Contrato]]),$D$4)-MAX(DATOS_[[#This Row],[Fecha de Contratación]],$D$3)+1</f>
        <v>1</v>
      </c>
      <c r="CI1425" s="141" t="str">
        <f aca="false">IF(COUNTIFS(DATOS_[id],DATOS_[[#This Row],[id]])&gt;1,DATOS_[[#This Row],[id]],"")</f>
        <v/>
      </c>
      <c r="CJ1425" s="141" t="n">
        <f aca="false">(Inicio!$G$10-DATOS_[[#This Row],[Fecha Nacimiento]])/365.25</f>
        <v>0</v>
      </c>
      <c r="CK1425" s="141" t="n">
        <f aca="false">(Inicio!$G$10-DATOS_[[#This Row],[Fecha de Antigüedad]])/365.25</f>
        <v>0</v>
      </c>
      <c r="CL1425" s="141" t="e">
        <f aca="false">+VLOOKUP(DATOS_[[#This Row],[Clave de Contrato]],TblTiposContrato13[],3,0)</f>
        <v>#N/A</v>
      </c>
      <c r="CM1425" s="141" t="e">
        <f aca="false">+VLOOKUP(DATOS_[[#This Row],[Clave de Contrato]],TblTiposContrato13[],4,0)</f>
        <v>#N/A</v>
      </c>
      <c r="CN1425" s="141" t="str">
        <f aca="false">VLOOKUP(DATOS_[[#This Row],[Edad]],CONTRATOS!TblRngEdad,2,1)</f>
        <v>20  o menos</v>
      </c>
      <c r="CO1425" s="141" t="str">
        <f aca="false">VLOOKUP(DATOS_[[#This Row],[Antigüedad]],TblRngAntg14[],2,1)</f>
        <v>0 a 1 años</v>
      </c>
    </row>
    <row r="1426" customFormat="false" ht="13.8" hidden="false" customHeight="false" outlineLevel="0" collapsed="false">
      <c r="D1426" s="128"/>
      <c r="E1426" s="129"/>
      <c r="F1426" s="129"/>
      <c r="G1426" s="129"/>
      <c r="H1426" s="130"/>
      <c r="I1426" s="131"/>
      <c r="J1426" s="128"/>
      <c r="K1426" s="132"/>
      <c r="L1426" s="132"/>
      <c r="M1426" s="133"/>
      <c r="N1426" s="133"/>
      <c r="O1426" s="133"/>
      <c r="P1426" s="129"/>
      <c r="Z1426" s="74"/>
      <c r="AA1426" s="75"/>
      <c r="AB1426" s="75"/>
      <c r="AC1426" s="129"/>
      <c r="AD1426" s="134"/>
      <c r="AE1426" s="134"/>
      <c r="AF1426" s="134"/>
      <c r="AG1426" s="134"/>
      <c r="AH1426" s="134"/>
      <c r="AI1426" s="134"/>
      <c r="AJ1426" s="134"/>
      <c r="AK1426" s="134"/>
      <c r="AL1426" s="134"/>
      <c r="AM1426" s="134"/>
      <c r="AN1426" s="134"/>
      <c r="AO1426" s="134"/>
      <c r="AP1426" s="134"/>
      <c r="AQ1426" s="134"/>
      <c r="AR1426" s="134"/>
      <c r="AS1426" s="134"/>
      <c r="AT1426" s="134"/>
      <c r="AU1426" s="134"/>
      <c r="AV1426" s="134"/>
      <c r="AW1426" s="134"/>
      <c r="AX1426" s="134"/>
      <c r="AY1426" s="134"/>
      <c r="AZ1426" s="134"/>
      <c r="BA1426" s="134"/>
      <c r="BB1426" s="134"/>
      <c r="BC1426" s="134"/>
      <c r="BD1426" s="134"/>
      <c r="BE1426" s="134"/>
      <c r="BF1426" s="134"/>
      <c r="BG1426" s="134"/>
      <c r="BH1426" s="134"/>
      <c r="BI1426" s="134"/>
      <c r="BJ1426" s="134"/>
      <c r="BK1426" s="134"/>
      <c r="BL1426" s="134"/>
      <c r="BM1426" s="135"/>
      <c r="BN1426" s="136" t="n">
        <f aca="false">+MAX($D$3,DATOS_[[#This Row],[Fecha Inicio Sit. Contract.]])</f>
        <v>0</v>
      </c>
      <c r="BO1426" s="136" t="n">
        <f aca="false">+MIN($D$4,DATOS_[[#This Row],[Fecha Fin Sit. Contract.]])</f>
        <v>0</v>
      </c>
      <c r="BP1426" s="137" t="n">
        <f aca="false">+DATOS_[[#This Row],[% de jornada]]*IF(DATOS_[[#This Row],[% jornada reducida]]="",1,DATOS_[[#This Row],[% jornada reducida]])</f>
        <v>0</v>
      </c>
      <c r="BQ1426" s="137" t="n">
        <f aca="false">+(DATOS_[[#This Row],[F.fin.cal]]-DATOS_[[#This Row],[F.ini.cal]]+1)/($D$4-$D$3+1)</f>
        <v>1</v>
      </c>
      <c r="BR1426" s="137" t="str">
        <f aca="false">IF(OR(AND(DATOS_[[#This Row],[Fecha Fin Contrato]]&lt;$D$3,DATOS_[[#This Row],[Fecha Fin Contrato]]&lt;&gt;""),DATOS_[[#This Row],[Fecha de Contratación]]&gt;$D$4),"Fuera","Dentro")</f>
        <v>Dentro</v>
      </c>
      <c r="BS1426" s="137" t="str">
        <f aca="false" t="array" ref="BS1426:BS1426">IF(MAX(IF(DATOS_[id]=DATOS_[[#This Row],[id]],DATOS_[F.fin.cal]))=DATOS_[[#This Row],[F.fin.cal]],"Sí","NO")</f>
        <v>Sí</v>
      </c>
      <c r="BT1426" s="137" t="str">
        <f aca="false">IF(AND(DATOS_[[#This Row],[% normaliz]]&lt;&gt;1,DATOS_[[#This Row],[% anualiz]]=1),"Sí","NO")</f>
        <v>Sí</v>
      </c>
      <c r="BU1426" s="137" t="str">
        <f aca="false">IF(AND(DATOS_[[#This Row],[% normaliz]]=1,DATOS_[[#This Row],[% anualiz]]&lt;&gt;1),"Sí","NO")</f>
        <v>NO</v>
      </c>
      <c r="BV1426" s="137" t="str">
        <f aca="false">IF(AND(DATOS_[[#This Row],[% normaliz]]&lt;&gt;1,DATOS_[[#This Row],[% anualiz]]&lt;&gt;1),"Sí","NO")</f>
        <v>NO</v>
      </c>
      <c r="BW1426" s="137" t="str">
        <f aca="false">+IF(DATOS_[[#This Row],[% normaliz]]*DATOS_[[#This Row],[% anualiz]]=1,"NO","Sí")</f>
        <v>Sí</v>
      </c>
      <c r="BX1426" s="138" t="e">
        <f aca="false">(DATOS_[[#This Row],[S.BASE]]*(1/DATOS_[[#This Row],[% normaliz]])*(1/DATOS_[[#This Row],[% anualiz]]))*IF(DATOS_[[#This Row],[Check Equiparado]]="Sí",1,0)</f>
        <v>#DIV/0!</v>
      </c>
      <c r="BY1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6" s="138" t="e">
        <f aca="false">+DATOS_[[#This Row],[SALARIO BASE Eq]]+DATOS_[[#This Row],[Tot COMPL.SAL Eq]]</f>
        <v>#DIV/0!</v>
      </c>
      <c r="CA1426" s="138" t="e">
        <f aca="false" t="array" ref="CA1426:CA1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6" s="138" t="e">
        <f aca="false">+DATOS_[[#This Row],[TOTAL SALARIO Eq]]+DATOS_[[#This Row],[Tot Extrasalarial Eq]]</f>
        <v>#DIV/0!</v>
      </c>
      <c r="CC1426" s="139" t="n">
        <f aca="false">DATOS_[[#This Row],[S.BASE]]</f>
        <v>0</v>
      </c>
      <c r="CD1426" s="139" t="n">
        <f aca="false">+SUM(DATOS_[[#This Row],[Conc.Sal.01]:[Conc.Sal.30]])</f>
        <v>0</v>
      </c>
      <c r="CE1426" s="139" t="n">
        <f aca="false">+DATOS_[[#This Row],[SALARIO BASE Ef]]+DATOS_[[#This Row],[Tot COMPL.SAL Ef]]</f>
        <v>0</v>
      </c>
      <c r="CF1426" s="139" t="n">
        <f aca="false">+SUM(DATOS_[[#This Row],[C.Extra.01]:[C.Extra.05]])</f>
        <v>0</v>
      </c>
      <c r="CG1426" s="139" t="n">
        <f aca="false">+DATOS_[[#This Row],[TOTAL SALARIO Ef]]+DATOS_[[#This Row],[Tot Extrasalarial Ef]]</f>
        <v>0</v>
      </c>
      <c r="CH1426" s="140" t="n">
        <f aca="false">MIN(IF(DATOS_[[#This Row],[Fecha Fin Contrato]]="",$D$4,DATOS_[[#This Row],[Fecha Fin Contrato]]),$D$4)-MAX(DATOS_[[#This Row],[Fecha de Contratación]],$D$3)+1</f>
        <v>1</v>
      </c>
      <c r="CI1426" s="141" t="str">
        <f aca="false">IF(COUNTIFS(DATOS_[id],DATOS_[[#This Row],[id]])&gt;1,DATOS_[[#This Row],[id]],"")</f>
        <v/>
      </c>
      <c r="CJ1426" s="141" t="n">
        <f aca="false">(Inicio!$G$10-DATOS_[[#This Row],[Fecha Nacimiento]])/365.25</f>
        <v>0</v>
      </c>
      <c r="CK1426" s="141" t="n">
        <f aca="false">(Inicio!$G$10-DATOS_[[#This Row],[Fecha de Antigüedad]])/365.25</f>
        <v>0</v>
      </c>
      <c r="CL1426" s="141" t="e">
        <f aca="false">+VLOOKUP(DATOS_[[#This Row],[Clave de Contrato]],TblTiposContrato13[],3,0)</f>
        <v>#N/A</v>
      </c>
      <c r="CM1426" s="141" t="e">
        <f aca="false">+VLOOKUP(DATOS_[[#This Row],[Clave de Contrato]],TblTiposContrato13[],4,0)</f>
        <v>#N/A</v>
      </c>
      <c r="CN1426" s="141" t="str">
        <f aca="false">VLOOKUP(DATOS_[[#This Row],[Edad]],CONTRATOS!TblRngEdad,2,1)</f>
        <v>20  o menos</v>
      </c>
      <c r="CO1426" s="141" t="str">
        <f aca="false">VLOOKUP(DATOS_[[#This Row],[Antigüedad]],TblRngAntg14[],2,1)</f>
        <v>0 a 1 años</v>
      </c>
    </row>
    <row r="1427" customFormat="false" ht="13.8" hidden="false" customHeight="false" outlineLevel="0" collapsed="false">
      <c r="D1427" s="128"/>
      <c r="E1427" s="129"/>
      <c r="F1427" s="129"/>
      <c r="G1427" s="129"/>
      <c r="H1427" s="130"/>
      <c r="I1427" s="131"/>
      <c r="J1427" s="128"/>
      <c r="K1427" s="132"/>
      <c r="L1427" s="132"/>
      <c r="M1427" s="133"/>
      <c r="N1427" s="133"/>
      <c r="O1427" s="133"/>
      <c r="P1427" s="129"/>
      <c r="Z1427" s="74"/>
      <c r="AA1427" s="75"/>
      <c r="AB1427" s="75"/>
      <c r="AC1427" s="129"/>
      <c r="AD1427" s="134"/>
      <c r="AE1427" s="134"/>
      <c r="AF1427" s="134"/>
      <c r="AG1427" s="134"/>
      <c r="AH1427" s="134"/>
      <c r="AI1427" s="134"/>
      <c r="AJ1427" s="134"/>
      <c r="AK1427" s="134"/>
      <c r="AL1427" s="134"/>
      <c r="AM1427" s="134"/>
      <c r="AN1427" s="134"/>
      <c r="AO1427" s="134"/>
      <c r="AP1427" s="134"/>
      <c r="AQ1427" s="134"/>
      <c r="AR1427" s="134"/>
      <c r="AS1427" s="134"/>
      <c r="AT1427" s="134"/>
      <c r="AU1427" s="134"/>
      <c r="AV1427" s="134"/>
      <c r="AW1427" s="134"/>
      <c r="AX1427" s="134"/>
      <c r="AY1427" s="134"/>
      <c r="AZ1427" s="134"/>
      <c r="BA1427" s="134"/>
      <c r="BB1427" s="134"/>
      <c r="BC1427" s="134"/>
      <c r="BD1427" s="134"/>
      <c r="BE1427" s="134"/>
      <c r="BF1427" s="134"/>
      <c r="BG1427" s="134"/>
      <c r="BH1427" s="134"/>
      <c r="BI1427" s="134"/>
      <c r="BJ1427" s="134"/>
      <c r="BK1427" s="134"/>
      <c r="BL1427" s="134"/>
      <c r="BM1427" s="135"/>
      <c r="BN1427" s="136" t="n">
        <f aca="false">+MAX($D$3,DATOS_[[#This Row],[Fecha Inicio Sit. Contract.]])</f>
        <v>0</v>
      </c>
      <c r="BO1427" s="136" t="n">
        <f aca="false">+MIN($D$4,DATOS_[[#This Row],[Fecha Fin Sit. Contract.]])</f>
        <v>0</v>
      </c>
      <c r="BP1427" s="137" t="n">
        <f aca="false">+DATOS_[[#This Row],[% de jornada]]*IF(DATOS_[[#This Row],[% jornada reducida]]="",1,DATOS_[[#This Row],[% jornada reducida]])</f>
        <v>0</v>
      </c>
      <c r="BQ1427" s="137" t="n">
        <f aca="false">+(DATOS_[[#This Row],[F.fin.cal]]-DATOS_[[#This Row],[F.ini.cal]]+1)/($D$4-$D$3+1)</f>
        <v>1</v>
      </c>
      <c r="BR1427" s="137" t="str">
        <f aca="false">IF(OR(AND(DATOS_[[#This Row],[Fecha Fin Contrato]]&lt;$D$3,DATOS_[[#This Row],[Fecha Fin Contrato]]&lt;&gt;""),DATOS_[[#This Row],[Fecha de Contratación]]&gt;$D$4),"Fuera","Dentro")</f>
        <v>Dentro</v>
      </c>
      <c r="BS1427" s="137" t="str">
        <f aca="false" t="array" ref="BS1427:BS1427">IF(MAX(IF(DATOS_[id]=DATOS_[[#This Row],[id]],DATOS_[F.fin.cal]))=DATOS_[[#This Row],[F.fin.cal]],"Sí","NO")</f>
        <v>Sí</v>
      </c>
      <c r="BT1427" s="137" t="str">
        <f aca="false">IF(AND(DATOS_[[#This Row],[% normaliz]]&lt;&gt;1,DATOS_[[#This Row],[% anualiz]]=1),"Sí","NO")</f>
        <v>Sí</v>
      </c>
      <c r="BU1427" s="137" t="str">
        <f aca="false">IF(AND(DATOS_[[#This Row],[% normaliz]]=1,DATOS_[[#This Row],[% anualiz]]&lt;&gt;1),"Sí","NO")</f>
        <v>NO</v>
      </c>
      <c r="BV1427" s="137" t="str">
        <f aca="false">IF(AND(DATOS_[[#This Row],[% normaliz]]&lt;&gt;1,DATOS_[[#This Row],[% anualiz]]&lt;&gt;1),"Sí","NO")</f>
        <v>NO</v>
      </c>
      <c r="BW1427" s="137" t="str">
        <f aca="false">+IF(DATOS_[[#This Row],[% normaliz]]*DATOS_[[#This Row],[% anualiz]]=1,"NO","Sí")</f>
        <v>Sí</v>
      </c>
      <c r="BX1427" s="138" t="e">
        <f aca="false">(DATOS_[[#This Row],[S.BASE]]*(1/DATOS_[[#This Row],[% normaliz]])*(1/DATOS_[[#This Row],[% anualiz]]))*IF(DATOS_[[#This Row],[Check Equiparado]]="Sí",1,0)</f>
        <v>#DIV/0!</v>
      </c>
      <c r="BY1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7" s="138" t="e">
        <f aca="false">+DATOS_[[#This Row],[SALARIO BASE Eq]]+DATOS_[[#This Row],[Tot COMPL.SAL Eq]]</f>
        <v>#DIV/0!</v>
      </c>
      <c r="CA1427" s="138" t="e">
        <f aca="false" t="array" ref="CA1427:CA1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7" s="138" t="e">
        <f aca="false">+DATOS_[[#This Row],[TOTAL SALARIO Eq]]+DATOS_[[#This Row],[Tot Extrasalarial Eq]]</f>
        <v>#DIV/0!</v>
      </c>
      <c r="CC1427" s="139" t="n">
        <f aca="false">DATOS_[[#This Row],[S.BASE]]</f>
        <v>0</v>
      </c>
      <c r="CD1427" s="139" t="n">
        <f aca="false">+SUM(DATOS_[[#This Row],[Conc.Sal.01]:[Conc.Sal.30]])</f>
        <v>0</v>
      </c>
      <c r="CE1427" s="139" t="n">
        <f aca="false">+DATOS_[[#This Row],[SALARIO BASE Ef]]+DATOS_[[#This Row],[Tot COMPL.SAL Ef]]</f>
        <v>0</v>
      </c>
      <c r="CF1427" s="139" t="n">
        <f aca="false">+SUM(DATOS_[[#This Row],[C.Extra.01]:[C.Extra.05]])</f>
        <v>0</v>
      </c>
      <c r="CG1427" s="139" t="n">
        <f aca="false">+DATOS_[[#This Row],[TOTAL SALARIO Ef]]+DATOS_[[#This Row],[Tot Extrasalarial Ef]]</f>
        <v>0</v>
      </c>
      <c r="CH1427" s="140" t="n">
        <f aca="false">MIN(IF(DATOS_[[#This Row],[Fecha Fin Contrato]]="",$D$4,DATOS_[[#This Row],[Fecha Fin Contrato]]),$D$4)-MAX(DATOS_[[#This Row],[Fecha de Contratación]],$D$3)+1</f>
        <v>1</v>
      </c>
      <c r="CI1427" s="141" t="str">
        <f aca="false">IF(COUNTIFS(DATOS_[id],DATOS_[[#This Row],[id]])&gt;1,DATOS_[[#This Row],[id]],"")</f>
        <v/>
      </c>
      <c r="CJ1427" s="141" t="n">
        <f aca="false">(Inicio!$G$10-DATOS_[[#This Row],[Fecha Nacimiento]])/365.25</f>
        <v>0</v>
      </c>
      <c r="CK1427" s="141" t="n">
        <f aca="false">(Inicio!$G$10-DATOS_[[#This Row],[Fecha de Antigüedad]])/365.25</f>
        <v>0</v>
      </c>
      <c r="CL1427" s="141" t="e">
        <f aca="false">+VLOOKUP(DATOS_[[#This Row],[Clave de Contrato]],TblTiposContrato13[],3,0)</f>
        <v>#N/A</v>
      </c>
      <c r="CM1427" s="141" t="e">
        <f aca="false">+VLOOKUP(DATOS_[[#This Row],[Clave de Contrato]],TblTiposContrato13[],4,0)</f>
        <v>#N/A</v>
      </c>
      <c r="CN1427" s="141" t="str">
        <f aca="false">VLOOKUP(DATOS_[[#This Row],[Edad]],CONTRATOS!TblRngEdad,2,1)</f>
        <v>20  o menos</v>
      </c>
      <c r="CO1427" s="141" t="str">
        <f aca="false">VLOOKUP(DATOS_[[#This Row],[Antigüedad]],TblRngAntg14[],2,1)</f>
        <v>0 a 1 años</v>
      </c>
    </row>
    <row r="1428" customFormat="false" ht="13.8" hidden="false" customHeight="false" outlineLevel="0" collapsed="false">
      <c r="D1428" s="128"/>
      <c r="E1428" s="129"/>
      <c r="F1428" s="129"/>
      <c r="G1428" s="129"/>
      <c r="H1428" s="130"/>
      <c r="I1428" s="131"/>
      <c r="J1428" s="128"/>
      <c r="K1428" s="132"/>
      <c r="L1428" s="132"/>
      <c r="M1428" s="133"/>
      <c r="N1428" s="133"/>
      <c r="O1428" s="133"/>
      <c r="P1428" s="129"/>
      <c r="Z1428" s="74"/>
      <c r="AA1428" s="75"/>
      <c r="AB1428" s="75"/>
      <c r="AC1428" s="129"/>
      <c r="AD1428" s="134"/>
      <c r="AE1428" s="134"/>
      <c r="AF1428" s="134"/>
      <c r="AG1428" s="134"/>
      <c r="AH1428" s="134"/>
      <c r="AI1428" s="134"/>
      <c r="AJ1428" s="134"/>
      <c r="AK1428" s="134"/>
      <c r="AL1428" s="134"/>
      <c r="AM1428" s="134"/>
      <c r="AN1428" s="134"/>
      <c r="AO1428" s="134"/>
      <c r="AP1428" s="134"/>
      <c r="AQ1428" s="134"/>
      <c r="AR1428" s="134"/>
      <c r="AS1428" s="134"/>
      <c r="AT1428" s="134"/>
      <c r="AU1428" s="134"/>
      <c r="AV1428" s="134"/>
      <c r="AW1428" s="134"/>
      <c r="AX1428" s="134"/>
      <c r="AY1428" s="134"/>
      <c r="AZ1428" s="134"/>
      <c r="BA1428" s="134"/>
      <c r="BB1428" s="134"/>
      <c r="BC1428" s="134"/>
      <c r="BD1428" s="134"/>
      <c r="BE1428" s="134"/>
      <c r="BF1428" s="134"/>
      <c r="BG1428" s="134"/>
      <c r="BH1428" s="134"/>
      <c r="BI1428" s="134"/>
      <c r="BJ1428" s="134"/>
      <c r="BK1428" s="134"/>
      <c r="BL1428" s="134"/>
      <c r="BM1428" s="135"/>
      <c r="BN1428" s="136" t="n">
        <f aca="false">+MAX($D$3,DATOS_[[#This Row],[Fecha Inicio Sit. Contract.]])</f>
        <v>0</v>
      </c>
      <c r="BO1428" s="136" t="n">
        <f aca="false">+MIN($D$4,DATOS_[[#This Row],[Fecha Fin Sit. Contract.]])</f>
        <v>0</v>
      </c>
      <c r="BP1428" s="137" t="n">
        <f aca="false">+DATOS_[[#This Row],[% de jornada]]*IF(DATOS_[[#This Row],[% jornada reducida]]="",1,DATOS_[[#This Row],[% jornada reducida]])</f>
        <v>0</v>
      </c>
      <c r="BQ1428" s="137" t="n">
        <f aca="false">+(DATOS_[[#This Row],[F.fin.cal]]-DATOS_[[#This Row],[F.ini.cal]]+1)/($D$4-$D$3+1)</f>
        <v>1</v>
      </c>
      <c r="BR1428" s="137" t="str">
        <f aca="false">IF(OR(AND(DATOS_[[#This Row],[Fecha Fin Contrato]]&lt;$D$3,DATOS_[[#This Row],[Fecha Fin Contrato]]&lt;&gt;""),DATOS_[[#This Row],[Fecha de Contratación]]&gt;$D$4),"Fuera","Dentro")</f>
        <v>Dentro</v>
      </c>
      <c r="BS1428" s="137" t="str">
        <f aca="false" t="array" ref="BS1428:BS1428">IF(MAX(IF(DATOS_[id]=DATOS_[[#This Row],[id]],DATOS_[F.fin.cal]))=DATOS_[[#This Row],[F.fin.cal]],"Sí","NO")</f>
        <v>Sí</v>
      </c>
      <c r="BT1428" s="137" t="str">
        <f aca="false">IF(AND(DATOS_[[#This Row],[% normaliz]]&lt;&gt;1,DATOS_[[#This Row],[% anualiz]]=1),"Sí","NO")</f>
        <v>Sí</v>
      </c>
      <c r="BU1428" s="137" t="str">
        <f aca="false">IF(AND(DATOS_[[#This Row],[% normaliz]]=1,DATOS_[[#This Row],[% anualiz]]&lt;&gt;1),"Sí","NO")</f>
        <v>NO</v>
      </c>
      <c r="BV1428" s="137" t="str">
        <f aca="false">IF(AND(DATOS_[[#This Row],[% normaliz]]&lt;&gt;1,DATOS_[[#This Row],[% anualiz]]&lt;&gt;1),"Sí","NO")</f>
        <v>NO</v>
      </c>
      <c r="BW1428" s="137" t="str">
        <f aca="false">+IF(DATOS_[[#This Row],[% normaliz]]*DATOS_[[#This Row],[% anualiz]]=1,"NO","Sí")</f>
        <v>Sí</v>
      </c>
      <c r="BX1428" s="138" t="e">
        <f aca="false">(DATOS_[[#This Row],[S.BASE]]*(1/DATOS_[[#This Row],[% normaliz]])*(1/DATOS_[[#This Row],[% anualiz]]))*IF(DATOS_[[#This Row],[Check Equiparado]]="Sí",1,0)</f>
        <v>#DIV/0!</v>
      </c>
      <c r="BY1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8" s="138" t="e">
        <f aca="false">+DATOS_[[#This Row],[SALARIO BASE Eq]]+DATOS_[[#This Row],[Tot COMPL.SAL Eq]]</f>
        <v>#DIV/0!</v>
      </c>
      <c r="CA1428" s="138" t="e">
        <f aca="false" t="array" ref="CA1428:CA1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8" s="138" t="e">
        <f aca="false">+DATOS_[[#This Row],[TOTAL SALARIO Eq]]+DATOS_[[#This Row],[Tot Extrasalarial Eq]]</f>
        <v>#DIV/0!</v>
      </c>
      <c r="CC1428" s="139" t="n">
        <f aca="false">DATOS_[[#This Row],[S.BASE]]</f>
        <v>0</v>
      </c>
      <c r="CD1428" s="139" t="n">
        <f aca="false">+SUM(DATOS_[[#This Row],[Conc.Sal.01]:[Conc.Sal.30]])</f>
        <v>0</v>
      </c>
      <c r="CE1428" s="139" t="n">
        <f aca="false">+DATOS_[[#This Row],[SALARIO BASE Ef]]+DATOS_[[#This Row],[Tot COMPL.SAL Ef]]</f>
        <v>0</v>
      </c>
      <c r="CF1428" s="139" t="n">
        <f aca="false">+SUM(DATOS_[[#This Row],[C.Extra.01]:[C.Extra.05]])</f>
        <v>0</v>
      </c>
      <c r="CG1428" s="139" t="n">
        <f aca="false">+DATOS_[[#This Row],[TOTAL SALARIO Ef]]+DATOS_[[#This Row],[Tot Extrasalarial Ef]]</f>
        <v>0</v>
      </c>
      <c r="CH1428" s="140" t="n">
        <f aca="false">MIN(IF(DATOS_[[#This Row],[Fecha Fin Contrato]]="",$D$4,DATOS_[[#This Row],[Fecha Fin Contrato]]),$D$4)-MAX(DATOS_[[#This Row],[Fecha de Contratación]],$D$3)+1</f>
        <v>1</v>
      </c>
      <c r="CI1428" s="141" t="str">
        <f aca="false">IF(COUNTIFS(DATOS_[id],DATOS_[[#This Row],[id]])&gt;1,DATOS_[[#This Row],[id]],"")</f>
        <v/>
      </c>
      <c r="CJ1428" s="141" t="n">
        <f aca="false">(Inicio!$G$10-DATOS_[[#This Row],[Fecha Nacimiento]])/365.25</f>
        <v>0</v>
      </c>
      <c r="CK1428" s="141" t="n">
        <f aca="false">(Inicio!$G$10-DATOS_[[#This Row],[Fecha de Antigüedad]])/365.25</f>
        <v>0</v>
      </c>
      <c r="CL1428" s="141" t="e">
        <f aca="false">+VLOOKUP(DATOS_[[#This Row],[Clave de Contrato]],TblTiposContrato13[],3,0)</f>
        <v>#N/A</v>
      </c>
      <c r="CM1428" s="141" t="e">
        <f aca="false">+VLOOKUP(DATOS_[[#This Row],[Clave de Contrato]],TblTiposContrato13[],4,0)</f>
        <v>#N/A</v>
      </c>
      <c r="CN1428" s="141" t="str">
        <f aca="false">VLOOKUP(DATOS_[[#This Row],[Edad]],CONTRATOS!TblRngEdad,2,1)</f>
        <v>20  o menos</v>
      </c>
      <c r="CO1428" s="141" t="str">
        <f aca="false">VLOOKUP(DATOS_[[#This Row],[Antigüedad]],TblRngAntg14[],2,1)</f>
        <v>0 a 1 años</v>
      </c>
    </row>
    <row r="1429" customFormat="false" ht="13.8" hidden="false" customHeight="false" outlineLevel="0" collapsed="false">
      <c r="D1429" s="128"/>
      <c r="E1429" s="129"/>
      <c r="F1429" s="129"/>
      <c r="G1429" s="129"/>
      <c r="H1429" s="130"/>
      <c r="I1429" s="131"/>
      <c r="J1429" s="128"/>
      <c r="K1429" s="132"/>
      <c r="L1429" s="132"/>
      <c r="M1429" s="133"/>
      <c r="N1429" s="133"/>
      <c r="O1429" s="133"/>
      <c r="P1429" s="129"/>
      <c r="Z1429" s="74"/>
      <c r="AA1429" s="75"/>
      <c r="AB1429" s="75"/>
      <c r="AC1429" s="129"/>
      <c r="AD1429" s="134"/>
      <c r="AE1429" s="134"/>
      <c r="AF1429" s="134"/>
      <c r="AG1429" s="134"/>
      <c r="AH1429" s="134"/>
      <c r="AI1429" s="134"/>
      <c r="AJ1429" s="134"/>
      <c r="AK1429" s="134"/>
      <c r="AL1429" s="134"/>
      <c r="AM1429" s="134"/>
      <c r="AN1429" s="134"/>
      <c r="AO1429" s="134"/>
      <c r="AP1429" s="134"/>
      <c r="AQ1429" s="134"/>
      <c r="AR1429" s="134"/>
      <c r="AS1429" s="134"/>
      <c r="AT1429" s="134"/>
      <c r="AU1429" s="134"/>
      <c r="AV1429" s="134"/>
      <c r="AW1429" s="134"/>
      <c r="AX1429" s="134"/>
      <c r="AY1429" s="134"/>
      <c r="AZ1429" s="134"/>
      <c r="BA1429" s="134"/>
      <c r="BB1429" s="134"/>
      <c r="BC1429" s="134"/>
      <c r="BD1429" s="134"/>
      <c r="BE1429" s="134"/>
      <c r="BF1429" s="134"/>
      <c r="BG1429" s="134"/>
      <c r="BH1429" s="134"/>
      <c r="BI1429" s="134"/>
      <c r="BJ1429" s="134"/>
      <c r="BK1429" s="134"/>
      <c r="BL1429" s="134"/>
      <c r="BM1429" s="135"/>
      <c r="BN1429" s="136" t="n">
        <f aca="false">+MAX($D$3,DATOS_[[#This Row],[Fecha Inicio Sit. Contract.]])</f>
        <v>0</v>
      </c>
      <c r="BO1429" s="136" t="n">
        <f aca="false">+MIN($D$4,DATOS_[[#This Row],[Fecha Fin Sit. Contract.]])</f>
        <v>0</v>
      </c>
      <c r="BP1429" s="137" t="n">
        <f aca="false">+DATOS_[[#This Row],[% de jornada]]*IF(DATOS_[[#This Row],[% jornada reducida]]="",1,DATOS_[[#This Row],[% jornada reducida]])</f>
        <v>0</v>
      </c>
      <c r="BQ1429" s="137" t="n">
        <f aca="false">+(DATOS_[[#This Row],[F.fin.cal]]-DATOS_[[#This Row],[F.ini.cal]]+1)/($D$4-$D$3+1)</f>
        <v>1</v>
      </c>
      <c r="BR1429" s="137" t="str">
        <f aca="false">IF(OR(AND(DATOS_[[#This Row],[Fecha Fin Contrato]]&lt;$D$3,DATOS_[[#This Row],[Fecha Fin Contrato]]&lt;&gt;""),DATOS_[[#This Row],[Fecha de Contratación]]&gt;$D$4),"Fuera","Dentro")</f>
        <v>Dentro</v>
      </c>
      <c r="BS1429" s="137" t="str">
        <f aca="false" t="array" ref="BS1429:BS1429">IF(MAX(IF(DATOS_[id]=DATOS_[[#This Row],[id]],DATOS_[F.fin.cal]))=DATOS_[[#This Row],[F.fin.cal]],"Sí","NO")</f>
        <v>Sí</v>
      </c>
      <c r="BT1429" s="137" t="str">
        <f aca="false">IF(AND(DATOS_[[#This Row],[% normaliz]]&lt;&gt;1,DATOS_[[#This Row],[% anualiz]]=1),"Sí","NO")</f>
        <v>Sí</v>
      </c>
      <c r="BU1429" s="137" t="str">
        <f aca="false">IF(AND(DATOS_[[#This Row],[% normaliz]]=1,DATOS_[[#This Row],[% anualiz]]&lt;&gt;1),"Sí","NO")</f>
        <v>NO</v>
      </c>
      <c r="BV1429" s="137" t="str">
        <f aca="false">IF(AND(DATOS_[[#This Row],[% normaliz]]&lt;&gt;1,DATOS_[[#This Row],[% anualiz]]&lt;&gt;1),"Sí","NO")</f>
        <v>NO</v>
      </c>
      <c r="BW1429" s="137" t="str">
        <f aca="false">+IF(DATOS_[[#This Row],[% normaliz]]*DATOS_[[#This Row],[% anualiz]]=1,"NO","Sí")</f>
        <v>Sí</v>
      </c>
      <c r="BX1429" s="138" t="e">
        <f aca="false">(DATOS_[[#This Row],[S.BASE]]*(1/DATOS_[[#This Row],[% normaliz]])*(1/DATOS_[[#This Row],[% anualiz]]))*IF(DATOS_[[#This Row],[Check Equiparado]]="Sí",1,0)</f>
        <v>#DIV/0!</v>
      </c>
      <c r="BY1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9" s="138" t="e">
        <f aca="false">+DATOS_[[#This Row],[SALARIO BASE Eq]]+DATOS_[[#This Row],[Tot COMPL.SAL Eq]]</f>
        <v>#DIV/0!</v>
      </c>
      <c r="CA1429" s="138" t="e">
        <f aca="false" t="array" ref="CA1429:CA1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9" s="138" t="e">
        <f aca="false">+DATOS_[[#This Row],[TOTAL SALARIO Eq]]+DATOS_[[#This Row],[Tot Extrasalarial Eq]]</f>
        <v>#DIV/0!</v>
      </c>
      <c r="CC1429" s="139" t="n">
        <f aca="false">DATOS_[[#This Row],[S.BASE]]</f>
        <v>0</v>
      </c>
      <c r="CD1429" s="139" t="n">
        <f aca="false">+SUM(DATOS_[[#This Row],[Conc.Sal.01]:[Conc.Sal.30]])</f>
        <v>0</v>
      </c>
      <c r="CE1429" s="139" t="n">
        <f aca="false">+DATOS_[[#This Row],[SALARIO BASE Ef]]+DATOS_[[#This Row],[Tot COMPL.SAL Ef]]</f>
        <v>0</v>
      </c>
      <c r="CF1429" s="139" t="n">
        <f aca="false">+SUM(DATOS_[[#This Row],[C.Extra.01]:[C.Extra.05]])</f>
        <v>0</v>
      </c>
      <c r="CG1429" s="139" t="n">
        <f aca="false">+DATOS_[[#This Row],[TOTAL SALARIO Ef]]+DATOS_[[#This Row],[Tot Extrasalarial Ef]]</f>
        <v>0</v>
      </c>
      <c r="CH1429" s="140" t="n">
        <f aca="false">MIN(IF(DATOS_[[#This Row],[Fecha Fin Contrato]]="",$D$4,DATOS_[[#This Row],[Fecha Fin Contrato]]),$D$4)-MAX(DATOS_[[#This Row],[Fecha de Contratación]],$D$3)+1</f>
        <v>1</v>
      </c>
      <c r="CI1429" s="141" t="str">
        <f aca="false">IF(COUNTIFS(DATOS_[id],DATOS_[[#This Row],[id]])&gt;1,DATOS_[[#This Row],[id]],"")</f>
        <v/>
      </c>
      <c r="CJ1429" s="141" t="n">
        <f aca="false">(Inicio!$G$10-DATOS_[[#This Row],[Fecha Nacimiento]])/365.25</f>
        <v>0</v>
      </c>
      <c r="CK1429" s="141" t="n">
        <f aca="false">(Inicio!$G$10-DATOS_[[#This Row],[Fecha de Antigüedad]])/365.25</f>
        <v>0</v>
      </c>
      <c r="CL1429" s="141" t="e">
        <f aca="false">+VLOOKUP(DATOS_[[#This Row],[Clave de Contrato]],TblTiposContrato13[],3,0)</f>
        <v>#N/A</v>
      </c>
      <c r="CM1429" s="141" t="e">
        <f aca="false">+VLOOKUP(DATOS_[[#This Row],[Clave de Contrato]],TblTiposContrato13[],4,0)</f>
        <v>#N/A</v>
      </c>
      <c r="CN1429" s="141" t="str">
        <f aca="false">VLOOKUP(DATOS_[[#This Row],[Edad]],CONTRATOS!TblRngEdad,2,1)</f>
        <v>20  o menos</v>
      </c>
      <c r="CO1429" s="141" t="str">
        <f aca="false">VLOOKUP(DATOS_[[#This Row],[Antigüedad]],TblRngAntg14[],2,1)</f>
        <v>0 a 1 años</v>
      </c>
    </row>
    <row r="1430" customFormat="false" ht="13.8" hidden="false" customHeight="false" outlineLevel="0" collapsed="false">
      <c r="D1430" s="128"/>
      <c r="E1430" s="129"/>
      <c r="F1430" s="129"/>
      <c r="G1430" s="129"/>
      <c r="H1430" s="130"/>
      <c r="I1430" s="131"/>
      <c r="J1430" s="128"/>
      <c r="K1430" s="132"/>
      <c r="L1430" s="132"/>
      <c r="M1430" s="133"/>
      <c r="N1430" s="133"/>
      <c r="O1430" s="133"/>
      <c r="P1430" s="129"/>
      <c r="Z1430" s="74"/>
      <c r="AA1430" s="75"/>
      <c r="AB1430" s="75"/>
      <c r="AC1430" s="129"/>
      <c r="AD1430" s="134"/>
      <c r="AE1430" s="134"/>
      <c r="AF1430" s="134"/>
      <c r="AG1430" s="134"/>
      <c r="AH1430" s="134"/>
      <c r="AI1430" s="134"/>
      <c r="AJ1430" s="134"/>
      <c r="AK1430" s="134"/>
      <c r="AL1430" s="134"/>
      <c r="AM1430" s="134"/>
      <c r="AN1430" s="134"/>
      <c r="AO1430" s="134"/>
      <c r="AP1430" s="134"/>
      <c r="AQ1430" s="134"/>
      <c r="AR1430" s="134"/>
      <c r="AS1430" s="134"/>
      <c r="AT1430" s="134"/>
      <c r="AU1430" s="134"/>
      <c r="AV1430" s="134"/>
      <c r="AW1430" s="134"/>
      <c r="AX1430" s="134"/>
      <c r="AY1430" s="134"/>
      <c r="AZ1430" s="134"/>
      <c r="BA1430" s="134"/>
      <c r="BB1430" s="134"/>
      <c r="BC1430" s="134"/>
      <c r="BD1430" s="134"/>
      <c r="BE1430" s="134"/>
      <c r="BF1430" s="134"/>
      <c r="BG1430" s="134"/>
      <c r="BH1430" s="134"/>
      <c r="BI1430" s="134"/>
      <c r="BJ1430" s="134"/>
      <c r="BK1430" s="134"/>
      <c r="BL1430" s="134"/>
      <c r="BM1430" s="135"/>
      <c r="BN1430" s="136" t="n">
        <f aca="false">+MAX($D$3,DATOS_[[#This Row],[Fecha Inicio Sit. Contract.]])</f>
        <v>0</v>
      </c>
      <c r="BO1430" s="136" t="n">
        <f aca="false">+MIN($D$4,DATOS_[[#This Row],[Fecha Fin Sit. Contract.]])</f>
        <v>0</v>
      </c>
      <c r="BP1430" s="137" t="n">
        <f aca="false">+DATOS_[[#This Row],[% de jornada]]*IF(DATOS_[[#This Row],[% jornada reducida]]="",1,DATOS_[[#This Row],[% jornada reducida]])</f>
        <v>0</v>
      </c>
      <c r="BQ1430" s="137" t="n">
        <f aca="false">+(DATOS_[[#This Row],[F.fin.cal]]-DATOS_[[#This Row],[F.ini.cal]]+1)/($D$4-$D$3+1)</f>
        <v>1</v>
      </c>
      <c r="BR1430" s="137" t="str">
        <f aca="false">IF(OR(AND(DATOS_[[#This Row],[Fecha Fin Contrato]]&lt;$D$3,DATOS_[[#This Row],[Fecha Fin Contrato]]&lt;&gt;""),DATOS_[[#This Row],[Fecha de Contratación]]&gt;$D$4),"Fuera","Dentro")</f>
        <v>Dentro</v>
      </c>
      <c r="BS1430" s="137" t="str">
        <f aca="false" t="array" ref="BS1430:BS1430">IF(MAX(IF(DATOS_[id]=DATOS_[[#This Row],[id]],DATOS_[F.fin.cal]))=DATOS_[[#This Row],[F.fin.cal]],"Sí","NO")</f>
        <v>Sí</v>
      </c>
      <c r="BT1430" s="137" t="str">
        <f aca="false">IF(AND(DATOS_[[#This Row],[% normaliz]]&lt;&gt;1,DATOS_[[#This Row],[% anualiz]]=1),"Sí","NO")</f>
        <v>Sí</v>
      </c>
      <c r="BU1430" s="137" t="str">
        <f aca="false">IF(AND(DATOS_[[#This Row],[% normaliz]]=1,DATOS_[[#This Row],[% anualiz]]&lt;&gt;1),"Sí","NO")</f>
        <v>NO</v>
      </c>
      <c r="BV1430" s="137" t="str">
        <f aca="false">IF(AND(DATOS_[[#This Row],[% normaliz]]&lt;&gt;1,DATOS_[[#This Row],[% anualiz]]&lt;&gt;1),"Sí","NO")</f>
        <v>NO</v>
      </c>
      <c r="BW1430" s="137" t="str">
        <f aca="false">+IF(DATOS_[[#This Row],[% normaliz]]*DATOS_[[#This Row],[% anualiz]]=1,"NO","Sí")</f>
        <v>Sí</v>
      </c>
      <c r="BX1430" s="138" t="e">
        <f aca="false">(DATOS_[[#This Row],[S.BASE]]*(1/DATOS_[[#This Row],[% normaliz]])*(1/DATOS_[[#This Row],[% anualiz]]))*IF(DATOS_[[#This Row],[Check Equiparado]]="Sí",1,0)</f>
        <v>#DIV/0!</v>
      </c>
      <c r="BY1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0" s="138" t="e">
        <f aca="false">+DATOS_[[#This Row],[SALARIO BASE Eq]]+DATOS_[[#This Row],[Tot COMPL.SAL Eq]]</f>
        <v>#DIV/0!</v>
      </c>
      <c r="CA1430" s="138" t="e">
        <f aca="false" t="array" ref="CA1430:CA1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0" s="138" t="e">
        <f aca="false">+DATOS_[[#This Row],[TOTAL SALARIO Eq]]+DATOS_[[#This Row],[Tot Extrasalarial Eq]]</f>
        <v>#DIV/0!</v>
      </c>
      <c r="CC1430" s="139" t="n">
        <f aca="false">DATOS_[[#This Row],[S.BASE]]</f>
        <v>0</v>
      </c>
      <c r="CD1430" s="139" t="n">
        <f aca="false">+SUM(DATOS_[[#This Row],[Conc.Sal.01]:[Conc.Sal.30]])</f>
        <v>0</v>
      </c>
      <c r="CE1430" s="139" t="n">
        <f aca="false">+DATOS_[[#This Row],[SALARIO BASE Ef]]+DATOS_[[#This Row],[Tot COMPL.SAL Ef]]</f>
        <v>0</v>
      </c>
      <c r="CF1430" s="139" t="n">
        <f aca="false">+SUM(DATOS_[[#This Row],[C.Extra.01]:[C.Extra.05]])</f>
        <v>0</v>
      </c>
      <c r="CG1430" s="139" t="n">
        <f aca="false">+DATOS_[[#This Row],[TOTAL SALARIO Ef]]+DATOS_[[#This Row],[Tot Extrasalarial Ef]]</f>
        <v>0</v>
      </c>
      <c r="CH1430" s="140" t="n">
        <f aca="false">MIN(IF(DATOS_[[#This Row],[Fecha Fin Contrato]]="",$D$4,DATOS_[[#This Row],[Fecha Fin Contrato]]),$D$4)-MAX(DATOS_[[#This Row],[Fecha de Contratación]],$D$3)+1</f>
        <v>1</v>
      </c>
      <c r="CI1430" s="141" t="str">
        <f aca="false">IF(COUNTIFS(DATOS_[id],DATOS_[[#This Row],[id]])&gt;1,DATOS_[[#This Row],[id]],"")</f>
        <v/>
      </c>
      <c r="CJ1430" s="141" t="n">
        <f aca="false">(Inicio!$G$10-DATOS_[[#This Row],[Fecha Nacimiento]])/365.25</f>
        <v>0</v>
      </c>
      <c r="CK1430" s="141" t="n">
        <f aca="false">(Inicio!$G$10-DATOS_[[#This Row],[Fecha de Antigüedad]])/365.25</f>
        <v>0</v>
      </c>
      <c r="CL1430" s="141" t="e">
        <f aca="false">+VLOOKUP(DATOS_[[#This Row],[Clave de Contrato]],TblTiposContrato13[],3,0)</f>
        <v>#N/A</v>
      </c>
      <c r="CM1430" s="141" t="e">
        <f aca="false">+VLOOKUP(DATOS_[[#This Row],[Clave de Contrato]],TblTiposContrato13[],4,0)</f>
        <v>#N/A</v>
      </c>
      <c r="CN1430" s="141" t="str">
        <f aca="false">VLOOKUP(DATOS_[[#This Row],[Edad]],CONTRATOS!TblRngEdad,2,1)</f>
        <v>20  o menos</v>
      </c>
      <c r="CO1430" s="141" t="str">
        <f aca="false">VLOOKUP(DATOS_[[#This Row],[Antigüedad]],TblRngAntg14[],2,1)</f>
        <v>0 a 1 años</v>
      </c>
    </row>
    <row r="1431" customFormat="false" ht="13.8" hidden="false" customHeight="false" outlineLevel="0" collapsed="false">
      <c r="D1431" s="128"/>
      <c r="E1431" s="129"/>
      <c r="F1431" s="129"/>
      <c r="G1431" s="129"/>
      <c r="H1431" s="130"/>
      <c r="I1431" s="131"/>
      <c r="J1431" s="128"/>
      <c r="K1431" s="132"/>
      <c r="L1431" s="132"/>
      <c r="M1431" s="133"/>
      <c r="N1431" s="133"/>
      <c r="O1431" s="133"/>
      <c r="P1431" s="129"/>
      <c r="Z1431" s="74"/>
      <c r="AA1431" s="75"/>
      <c r="AB1431" s="75"/>
      <c r="AC1431" s="129"/>
      <c r="AD1431" s="134"/>
      <c r="AE1431" s="134"/>
      <c r="AF1431" s="134"/>
      <c r="AG1431" s="134"/>
      <c r="AH1431" s="134"/>
      <c r="AI1431" s="134"/>
      <c r="AJ1431" s="134"/>
      <c r="AK1431" s="134"/>
      <c r="AL1431" s="134"/>
      <c r="AM1431" s="134"/>
      <c r="AN1431" s="134"/>
      <c r="AO1431" s="134"/>
      <c r="AP1431" s="134"/>
      <c r="AQ1431" s="134"/>
      <c r="AR1431" s="134"/>
      <c r="AS1431" s="134"/>
      <c r="AT1431" s="134"/>
      <c r="AU1431" s="134"/>
      <c r="AV1431" s="134"/>
      <c r="AW1431" s="134"/>
      <c r="AX1431" s="134"/>
      <c r="AY1431" s="134"/>
      <c r="AZ1431" s="134"/>
      <c r="BA1431" s="134"/>
      <c r="BB1431" s="134"/>
      <c r="BC1431" s="134"/>
      <c r="BD1431" s="134"/>
      <c r="BE1431" s="134"/>
      <c r="BF1431" s="134"/>
      <c r="BG1431" s="134"/>
      <c r="BH1431" s="134"/>
      <c r="BI1431" s="134"/>
      <c r="BJ1431" s="134"/>
      <c r="BK1431" s="134"/>
      <c r="BL1431" s="134"/>
      <c r="BM1431" s="135"/>
      <c r="BN1431" s="136" t="n">
        <f aca="false">+MAX($D$3,DATOS_[[#This Row],[Fecha Inicio Sit. Contract.]])</f>
        <v>0</v>
      </c>
      <c r="BO1431" s="136" t="n">
        <f aca="false">+MIN($D$4,DATOS_[[#This Row],[Fecha Fin Sit. Contract.]])</f>
        <v>0</v>
      </c>
      <c r="BP1431" s="137" t="n">
        <f aca="false">+DATOS_[[#This Row],[% de jornada]]*IF(DATOS_[[#This Row],[% jornada reducida]]="",1,DATOS_[[#This Row],[% jornada reducida]])</f>
        <v>0</v>
      </c>
      <c r="BQ1431" s="137" t="n">
        <f aca="false">+(DATOS_[[#This Row],[F.fin.cal]]-DATOS_[[#This Row],[F.ini.cal]]+1)/($D$4-$D$3+1)</f>
        <v>1</v>
      </c>
      <c r="BR1431" s="137" t="str">
        <f aca="false">IF(OR(AND(DATOS_[[#This Row],[Fecha Fin Contrato]]&lt;$D$3,DATOS_[[#This Row],[Fecha Fin Contrato]]&lt;&gt;""),DATOS_[[#This Row],[Fecha de Contratación]]&gt;$D$4),"Fuera","Dentro")</f>
        <v>Dentro</v>
      </c>
      <c r="BS1431" s="137" t="str">
        <f aca="false" t="array" ref="BS1431:BS1431">IF(MAX(IF(DATOS_[id]=DATOS_[[#This Row],[id]],DATOS_[F.fin.cal]))=DATOS_[[#This Row],[F.fin.cal]],"Sí","NO")</f>
        <v>Sí</v>
      </c>
      <c r="BT1431" s="137" t="str">
        <f aca="false">IF(AND(DATOS_[[#This Row],[% normaliz]]&lt;&gt;1,DATOS_[[#This Row],[% anualiz]]=1),"Sí","NO")</f>
        <v>Sí</v>
      </c>
      <c r="BU1431" s="137" t="str">
        <f aca="false">IF(AND(DATOS_[[#This Row],[% normaliz]]=1,DATOS_[[#This Row],[% anualiz]]&lt;&gt;1),"Sí","NO")</f>
        <v>NO</v>
      </c>
      <c r="BV1431" s="137" t="str">
        <f aca="false">IF(AND(DATOS_[[#This Row],[% normaliz]]&lt;&gt;1,DATOS_[[#This Row],[% anualiz]]&lt;&gt;1),"Sí","NO")</f>
        <v>NO</v>
      </c>
      <c r="BW1431" s="137" t="str">
        <f aca="false">+IF(DATOS_[[#This Row],[% normaliz]]*DATOS_[[#This Row],[% anualiz]]=1,"NO","Sí")</f>
        <v>Sí</v>
      </c>
      <c r="BX1431" s="138" t="e">
        <f aca="false">(DATOS_[[#This Row],[S.BASE]]*(1/DATOS_[[#This Row],[% normaliz]])*(1/DATOS_[[#This Row],[% anualiz]]))*IF(DATOS_[[#This Row],[Check Equiparado]]="Sí",1,0)</f>
        <v>#DIV/0!</v>
      </c>
      <c r="BY1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1" s="138" t="e">
        <f aca="false">+DATOS_[[#This Row],[SALARIO BASE Eq]]+DATOS_[[#This Row],[Tot COMPL.SAL Eq]]</f>
        <v>#DIV/0!</v>
      </c>
      <c r="CA1431" s="138" t="e">
        <f aca="false" t="array" ref="CA1431:CA1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1" s="138" t="e">
        <f aca="false">+DATOS_[[#This Row],[TOTAL SALARIO Eq]]+DATOS_[[#This Row],[Tot Extrasalarial Eq]]</f>
        <v>#DIV/0!</v>
      </c>
      <c r="CC1431" s="139" t="n">
        <f aca="false">DATOS_[[#This Row],[S.BASE]]</f>
        <v>0</v>
      </c>
      <c r="CD1431" s="139" t="n">
        <f aca="false">+SUM(DATOS_[[#This Row],[Conc.Sal.01]:[Conc.Sal.30]])</f>
        <v>0</v>
      </c>
      <c r="CE1431" s="139" t="n">
        <f aca="false">+DATOS_[[#This Row],[SALARIO BASE Ef]]+DATOS_[[#This Row],[Tot COMPL.SAL Ef]]</f>
        <v>0</v>
      </c>
      <c r="CF1431" s="139" t="n">
        <f aca="false">+SUM(DATOS_[[#This Row],[C.Extra.01]:[C.Extra.05]])</f>
        <v>0</v>
      </c>
      <c r="CG1431" s="139" t="n">
        <f aca="false">+DATOS_[[#This Row],[TOTAL SALARIO Ef]]+DATOS_[[#This Row],[Tot Extrasalarial Ef]]</f>
        <v>0</v>
      </c>
      <c r="CH1431" s="140" t="n">
        <f aca="false">MIN(IF(DATOS_[[#This Row],[Fecha Fin Contrato]]="",$D$4,DATOS_[[#This Row],[Fecha Fin Contrato]]),$D$4)-MAX(DATOS_[[#This Row],[Fecha de Contratación]],$D$3)+1</f>
        <v>1</v>
      </c>
      <c r="CI1431" s="141" t="str">
        <f aca="false">IF(COUNTIFS(DATOS_[id],DATOS_[[#This Row],[id]])&gt;1,DATOS_[[#This Row],[id]],"")</f>
        <v/>
      </c>
      <c r="CJ1431" s="141" t="n">
        <f aca="false">(Inicio!$G$10-DATOS_[[#This Row],[Fecha Nacimiento]])/365.25</f>
        <v>0</v>
      </c>
      <c r="CK1431" s="141" t="n">
        <f aca="false">(Inicio!$G$10-DATOS_[[#This Row],[Fecha de Antigüedad]])/365.25</f>
        <v>0</v>
      </c>
      <c r="CL1431" s="141" t="e">
        <f aca="false">+VLOOKUP(DATOS_[[#This Row],[Clave de Contrato]],TblTiposContrato13[],3,0)</f>
        <v>#N/A</v>
      </c>
      <c r="CM1431" s="141" t="e">
        <f aca="false">+VLOOKUP(DATOS_[[#This Row],[Clave de Contrato]],TblTiposContrato13[],4,0)</f>
        <v>#N/A</v>
      </c>
      <c r="CN1431" s="141" t="str">
        <f aca="false">VLOOKUP(DATOS_[[#This Row],[Edad]],CONTRATOS!TblRngEdad,2,1)</f>
        <v>20  o menos</v>
      </c>
      <c r="CO1431" s="141" t="str">
        <f aca="false">VLOOKUP(DATOS_[[#This Row],[Antigüedad]],TblRngAntg14[],2,1)</f>
        <v>0 a 1 años</v>
      </c>
    </row>
    <row r="1432" customFormat="false" ht="13.8" hidden="false" customHeight="false" outlineLevel="0" collapsed="false">
      <c r="D1432" s="128"/>
      <c r="E1432" s="129"/>
      <c r="F1432" s="129"/>
      <c r="G1432" s="129"/>
      <c r="H1432" s="130"/>
      <c r="I1432" s="131"/>
      <c r="J1432" s="128"/>
      <c r="K1432" s="132"/>
      <c r="L1432" s="132"/>
      <c r="M1432" s="133"/>
      <c r="N1432" s="133"/>
      <c r="O1432" s="133"/>
      <c r="P1432" s="129"/>
      <c r="Z1432" s="74"/>
      <c r="AA1432" s="75"/>
      <c r="AB1432" s="75"/>
      <c r="AC1432" s="129"/>
      <c r="AD1432" s="134"/>
      <c r="AE1432" s="134"/>
      <c r="AF1432" s="134"/>
      <c r="AG1432" s="134"/>
      <c r="AH1432" s="134"/>
      <c r="AI1432" s="134"/>
      <c r="AJ1432" s="134"/>
      <c r="AK1432" s="134"/>
      <c r="AL1432" s="134"/>
      <c r="AM1432" s="134"/>
      <c r="AN1432" s="134"/>
      <c r="AO1432" s="134"/>
      <c r="AP1432" s="134"/>
      <c r="AQ1432" s="134"/>
      <c r="AR1432" s="134"/>
      <c r="AS1432" s="134"/>
      <c r="AT1432" s="134"/>
      <c r="AU1432" s="134"/>
      <c r="AV1432" s="134"/>
      <c r="AW1432" s="134"/>
      <c r="AX1432" s="134"/>
      <c r="AY1432" s="134"/>
      <c r="AZ1432" s="134"/>
      <c r="BA1432" s="134"/>
      <c r="BB1432" s="134"/>
      <c r="BC1432" s="134"/>
      <c r="BD1432" s="134"/>
      <c r="BE1432" s="134"/>
      <c r="BF1432" s="134"/>
      <c r="BG1432" s="134"/>
      <c r="BH1432" s="134"/>
      <c r="BI1432" s="134"/>
      <c r="BJ1432" s="134"/>
      <c r="BK1432" s="134"/>
      <c r="BL1432" s="134"/>
      <c r="BM1432" s="135"/>
      <c r="BN1432" s="136" t="n">
        <f aca="false">+MAX($D$3,DATOS_[[#This Row],[Fecha Inicio Sit. Contract.]])</f>
        <v>0</v>
      </c>
      <c r="BO1432" s="136" t="n">
        <f aca="false">+MIN($D$4,DATOS_[[#This Row],[Fecha Fin Sit. Contract.]])</f>
        <v>0</v>
      </c>
      <c r="BP1432" s="137" t="n">
        <f aca="false">+DATOS_[[#This Row],[% de jornada]]*IF(DATOS_[[#This Row],[% jornada reducida]]="",1,DATOS_[[#This Row],[% jornada reducida]])</f>
        <v>0</v>
      </c>
      <c r="BQ1432" s="137" t="n">
        <f aca="false">+(DATOS_[[#This Row],[F.fin.cal]]-DATOS_[[#This Row],[F.ini.cal]]+1)/($D$4-$D$3+1)</f>
        <v>1</v>
      </c>
      <c r="BR1432" s="137" t="str">
        <f aca="false">IF(OR(AND(DATOS_[[#This Row],[Fecha Fin Contrato]]&lt;$D$3,DATOS_[[#This Row],[Fecha Fin Contrato]]&lt;&gt;""),DATOS_[[#This Row],[Fecha de Contratación]]&gt;$D$4),"Fuera","Dentro")</f>
        <v>Dentro</v>
      </c>
      <c r="BS1432" s="137" t="str">
        <f aca="false" t="array" ref="BS1432:BS1432">IF(MAX(IF(DATOS_[id]=DATOS_[[#This Row],[id]],DATOS_[F.fin.cal]))=DATOS_[[#This Row],[F.fin.cal]],"Sí","NO")</f>
        <v>Sí</v>
      </c>
      <c r="BT1432" s="137" t="str">
        <f aca="false">IF(AND(DATOS_[[#This Row],[% normaliz]]&lt;&gt;1,DATOS_[[#This Row],[% anualiz]]=1),"Sí","NO")</f>
        <v>Sí</v>
      </c>
      <c r="BU1432" s="137" t="str">
        <f aca="false">IF(AND(DATOS_[[#This Row],[% normaliz]]=1,DATOS_[[#This Row],[% anualiz]]&lt;&gt;1),"Sí","NO")</f>
        <v>NO</v>
      </c>
      <c r="BV1432" s="137" t="str">
        <f aca="false">IF(AND(DATOS_[[#This Row],[% normaliz]]&lt;&gt;1,DATOS_[[#This Row],[% anualiz]]&lt;&gt;1),"Sí","NO")</f>
        <v>NO</v>
      </c>
      <c r="BW1432" s="137" t="str">
        <f aca="false">+IF(DATOS_[[#This Row],[% normaliz]]*DATOS_[[#This Row],[% anualiz]]=1,"NO","Sí")</f>
        <v>Sí</v>
      </c>
      <c r="BX1432" s="138" t="e">
        <f aca="false">(DATOS_[[#This Row],[S.BASE]]*(1/DATOS_[[#This Row],[% normaliz]])*(1/DATOS_[[#This Row],[% anualiz]]))*IF(DATOS_[[#This Row],[Check Equiparado]]="Sí",1,0)</f>
        <v>#DIV/0!</v>
      </c>
      <c r="BY1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2" s="138" t="e">
        <f aca="false">+DATOS_[[#This Row],[SALARIO BASE Eq]]+DATOS_[[#This Row],[Tot COMPL.SAL Eq]]</f>
        <v>#DIV/0!</v>
      </c>
      <c r="CA1432" s="138" t="e">
        <f aca="false" t="array" ref="CA1432:CA1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2" s="138" t="e">
        <f aca="false">+DATOS_[[#This Row],[TOTAL SALARIO Eq]]+DATOS_[[#This Row],[Tot Extrasalarial Eq]]</f>
        <v>#DIV/0!</v>
      </c>
      <c r="CC1432" s="139" t="n">
        <f aca="false">DATOS_[[#This Row],[S.BASE]]</f>
        <v>0</v>
      </c>
      <c r="CD1432" s="139" t="n">
        <f aca="false">+SUM(DATOS_[[#This Row],[Conc.Sal.01]:[Conc.Sal.30]])</f>
        <v>0</v>
      </c>
      <c r="CE1432" s="139" t="n">
        <f aca="false">+DATOS_[[#This Row],[SALARIO BASE Ef]]+DATOS_[[#This Row],[Tot COMPL.SAL Ef]]</f>
        <v>0</v>
      </c>
      <c r="CF1432" s="139" t="n">
        <f aca="false">+SUM(DATOS_[[#This Row],[C.Extra.01]:[C.Extra.05]])</f>
        <v>0</v>
      </c>
      <c r="CG1432" s="139" t="n">
        <f aca="false">+DATOS_[[#This Row],[TOTAL SALARIO Ef]]+DATOS_[[#This Row],[Tot Extrasalarial Ef]]</f>
        <v>0</v>
      </c>
      <c r="CH1432" s="140" t="n">
        <f aca="false">MIN(IF(DATOS_[[#This Row],[Fecha Fin Contrato]]="",$D$4,DATOS_[[#This Row],[Fecha Fin Contrato]]),$D$4)-MAX(DATOS_[[#This Row],[Fecha de Contratación]],$D$3)+1</f>
        <v>1</v>
      </c>
      <c r="CI1432" s="141" t="str">
        <f aca="false">IF(COUNTIFS(DATOS_[id],DATOS_[[#This Row],[id]])&gt;1,DATOS_[[#This Row],[id]],"")</f>
        <v/>
      </c>
      <c r="CJ1432" s="141" t="n">
        <f aca="false">(Inicio!$G$10-DATOS_[[#This Row],[Fecha Nacimiento]])/365.25</f>
        <v>0</v>
      </c>
      <c r="CK1432" s="141" t="n">
        <f aca="false">(Inicio!$G$10-DATOS_[[#This Row],[Fecha de Antigüedad]])/365.25</f>
        <v>0</v>
      </c>
      <c r="CL1432" s="141" t="e">
        <f aca="false">+VLOOKUP(DATOS_[[#This Row],[Clave de Contrato]],TblTiposContrato13[],3,0)</f>
        <v>#N/A</v>
      </c>
      <c r="CM1432" s="141" t="e">
        <f aca="false">+VLOOKUP(DATOS_[[#This Row],[Clave de Contrato]],TblTiposContrato13[],4,0)</f>
        <v>#N/A</v>
      </c>
      <c r="CN1432" s="141" t="str">
        <f aca="false">VLOOKUP(DATOS_[[#This Row],[Edad]],CONTRATOS!TblRngEdad,2,1)</f>
        <v>20  o menos</v>
      </c>
      <c r="CO1432" s="141" t="str">
        <f aca="false">VLOOKUP(DATOS_[[#This Row],[Antigüedad]],TblRngAntg14[],2,1)</f>
        <v>0 a 1 años</v>
      </c>
    </row>
    <row r="1433" customFormat="false" ht="13.8" hidden="false" customHeight="false" outlineLevel="0" collapsed="false">
      <c r="D1433" s="128"/>
      <c r="E1433" s="129"/>
      <c r="F1433" s="129"/>
      <c r="G1433" s="129"/>
      <c r="H1433" s="130"/>
      <c r="I1433" s="131"/>
      <c r="J1433" s="128"/>
      <c r="K1433" s="132"/>
      <c r="L1433" s="132"/>
      <c r="M1433" s="133"/>
      <c r="N1433" s="133"/>
      <c r="O1433" s="133"/>
      <c r="P1433" s="129"/>
      <c r="Z1433" s="74"/>
      <c r="AA1433" s="75"/>
      <c r="AB1433" s="75"/>
      <c r="AC1433" s="129"/>
      <c r="AD1433" s="134"/>
      <c r="AE1433" s="134"/>
      <c r="AF1433" s="134"/>
      <c r="AG1433" s="134"/>
      <c r="AH1433" s="134"/>
      <c r="AI1433" s="134"/>
      <c r="AJ1433" s="134"/>
      <c r="AK1433" s="134"/>
      <c r="AL1433" s="134"/>
      <c r="AM1433" s="134"/>
      <c r="AN1433" s="134"/>
      <c r="AO1433" s="134"/>
      <c r="AP1433" s="134"/>
      <c r="AQ1433" s="134"/>
      <c r="AR1433" s="134"/>
      <c r="AS1433" s="134"/>
      <c r="AT1433" s="134"/>
      <c r="AU1433" s="134"/>
      <c r="AV1433" s="134"/>
      <c r="AW1433" s="134"/>
      <c r="AX1433" s="134"/>
      <c r="AY1433" s="134"/>
      <c r="AZ1433" s="134"/>
      <c r="BA1433" s="134"/>
      <c r="BB1433" s="134"/>
      <c r="BC1433" s="134"/>
      <c r="BD1433" s="134"/>
      <c r="BE1433" s="134"/>
      <c r="BF1433" s="134"/>
      <c r="BG1433" s="134"/>
      <c r="BH1433" s="134"/>
      <c r="BI1433" s="134"/>
      <c r="BJ1433" s="134"/>
      <c r="BK1433" s="134"/>
      <c r="BL1433" s="134"/>
      <c r="BM1433" s="135"/>
      <c r="BN1433" s="136" t="n">
        <f aca="false">+MAX($D$3,DATOS_[[#This Row],[Fecha Inicio Sit. Contract.]])</f>
        <v>0</v>
      </c>
      <c r="BO1433" s="136" t="n">
        <f aca="false">+MIN($D$4,DATOS_[[#This Row],[Fecha Fin Sit. Contract.]])</f>
        <v>0</v>
      </c>
      <c r="BP1433" s="137" t="n">
        <f aca="false">+DATOS_[[#This Row],[% de jornada]]*IF(DATOS_[[#This Row],[% jornada reducida]]="",1,DATOS_[[#This Row],[% jornada reducida]])</f>
        <v>0</v>
      </c>
      <c r="BQ1433" s="137" t="n">
        <f aca="false">+(DATOS_[[#This Row],[F.fin.cal]]-DATOS_[[#This Row],[F.ini.cal]]+1)/($D$4-$D$3+1)</f>
        <v>1</v>
      </c>
      <c r="BR1433" s="137" t="str">
        <f aca="false">IF(OR(AND(DATOS_[[#This Row],[Fecha Fin Contrato]]&lt;$D$3,DATOS_[[#This Row],[Fecha Fin Contrato]]&lt;&gt;""),DATOS_[[#This Row],[Fecha de Contratación]]&gt;$D$4),"Fuera","Dentro")</f>
        <v>Dentro</v>
      </c>
      <c r="BS1433" s="137" t="str">
        <f aca="false" t="array" ref="BS1433:BS1433">IF(MAX(IF(DATOS_[id]=DATOS_[[#This Row],[id]],DATOS_[F.fin.cal]))=DATOS_[[#This Row],[F.fin.cal]],"Sí","NO")</f>
        <v>Sí</v>
      </c>
      <c r="BT1433" s="137" t="str">
        <f aca="false">IF(AND(DATOS_[[#This Row],[% normaliz]]&lt;&gt;1,DATOS_[[#This Row],[% anualiz]]=1),"Sí","NO")</f>
        <v>Sí</v>
      </c>
      <c r="BU1433" s="137" t="str">
        <f aca="false">IF(AND(DATOS_[[#This Row],[% normaliz]]=1,DATOS_[[#This Row],[% anualiz]]&lt;&gt;1),"Sí","NO")</f>
        <v>NO</v>
      </c>
      <c r="BV1433" s="137" t="str">
        <f aca="false">IF(AND(DATOS_[[#This Row],[% normaliz]]&lt;&gt;1,DATOS_[[#This Row],[% anualiz]]&lt;&gt;1),"Sí","NO")</f>
        <v>NO</v>
      </c>
      <c r="BW1433" s="137" t="str">
        <f aca="false">+IF(DATOS_[[#This Row],[% normaliz]]*DATOS_[[#This Row],[% anualiz]]=1,"NO","Sí")</f>
        <v>Sí</v>
      </c>
      <c r="BX1433" s="138" t="e">
        <f aca="false">(DATOS_[[#This Row],[S.BASE]]*(1/DATOS_[[#This Row],[% normaliz]])*(1/DATOS_[[#This Row],[% anualiz]]))*IF(DATOS_[[#This Row],[Check Equiparado]]="Sí",1,0)</f>
        <v>#DIV/0!</v>
      </c>
      <c r="BY1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3" s="138" t="e">
        <f aca="false">+DATOS_[[#This Row],[SALARIO BASE Eq]]+DATOS_[[#This Row],[Tot COMPL.SAL Eq]]</f>
        <v>#DIV/0!</v>
      </c>
      <c r="CA1433" s="138" t="e">
        <f aca="false" t="array" ref="CA1433:CA1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3" s="138" t="e">
        <f aca="false">+DATOS_[[#This Row],[TOTAL SALARIO Eq]]+DATOS_[[#This Row],[Tot Extrasalarial Eq]]</f>
        <v>#DIV/0!</v>
      </c>
      <c r="CC1433" s="139" t="n">
        <f aca="false">DATOS_[[#This Row],[S.BASE]]</f>
        <v>0</v>
      </c>
      <c r="CD1433" s="139" t="n">
        <f aca="false">+SUM(DATOS_[[#This Row],[Conc.Sal.01]:[Conc.Sal.30]])</f>
        <v>0</v>
      </c>
      <c r="CE1433" s="139" t="n">
        <f aca="false">+DATOS_[[#This Row],[SALARIO BASE Ef]]+DATOS_[[#This Row],[Tot COMPL.SAL Ef]]</f>
        <v>0</v>
      </c>
      <c r="CF1433" s="139" t="n">
        <f aca="false">+SUM(DATOS_[[#This Row],[C.Extra.01]:[C.Extra.05]])</f>
        <v>0</v>
      </c>
      <c r="CG1433" s="139" t="n">
        <f aca="false">+DATOS_[[#This Row],[TOTAL SALARIO Ef]]+DATOS_[[#This Row],[Tot Extrasalarial Ef]]</f>
        <v>0</v>
      </c>
      <c r="CH1433" s="140" t="n">
        <f aca="false">MIN(IF(DATOS_[[#This Row],[Fecha Fin Contrato]]="",$D$4,DATOS_[[#This Row],[Fecha Fin Contrato]]),$D$4)-MAX(DATOS_[[#This Row],[Fecha de Contratación]],$D$3)+1</f>
        <v>1</v>
      </c>
      <c r="CI1433" s="141" t="str">
        <f aca="false">IF(COUNTIFS(DATOS_[id],DATOS_[[#This Row],[id]])&gt;1,DATOS_[[#This Row],[id]],"")</f>
        <v/>
      </c>
      <c r="CJ1433" s="141" t="n">
        <f aca="false">(Inicio!$G$10-DATOS_[[#This Row],[Fecha Nacimiento]])/365.25</f>
        <v>0</v>
      </c>
      <c r="CK1433" s="141" t="n">
        <f aca="false">(Inicio!$G$10-DATOS_[[#This Row],[Fecha de Antigüedad]])/365.25</f>
        <v>0</v>
      </c>
      <c r="CL1433" s="141" t="e">
        <f aca="false">+VLOOKUP(DATOS_[[#This Row],[Clave de Contrato]],TblTiposContrato13[],3,0)</f>
        <v>#N/A</v>
      </c>
      <c r="CM1433" s="141" t="e">
        <f aca="false">+VLOOKUP(DATOS_[[#This Row],[Clave de Contrato]],TblTiposContrato13[],4,0)</f>
        <v>#N/A</v>
      </c>
      <c r="CN1433" s="141" t="str">
        <f aca="false">VLOOKUP(DATOS_[[#This Row],[Edad]],CONTRATOS!TblRngEdad,2,1)</f>
        <v>20  o menos</v>
      </c>
      <c r="CO1433" s="141" t="str">
        <f aca="false">VLOOKUP(DATOS_[[#This Row],[Antigüedad]],TblRngAntg14[],2,1)</f>
        <v>0 a 1 años</v>
      </c>
    </row>
    <row r="1434" customFormat="false" ht="13.8" hidden="false" customHeight="false" outlineLevel="0" collapsed="false">
      <c r="D1434" s="128"/>
      <c r="E1434" s="129"/>
      <c r="F1434" s="129"/>
      <c r="G1434" s="129"/>
      <c r="H1434" s="130"/>
      <c r="I1434" s="131"/>
      <c r="J1434" s="128"/>
      <c r="K1434" s="132"/>
      <c r="L1434" s="132"/>
      <c r="M1434" s="133"/>
      <c r="N1434" s="133"/>
      <c r="O1434" s="133"/>
      <c r="P1434" s="129"/>
      <c r="Z1434" s="74"/>
      <c r="AA1434" s="75"/>
      <c r="AB1434" s="75"/>
      <c r="AC1434" s="129"/>
      <c r="AD1434" s="134"/>
      <c r="AE1434" s="134"/>
      <c r="AF1434" s="134"/>
      <c r="AG1434" s="134"/>
      <c r="AH1434" s="134"/>
      <c r="AI1434" s="134"/>
      <c r="AJ1434" s="134"/>
      <c r="AK1434" s="134"/>
      <c r="AL1434" s="134"/>
      <c r="AM1434" s="134"/>
      <c r="AN1434" s="134"/>
      <c r="AO1434" s="134"/>
      <c r="AP1434" s="134"/>
      <c r="AQ1434" s="134"/>
      <c r="AR1434" s="134"/>
      <c r="AS1434" s="134"/>
      <c r="AT1434" s="134"/>
      <c r="AU1434" s="134"/>
      <c r="AV1434" s="134"/>
      <c r="AW1434" s="134"/>
      <c r="AX1434" s="134"/>
      <c r="AY1434" s="134"/>
      <c r="AZ1434" s="134"/>
      <c r="BA1434" s="134"/>
      <c r="BB1434" s="134"/>
      <c r="BC1434" s="134"/>
      <c r="BD1434" s="134"/>
      <c r="BE1434" s="134"/>
      <c r="BF1434" s="134"/>
      <c r="BG1434" s="134"/>
      <c r="BH1434" s="134"/>
      <c r="BI1434" s="134"/>
      <c r="BJ1434" s="134"/>
      <c r="BK1434" s="134"/>
      <c r="BL1434" s="134"/>
      <c r="BM1434" s="135"/>
      <c r="BN1434" s="136" t="n">
        <f aca="false">+MAX($D$3,DATOS_[[#This Row],[Fecha Inicio Sit. Contract.]])</f>
        <v>0</v>
      </c>
      <c r="BO1434" s="136" t="n">
        <f aca="false">+MIN($D$4,DATOS_[[#This Row],[Fecha Fin Sit. Contract.]])</f>
        <v>0</v>
      </c>
      <c r="BP1434" s="137" t="n">
        <f aca="false">+DATOS_[[#This Row],[% de jornada]]*IF(DATOS_[[#This Row],[% jornada reducida]]="",1,DATOS_[[#This Row],[% jornada reducida]])</f>
        <v>0</v>
      </c>
      <c r="BQ1434" s="137" t="n">
        <f aca="false">+(DATOS_[[#This Row],[F.fin.cal]]-DATOS_[[#This Row],[F.ini.cal]]+1)/($D$4-$D$3+1)</f>
        <v>1</v>
      </c>
      <c r="BR1434" s="137" t="str">
        <f aca="false">IF(OR(AND(DATOS_[[#This Row],[Fecha Fin Contrato]]&lt;$D$3,DATOS_[[#This Row],[Fecha Fin Contrato]]&lt;&gt;""),DATOS_[[#This Row],[Fecha de Contratación]]&gt;$D$4),"Fuera","Dentro")</f>
        <v>Dentro</v>
      </c>
      <c r="BS1434" s="137" t="str">
        <f aca="false" t="array" ref="BS1434:BS1434">IF(MAX(IF(DATOS_[id]=DATOS_[[#This Row],[id]],DATOS_[F.fin.cal]))=DATOS_[[#This Row],[F.fin.cal]],"Sí","NO")</f>
        <v>Sí</v>
      </c>
      <c r="BT1434" s="137" t="str">
        <f aca="false">IF(AND(DATOS_[[#This Row],[% normaliz]]&lt;&gt;1,DATOS_[[#This Row],[% anualiz]]=1),"Sí","NO")</f>
        <v>Sí</v>
      </c>
      <c r="BU1434" s="137" t="str">
        <f aca="false">IF(AND(DATOS_[[#This Row],[% normaliz]]=1,DATOS_[[#This Row],[% anualiz]]&lt;&gt;1),"Sí","NO")</f>
        <v>NO</v>
      </c>
      <c r="BV1434" s="137" t="str">
        <f aca="false">IF(AND(DATOS_[[#This Row],[% normaliz]]&lt;&gt;1,DATOS_[[#This Row],[% anualiz]]&lt;&gt;1),"Sí","NO")</f>
        <v>NO</v>
      </c>
      <c r="BW1434" s="137" t="str">
        <f aca="false">+IF(DATOS_[[#This Row],[% normaliz]]*DATOS_[[#This Row],[% anualiz]]=1,"NO","Sí")</f>
        <v>Sí</v>
      </c>
      <c r="BX1434" s="138" t="e">
        <f aca="false">(DATOS_[[#This Row],[S.BASE]]*(1/DATOS_[[#This Row],[% normaliz]])*(1/DATOS_[[#This Row],[% anualiz]]))*IF(DATOS_[[#This Row],[Check Equiparado]]="Sí",1,0)</f>
        <v>#DIV/0!</v>
      </c>
      <c r="BY1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4" s="138" t="e">
        <f aca="false">+DATOS_[[#This Row],[SALARIO BASE Eq]]+DATOS_[[#This Row],[Tot COMPL.SAL Eq]]</f>
        <v>#DIV/0!</v>
      </c>
      <c r="CA1434" s="138" t="e">
        <f aca="false" t="array" ref="CA1434:CA1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4" s="138" t="e">
        <f aca="false">+DATOS_[[#This Row],[TOTAL SALARIO Eq]]+DATOS_[[#This Row],[Tot Extrasalarial Eq]]</f>
        <v>#DIV/0!</v>
      </c>
      <c r="CC1434" s="139" t="n">
        <f aca="false">DATOS_[[#This Row],[S.BASE]]</f>
        <v>0</v>
      </c>
      <c r="CD1434" s="139" t="n">
        <f aca="false">+SUM(DATOS_[[#This Row],[Conc.Sal.01]:[Conc.Sal.30]])</f>
        <v>0</v>
      </c>
      <c r="CE1434" s="139" t="n">
        <f aca="false">+DATOS_[[#This Row],[SALARIO BASE Ef]]+DATOS_[[#This Row],[Tot COMPL.SAL Ef]]</f>
        <v>0</v>
      </c>
      <c r="CF1434" s="139" t="n">
        <f aca="false">+SUM(DATOS_[[#This Row],[C.Extra.01]:[C.Extra.05]])</f>
        <v>0</v>
      </c>
      <c r="CG1434" s="139" t="n">
        <f aca="false">+DATOS_[[#This Row],[TOTAL SALARIO Ef]]+DATOS_[[#This Row],[Tot Extrasalarial Ef]]</f>
        <v>0</v>
      </c>
      <c r="CH1434" s="140" t="n">
        <f aca="false">MIN(IF(DATOS_[[#This Row],[Fecha Fin Contrato]]="",$D$4,DATOS_[[#This Row],[Fecha Fin Contrato]]),$D$4)-MAX(DATOS_[[#This Row],[Fecha de Contratación]],$D$3)+1</f>
        <v>1</v>
      </c>
      <c r="CI1434" s="141" t="str">
        <f aca="false">IF(COUNTIFS(DATOS_[id],DATOS_[[#This Row],[id]])&gt;1,DATOS_[[#This Row],[id]],"")</f>
        <v/>
      </c>
      <c r="CJ1434" s="141" t="n">
        <f aca="false">(Inicio!$G$10-DATOS_[[#This Row],[Fecha Nacimiento]])/365.25</f>
        <v>0</v>
      </c>
      <c r="CK1434" s="141" t="n">
        <f aca="false">(Inicio!$G$10-DATOS_[[#This Row],[Fecha de Antigüedad]])/365.25</f>
        <v>0</v>
      </c>
      <c r="CL1434" s="141" t="e">
        <f aca="false">+VLOOKUP(DATOS_[[#This Row],[Clave de Contrato]],TblTiposContrato13[],3,0)</f>
        <v>#N/A</v>
      </c>
      <c r="CM1434" s="141" t="e">
        <f aca="false">+VLOOKUP(DATOS_[[#This Row],[Clave de Contrato]],TblTiposContrato13[],4,0)</f>
        <v>#N/A</v>
      </c>
      <c r="CN1434" s="141" t="str">
        <f aca="false">VLOOKUP(DATOS_[[#This Row],[Edad]],CONTRATOS!TblRngEdad,2,1)</f>
        <v>20  o menos</v>
      </c>
      <c r="CO1434" s="141" t="str">
        <f aca="false">VLOOKUP(DATOS_[[#This Row],[Antigüedad]],TblRngAntg14[],2,1)</f>
        <v>0 a 1 años</v>
      </c>
    </row>
    <row r="1435" customFormat="false" ht="13.8" hidden="false" customHeight="false" outlineLevel="0" collapsed="false">
      <c r="D1435" s="128"/>
      <c r="E1435" s="129"/>
      <c r="F1435" s="129"/>
      <c r="G1435" s="129"/>
      <c r="H1435" s="130"/>
      <c r="I1435" s="131"/>
      <c r="J1435" s="128"/>
      <c r="K1435" s="132"/>
      <c r="L1435" s="132"/>
      <c r="M1435" s="133"/>
      <c r="N1435" s="133"/>
      <c r="O1435" s="133"/>
      <c r="P1435" s="129"/>
      <c r="Z1435" s="74"/>
      <c r="AA1435" s="75"/>
      <c r="AB1435" s="75"/>
      <c r="AC1435" s="129"/>
      <c r="AD1435" s="134"/>
      <c r="AE1435" s="134"/>
      <c r="AF1435" s="134"/>
      <c r="AG1435" s="134"/>
      <c r="AH1435" s="134"/>
      <c r="AI1435" s="134"/>
      <c r="AJ1435" s="134"/>
      <c r="AK1435" s="134"/>
      <c r="AL1435" s="134"/>
      <c r="AM1435" s="134"/>
      <c r="AN1435" s="134"/>
      <c r="AO1435" s="134"/>
      <c r="AP1435" s="134"/>
      <c r="AQ1435" s="134"/>
      <c r="AR1435" s="134"/>
      <c r="AS1435" s="134"/>
      <c r="AT1435" s="134"/>
      <c r="AU1435" s="134"/>
      <c r="AV1435" s="134"/>
      <c r="AW1435" s="134"/>
      <c r="AX1435" s="134"/>
      <c r="AY1435" s="134"/>
      <c r="AZ1435" s="134"/>
      <c r="BA1435" s="134"/>
      <c r="BB1435" s="134"/>
      <c r="BC1435" s="134"/>
      <c r="BD1435" s="134"/>
      <c r="BE1435" s="134"/>
      <c r="BF1435" s="134"/>
      <c r="BG1435" s="134"/>
      <c r="BH1435" s="134"/>
      <c r="BI1435" s="134"/>
      <c r="BJ1435" s="134"/>
      <c r="BK1435" s="134"/>
      <c r="BL1435" s="134"/>
      <c r="BM1435" s="135"/>
      <c r="BN1435" s="136" t="n">
        <f aca="false">+MAX($D$3,DATOS_[[#This Row],[Fecha Inicio Sit. Contract.]])</f>
        <v>0</v>
      </c>
      <c r="BO1435" s="136" t="n">
        <f aca="false">+MIN($D$4,DATOS_[[#This Row],[Fecha Fin Sit. Contract.]])</f>
        <v>0</v>
      </c>
      <c r="BP1435" s="137" t="n">
        <f aca="false">+DATOS_[[#This Row],[% de jornada]]*IF(DATOS_[[#This Row],[% jornada reducida]]="",1,DATOS_[[#This Row],[% jornada reducida]])</f>
        <v>0</v>
      </c>
      <c r="BQ1435" s="137" t="n">
        <f aca="false">+(DATOS_[[#This Row],[F.fin.cal]]-DATOS_[[#This Row],[F.ini.cal]]+1)/($D$4-$D$3+1)</f>
        <v>1</v>
      </c>
      <c r="BR1435" s="137" t="str">
        <f aca="false">IF(OR(AND(DATOS_[[#This Row],[Fecha Fin Contrato]]&lt;$D$3,DATOS_[[#This Row],[Fecha Fin Contrato]]&lt;&gt;""),DATOS_[[#This Row],[Fecha de Contratación]]&gt;$D$4),"Fuera","Dentro")</f>
        <v>Dentro</v>
      </c>
      <c r="BS1435" s="137" t="str">
        <f aca="false" t="array" ref="BS1435:BS1435">IF(MAX(IF(DATOS_[id]=DATOS_[[#This Row],[id]],DATOS_[F.fin.cal]))=DATOS_[[#This Row],[F.fin.cal]],"Sí","NO")</f>
        <v>Sí</v>
      </c>
      <c r="BT1435" s="137" t="str">
        <f aca="false">IF(AND(DATOS_[[#This Row],[% normaliz]]&lt;&gt;1,DATOS_[[#This Row],[% anualiz]]=1),"Sí","NO")</f>
        <v>Sí</v>
      </c>
      <c r="BU1435" s="137" t="str">
        <f aca="false">IF(AND(DATOS_[[#This Row],[% normaliz]]=1,DATOS_[[#This Row],[% anualiz]]&lt;&gt;1),"Sí","NO")</f>
        <v>NO</v>
      </c>
      <c r="BV1435" s="137" t="str">
        <f aca="false">IF(AND(DATOS_[[#This Row],[% normaliz]]&lt;&gt;1,DATOS_[[#This Row],[% anualiz]]&lt;&gt;1),"Sí","NO")</f>
        <v>NO</v>
      </c>
      <c r="BW1435" s="137" t="str">
        <f aca="false">+IF(DATOS_[[#This Row],[% normaliz]]*DATOS_[[#This Row],[% anualiz]]=1,"NO","Sí")</f>
        <v>Sí</v>
      </c>
      <c r="BX1435" s="138" t="e">
        <f aca="false">(DATOS_[[#This Row],[S.BASE]]*(1/DATOS_[[#This Row],[% normaliz]])*(1/DATOS_[[#This Row],[% anualiz]]))*IF(DATOS_[[#This Row],[Check Equiparado]]="Sí",1,0)</f>
        <v>#DIV/0!</v>
      </c>
      <c r="BY1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5" s="138" t="e">
        <f aca="false">+DATOS_[[#This Row],[SALARIO BASE Eq]]+DATOS_[[#This Row],[Tot COMPL.SAL Eq]]</f>
        <v>#DIV/0!</v>
      </c>
      <c r="CA1435" s="138" t="e">
        <f aca="false" t="array" ref="CA1435:CA1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5" s="138" t="e">
        <f aca="false">+DATOS_[[#This Row],[TOTAL SALARIO Eq]]+DATOS_[[#This Row],[Tot Extrasalarial Eq]]</f>
        <v>#DIV/0!</v>
      </c>
      <c r="CC1435" s="139" t="n">
        <f aca="false">DATOS_[[#This Row],[S.BASE]]</f>
        <v>0</v>
      </c>
      <c r="CD1435" s="139" t="n">
        <f aca="false">+SUM(DATOS_[[#This Row],[Conc.Sal.01]:[Conc.Sal.30]])</f>
        <v>0</v>
      </c>
      <c r="CE1435" s="139" t="n">
        <f aca="false">+DATOS_[[#This Row],[SALARIO BASE Ef]]+DATOS_[[#This Row],[Tot COMPL.SAL Ef]]</f>
        <v>0</v>
      </c>
      <c r="CF1435" s="139" t="n">
        <f aca="false">+SUM(DATOS_[[#This Row],[C.Extra.01]:[C.Extra.05]])</f>
        <v>0</v>
      </c>
      <c r="CG1435" s="139" t="n">
        <f aca="false">+DATOS_[[#This Row],[TOTAL SALARIO Ef]]+DATOS_[[#This Row],[Tot Extrasalarial Ef]]</f>
        <v>0</v>
      </c>
      <c r="CH1435" s="140" t="n">
        <f aca="false">MIN(IF(DATOS_[[#This Row],[Fecha Fin Contrato]]="",$D$4,DATOS_[[#This Row],[Fecha Fin Contrato]]),$D$4)-MAX(DATOS_[[#This Row],[Fecha de Contratación]],$D$3)+1</f>
        <v>1</v>
      </c>
      <c r="CI1435" s="141" t="str">
        <f aca="false">IF(COUNTIFS(DATOS_[id],DATOS_[[#This Row],[id]])&gt;1,DATOS_[[#This Row],[id]],"")</f>
        <v/>
      </c>
      <c r="CJ1435" s="141" t="n">
        <f aca="false">(Inicio!$G$10-DATOS_[[#This Row],[Fecha Nacimiento]])/365.25</f>
        <v>0</v>
      </c>
      <c r="CK1435" s="141" t="n">
        <f aca="false">(Inicio!$G$10-DATOS_[[#This Row],[Fecha de Antigüedad]])/365.25</f>
        <v>0</v>
      </c>
      <c r="CL1435" s="141" t="e">
        <f aca="false">+VLOOKUP(DATOS_[[#This Row],[Clave de Contrato]],TblTiposContrato13[],3,0)</f>
        <v>#N/A</v>
      </c>
      <c r="CM1435" s="141" t="e">
        <f aca="false">+VLOOKUP(DATOS_[[#This Row],[Clave de Contrato]],TblTiposContrato13[],4,0)</f>
        <v>#N/A</v>
      </c>
      <c r="CN1435" s="141" t="str">
        <f aca="false">VLOOKUP(DATOS_[[#This Row],[Edad]],CONTRATOS!TblRngEdad,2,1)</f>
        <v>20  o menos</v>
      </c>
      <c r="CO1435" s="141" t="str">
        <f aca="false">VLOOKUP(DATOS_[[#This Row],[Antigüedad]],TblRngAntg14[],2,1)</f>
        <v>0 a 1 años</v>
      </c>
    </row>
    <row r="1436" customFormat="false" ht="13.8" hidden="false" customHeight="false" outlineLevel="0" collapsed="false">
      <c r="D1436" s="128"/>
      <c r="E1436" s="129"/>
      <c r="F1436" s="129"/>
      <c r="G1436" s="129"/>
      <c r="H1436" s="130"/>
      <c r="I1436" s="131"/>
      <c r="J1436" s="128"/>
      <c r="K1436" s="132"/>
      <c r="L1436" s="132"/>
      <c r="M1436" s="133"/>
      <c r="N1436" s="133"/>
      <c r="O1436" s="133"/>
      <c r="P1436" s="129"/>
      <c r="Z1436" s="74"/>
      <c r="AA1436" s="75"/>
      <c r="AB1436" s="75"/>
      <c r="AC1436" s="129"/>
      <c r="AD1436" s="134"/>
      <c r="AE1436" s="134"/>
      <c r="AF1436" s="134"/>
      <c r="AG1436" s="134"/>
      <c r="AH1436" s="134"/>
      <c r="AI1436" s="134"/>
      <c r="AJ1436" s="134"/>
      <c r="AK1436" s="134"/>
      <c r="AL1436" s="134"/>
      <c r="AM1436" s="134"/>
      <c r="AN1436" s="134"/>
      <c r="AO1436" s="134"/>
      <c r="AP1436" s="134"/>
      <c r="AQ1436" s="134"/>
      <c r="AR1436" s="134"/>
      <c r="AS1436" s="134"/>
      <c r="AT1436" s="134"/>
      <c r="AU1436" s="134"/>
      <c r="AV1436" s="134"/>
      <c r="AW1436" s="134"/>
      <c r="AX1436" s="134"/>
      <c r="AY1436" s="134"/>
      <c r="AZ1436" s="134"/>
      <c r="BA1436" s="134"/>
      <c r="BB1436" s="134"/>
      <c r="BC1436" s="134"/>
      <c r="BD1436" s="134"/>
      <c r="BE1436" s="134"/>
      <c r="BF1436" s="134"/>
      <c r="BG1436" s="134"/>
      <c r="BH1436" s="134"/>
      <c r="BI1436" s="134"/>
      <c r="BJ1436" s="134"/>
      <c r="BK1436" s="134"/>
      <c r="BL1436" s="134"/>
      <c r="BM1436" s="135"/>
      <c r="BN1436" s="136" t="n">
        <f aca="false">+MAX($D$3,DATOS_[[#This Row],[Fecha Inicio Sit. Contract.]])</f>
        <v>0</v>
      </c>
      <c r="BO1436" s="136" t="n">
        <f aca="false">+MIN($D$4,DATOS_[[#This Row],[Fecha Fin Sit. Contract.]])</f>
        <v>0</v>
      </c>
      <c r="BP1436" s="137" t="n">
        <f aca="false">+DATOS_[[#This Row],[% de jornada]]*IF(DATOS_[[#This Row],[% jornada reducida]]="",1,DATOS_[[#This Row],[% jornada reducida]])</f>
        <v>0</v>
      </c>
      <c r="BQ1436" s="137" t="n">
        <f aca="false">+(DATOS_[[#This Row],[F.fin.cal]]-DATOS_[[#This Row],[F.ini.cal]]+1)/($D$4-$D$3+1)</f>
        <v>1</v>
      </c>
      <c r="BR1436" s="137" t="str">
        <f aca="false">IF(OR(AND(DATOS_[[#This Row],[Fecha Fin Contrato]]&lt;$D$3,DATOS_[[#This Row],[Fecha Fin Contrato]]&lt;&gt;""),DATOS_[[#This Row],[Fecha de Contratación]]&gt;$D$4),"Fuera","Dentro")</f>
        <v>Dentro</v>
      </c>
      <c r="BS1436" s="137" t="str">
        <f aca="false" t="array" ref="BS1436:BS1436">IF(MAX(IF(DATOS_[id]=DATOS_[[#This Row],[id]],DATOS_[F.fin.cal]))=DATOS_[[#This Row],[F.fin.cal]],"Sí","NO")</f>
        <v>Sí</v>
      </c>
      <c r="BT1436" s="137" t="str">
        <f aca="false">IF(AND(DATOS_[[#This Row],[% normaliz]]&lt;&gt;1,DATOS_[[#This Row],[% anualiz]]=1),"Sí","NO")</f>
        <v>Sí</v>
      </c>
      <c r="BU1436" s="137" t="str">
        <f aca="false">IF(AND(DATOS_[[#This Row],[% normaliz]]=1,DATOS_[[#This Row],[% anualiz]]&lt;&gt;1),"Sí","NO")</f>
        <v>NO</v>
      </c>
      <c r="BV1436" s="137" t="str">
        <f aca="false">IF(AND(DATOS_[[#This Row],[% normaliz]]&lt;&gt;1,DATOS_[[#This Row],[% anualiz]]&lt;&gt;1),"Sí","NO")</f>
        <v>NO</v>
      </c>
      <c r="BW1436" s="137" t="str">
        <f aca="false">+IF(DATOS_[[#This Row],[% normaliz]]*DATOS_[[#This Row],[% anualiz]]=1,"NO","Sí")</f>
        <v>Sí</v>
      </c>
      <c r="BX1436" s="138" t="e">
        <f aca="false">(DATOS_[[#This Row],[S.BASE]]*(1/DATOS_[[#This Row],[% normaliz]])*(1/DATOS_[[#This Row],[% anualiz]]))*IF(DATOS_[[#This Row],[Check Equiparado]]="Sí",1,0)</f>
        <v>#DIV/0!</v>
      </c>
      <c r="BY1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6" s="138" t="e">
        <f aca="false">+DATOS_[[#This Row],[SALARIO BASE Eq]]+DATOS_[[#This Row],[Tot COMPL.SAL Eq]]</f>
        <v>#DIV/0!</v>
      </c>
      <c r="CA1436" s="138" t="e">
        <f aca="false" t="array" ref="CA1436:CA1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6" s="138" t="e">
        <f aca="false">+DATOS_[[#This Row],[TOTAL SALARIO Eq]]+DATOS_[[#This Row],[Tot Extrasalarial Eq]]</f>
        <v>#DIV/0!</v>
      </c>
      <c r="CC1436" s="139" t="n">
        <f aca="false">DATOS_[[#This Row],[S.BASE]]</f>
        <v>0</v>
      </c>
      <c r="CD1436" s="139" t="n">
        <f aca="false">+SUM(DATOS_[[#This Row],[Conc.Sal.01]:[Conc.Sal.30]])</f>
        <v>0</v>
      </c>
      <c r="CE1436" s="139" t="n">
        <f aca="false">+DATOS_[[#This Row],[SALARIO BASE Ef]]+DATOS_[[#This Row],[Tot COMPL.SAL Ef]]</f>
        <v>0</v>
      </c>
      <c r="CF1436" s="139" t="n">
        <f aca="false">+SUM(DATOS_[[#This Row],[C.Extra.01]:[C.Extra.05]])</f>
        <v>0</v>
      </c>
      <c r="CG1436" s="139" t="n">
        <f aca="false">+DATOS_[[#This Row],[TOTAL SALARIO Ef]]+DATOS_[[#This Row],[Tot Extrasalarial Ef]]</f>
        <v>0</v>
      </c>
      <c r="CH1436" s="140" t="n">
        <f aca="false">MIN(IF(DATOS_[[#This Row],[Fecha Fin Contrato]]="",$D$4,DATOS_[[#This Row],[Fecha Fin Contrato]]),$D$4)-MAX(DATOS_[[#This Row],[Fecha de Contratación]],$D$3)+1</f>
        <v>1</v>
      </c>
      <c r="CI1436" s="141" t="str">
        <f aca="false">IF(COUNTIFS(DATOS_[id],DATOS_[[#This Row],[id]])&gt;1,DATOS_[[#This Row],[id]],"")</f>
        <v/>
      </c>
      <c r="CJ1436" s="141" t="n">
        <f aca="false">(Inicio!$G$10-DATOS_[[#This Row],[Fecha Nacimiento]])/365.25</f>
        <v>0</v>
      </c>
      <c r="CK1436" s="141" t="n">
        <f aca="false">(Inicio!$G$10-DATOS_[[#This Row],[Fecha de Antigüedad]])/365.25</f>
        <v>0</v>
      </c>
      <c r="CL1436" s="141" t="e">
        <f aca="false">+VLOOKUP(DATOS_[[#This Row],[Clave de Contrato]],TblTiposContrato13[],3,0)</f>
        <v>#N/A</v>
      </c>
      <c r="CM1436" s="141" t="e">
        <f aca="false">+VLOOKUP(DATOS_[[#This Row],[Clave de Contrato]],TblTiposContrato13[],4,0)</f>
        <v>#N/A</v>
      </c>
      <c r="CN1436" s="141" t="str">
        <f aca="false">VLOOKUP(DATOS_[[#This Row],[Edad]],CONTRATOS!TblRngEdad,2,1)</f>
        <v>20  o menos</v>
      </c>
      <c r="CO1436" s="141" t="str">
        <f aca="false">VLOOKUP(DATOS_[[#This Row],[Antigüedad]],TblRngAntg14[],2,1)</f>
        <v>0 a 1 años</v>
      </c>
    </row>
    <row r="1437" customFormat="false" ht="13.8" hidden="false" customHeight="false" outlineLevel="0" collapsed="false">
      <c r="D1437" s="128"/>
      <c r="E1437" s="129"/>
      <c r="F1437" s="129"/>
      <c r="G1437" s="129"/>
      <c r="H1437" s="130"/>
      <c r="I1437" s="131"/>
      <c r="J1437" s="128"/>
      <c r="K1437" s="132"/>
      <c r="L1437" s="132"/>
      <c r="M1437" s="133"/>
      <c r="N1437" s="133"/>
      <c r="O1437" s="133"/>
      <c r="P1437" s="129"/>
      <c r="Z1437" s="74"/>
      <c r="AA1437" s="75"/>
      <c r="AB1437" s="75"/>
      <c r="AC1437" s="129"/>
      <c r="AD1437" s="134"/>
      <c r="AE1437" s="134"/>
      <c r="AF1437" s="134"/>
      <c r="AG1437" s="134"/>
      <c r="AH1437" s="134"/>
      <c r="AI1437" s="134"/>
      <c r="AJ1437" s="134"/>
      <c r="AK1437" s="134"/>
      <c r="AL1437" s="134"/>
      <c r="AM1437" s="134"/>
      <c r="AN1437" s="134"/>
      <c r="AO1437" s="134"/>
      <c r="AP1437" s="134"/>
      <c r="AQ1437" s="134"/>
      <c r="AR1437" s="134"/>
      <c r="AS1437" s="134"/>
      <c r="AT1437" s="134"/>
      <c r="AU1437" s="134"/>
      <c r="AV1437" s="134"/>
      <c r="AW1437" s="134"/>
      <c r="AX1437" s="134"/>
      <c r="AY1437" s="134"/>
      <c r="AZ1437" s="134"/>
      <c r="BA1437" s="134"/>
      <c r="BB1437" s="134"/>
      <c r="BC1437" s="134"/>
      <c r="BD1437" s="134"/>
      <c r="BE1437" s="134"/>
      <c r="BF1437" s="134"/>
      <c r="BG1437" s="134"/>
      <c r="BH1437" s="134"/>
      <c r="BI1437" s="134"/>
      <c r="BJ1437" s="134"/>
      <c r="BK1437" s="134"/>
      <c r="BL1437" s="134"/>
      <c r="BM1437" s="135"/>
      <c r="BN1437" s="136" t="n">
        <f aca="false">+MAX($D$3,DATOS_[[#This Row],[Fecha Inicio Sit. Contract.]])</f>
        <v>0</v>
      </c>
      <c r="BO1437" s="136" t="n">
        <f aca="false">+MIN($D$4,DATOS_[[#This Row],[Fecha Fin Sit. Contract.]])</f>
        <v>0</v>
      </c>
      <c r="BP1437" s="137" t="n">
        <f aca="false">+DATOS_[[#This Row],[% de jornada]]*IF(DATOS_[[#This Row],[% jornada reducida]]="",1,DATOS_[[#This Row],[% jornada reducida]])</f>
        <v>0</v>
      </c>
      <c r="BQ1437" s="137" t="n">
        <f aca="false">+(DATOS_[[#This Row],[F.fin.cal]]-DATOS_[[#This Row],[F.ini.cal]]+1)/($D$4-$D$3+1)</f>
        <v>1</v>
      </c>
      <c r="BR1437" s="137" t="str">
        <f aca="false">IF(OR(AND(DATOS_[[#This Row],[Fecha Fin Contrato]]&lt;$D$3,DATOS_[[#This Row],[Fecha Fin Contrato]]&lt;&gt;""),DATOS_[[#This Row],[Fecha de Contratación]]&gt;$D$4),"Fuera","Dentro")</f>
        <v>Dentro</v>
      </c>
      <c r="BS1437" s="137" t="str">
        <f aca="false" t="array" ref="BS1437:BS1437">IF(MAX(IF(DATOS_[id]=DATOS_[[#This Row],[id]],DATOS_[F.fin.cal]))=DATOS_[[#This Row],[F.fin.cal]],"Sí","NO")</f>
        <v>Sí</v>
      </c>
      <c r="BT1437" s="137" t="str">
        <f aca="false">IF(AND(DATOS_[[#This Row],[% normaliz]]&lt;&gt;1,DATOS_[[#This Row],[% anualiz]]=1),"Sí","NO")</f>
        <v>Sí</v>
      </c>
      <c r="BU1437" s="137" t="str">
        <f aca="false">IF(AND(DATOS_[[#This Row],[% normaliz]]=1,DATOS_[[#This Row],[% anualiz]]&lt;&gt;1),"Sí","NO")</f>
        <v>NO</v>
      </c>
      <c r="BV1437" s="137" t="str">
        <f aca="false">IF(AND(DATOS_[[#This Row],[% normaliz]]&lt;&gt;1,DATOS_[[#This Row],[% anualiz]]&lt;&gt;1),"Sí","NO")</f>
        <v>NO</v>
      </c>
      <c r="BW1437" s="137" t="str">
        <f aca="false">+IF(DATOS_[[#This Row],[% normaliz]]*DATOS_[[#This Row],[% anualiz]]=1,"NO","Sí")</f>
        <v>Sí</v>
      </c>
      <c r="BX1437" s="138" t="e">
        <f aca="false">(DATOS_[[#This Row],[S.BASE]]*(1/DATOS_[[#This Row],[% normaliz]])*(1/DATOS_[[#This Row],[% anualiz]]))*IF(DATOS_[[#This Row],[Check Equiparado]]="Sí",1,0)</f>
        <v>#DIV/0!</v>
      </c>
      <c r="BY1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7" s="138" t="e">
        <f aca="false">+DATOS_[[#This Row],[SALARIO BASE Eq]]+DATOS_[[#This Row],[Tot COMPL.SAL Eq]]</f>
        <v>#DIV/0!</v>
      </c>
      <c r="CA1437" s="138" t="e">
        <f aca="false" t="array" ref="CA1437:CA1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7" s="138" t="e">
        <f aca="false">+DATOS_[[#This Row],[TOTAL SALARIO Eq]]+DATOS_[[#This Row],[Tot Extrasalarial Eq]]</f>
        <v>#DIV/0!</v>
      </c>
      <c r="CC1437" s="139" t="n">
        <f aca="false">DATOS_[[#This Row],[S.BASE]]</f>
        <v>0</v>
      </c>
      <c r="CD1437" s="139" t="n">
        <f aca="false">+SUM(DATOS_[[#This Row],[Conc.Sal.01]:[Conc.Sal.30]])</f>
        <v>0</v>
      </c>
      <c r="CE1437" s="139" t="n">
        <f aca="false">+DATOS_[[#This Row],[SALARIO BASE Ef]]+DATOS_[[#This Row],[Tot COMPL.SAL Ef]]</f>
        <v>0</v>
      </c>
      <c r="CF1437" s="139" t="n">
        <f aca="false">+SUM(DATOS_[[#This Row],[C.Extra.01]:[C.Extra.05]])</f>
        <v>0</v>
      </c>
      <c r="CG1437" s="139" t="n">
        <f aca="false">+DATOS_[[#This Row],[TOTAL SALARIO Ef]]+DATOS_[[#This Row],[Tot Extrasalarial Ef]]</f>
        <v>0</v>
      </c>
      <c r="CH1437" s="140" t="n">
        <f aca="false">MIN(IF(DATOS_[[#This Row],[Fecha Fin Contrato]]="",$D$4,DATOS_[[#This Row],[Fecha Fin Contrato]]),$D$4)-MAX(DATOS_[[#This Row],[Fecha de Contratación]],$D$3)+1</f>
        <v>1</v>
      </c>
      <c r="CI1437" s="141" t="str">
        <f aca="false">IF(COUNTIFS(DATOS_[id],DATOS_[[#This Row],[id]])&gt;1,DATOS_[[#This Row],[id]],"")</f>
        <v/>
      </c>
      <c r="CJ1437" s="141" t="n">
        <f aca="false">(Inicio!$G$10-DATOS_[[#This Row],[Fecha Nacimiento]])/365.25</f>
        <v>0</v>
      </c>
      <c r="CK1437" s="141" t="n">
        <f aca="false">(Inicio!$G$10-DATOS_[[#This Row],[Fecha de Antigüedad]])/365.25</f>
        <v>0</v>
      </c>
      <c r="CL1437" s="141" t="e">
        <f aca="false">+VLOOKUP(DATOS_[[#This Row],[Clave de Contrato]],TblTiposContrato13[],3,0)</f>
        <v>#N/A</v>
      </c>
      <c r="CM1437" s="141" t="e">
        <f aca="false">+VLOOKUP(DATOS_[[#This Row],[Clave de Contrato]],TblTiposContrato13[],4,0)</f>
        <v>#N/A</v>
      </c>
      <c r="CN1437" s="141" t="str">
        <f aca="false">VLOOKUP(DATOS_[[#This Row],[Edad]],CONTRATOS!TblRngEdad,2,1)</f>
        <v>20  o menos</v>
      </c>
      <c r="CO1437" s="141" t="str">
        <f aca="false">VLOOKUP(DATOS_[[#This Row],[Antigüedad]],TblRngAntg14[],2,1)</f>
        <v>0 a 1 años</v>
      </c>
    </row>
    <row r="1438" customFormat="false" ht="13.8" hidden="false" customHeight="false" outlineLevel="0" collapsed="false">
      <c r="D1438" s="128"/>
      <c r="E1438" s="129"/>
      <c r="F1438" s="129"/>
      <c r="G1438" s="129"/>
      <c r="H1438" s="130"/>
      <c r="I1438" s="131"/>
      <c r="J1438" s="128"/>
      <c r="K1438" s="132"/>
      <c r="L1438" s="132"/>
      <c r="M1438" s="133"/>
      <c r="N1438" s="133"/>
      <c r="O1438" s="133"/>
      <c r="P1438" s="129"/>
      <c r="Z1438" s="74"/>
      <c r="AA1438" s="75"/>
      <c r="AB1438" s="75"/>
      <c r="AC1438" s="129"/>
      <c r="AD1438" s="134"/>
      <c r="AE1438" s="134"/>
      <c r="AF1438" s="134"/>
      <c r="AG1438" s="134"/>
      <c r="AH1438" s="134"/>
      <c r="AI1438" s="134"/>
      <c r="AJ1438" s="134"/>
      <c r="AK1438" s="134"/>
      <c r="AL1438" s="134"/>
      <c r="AM1438" s="134"/>
      <c r="AN1438" s="134"/>
      <c r="AO1438" s="134"/>
      <c r="AP1438" s="134"/>
      <c r="AQ1438" s="134"/>
      <c r="AR1438" s="134"/>
      <c r="AS1438" s="134"/>
      <c r="AT1438" s="134"/>
      <c r="AU1438" s="134"/>
      <c r="AV1438" s="134"/>
      <c r="AW1438" s="134"/>
      <c r="AX1438" s="134"/>
      <c r="AY1438" s="134"/>
      <c r="AZ1438" s="134"/>
      <c r="BA1438" s="134"/>
      <c r="BB1438" s="134"/>
      <c r="BC1438" s="134"/>
      <c r="BD1438" s="134"/>
      <c r="BE1438" s="134"/>
      <c r="BF1438" s="134"/>
      <c r="BG1438" s="134"/>
      <c r="BH1438" s="134"/>
      <c r="BI1438" s="134"/>
      <c r="BJ1438" s="134"/>
      <c r="BK1438" s="134"/>
      <c r="BL1438" s="134"/>
      <c r="BM1438" s="135"/>
      <c r="BN1438" s="136" t="n">
        <f aca="false">+MAX($D$3,DATOS_[[#This Row],[Fecha Inicio Sit. Contract.]])</f>
        <v>0</v>
      </c>
      <c r="BO1438" s="136" t="n">
        <f aca="false">+MIN($D$4,DATOS_[[#This Row],[Fecha Fin Sit. Contract.]])</f>
        <v>0</v>
      </c>
      <c r="BP1438" s="137" t="n">
        <f aca="false">+DATOS_[[#This Row],[% de jornada]]*IF(DATOS_[[#This Row],[% jornada reducida]]="",1,DATOS_[[#This Row],[% jornada reducida]])</f>
        <v>0</v>
      </c>
      <c r="BQ1438" s="137" t="n">
        <f aca="false">+(DATOS_[[#This Row],[F.fin.cal]]-DATOS_[[#This Row],[F.ini.cal]]+1)/($D$4-$D$3+1)</f>
        <v>1</v>
      </c>
      <c r="BR1438" s="137" t="str">
        <f aca="false">IF(OR(AND(DATOS_[[#This Row],[Fecha Fin Contrato]]&lt;$D$3,DATOS_[[#This Row],[Fecha Fin Contrato]]&lt;&gt;""),DATOS_[[#This Row],[Fecha de Contratación]]&gt;$D$4),"Fuera","Dentro")</f>
        <v>Dentro</v>
      </c>
      <c r="BS1438" s="137" t="str">
        <f aca="false" t="array" ref="BS1438:BS1438">IF(MAX(IF(DATOS_[id]=DATOS_[[#This Row],[id]],DATOS_[F.fin.cal]))=DATOS_[[#This Row],[F.fin.cal]],"Sí","NO")</f>
        <v>Sí</v>
      </c>
      <c r="BT1438" s="137" t="str">
        <f aca="false">IF(AND(DATOS_[[#This Row],[% normaliz]]&lt;&gt;1,DATOS_[[#This Row],[% anualiz]]=1),"Sí","NO")</f>
        <v>Sí</v>
      </c>
      <c r="BU1438" s="137" t="str">
        <f aca="false">IF(AND(DATOS_[[#This Row],[% normaliz]]=1,DATOS_[[#This Row],[% anualiz]]&lt;&gt;1),"Sí","NO")</f>
        <v>NO</v>
      </c>
      <c r="BV1438" s="137" t="str">
        <f aca="false">IF(AND(DATOS_[[#This Row],[% normaliz]]&lt;&gt;1,DATOS_[[#This Row],[% anualiz]]&lt;&gt;1),"Sí","NO")</f>
        <v>NO</v>
      </c>
      <c r="BW1438" s="137" t="str">
        <f aca="false">+IF(DATOS_[[#This Row],[% normaliz]]*DATOS_[[#This Row],[% anualiz]]=1,"NO","Sí")</f>
        <v>Sí</v>
      </c>
      <c r="BX1438" s="138" t="e">
        <f aca="false">(DATOS_[[#This Row],[S.BASE]]*(1/DATOS_[[#This Row],[% normaliz]])*(1/DATOS_[[#This Row],[% anualiz]]))*IF(DATOS_[[#This Row],[Check Equiparado]]="Sí",1,0)</f>
        <v>#DIV/0!</v>
      </c>
      <c r="BY1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8" s="138" t="e">
        <f aca="false">+DATOS_[[#This Row],[SALARIO BASE Eq]]+DATOS_[[#This Row],[Tot COMPL.SAL Eq]]</f>
        <v>#DIV/0!</v>
      </c>
      <c r="CA1438" s="138" t="e">
        <f aca="false" t="array" ref="CA1438:CA1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8" s="138" t="e">
        <f aca="false">+DATOS_[[#This Row],[TOTAL SALARIO Eq]]+DATOS_[[#This Row],[Tot Extrasalarial Eq]]</f>
        <v>#DIV/0!</v>
      </c>
      <c r="CC1438" s="139" t="n">
        <f aca="false">DATOS_[[#This Row],[S.BASE]]</f>
        <v>0</v>
      </c>
      <c r="CD1438" s="139" t="n">
        <f aca="false">+SUM(DATOS_[[#This Row],[Conc.Sal.01]:[Conc.Sal.30]])</f>
        <v>0</v>
      </c>
      <c r="CE1438" s="139" t="n">
        <f aca="false">+DATOS_[[#This Row],[SALARIO BASE Ef]]+DATOS_[[#This Row],[Tot COMPL.SAL Ef]]</f>
        <v>0</v>
      </c>
      <c r="CF1438" s="139" t="n">
        <f aca="false">+SUM(DATOS_[[#This Row],[C.Extra.01]:[C.Extra.05]])</f>
        <v>0</v>
      </c>
      <c r="CG1438" s="139" t="n">
        <f aca="false">+DATOS_[[#This Row],[TOTAL SALARIO Ef]]+DATOS_[[#This Row],[Tot Extrasalarial Ef]]</f>
        <v>0</v>
      </c>
      <c r="CH1438" s="140" t="n">
        <f aca="false">MIN(IF(DATOS_[[#This Row],[Fecha Fin Contrato]]="",$D$4,DATOS_[[#This Row],[Fecha Fin Contrato]]),$D$4)-MAX(DATOS_[[#This Row],[Fecha de Contratación]],$D$3)+1</f>
        <v>1</v>
      </c>
      <c r="CI1438" s="141" t="str">
        <f aca="false">IF(COUNTIFS(DATOS_[id],DATOS_[[#This Row],[id]])&gt;1,DATOS_[[#This Row],[id]],"")</f>
        <v/>
      </c>
      <c r="CJ1438" s="141" t="n">
        <f aca="false">(Inicio!$G$10-DATOS_[[#This Row],[Fecha Nacimiento]])/365.25</f>
        <v>0</v>
      </c>
      <c r="CK1438" s="141" t="n">
        <f aca="false">(Inicio!$G$10-DATOS_[[#This Row],[Fecha de Antigüedad]])/365.25</f>
        <v>0</v>
      </c>
      <c r="CL1438" s="141" t="e">
        <f aca="false">+VLOOKUP(DATOS_[[#This Row],[Clave de Contrato]],TblTiposContrato13[],3,0)</f>
        <v>#N/A</v>
      </c>
      <c r="CM1438" s="141" t="e">
        <f aca="false">+VLOOKUP(DATOS_[[#This Row],[Clave de Contrato]],TblTiposContrato13[],4,0)</f>
        <v>#N/A</v>
      </c>
      <c r="CN1438" s="141" t="str">
        <f aca="false">VLOOKUP(DATOS_[[#This Row],[Edad]],CONTRATOS!TblRngEdad,2,1)</f>
        <v>20  o menos</v>
      </c>
      <c r="CO1438" s="141" t="str">
        <f aca="false">VLOOKUP(DATOS_[[#This Row],[Antigüedad]],TblRngAntg14[],2,1)</f>
        <v>0 a 1 años</v>
      </c>
    </row>
    <row r="1439" customFormat="false" ht="13.8" hidden="false" customHeight="false" outlineLevel="0" collapsed="false">
      <c r="D1439" s="128"/>
      <c r="E1439" s="129"/>
      <c r="F1439" s="129"/>
      <c r="G1439" s="129"/>
      <c r="H1439" s="130"/>
      <c r="I1439" s="131"/>
      <c r="J1439" s="128"/>
      <c r="K1439" s="132"/>
      <c r="L1439" s="132"/>
      <c r="M1439" s="133"/>
      <c r="N1439" s="133"/>
      <c r="O1439" s="133"/>
      <c r="P1439" s="129"/>
      <c r="Z1439" s="74"/>
      <c r="AA1439" s="75"/>
      <c r="AB1439" s="75"/>
      <c r="AC1439" s="129"/>
      <c r="AD1439" s="134"/>
      <c r="AE1439" s="134"/>
      <c r="AF1439" s="134"/>
      <c r="AG1439" s="134"/>
      <c r="AH1439" s="134"/>
      <c r="AI1439" s="134"/>
      <c r="AJ1439" s="134"/>
      <c r="AK1439" s="134"/>
      <c r="AL1439" s="134"/>
      <c r="AM1439" s="134"/>
      <c r="AN1439" s="134"/>
      <c r="AO1439" s="134"/>
      <c r="AP1439" s="134"/>
      <c r="AQ1439" s="134"/>
      <c r="AR1439" s="134"/>
      <c r="AS1439" s="134"/>
      <c r="AT1439" s="134"/>
      <c r="AU1439" s="134"/>
      <c r="AV1439" s="134"/>
      <c r="AW1439" s="134"/>
      <c r="AX1439" s="134"/>
      <c r="AY1439" s="134"/>
      <c r="AZ1439" s="134"/>
      <c r="BA1439" s="134"/>
      <c r="BB1439" s="134"/>
      <c r="BC1439" s="134"/>
      <c r="BD1439" s="134"/>
      <c r="BE1439" s="134"/>
      <c r="BF1439" s="134"/>
      <c r="BG1439" s="134"/>
      <c r="BH1439" s="134"/>
      <c r="BI1439" s="134"/>
      <c r="BJ1439" s="134"/>
      <c r="BK1439" s="134"/>
      <c r="BL1439" s="134"/>
      <c r="BM1439" s="135"/>
      <c r="BN1439" s="136" t="n">
        <f aca="false">+MAX($D$3,DATOS_[[#This Row],[Fecha Inicio Sit. Contract.]])</f>
        <v>0</v>
      </c>
      <c r="BO1439" s="136" t="n">
        <f aca="false">+MIN($D$4,DATOS_[[#This Row],[Fecha Fin Sit. Contract.]])</f>
        <v>0</v>
      </c>
      <c r="BP1439" s="137" t="n">
        <f aca="false">+DATOS_[[#This Row],[% de jornada]]*IF(DATOS_[[#This Row],[% jornada reducida]]="",1,DATOS_[[#This Row],[% jornada reducida]])</f>
        <v>0</v>
      </c>
      <c r="BQ1439" s="137" t="n">
        <f aca="false">+(DATOS_[[#This Row],[F.fin.cal]]-DATOS_[[#This Row],[F.ini.cal]]+1)/($D$4-$D$3+1)</f>
        <v>1</v>
      </c>
      <c r="BR1439" s="137" t="str">
        <f aca="false">IF(OR(AND(DATOS_[[#This Row],[Fecha Fin Contrato]]&lt;$D$3,DATOS_[[#This Row],[Fecha Fin Contrato]]&lt;&gt;""),DATOS_[[#This Row],[Fecha de Contratación]]&gt;$D$4),"Fuera","Dentro")</f>
        <v>Dentro</v>
      </c>
      <c r="BS1439" s="137" t="str">
        <f aca="false" t="array" ref="BS1439:BS1439">IF(MAX(IF(DATOS_[id]=DATOS_[[#This Row],[id]],DATOS_[F.fin.cal]))=DATOS_[[#This Row],[F.fin.cal]],"Sí","NO")</f>
        <v>Sí</v>
      </c>
      <c r="BT1439" s="137" t="str">
        <f aca="false">IF(AND(DATOS_[[#This Row],[% normaliz]]&lt;&gt;1,DATOS_[[#This Row],[% anualiz]]=1),"Sí","NO")</f>
        <v>Sí</v>
      </c>
      <c r="BU1439" s="137" t="str">
        <f aca="false">IF(AND(DATOS_[[#This Row],[% normaliz]]=1,DATOS_[[#This Row],[% anualiz]]&lt;&gt;1),"Sí","NO")</f>
        <v>NO</v>
      </c>
      <c r="BV1439" s="137" t="str">
        <f aca="false">IF(AND(DATOS_[[#This Row],[% normaliz]]&lt;&gt;1,DATOS_[[#This Row],[% anualiz]]&lt;&gt;1),"Sí","NO")</f>
        <v>NO</v>
      </c>
      <c r="BW1439" s="137" t="str">
        <f aca="false">+IF(DATOS_[[#This Row],[% normaliz]]*DATOS_[[#This Row],[% anualiz]]=1,"NO","Sí")</f>
        <v>Sí</v>
      </c>
      <c r="BX1439" s="138" t="e">
        <f aca="false">(DATOS_[[#This Row],[S.BASE]]*(1/DATOS_[[#This Row],[% normaliz]])*(1/DATOS_[[#This Row],[% anualiz]]))*IF(DATOS_[[#This Row],[Check Equiparado]]="Sí",1,0)</f>
        <v>#DIV/0!</v>
      </c>
      <c r="BY1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9" s="138" t="e">
        <f aca="false">+DATOS_[[#This Row],[SALARIO BASE Eq]]+DATOS_[[#This Row],[Tot COMPL.SAL Eq]]</f>
        <v>#DIV/0!</v>
      </c>
      <c r="CA1439" s="138" t="e">
        <f aca="false" t="array" ref="CA1439:CA1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9" s="138" t="e">
        <f aca="false">+DATOS_[[#This Row],[TOTAL SALARIO Eq]]+DATOS_[[#This Row],[Tot Extrasalarial Eq]]</f>
        <v>#DIV/0!</v>
      </c>
      <c r="CC1439" s="139" t="n">
        <f aca="false">DATOS_[[#This Row],[S.BASE]]</f>
        <v>0</v>
      </c>
      <c r="CD1439" s="139" t="n">
        <f aca="false">+SUM(DATOS_[[#This Row],[Conc.Sal.01]:[Conc.Sal.30]])</f>
        <v>0</v>
      </c>
      <c r="CE1439" s="139" t="n">
        <f aca="false">+DATOS_[[#This Row],[SALARIO BASE Ef]]+DATOS_[[#This Row],[Tot COMPL.SAL Ef]]</f>
        <v>0</v>
      </c>
      <c r="CF1439" s="139" t="n">
        <f aca="false">+SUM(DATOS_[[#This Row],[C.Extra.01]:[C.Extra.05]])</f>
        <v>0</v>
      </c>
      <c r="CG1439" s="139" t="n">
        <f aca="false">+DATOS_[[#This Row],[TOTAL SALARIO Ef]]+DATOS_[[#This Row],[Tot Extrasalarial Ef]]</f>
        <v>0</v>
      </c>
      <c r="CH1439" s="140" t="n">
        <f aca="false">MIN(IF(DATOS_[[#This Row],[Fecha Fin Contrato]]="",$D$4,DATOS_[[#This Row],[Fecha Fin Contrato]]),$D$4)-MAX(DATOS_[[#This Row],[Fecha de Contratación]],$D$3)+1</f>
        <v>1</v>
      </c>
      <c r="CI1439" s="141" t="str">
        <f aca="false">IF(COUNTIFS(DATOS_[id],DATOS_[[#This Row],[id]])&gt;1,DATOS_[[#This Row],[id]],"")</f>
        <v/>
      </c>
      <c r="CJ1439" s="141" t="n">
        <f aca="false">(Inicio!$G$10-DATOS_[[#This Row],[Fecha Nacimiento]])/365.25</f>
        <v>0</v>
      </c>
      <c r="CK1439" s="141" t="n">
        <f aca="false">(Inicio!$G$10-DATOS_[[#This Row],[Fecha de Antigüedad]])/365.25</f>
        <v>0</v>
      </c>
      <c r="CL1439" s="141" t="e">
        <f aca="false">+VLOOKUP(DATOS_[[#This Row],[Clave de Contrato]],TblTiposContrato13[],3,0)</f>
        <v>#N/A</v>
      </c>
      <c r="CM1439" s="141" t="e">
        <f aca="false">+VLOOKUP(DATOS_[[#This Row],[Clave de Contrato]],TblTiposContrato13[],4,0)</f>
        <v>#N/A</v>
      </c>
      <c r="CN1439" s="141" t="str">
        <f aca="false">VLOOKUP(DATOS_[[#This Row],[Edad]],CONTRATOS!TblRngEdad,2,1)</f>
        <v>20  o menos</v>
      </c>
      <c r="CO1439" s="141" t="str">
        <f aca="false">VLOOKUP(DATOS_[[#This Row],[Antigüedad]],TblRngAntg14[],2,1)</f>
        <v>0 a 1 años</v>
      </c>
    </row>
    <row r="1440" customFormat="false" ht="13.8" hidden="false" customHeight="false" outlineLevel="0" collapsed="false">
      <c r="D1440" s="128"/>
      <c r="E1440" s="129"/>
      <c r="F1440" s="129"/>
      <c r="G1440" s="129"/>
      <c r="H1440" s="130"/>
      <c r="I1440" s="131"/>
      <c r="J1440" s="128"/>
      <c r="K1440" s="132"/>
      <c r="L1440" s="132"/>
      <c r="M1440" s="133"/>
      <c r="N1440" s="133"/>
      <c r="O1440" s="133"/>
      <c r="P1440" s="129"/>
      <c r="Z1440" s="74"/>
      <c r="AA1440" s="75"/>
      <c r="AB1440" s="75"/>
      <c r="AC1440" s="129"/>
      <c r="AD1440" s="134"/>
      <c r="AE1440" s="134"/>
      <c r="AF1440" s="134"/>
      <c r="AG1440" s="134"/>
      <c r="AH1440" s="134"/>
      <c r="AI1440" s="134"/>
      <c r="AJ1440" s="134"/>
      <c r="AK1440" s="134"/>
      <c r="AL1440" s="134"/>
      <c r="AM1440" s="134"/>
      <c r="AN1440" s="134"/>
      <c r="AO1440" s="134"/>
      <c r="AP1440" s="134"/>
      <c r="AQ1440" s="134"/>
      <c r="AR1440" s="134"/>
      <c r="AS1440" s="134"/>
      <c r="AT1440" s="134"/>
      <c r="AU1440" s="134"/>
      <c r="AV1440" s="134"/>
      <c r="AW1440" s="134"/>
      <c r="AX1440" s="134"/>
      <c r="AY1440" s="134"/>
      <c r="AZ1440" s="134"/>
      <c r="BA1440" s="134"/>
      <c r="BB1440" s="134"/>
      <c r="BC1440" s="134"/>
      <c r="BD1440" s="134"/>
      <c r="BE1440" s="134"/>
      <c r="BF1440" s="134"/>
      <c r="BG1440" s="134"/>
      <c r="BH1440" s="134"/>
      <c r="BI1440" s="134"/>
      <c r="BJ1440" s="134"/>
      <c r="BK1440" s="134"/>
      <c r="BL1440" s="134"/>
      <c r="BM1440" s="135"/>
      <c r="BN1440" s="136" t="n">
        <f aca="false">+MAX($D$3,DATOS_[[#This Row],[Fecha Inicio Sit. Contract.]])</f>
        <v>0</v>
      </c>
      <c r="BO1440" s="136" t="n">
        <f aca="false">+MIN($D$4,DATOS_[[#This Row],[Fecha Fin Sit. Contract.]])</f>
        <v>0</v>
      </c>
      <c r="BP1440" s="137" t="n">
        <f aca="false">+DATOS_[[#This Row],[% de jornada]]*IF(DATOS_[[#This Row],[% jornada reducida]]="",1,DATOS_[[#This Row],[% jornada reducida]])</f>
        <v>0</v>
      </c>
      <c r="BQ1440" s="137" t="n">
        <f aca="false">+(DATOS_[[#This Row],[F.fin.cal]]-DATOS_[[#This Row],[F.ini.cal]]+1)/($D$4-$D$3+1)</f>
        <v>1</v>
      </c>
      <c r="BR1440" s="137" t="str">
        <f aca="false">IF(OR(AND(DATOS_[[#This Row],[Fecha Fin Contrato]]&lt;$D$3,DATOS_[[#This Row],[Fecha Fin Contrato]]&lt;&gt;""),DATOS_[[#This Row],[Fecha de Contratación]]&gt;$D$4),"Fuera","Dentro")</f>
        <v>Dentro</v>
      </c>
      <c r="BS1440" s="137" t="str">
        <f aca="false" t="array" ref="BS1440:BS1440">IF(MAX(IF(DATOS_[id]=DATOS_[[#This Row],[id]],DATOS_[F.fin.cal]))=DATOS_[[#This Row],[F.fin.cal]],"Sí","NO")</f>
        <v>Sí</v>
      </c>
      <c r="BT1440" s="137" t="str">
        <f aca="false">IF(AND(DATOS_[[#This Row],[% normaliz]]&lt;&gt;1,DATOS_[[#This Row],[% anualiz]]=1),"Sí","NO")</f>
        <v>Sí</v>
      </c>
      <c r="BU1440" s="137" t="str">
        <f aca="false">IF(AND(DATOS_[[#This Row],[% normaliz]]=1,DATOS_[[#This Row],[% anualiz]]&lt;&gt;1),"Sí","NO")</f>
        <v>NO</v>
      </c>
      <c r="BV1440" s="137" t="str">
        <f aca="false">IF(AND(DATOS_[[#This Row],[% normaliz]]&lt;&gt;1,DATOS_[[#This Row],[% anualiz]]&lt;&gt;1),"Sí","NO")</f>
        <v>NO</v>
      </c>
      <c r="BW1440" s="137" t="str">
        <f aca="false">+IF(DATOS_[[#This Row],[% normaliz]]*DATOS_[[#This Row],[% anualiz]]=1,"NO","Sí")</f>
        <v>Sí</v>
      </c>
      <c r="BX1440" s="138" t="e">
        <f aca="false">(DATOS_[[#This Row],[S.BASE]]*(1/DATOS_[[#This Row],[% normaliz]])*(1/DATOS_[[#This Row],[% anualiz]]))*IF(DATOS_[[#This Row],[Check Equiparado]]="Sí",1,0)</f>
        <v>#DIV/0!</v>
      </c>
      <c r="BY1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0" s="138" t="e">
        <f aca="false">+DATOS_[[#This Row],[SALARIO BASE Eq]]+DATOS_[[#This Row],[Tot COMPL.SAL Eq]]</f>
        <v>#DIV/0!</v>
      </c>
      <c r="CA1440" s="138" t="e">
        <f aca="false" t="array" ref="CA1440:CA1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0" s="138" t="e">
        <f aca="false">+DATOS_[[#This Row],[TOTAL SALARIO Eq]]+DATOS_[[#This Row],[Tot Extrasalarial Eq]]</f>
        <v>#DIV/0!</v>
      </c>
      <c r="CC1440" s="139" t="n">
        <f aca="false">DATOS_[[#This Row],[S.BASE]]</f>
        <v>0</v>
      </c>
      <c r="CD1440" s="139" t="n">
        <f aca="false">+SUM(DATOS_[[#This Row],[Conc.Sal.01]:[Conc.Sal.30]])</f>
        <v>0</v>
      </c>
      <c r="CE1440" s="139" t="n">
        <f aca="false">+DATOS_[[#This Row],[SALARIO BASE Ef]]+DATOS_[[#This Row],[Tot COMPL.SAL Ef]]</f>
        <v>0</v>
      </c>
      <c r="CF1440" s="139" t="n">
        <f aca="false">+SUM(DATOS_[[#This Row],[C.Extra.01]:[C.Extra.05]])</f>
        <v>0</v>
      </c>
      <c r="CG1440" s="139" t="n">
        <f aca="false">+DATOS_[[#This Row],[TOTAL SALARIO Ef]]+DATOS_[[#This Row],[Tot Extrasalarial Ef]]</f>
        <v>0</v>
      </c>
      <c r="CH1440" s="140" t="n">
        <f aca="false">MIN(IF(DATOS_[[#This Row],[Fecha Fin Contrato]]="",$D$4,DATOS_[[#This Row],[Fecha Fin Contrato]]),$D$4)-MAX(DATOS_[[#This Row],[Fecha de Contratación]],$D$3)+1</f>
        <v>1</v>
      </c>
      <c r="CI1440" s="141" t="str">
        <f aca="false">IF(COUNTIFS(DATOS_[id],DATOS_[[#This Row],[id]])&gt;1,DATOS_[[#This Row],[id]],"")</f>
        <v/>
      </c>
      <c r="CJ1440" s="141" t="n">
        <f aca="false">(Inicio!$G$10-DATOS_[[#This Row],[Fecha Nacimiento]])/365.25</f>
        <v>0</v>
      </c>
      <c r="CK1440" s="141" t="n">
        <f aca="false">(Inicio!$G$10-DATOS_[[#This Row],[Fecha de Antigüedad]])/365.25</f>
        <v>0</v>
      </c>
      <c r="CL1440" s="141" t="e">
        <f aca="false">+VLOOKUP(DATOS_[[#This Row],[Clave de Contrato]],TblTiposContrato13[],3,0)</f>
        <v>#N/A</v>
      </c>
      <c r="CM1440" s="141" t="e">
        <f aca="false">+VLOOKUP(DATOS_[[#This Row],[Clave de Contrato]],TblTiposContrato13[],4,0)</f>
        <v>#N/A</v>
      </c>
      <c r="CN1440" s="141" t="str">
        <f aca="false">VLOOKUP(DATOS_[[#This Row],[Edad]],CONTRATOS!TblRngEdad,2,1)</f>
        <v>20  o menos</v>
      </c>
      <c r="CO1440" s="141" t="str">
        <f aca="false">VLOOKUP(DATOS_[[#This Row],[Antigüedad]],TblRngAntg14[],2,1)</f>
        <v>0 a 1 años</v>
      </c>
    </row>
    <row r="1441" customFormat="false" ht="13.8" hidden="false" customHeight="false" outlineLevel="0" collapsed="false">
      <c r="D1441" s="128"/>
      <c r="E1441" s="129"/>
      <c r="F1441" s="129"/>
      <c r="G1441" s="129"/>
      <c r="H1441" s="130"/>
      <c r="I1441" s="131"/>
      <c r="J1441" s="128"/>
      <c r="K1441" s="132"/>
      <c r="L1441" s="132"/>
      <c r="M1441" s="133"/>
      <c r="N1441" s="133"/>
      <c r="O1441" s="133"/>
      <c r="P1441" s="129"/>
      <c r="Z1441" s="74"/>
      <c r="AA1441" s="75"/>
      <c r="AB1441" s="75"/>
      <c r="AC1441" s="129"/>
      <c r="AD1441" s="134"/>
      <c r="AE1441" s="134"/>
      <c r="AF1441" s="134"/>
      <c r="AG1441" s="134"/>
      <c r="AH1441" s="134"/>
      <c r="AI1441" s="134"/>
      <c r="AJ1441" s="134"/>
      <c r="AK1441" s="134"/>
      <c r="AL1441" s="134"/>
      <c r="AM1441" s="134"/>
      <c r="AN1441" s="134"/>
      <c r="AO1441" s="134"/>
      <c r="AP1441" s="134"/>
      <c r="AQ1441" s="134"/>
      <c r="AR1441" s="134"/>
      <c r="AS1441" s="134"/>
      <c r="AT1441" s="134"/>
      <c r="AU1441" s="134"/>
      <c r="AV1441" s="134"/>
      <c r="AW1441" s="134"/>
      <c r="AX1441" s="134"/>
      <c r="AY1441" s="134"/>
      <c r="AZ1441" s="134"/>
      <c r="BA1441" s="134"/>
      <c r="BB1441" s="134"/>
      <c r="BC1441" s="134"/>
      <c r="BD1441" s="134"/>
      <c r="BE1441" s="134"/>
      <c r="BF1441" s="134"/>
      <c r="BG1441" s="134"/>
      <c r="BH1441" s="134"/>
      <c r="BI1441" s="134"/>
      <c r="BJ1441" s="134"/>
      <c r="BK1441" s="134"/>
      <c r="BL1441" s="134"/>
      <c r="BM1441" s="135"/>
      <c r="BN1441" s="136" t="n">
        <f aca="false">+MAX($D$3,DATOS_[[#This Row],[Fecha Inicio Sit. Contract.]])</f>
        <v>0</v>
      </c>
      <c r="BO1441" s="136" t="n">
        <f aca="false">+MIN($D$4,DATOS_[[#This Row],[Fecha Fin Sit. Contract.]])</f>
        <v>0</v>
      </c>
      <c r="BP1441" s="137" t="n">
        <f aca="false">+DATOS_[[#This Row],[% de jornada]]*IF(DATOS_[[#This Row],[% jornada reducida]]="",1,DATOS_[[#This Row],[% jornada reducida]])</f>
        <v>0</v>
      </c>
      <c r="BQ1441" s="137" t="n">
        <f aca="false">+(DATOS_[[#This Row],[F.fin.cal]]-DATOS_[[#This Row],[F.ini.cal]]+1)/($D$4-$D$3+1)</f>
        <v>1</v>
      </c>
      <c r="BR1441" s="137" t="str">
        <f aca="false">IF(OR(AND(DATOS_[[#This Row],[Fecha Fin Contrato]]&lt;$D$3,DATOS_[[#This Row],[Fecha Fin Contrato]]&lt;&gt;""),DATOS_[[#This Row],[Fecha de Contratación]]&gt;$D$4),"Fuera","Dentro")</f>
        <v>Dentro</v>
      </c>
      <c r="BS1441" s="137" t="str">
        <f aca="false" t="array" ref="BS1441:BS1441">IF(MAX(IF(DATOS_[id]=DATOS_[[#This Row],[id]],DATOS_[F.fin.cal]))=DATOS_[[#This Row],[F.fin.cal]],"Sí","NO")</f>
        <v>Sí</v>
      </c>
      <c r="BT1441" s="137" t="str">
        <f aca="false">IF(AND(DATOS_[[#This Row],[% normaliz]]&lt;&gt;1,DATOS_[[#This Row],[% anualiz]]=1),"Sí","NO")</f>
        <v>Sí</v>
      </c>
      <c r="BU1441" s="137" t="str">
        <f aca="false">IF(AND(DATOS_[[#This Row],[% normaliz]]=1,DATOS_[[#This Row],[% anualiz]]&lt;&gt;1),"Sí","NO")</f>
        <v>NO</v>
      </c>
      <c r="BV1441" s="137" t="str">
        <f aca="false">IF(AND(DATOS_[[#This Row],[% normaliz]]&lt;&gt;1,DATOS_[[#This Row],[% anualiz]]&lt;&gt;1),"Sí","NO")</f>
        <v>NO</v>
      </c>
      <c r="BW1441" s="137" t="str">
        <f aca="false">+IF(DATOS_[[#This Row],[% normaliz]]*DATOS_[[#This Row],[% anualiz]]=1,"NO","Sí")</f>
        <v>Sí</v>
      </c>
      <c r="BX1441" s="138" t="e">
        <f aca="false">(DATOS_[[#This Row],[S.BASE]]*(1/DATOS_[[#This Row],[% normaliz]])*(1/DATOS_[[#This Row],[% anualiz]]))*IF(DATOS_[[#This Row],[Check Equiparado]]="Sí",1,0)</f>
        <v>#DIV/0!</v>
      </c>
      <c r="BY1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1" s="138" t="e">
        <f aca="false">+DATOS_[[#This Row],[SALARIO BASE Eq]]+DATOS_[[#This Row],[Tot COMPL.SAL Eq]]</f>
        <v>#DIV/0!</v>
      </c>
      <c r="CA1441" s="138" t="e">
        <f aca="false" t="array" ref="CA1441:CA1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1" s="138" t="e">
        <f aca="false">+DATOS_[[#This Row],[TOTAL SALARIO Eq]]+DATOS_[[#This Row],[Tot Extrasalarial Eq]]</f>
        <v>#DIV/0!</v>
      </c>
      <c r="CC1441" s="139" t="n">
        <f aca="false">DATOS_[[#This Row],[S.BASE]]</f>
        <v>0</v>
      </c>
      <c r="CD1441" s="139" t="n">
        <f aca="false">+SUM(DATOS_[[#This Row],[Conc.Sal.01]:[Conc.Sal.30]])</f>
        <v>0</v>
      </c>
      <c r="CE1441" s="139" t="n">
        <f aca="false">+DATOS_[[#This Row],[SALARIO BASE Ef]]+DATOS_[[#This Row],[Tot COMPL.SAL Ef]]</f>
        <v>0</v>
      </c>
      <c r="CF1441" s="139" t="n">
        <f aca="false">+SUM(DATOS_[[#This Row],[C.Extra.01]:[C.Extra.05]])</f>
        <v>0</v>
      </c>
      <c r="CG1441" s="139" t="n">
        <f aca="false">+DATOS_[[#This Row],[TOTAL SALARIO Ef]]+DATOS_[[#This Row],[Tot Extrasalarial Ef]]</f>
        <v>0</v>
      </c>
      <c r="CH1441" s="140" t="n">
        <f aca="false">MIN(IF(DATOS_[[#This Row],[Fecha Fin Contrato]]="",$D$4,DATOS_[[#This Row],[Fecha Fin Contrato]]),$D$4)-MAX(DATOS_[[#This Row],[Fecha de Contratación]],$D$3)+1</f>
        <v>1</v>
      </c>
      <c r="CI1441" s="141" t="str">
        <f aca="false">IF(COUNTIFS(DATOS_[id],DATOS_[[#This Row],[id]])&gt;1,DATOS_[[#This Row],[id]],"")</f>
        <v/>
      </c>
      <c r="CJ1441" s="141" t="n">
        <f aca="false">(Inicio!$G$10-DATOS_[[#This Row],[Fecha Nacimiento]])/365.25</f>
        <v>0</v>
      </c>
      <c r="CK1441" s="141" t="n">
        <f aca="false">(Inicio!$G$10-DATOS_[[#This Row],[Fecha de Antigüedad]])/365.25</f>
        <v>0</v>
      </c>
      <c r="CL1441" s="141" t="e">
        <f aca="false">+VLOOKUP(DATOS_[[#This Row],[Clave de Contrato]],TblTiposContrato13[],3,0)</f>
        <v>#N/A</v>
      </c>
      <c r="CM1441" s="141" t="e">
        <f aca="false">+VLOOKUP(DATOS_[[#This Row],[Clave de Contrato]],TblTiposContrato13[],4,0)</f>
        <v>#N/A</v>
      </c>
      <c r="CN1441" s="141" t="str">
        <f aca="false">VLOOKUP(DATOS_[[#This Row],[Edad]],CONTRATOS!TblRngEdad,2,1)</f>
        <v>20  o menos</v>
      </c>
      <c r="CO1441" s="141" t="str">
        <f aca="false">VLOOKUP(DATOS_[[#This Row],[Antigüedad]],TblRngAntg14[],2,1)</f>
        <v>0 a 1 años</v>
      </c>
    </row>
    <row r="1442" customFormat="false" ht="13.8" hidden="false" customHeight="false" outlineLevel="0" collapsed="false">
      <c r="D1442" s="128"/>
      <c r="E1442" s="129"/>
      <c r="F1442" s="129"/>
      <c r="G1442" s="129"/>
      <c r="H1442" s="130"/>
      <c r="I1442" s="131"/>
      <c r="J1442" s="128"/>
      <c r="K1442" s="132"/>
      <c r="L1442" s="132"/>
      <c r="M1442" s="133"/>
      <c r="N1442" s="133"/>
      <c r="O1442" s="133"/>
      <c r="P1442" s="129"/>
      <c r="Z1442" s="74"/>
      <c r="AA1442" s="75"/>
      <c r="AB1442" s="75"/>
      <c r="AC1442" s="129"/>
      <c r="AD1442" s="134"/>
      <c r="AE1442" s="134"/>
      <c r="AF1442" s="134"/>
      <c r="AG1442" s="134"/>
      <c r="AH1442" s="134"/>
      <c r="AI1442" s="134"/>
      <c r="AJ1442" s="134"/>
      <c r="AK1442" s="134"/>
      <c r="AL1442" s="134"/>
      <c r="AM1442" s="134"/>
      <c r="AN1442" s="134"/>
      <c r="AO1442" s="134"/>
      <c r="AP1442" s="134"/>
      <c r="AQ1442" s="134"/>
      <c r="AR1442" s="134"/>
      <c r="AS1442" s="134"/>
      <c r="AT1442" s="134"/>
      <c r="AU1442" s="134"/>
      <c r="AV1442" s="134"/>
      <c r="AW1442" s="134"/>
      <c r="AX1442" s="134"/>
      <c r="AY1442" s="134"/>
      <c r="AZ1442" s="134"/>
      <c r="BA1442" s="134"/>
      <c r="BB1442" s="134"/>
      <c r="BC1442" s="134"/>
      <c r="BD1442" s="134"/>
      <c r="BE1442" s="134"/>
      <c r="BF1442" s="134"/>
      <c r="BG1442" s="134"/>
      <c r="BH1442" s="134"/>
      <c r="BI1442" s="134"/>
      <c r="BJ1442" s="134"/>
      <c r="BK1442" s="134"/>
      <c r="BL1442" s="134"/>
      <c r="BM1442" s="135"/>
      <c r="BN1442" s="136" t="n">
        <f aca="false">+MAX($D$3,DATOS_[[#This Row],[Fecha Inicio Sit. Contract.]])</f>
        <v>0</v>
      </c>
      <c r="BO1442" s="136" t="n">
        <f aca="false">+MIN($D$4,DATOS_[[#This Row],[Fecha Fin Sit. Contract.]])</f>
        <v>0</v>
      </c>
      <c r="BP1442" s="137" t="n">
        <f aca="false">+DATOS_[[#This Row],[% de jornada]]*IF(DATOS_[[#This Row],[% jornada reducida]]="",1,DATOS_[[#This Row],[% jornada reducida]])</f>
        <v>0</v>
      </c>
      <c r="BQ1442" s="137" t="n">
        <f aca="false">+(DATOS_[[#This Row],[F.fin.cal]]-DATOS_[[#This Row],[F.ini.cal]]+1)/($D$4-$D$3+1)</f>
        <v>1</v>
      </c>
      <c r="BR1442" s="137" t="str">
        <f aca="false">IF(OR(AND(DATOS_[[#This Row],[Fecha Fin Contrato]]&lt;$D$3,DATOS_[[#This Row],[Fecha Fin Contrato]]&lt;&gt;""),DATOS_[[#This Row],[Fecha de Contratación]]&gt;$D$4),"Fuera","Dentro")</f>
        <v>Dentro</v>
      </c>
      <c r="BS1442" s="137" t="str">
        <f aca="false" t="array" ref="BS1442:BS1442">IF(MAX(IF(DATOS_[id]=DATOS_[[#This Row],[id]],DATOS_[F.fin.cal]))=DATOS_[[#This Row],[F.fin.cal]],"Sí","NO")</f>
        <v>Sí</v>
      </c>
      <c r="BT1442" s="137" t="str">
        <f aca="false">IF(AND(DATOS_[[#This Row],[% normaliz]]&lt;&gt;1,DATOS_[[#This Row],[% anualiz]]=1),"Sí","NO")</f>
        <v>Sí</v>
      </c>
      <c r="BU1442" s="137" t="str">
        <f aca="false">IF(AND(DATOS_[[#This Row],[% normaliz]]=1,DATOS_[[#This Row],[% anualiz]]&lt;&gt;1),"Sí","NO")</f>
        <v>NO</v>
      </c>
      <c r="BV1442" s="137" t="str">
        <f aca="false">IF(AND(DATOS_[[#This Row],[% normaliz]]&lt;&gt;1,DATOS_[[#This Row],[% anualiz]]&lt;&gt;1),"Sí","NO")</f>
        <v>NO</v>
      </c>
      <c r="BW1442" s="137" t="str">
        <f aca="false">+IF(DATOS_[[#This Row],[% normaliz]]*DATOS_[[#This Row],[% anualiz]]=1,"NO","Sí")</f>
        <v>Sí</v>
      </c>
      <c r="BX1442" s="138" t="e">
        <f aca="false">(DATOS_[[#This Row],[S.BASE]]*(1/DATOS_[[#This Row],[% normaliz]])*(1/DATOS_[[#This Row],[% anualiz]]))*IF(DATOS_[[#This Row],[Check Equiparado]]="Sí",1,0)</f>
        <v>#DIV/0!</v>
      </c>
      <c r="BY1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2" s="138" t="e">
        <f aca="false">+DATOS_[[#This Row],[SALARIO BASE Eq]]+DATOS_[[#This Row],[Tot COMPL.SAL Eq]]</f>
        <v>#DIV/0!</v>
      </c>
      <c r="CA1442" s="138" t="e">
        <f aca="false" t="array" ref="CA1442:CA1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2" s="138" t="e">
        <f aca="false">+DATOS_[[#This Row],[TOTAL SALARIO Eq]]+DATOS_[[#This Row],[Tot Extrasalarial Eq]]</f>
        <v>#DIV/0!</v>
      </c>
      <c r="CC1442" s="139" t="n">
        <f aca="false">DATOS_[[#This Row],[S.BASE]]</f>
        <v>0</v>
      </c>
      <c r="CD1442" s="139" t="n">
        <f aca="false">+SUM(DATOS_[[#This Row],[Conc.Sal.01]:[Conc.Sal.30]])</f>
        <v>0</v>
      </c>
      <c r="CE1442" s="139" t="n">
        <f aca="false">+DATOS_[[#This Row],[SALARIO BASE Ef]]+DATOS_[[#This Row],[Tot COMPL.SAL Ef]]</f>
        <v>0</v>
      </c>
      <c r="CF1442" s="139" t="n">
        <f aca="false">+SUM(DATOS_[[#This Row],[C.Extra.01]:[C.Extra.05]])</f>
        <v>0</v>
      </c>
      <c r="CG1442" s="139" t="n">
        <f aca="false">+DATOS_[[#This Row],[TOTAL SALARIO Ef]]+DATOS_[[#This Row],[Tot Extrasalarial Ef]]</f>
        <v>0</v>
      </c>
      <c r="CH1442" s="140" t="n">
        <f aca="false">MIN(IF(DATOS_[[#This Row],[Fecha Fin Contrato]]="",$D$4,DATOS_[[#This Row],[Fecha Fin Contrato]]),$D$4)-MAX(DATOS_[[#This Row],[Fecha de Contratación]],$D$3)+1</f>
        <v>1</v>
      </c>
      <c r="CI1442" s="141" t="str">
        <f aca="false">IF(COUNTIFS(DATOS_[id],DATOS_[[#This Row],[id]])&gt;1,DATOS_[[#This Row],[id]],"")</f>
        <v/>
      </c>
      <c r="CJ1442" s="141" t="n">
        <f aca="false">(Inicio!$G$10-DATOS_[[#This Row],[Fecha Nacimiento]])/365.25</f>
        <v>0</v>
      </c>
      <c r="CK1442" s="141" t="n">
        <f aca="false">(Inicio!$G$10-DATOS_[[#This Row],[Fecha de Antigüedad]])/365.25</f>
        <v>0</v>
      </c>
      <c r="CL1442" s="141" t="e">
        <f aca="false">+VLOOKUP(DATOS_[[#This Row],[Clave de Contrato]],TblTiposContrato13[],3,0)</f>
        <v>#N/A</v>
      </c>
      <c r="CM1442" s="141" t="e">
        <f aca="false">+VLOOKUP(DATOS_[[#This Row],[Clave de Contrato]],TblTiposContrato13[],4,0)</f>
        <v>#N/A</v>
      </c>
      <c r="CN1442" s="141" t="str">
        <f aca="false">VLOOKUP(DATOS_[[#This Row],[Edad]],CONTRATOS!TblRngEdad,2,1)</f>
        <v>20  o menos</v>
      </c>
      <c r="CO1442" s="141" t="str">
        <f aca="false">VLOOKUP(DATOS_[[#This Row],[Antigüedad]],TblRngAntg14[],2,1)</f>
        <v>0 a 1 años</v>
      </c>
    </row>
    <row r="1443" customFormat="false" ht="13.8" hidden="false" customHeight="false" outlineLevel="0" collapsed="false">
      <c r="D1443" s="128"/>
      <c r="E1443" s="129"/>
      <c r="F1443" s="129"/>
      <c r="G1443" s="129"/>
      <c r="H1443" s="130"/>
      <c r="I1443" s="131"/>
      <c r="J1443" s="128"/>
      <c r="K1443" s="132"/>
      <c r="L1443" s="132"/>
      <c r="M1443" s="133"/>
      <c r="N1443" s="133"/>
      <c r="O1443" s="133"/>
      <c r="P1443" s="129"/>
      <c r="Z1443" s="74"/>
      <c r="AA1443" s="75"/>
      <c r="AB1443" s="75"/>
      <c r="AC1443" s="129"/>
      <c r="AD1443" s="134"/>
      <c r="AE1443" s="134"/>
      <c r="AF1443" s="134"/>
      <c r="AG1443" s="134"/>
      <c r="AH1443" s="134"/>
      <c r="AI1443" s="134"/>
      <c r="AJ1443" s="134"/>
      <c r="AK1443" s="134"/>
      <c r="AL1443" s="134"/>
      <c r="AM1443" s="134"/>
      <c r="AN1443" s="134"/>
      <c r="AO1443" s="134"/>
      <c r="AP1443" s="134"/>
      <c r="AQ1443" s="134"/>
      <c r="AR1443" s="134"/>
      <c r="AS1443" s="134"/>
      <c r="AT1443" s="134"/>
      <c r="AU1443" s="134"/>
      <c r="AV1443" s="134"/>
      <c r="AW1443" s="134"/>
      <c r="AX1443" s="134"/>
      <c r="AY1443" s="134"/>
      <c r="AZ1443" s="134"/>
      <c r="BA1443" s="134"/>
      <c r="BB1443" s="134"/>
      <c r="BC1443" s="134"/>
      <c r="BD1443" s="134"/>
      <c r="BE1443" s="134"/>
      <c r="BF1443" s="134"/>
      <c r="BG1443" s="134"/>
      <c r="BH1443" s="134"/>
      <c r="BI1443" s="134"/>
      <c r="BJ1443" s="134"/>
      <c r="BK1443" s="134"/>
      <c r="BL1443" s="134"/>
      <c r="BM1443" s="135"/>
      <c r="BN1443" s="136" t="n">
        <f aca="false">+MAX($D$3,DATOS_[[#This Row],[Fecha Inicio Sit. Contract.]])</f>
        <v>0</v>
      </c>
      <c r="BO1443" s="136" t="n">
        <f aca="false">+MIN($D$4,DATOS_[[#This Row],[Fecha Fin Sit. Contract.]])</f>
        <v>0</v>
      </c>
      <c r="BP1443" s="137" t="n">
        <f aca="false">+DATOS_[[#This Row],[% de jornada]]*IF(DATOS_[[#This Row],[% jornada reducida]]="",1,DATOS_[[#This Row],[% jornada reducida]])</f>
        <v>0</v>
      </c>
      <c r="BQ1443" s="137" t="n">
        <f aca="false">+(DATOS_[[#This Row],[F.fin.cal]]-DATOS_[[#This Row],[F.ini.cal]]+1)/($D$4-$D$3+1)</f>
        <v>1</v>
      </c>
      <c r="BR1443" s="137" t="str">
        <f aca="false">IF(OR(AND(DATOS_[[#This Row],[Fecha Fin Contrato]]&lt;$D$3,DATOS_[[#This Row],[Fecha Fin Contrato]]&lt;&gt;""),DATOS_[[#This Row],[Fecha de Contratación]]&gt;$D$4),"Fuera","Dentro")</f>
        <v>Dentro</v>
      </c>
      <c r="BS1443" s="137" t="str">
        <f aca="false" t="array" ref="BS1443:BS1443">IF(MAX(IF(DATOS_[id]=DATOS_[[#This Row],[id]],DATOS_[F.fin.cal]))=DATOS_[[#This Row],[F.fin.cal]],"Sí","NO")</f>
        <v>Sí</v>
      </c>
      <c r="BT1443" s="137" t="str">
        <f aca="false">IF(AND(DATOS_[[#This Row],[% normaliz]]&lt;&gt;1,DATOS_[[#This Row],[% anualiz]]=1),"Sí","NO")</f>
        <v>Sí</v>
      </c>
      <c r="BU1443" s="137" t="str">
        <f aca="false">IF(AND(DATOS_[[#This Row],[% normaliz]]=1,DATOS_[[#This Row],[% anualiz]]&lt;&gt;1),"Sí","NO")</f>
        <v>NO</v>
      </c>
      <c r="BV1443" s="137" t="str">
        <f aca="false">IF(AND(DATOS_[[#This Row],[% normaliz]]&lt;&gt;1,DATOS_[[#This Row],[% anualiz]]&lt;&gt;1),"Sí","NO")</f>
        <v>NO</v>
      </c>
      <c r="BW1443" s="137" t="str">
        <f aca="false">+IF(DATOS_[[#This Row],[% normaliz]]*DATOS_[[#This Row],[% anualiz]]=1,"NO","Sí")</f>
        <v>Sí</v>
      </c>
      <c r="BX1443" s="138" t="e">
        <f aca="false">(DATOS_[[#This Row],[S.BASE]]*(1/DATOS_[[#This Row],[% normaliz]])*(1/DATOS_[[#This Row],[% anualiz]]))*IF(DATOS_[[#This Row],[Check Equiparado]]="Sí",1,0)</f>
        <v>#DIV/0!</v>
      </c>
      <c r="BY1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3" s="138" t="e">
        <f aca="false">+DATOS_[[#This Row],[SALARIO BASE Eq]]+DATOS_[[#This Row],[Tot COMPL.SAL Eq]]</f>
        <v>#DIV/0!</v>
      </c>
      <c r="CA1443" s="138" t="e">
        <f aca="false" t="array" ref="CA1443:CA1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3" s="138" t="e">
        <f aca="false">+DATOS_[[#This Row],[TOTAL SALARIO Eq]]+DATOS_[[#This Row],[Tot Extrasalarial Eq]]</f>
        <v>#DIV/0!</v>
      </c>
      <c r="CC1443" s="139" t="n">
        <f aca="false">DATOS_[[#This Row],[S.BASE]]</f>
        <v>0</v>
      </c>
      <c r="CD1443" s="139" t="n">
        <f aca="false">+SUM(DATOS_[[#This Row],[Conc.Sal.01]:[Conc.Sal.30]])</f>
        <v>0</v>
      </c>
      <c r="CE1443" s="139" t="n">
        <f aca="false">+DATOS_[[#This Row],[SALARIO BASE Ef]]+DATOS_[[#This Row],[Tot COMPL.SAL Ef]]</f>
        <v>0</v>
      </c>
      <c r="CF1443" s="139" t="n">
        <f aca="false">+SUM(DATOS_[[#This Row],[C.Extra.01]:[C.Extra.05]])</f>
        <v>0</v>
      </c>
      <c r="CG1443" s="139" t="n">
        <f aca="false">+DATOS_[[#This Row],[TOTAL SALARIO Ef]]+DATOS_[[#This Row],[Tot Extrasalarial Ef]]</f>
        <v>0</v>
      </c>
      <c r="CH1443" s="140" t="n">
        <f aca="false">MIN(IF(DATOS_[[#This Row],[Fecha Fin Contrato]]="",$D$4,DATOS_[[#This Row],[Fecha Fin Contrato]]),$D$4)-MAX(DATOS_[[#This Row],[Fecha de Contratación]],$D$3)+1</f>
        <v>1</v>
      </c>
      <c r="CI1443" s="141" t="str">
        <f aca="false">IF(COUNTIFS(DATOS_[id],DATOS_[[#This Row],[id]])&gt;1,DATOS_[[#This Row],[id]],"")</f>
        <v/>
      </c>
      <c r="CJ1443" s="141" t="n">
        <f aca="false">(Inicio!$G$10-DATOS_[[#This Row],[Fecha Nacimiento]])/365.25</f>
        <v>0</v>
      </c>
      <c r="CK1443" s="141" t="n">
        <f aca="false">(Inicio!$G$10-DATOS_[[#This Row],[Fecha de Antigüedad]])/365.25</f>
        <v>0</v>
      </c>
      <c r="CL1443" s="141" t="e">
        <f aca="false">+VLOOKUP(DATOS_[[#This Row],[Clave de Contrato]],TblTiposContrato13[],3,0)</f>
        <v>#N/A</v>
      </c>
      <c r="CM1443" s="141" t="e">
        <f aca="false">+VLOOKUP(DATOS_[[#This Row],[Clave de Contrato]],TblTiposContrato13[],4,0)</f>
        <v>#N/A</v>
      </c>
      <c r="CN1443" s="141" t="str">
        <f aca="false">VLOOKUP(DATOS_[[#This Row],[Edad]],CONTRATOS!TblRngEdad,2,1)</f>
        <v>20  o menos</v>
      </c>
      <c r="CO1443" s="141" t="str">
        <f aca="false">VLOOKUP(DATOS_[[#This Row],[Antigüedad]],TblRngAntg14[],2,1)</f>
        <v>0 a 1 años</v>
      </c>
    </row>
    <row r="1444" customFormat="false" ht="13.8" hidden="false" customHeight="false" outlineLevel="0" collapsed="false">
      <c r="D1444" s="128"/>
      <c r="E1444" s="129"/>
      <c r="F1444" s="129"/>
      <c r="G1444" s="129"/>
      <c r="H1444" s="130"/>
      <c r="I1444" s="131"/>
      <c r="J1444" s="128"/>
      <c r="K1444" s="132"/>
      <c r="L1444" s="132"/>
      <c r="M1444" s="133"/>
      <c r="N1444" s="133"/>
      <c r="O1444" s="133"/>
      <c r="P1444" s="129"/>
      <c r="Z1444" s="74"/>
      <c r="AA1444" s="75"/>
      <c r="AB1444" s="75"/>
      <c r="AC1444" s="129"/>
      <c r="AD1444" s="134"/>
      <c r="AE1444" s="134"/>
      <c r="AF1444" s="134"/>
      <c r="AG1444" s="134"/>
      <c r="AH1444" s="134"/>
      <c r="AI1444" s="134"/>
      <c r="AJ1444" s="134"/>
      <c r="AK1444" s="134"/>
      <c r="AL1444" s="134"/>
      <c r="AM1444" s="134"/>
      <c r="AN1444" s="134"/>
      <c r="AO1444" s="134"/>
      <c r="AP1444" s="134"/>
      <c r="AQ1444" s="134"/>
      <c r="AR1444" s="134"/>
      <c r="AS1444" s="134"/>
      <c r="AT1444" s="134"/>
      <c r="AU1444" s="134"/>
      <c r="AV1444" s="134"/>
      <c r="AW1444" s="134"/>
      <c r="AX1444" s="134"/>
      <c r="AY1444" s="134"/>
      <c r="AZ1444" s="134"/>
      <c r="BA1444" s="134"/>
      <c r="BB1444" s="134"/>
      <c r="BC1444" s="134"/>
      <c r="BD1444" s="134"/>
      <c r="BE1444" s="134"/>
      <c r="BF1444" s="134"/>
      <c r="BG1444" s="134"/>
      <c r="BH1444" s="134"/>
      <c r="BI1444" s="134"/>
      <c r="BJ1444" s="134"/>
      <c r="BK1444" s="134"/>
      <c r="BL1444" s="134"/>
      <c r="BM1444" s="135"/>
      <c r="BN1444" s="136" t="n">
        <f aca="false">+MAX($D$3,DATOS_[[#This Row],[Fecha Inicio Sit. Contract.]])</f>
        <v>0</v>
      </c>
      <c r="BO1444" s="136" t="n">
        <f aca="false">+MIN($D$4,DATOS_[[#This Row],[Fecha Fin Sit. Contract.]])</f>
        <v>0</v>
      </c>
      <c r="BP1444" s="137" t="n">
        <f aca="false">+DATOS_[[#This Row],[% de jornada]]*IF(DATOS_[[#This Row],[% jornada reducida]]="",1,DATOS_[[#This Row],[% jornada reducida]])</f>
        <v>0</v>
      </c>
      <c r="BQ1444" s="137" t="n">
        <f aca="false">+(DATOS_[[#This Row],[F.fin.cal]]-DATOS_[[#This Row],[F.ini.cal]]+1)/($D$4-$D$3+1)</f>
        <v>1</v>
      </c>
      <c r="BR1444" s="137" t="str">
        <f aca="false">IF(OR(AND(DATOS_[[#This Row],[Fecha Fin Contrato]]&lt;$D$3,DATOS_[[#This Row],[Fecha Fin Contrato]]&lt;&gt;""),DATOS_[[#This Row],[Fecha de Contratación]]&gt;$D$4),"Fuera","Dentro")</f>
        <v>Dentro</v>
      </c>
      <c r="BS1444" s="137" t="str">
        <f aca="false" t="array" ref="BS1444:BS1444">IF(MAX(IF(DATOS_[id]=DATOS_[[#This Row],[id]],DATOS_[F.fin.cal]))=DATOS_[[#This Row],[F.fin.cal]],"Sí","NO")</f>
        <v>Sí</v>
      </c>
      <c r="BT1444" s="137" t="str">
        <f aca="false">IF(AND(DATOS_[[#This Row],[% normaliz]]&lt;&gt;1,DATOS_[[#This Row],[% anualiz]]=1),"Sí","NO")</f>
        <v>Sí</v>
      </c>
      <c r="BU1444" s="137" t="str">
        <f aca="false">IF(AND(DATOS_[[#This Row],[% normaliz]]=1,DATOS_[[#This Row],[% anualiz]]&lt;&gt;1),"Sí","NO")</f>
        <v>NO</v>
      </c>
      <c r="BV1444" s="137" t="str">
        <f aca="false">IF(AND(DATOS_[[#This Row],[% normaliz]]&lt;&gt;1,DATOS_[[#This Row],[% anualiz]]&lt;&gt;1),"Sí","NO")</f>
        <v>NO</v>
      </c>
      <c r="BW1444" s="137" t="str">
        <f aca="false">+IF(DATOS_[[#This Row],[% normaliz]]*DATOS_[[#This Row],[% anualiz]]=1,"NO","Sí")</f>
        <v>Sí</v>
      </c>
      <c r="BX1444" s="138" t="e">
        <f aca="false">(DATOS_[[#This Row],[S.BASE]]*(1/DATOS_[[#This Row],[% normaliz]])*(1/DATOS_[[#This Row],[% anualiz]]))*IF(DATOS_[[#This Row],[Check Equiparado]]="Sí",1,0)</f>
        <v>#DIV/0!</v>
      </c>
      <c r="BY1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4" s="138" t="e">
        <f aca="false">+DATOS_[[#This Row],[SALARIO BASE Eq]]+DATOS_[[#This Row],[Tot COMPL.SAL Eq]]</f>
        <v>#DIV/0!</v>
      </c>
      <c r="CA1444" s="138" t="e">
        <f aca="false" t="array" ref="CA1444:CA1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4" s="138" t="e">
        <f aca="false">+DATOS_[[#This Row],[TOTAL SALARIO Eq]]+DATOS_[[#This Row],[Tot Extrasalarial Eq]]</f>
        <v>#DIV/0!</v>
      </c>
      <c r="CC1444" s="139" t="n">
        <f aca="false">DATOS_[[#This Row],[S.BASE]]</f>
        <v>0</v>
      </c>
      <c r="CD1444" s="139" t="n">
        <f aca="false">+SUM(DATOS_[[#This Row],[Conc.Sal.01]:[Conc.Sal.30]])</f>
        <v>0</v>
      </c>
      <c r="CE1444" s="139" t="n">
        <f aca="false">+DATOS_[[#This Row],[SALARIO BASE Ef]]+DATOS_[[#This Row],[Tot COMPL.SAL Ef]]</f>
        <v>0</v>
      </c>
      <c r="CF1444" s="139" t="n">
        <f aca="false">+SUM(DATOS_[[#This Row],[C.Extra.01]:[C.Extra.05]])</f>
        <v>0</v>
      </c>
      <c r="CG1444" s="139" t="n">
        <f aca="false">+DATOS_[[#This Row],[TOTAL SALARIO Ef]]+DATOS_[[#This Row],[Tot Extrasalarial Ef]]</f>
        <v>0</v>
      </c>
      <c r="CH1444" s="140" t="n">
        <f aca="false">MIN(IF(DATOS_[[#This Row],[Fecha Fin Contrato]]="",$D$4,DATOS_[[#This Row],[Fecha Fin Contrato]]),$D$4)-MAX(DATOS_[[#This Row],[Fecha de Contratación]],$D$3)+1</f>
        <v>1</v>
      </c>
      <c r="CI1444" s="141" t="str">
        <f aca="false">IF(COUNTIFS(DATOS_[id],DATOS_[[#This Row],[id]])&gt;1,DATOS_[[#This Row],[id]],"")</f>
        <v/>
      </c>
      <c r="CJ1444" s="141" t="n">
        <f aca="false">(Inicio!$G$10-DATOS_[[#This Row],[Fecha Nacimiento]])/365.25</f>
        <v>0</v>
      </c>
      <c r="CK1444" s="141" t="n">
        <f aca="false">(Inicio!$G$10-DATOS_[[#This Row],[Fecha de Antigüedad]])/365.25</f>
        <v>0</v>
      </c>
      <c r="CL1444" s="141" t="e">
        <f aca="false">+VLOOKUP(DATOS_[[#This Row],[Clave de Contrato]],TblTiposContrato13[],3,0)</f>
        <v>#N/A</v>
      </c>
      <c r="CM1444" s="141" t="e">
        <f aca="false">+VLOOKUP(DATOS_[[#This Row],[Clave de Contrato]],TblTiposContrato13[],4,0)</f>
        <v>#N/A</v>
      </c>
      <c r="CN1444" s="141" t="str">
        <f aca="false">VLOOKUP(DATOS_[[#This Row],[Edad]],CONTRATOS!TblRngEdad,2,1)</f>
        <v>20  o menos</v>
      </c>
      <c r="CO1444" s="141" t="str">
        <f aca="false">VLOOKUP(DATOS_[[#This Row],[Antigüedad]],TblRngAntg14[],2,1)</f>
        <v>0 a 1 años</v>
      </c>
    </row>
    <row r="1445" customFormat="false" ht="13.8" hidden="false" customHeight="false" outlineLevel="0" collapsed="false">
      <c r="D1445" s="128"/>
      <c r="E1445" s="129"/>
      <c r="F1445" s="129"/>
      <c r="G1445" s="129"/>
      <c r="H1445" s="130"/>
      <c r="I1445" s="131"/>
      <c r="J1445" s="128"/>
      <c r="K1445" s="132"/>
      <c r="L1445" s="132"/>
      <c r="M1445" s="133"/>
      <c r="N1445" s="133"/>
      <c r="O1445" s="133"/>
      <c r="P1445" s="129"/>
      <c r="Z1445" s="74"/>
      <c r="AA1445" s="75"/>
      <c r="AB1445" s="75"/>
      <c r="AC1445" s="129"/>
      <c r="AD1445" s="134"/>
      <c r="AE1445" s="134"/>
      <c r="AF1445" s="134"/>
      <c r="AG1445" s="134"/>
      <c r="AH1445" s="134"/>
      <c r="AI1445" s="134"/>
      <c r="AJ1445" s="134"/>
      <c r="AK1445" s="134"/>
      <c r="AL1445" s="134"/>
      <c r="AM1445" s="134"/>
      <c r="AN1445" s="134"/>
      <c r="AO1445" s="134"/>
      <c r="AP1445" s="134"/>
      <c r="AQ1445" s="134"/>
      <c r="AR1445" s="134"/>
      <c r="AS1445" s="134"/>
      <c r="AT1445" s="134"/>
      <c r="AU1445" s="134"/>
      <c r="AV1445" s="134"/>
      <c r="AW1445" s="134"/>
      <c r="AX1445" s="134"/>
      <c r="AY1445" s="134"/>
      <c r="AZ1445" s="134"/>
      <c r="BA1445" s="134"/>
      <c r="BB1445" s="134"/>
      <c r="BC1445" s="134"/>
      <c r="BD1445" s="134"/>
      <c r="BE1445" s="134"/>
      <c r="BF1445" s="134"/>
      <c r="BG1445" s="134"/>
      <c r="BH1445" s="134"/>
      <c r="BI1445" s="134"/>
      <c r="BJ1445" s="134"/>
      <c r="BK1445" s="134"/>
      <c r="BL1445" s="134"/>
      <c r="BM1445" s="135"/>
      <c r="BN1445" s="136" t="n">
        <f aca="false">+MAX($D$3,DATOS_[[#This Row],[Fecha Inicio Sit. Contract.]])</f>
        <v>0</v>
      </c>
      <c r="BO1445" s="136" t="n">
        <f aca="false">+MIN($D$4,DATOS_[[#This Row],[Fecha Fin Sit. Contract.]])</f>
        <v>0</v>
      </c>
      <c r="BP1445" s="137" t="n">
        <f aca="false">+DATOS_[[#This Row],[% de jornada]]*IF(DATOS_[[#This Row],[% jornada reducida]]="",1,DATOS_[[#This Row],[% jornada reducida]])</f>
        <v>0</v>
      </c>
      <c r="BQ1445" s="137" t="n">
        <f aca="false">+(DATOS_[[#This Row],[F.fin.cal]]-DATOS_[[#This Row],[F.ini.cal]]+1)/($D$4-$D$3+1)</f>
        <v>1</v>
      </c>
      <c r="BR1445" s="137" t="str">
        <f aca="false">IF(OR(AND(DATOS_[[#This Row],[Fecha Fin Contrato]]&lt;$D$3,DATOS_[[#This Row],[Fecha Fin Contrato]]&lt;&gt;""),DATOS_[[#This Row],[Fecha de Contratación]]&gt;$D$4),"Fuera","Dentro")</f>
        <v>Dentro</v>
      </c>
      <c r="BS1445" s="137" t="str">
        <f aca="false" t="array" ref="BS1445:BS1445">IF(MAX(IF(DATOS_[id]=DATOS_[[#This Row],[id]],DATOS_[F.fin.cal]))=DATOS_[[#This Row],[F.fin.cal]],"Sí","NO")</f>
        <v>Sí</v>
      </c>
      <c r="BT1445" s="137" t="str">
        <f aca="false">IF(AND(DATOS_[[#This Row],[% normaliz]]&lt;&gt;1,DATOS_[[#This Row],[% anualiz]]=1),"Sí","NO")</f>
        <v>Sí</v>
      </c>
      <c r="BU1445" s="137" t="str">
        <f aca="false">IF(AND(DATOS_[[#This Row],[% normaliz]]=1,DATOS_[[#This Row],[% anualiz]]&lt;&gt;1),"Sí","NO")</f>
        <v>NO</v>
      </c>
      <c r="BV1445" s="137" t="str">
        <f aca="false">IF(AND(DATOS_[[#This Row],[% normaliz]]&lt;&gt;1,DATOS_[[#This Row],[% anualiz]]&lt;&gt;1),"Sí","NO")</f>
        <v>NO</v>
      </c>
      <c r="BW1445" s="137" t="str">
        <f aca="false">+IF(DATOS_[[#This Row],[% normaliz]]*DATOS_[[#This Row],[% anualiz]]=1,"NO","Sí")</f>
        <v>Sí</v>
      </c>
      <c r="BX1445" s="138" t="e">
        <f aca="false">(DATOS_[[#This Row],[S.BASE]]*(1/DATOS_[[#This Row],[% normaliz]])*(1/DATOS_[[#This Row],[% anualiz]]))*IF(DATOS_[[#This Row],[Check Equiparado]]="Sí",1,0)</f>
        <v>#DIV/0!</v>
      </c>
      <c r="BY1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5" s="138" t="e">
        <f aca="false">+DATOS_[[#This Row],[SALARIO BASE Eq]]+DATOS_[[#This Row],[Tot COMPL.SAL Eq]]</f>
        <v>#DIV/0!</v>
      </c>
      <c r="CA1445" s="138" t="e">
        <f aca="false" t="array" ref="CA1445:CA1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5" s="138" t="e">
        <f aca="false">+DATOS_[[#This Row],[TOTAL SALARIO Eq]]+DATOS_[[#This Row],[Tot Extrasalarial Eq]]</f>
        <v>#DIV/0!</v>
      </c>
      <c r="CC1445" s="139" t="n">
        <f aca="false">DATOS_[[#This Row],[S.BASE]]</f>
        <v>0</v>
      </c>
      <c r="CD1445" s="139" t="n">
        <f aca="false">+SUM(DATOS_[[#This Row],[Conc.Sal.01]:[Conc.Sal.30]])</f>
        <v>0</v>
      </c>
      <c r="CE1445" s="139" t="n">
        <f aca="false">+DATOS_[[#This Row],[SALARIO BASE Ef]]+DATOS_[[#This Row],[Tot COMPL.SAL Ef]]</f>
        <v>0</v>
      </c>
      <c r="CF1445" s="139" t="n">
        <f aca="false">+SUM(DATOS_[[#This Row],[C.Extra.01]:[C.Extra.05]])</f>
        <v>0</v>
      </c>
      <c r="CG1445" s="139" t="n">
        <f aca="false">+DATOS_[[#This Row],[TOTAL SALARIO Ef]]+DATOS_[[#This Row],[Tot Extrasalarial Ef]]</f>
        <v>0</v>
      </c>
      <c r="CH1445" s="140" t="n">
        <f aca="false">MIN(IF(DATOS_[[#This Row],[Fecha Fin Contrato]]="",$D$4,DATOS_[[#This Row],[Fecha Fin Contrato]]),$D$4)-MAX(DATOS_[[#This Row],[Fecha de Contratación]],$D$3)+1</f>
        <v>1</v>
      </c>
      <c r="CI1445" s="141" t="str">
        <f aca="false">IF(COUNTIFS(DATOS_[id],DATOS_[[#This Row],[id]])&gt;1,DATOS_[[#This Row],[id]],"")</f>
        <v/>
      </c>
      <c r="CJ1445" s="141" t="n">
        <f aca="false">(Inicio!$G$10-DATOS_[[#This Row],[Fecha Nacimiento]])/365.25</f>
        <v>0</v>
      </c>
      <c r="CK1445" s="141" t="n">
        <f aca="false">(Inicio!$G$10-DATOS_[[#This Row],[Fecha de Antigüedad]])/365.25</f>
        <v>0</v>
      </c>
      <c r="CL1445" s="141" t="e">
        <f aca="false">+VLOOKUP(DATOS_[[#This Row],[Clave de Contrato]],TblTiposContrato13[],3,0)</f>
        <v>#N/A</v>
      </c>
      <c r="CM1445" s="141" t="e">
        <f aca="false">+VLOOKUP(DATOS_[[#This Row],[Clave de Contrato]],TblTiposContrato13[],4,0)</f>
        <v>#N/A</v>
      </c>
      <c r="CN1445" s="141" t="str">
        <f aca="false">VLOOKUP(DATOS_[[#This Row],[Edad]],CONTRATOS!TblRngEdad,2,1)</f>
        <v>20  o menos</v>
      </c>
      <c r="CO1445" s="141" t="str">
        <f aca="false">VLOOKUP(DATOS_[[#This Row],[Antigüedad]],TblRngAntg14[],2,1)</f>
        <v>0 a 1 años</v>
      </c>
    </row>
    <row r="1446" customFormat="false" ht="13.8" hidden="false" customHeight="false" outlineLevel="0" collapsed="false">
      <c r="D1446" s="128"/>
      <c r="E1446" s="129"/>
      <c r="F1446" s="129"/>
      <c r="G1446" s="129"/>
      <c r="H1446" s="130"/>
      <c r="I1446" s="131"/>
      <c r="J1446" s="128"/>
      <c r="K1446" s="132"/>
      <c r="L1446" s="132"/>
      <c r="M1446" s="133"/>
      <c r="N1446" s="133"/>
      <c r="O1446" s="133"/>
      <c r="P1446" s="129"/>
      <c r="Z1446" s="74"/>
      <c r="AA1446" s="75"/>
      <c r="AB1446" s="75"/>
      <c r="AC1446" s="129"/>
      <c r="AD1446" s="134"/>
      <c r="AE1446" s="134"/>
      <c r="AF1446" s="134"/>
      <c r="AG1446" s="134"/>
      <c r="AH1446" s="134"/>
      <c r="AI1446" s="134"/>
      <c r="AJ1446" s="134"/>
      <c r="AK1446" s="134"/>
      <c r="AL1446" s="134"/>
      <c r="AM1446" s="134"/>
      <c r="AN1446" s="134"/>
      <c r="AO1446" s="134"/>
      <c r="AP1446" s="134"/>
      <c r="AQ1446" s="134"/>
      <c r="AR1446" s="134"/>
      <c r="AS1446" s="134"/>
      <c r="AT1446" s="134"/>
      <c r="AU1446" s="134"/>
      <c r="AV1446" s="134"/>
      <c r="AW1446" s="134"/>
      <c r="AX1446" s="134"/>
      <c r="AY1446" s="134"/>
      <c r="AZ1446" s="134"/>
      <c r="BA1446" s="134"/>
      <c r="BB1446" s="134"/>
      <c r="BC1446" s="134"/>
      <c r="BD1446" s="134"/>
      <c r="BE1446" s="134"/>
      <c r="BF1446" s="134"/>
      <c r="BG1446" s="134"/>
      <c r="BH1446" s="134"/>
      <c r="BI1446" s="134"/>
      <c r="BJ1446" s="134"/>
      <c r="BK1446" s="134"/>
      <c r="BL1446" s="134"/>
      <c r="BM1446" s="135"/>
      <c r="BN1446" s="136" t="n">
        <f aca="false">+MAX($D$3,DATOS_[[#This Row],[Fecha Inicio Sit. Contract.]])</f>
        <v>0</v>
      </c>
      <c r="BO1446" s="136" t="n">
        <f aca="false">+MIN($D$4,DATOS_[[#This Row],[Fecha Fin Sit. Contract.]])</f>
        <v>0</v>
      </c>
      <c r="BP1446" s="137" t="n">
        <f aca="false">+DATOS_[[#This Row],[% de jornada]]*IF(DATOS_[[#This Row],[% jornada reducida]]="",1,DATOS_[[#This Row],[% jornada reducida]])</f>
        <v>0</v>
      </c>
      <c r="BQ1446" s="137" t="n">
        <f aca="false">+(DATOS_[[#This Row],[F.fin.cal]]-DATOS_[[#This Row],[F.ini.cal]]+1)/($D$4-$D$3+1)</f>
        <v>1</v>
      </c>
      <c r="BR1446" s="137" t="str">
        <f aca="false">IF(OR(AND(DATOS_[[#This Row],[Fecha Fin Contrato]]&lt;$D$3,DATOS_[[#This Row],[Fecha Fin Contrato]]&lt;&gt;""),DATOS_[[#This Row],[Fecha de Contratación]]&gt;$D$4),"Fuera","Dentro")</f>
        <v>Dentro</v>
      </c>
      <c r="BS1446" s="137" t="str">
        <f aca="false" t="array" ref="BS1446:BS1446">IF(MAX(IF(DATOS_[id]=DATOS_[[#This Row],[id]],DATOS_[F.fin.cal]))=DATOS_[[#This Row],[F.fin.cal]],"Sí","NO")</f>
        <v>Sí</v>
      </c>
      <c r="BT1446" s="137" t="str">
        <f aca="false">IF(AND(DATOS_[[#This Row],[% normaliz]]&lt;&gt;1,DATOS_[[#This Row],[% anualiz]]=1),"Sí","NO")</f>
        <v>Sí</v>
      </c>
      <c r="BU1446" s="137" t="str">
        <f aca="false">IF(AND(DATOS_[[#This Row],[% normaliz]]=1,DATOS_[[#This Row],[% anualiz]]&lt;&gt;1),"Sí","NO")</f>
        <v>NO</v>
      </c>
      <c r="BV1446" s="137" t="str">
        <f aca="false">IF(AND(DATOS_[[#This Row],[% normaliz]]&lt;&gt;1,DATOS_[[#This Row],[% anualiz]]&lt;&gt;1),"Sí","NO")</f>
        <v>NO</v>
      </c>
      <c r="BW1446" s="137" t="str">
        <f aca="false">+IF(DATOS_[[#This Row],[% normaliz]]*DATOS_[[#This Row],[% anualiz]]=1,"NO","Sí")</f>
        <v>Sí</v>
      </c>
      <c r="BX1446" s="138" t="e">
        <f aca="false">(DATOS_[[#This Row],[S.BASE]]*(1/DATOS_[[#This Row],[% normaliz]])*(1/DATOS_[[#This Row],[% anualiz]]))*IF(DATOS_[[#This Row],[Check Equiparado]]="Sí",1,0)</f>
        <v>#DIV/0!</v>
      </c>
      <c r="BY1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6" s="138" t="e">
        <f aca="false">+DATOS_[[#This Row],[SALARIO BASE Eq]]+DATOS_[[#This Row],[Tot COMPL.SAL Eq]]</f>
        <v>#DIV/0!</v>
      </c>
      <c r="CA1446" s="138" t="e">
        <f aca="false" t="array" ref="CA1446:CA1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6" s="138" t="e">
        <f aca="false">+DATOS_[[#This Row],[TOTAL SALARIO Eq]]+DATOS_[[#This Row],[Tot Extrasalarial Eq]]</f>
        <v>#DIV/0!</v>
      </c>
      <c r="CC1446" s="139" t="n">
        <f aca="false">DATOS_[[#This Row],[S.BASE]]</f>
        <v>0</v>
      </c>
      <c r="CD1446" s="139" t="n">
        <f aca="false">+SUM(DATOS_[[#This Row],[Conc.Sal.01]:[Conc.Sal.30]])</f>
        <v>0</v>
      </c>
      <c r="CE1446" s="139" t="n">
        <f aca="false">+DATOS_[[#This Row],[SALARIO BASE Ef]]+DATOS_[[#This Row],[Tot COMPL.SAL Ef]]</f>
        <v>0</v>
      </c>
      <c r="CF1446" s="139" t="n">
        <f aca="false">+SUM(DATOS_[[#This Row],[C.Extra.01]:[C.Extra.05]])</f>
        <v>0</v>
      </c>
      <c r="CG1446" s="139" t="n">
        <f aca="false">+DATOS_[[#This Row],[TOTAL SALARIO Ef]]+DATOS_[[#This Row],[Tot Extrasalarial Ef]]</f>
        <v>0</v>
      </c>
      <c r="CH1446" s="140" t="n">
        <f aca="false">MIN(IF(DATOS_[[#This Row],[Fecha Fin Contrato]]="",$D$4,DATOS_[[#This Row],[Fecha Fin Contrato]]),$D$4)-MAX(DATOS_[[#This Row],[Fecha de Contratación]],$D$3)+1</f>
        <v>1</v>
      </c>
      <c r="CI1446" s="141" t="str">
        <f aca="false">IF(COUNTIFS(DATOS_[id],DATOS_[[#This Row],[id]])&gt;1,DATOS_[[#This Row],[id]],"")</f>
        <v/>
      </c>
      <c r="CJ1446" s="141" t="n">
        <f aca="false">(Inicio!$G$10-DATOS_[[#This Row],[Fecha Nacimiento]])/365.25</f>
        <v>0</v>
      </c>
      <c r="CK1446" s="141" t="n">
        <f aca="false">(Inicio!$G$10-DATOS_[[#This Row],[Fecha de Antigüedad]])/365.25</f>
        <v>0</v>
      </c>
      <c r="CL1446" s="141" t="e">
        <f aca="false">+VLOOKUP(DATOS_[[#This Row],[Clave de Contrato]],TblTiposContrato13[],3,0)</f>
        <v>#N/A</v>
      </c>
      <c r="CM1446" s="141" t="e">
        <f aca="false">+VLOOKUP(DATOS_[[#This Row],[Clave de Contrato]],TblTiposContrato13[],4,0)</f>
        <v>#N/A</v>
      </c>
      <c r="CN1446" s="141" t="str">
        <f aca="false">VLOOKUP(DATOS_[[#This Row],[Edad]],CONTRATOS!TblRngEdad,2,1)</f>
        <v>20  o menos</v>
      </c>
      <c r="CO1446" s="141" t="str">
        <f aca="false">VLOOKUP(DATOS_[[#This Row],[Antigüedad]],TblRngAntg14[],2,1)</f>
        <v>0 a 1 años</v>
      </c>
    </row>
    <row r="1447" customFormat="false" ht="13.8" hidden="false" customHeight="false" outlineLevel="0" collapsed="false">
      <c r="D1447" s="128"/>
      <c r="E1447" s="129"/>
      <c r="F1447" s="129"/>
      <c r="G1447" s="129"/>
      <c r="H1447" s="130"/>
      <c r="I1447" s="131"/>
      <c r="J1447" s="128"/>
      <c r="K1447" s="132"/>
      <c r="L1447" s="132"/>
      <c r="M1447" s="133"/>
      <c r="N1447" s="133"/>
      <c r="O1447" s="133"/>
      <c r="P1447" s="129"/>
      <c r="Z1447" s="74"/>
      <c r="AA1447" s="75"/>
      <c r="AB1447" s="75"/>
      <c r="AC1447" s="129"/>
      <c r="AD1447" s="134"/>
      <c r="AE1447" s="134"/>
      <c r="AF1447" s="134"/>
      <c r="AG1447" s="134"/>
      <c r="AH1447" s="134"/>
      <c r="AI1447" s="134"/>
      <c r="AJ1447" s="134"/>
      <c r="AK1447" s="134"/>
      <c r="AL1447" s="134"/>
      <c r="AM1447" s="134"/>
      <c r="AN1447" s="134"/>
      <c r="AO1447" s="134"/>
      <c r="AP1447" s="134"/>
      <c r="AQ1447" s="134"/>
      <c r="AR1447" s="134"/>
      <c r="AS1447" s="134"/>
      <c r="AT1447" s="134"/>
      <c r="AU1447" s="134"/>
      <c r="AV1447" s="134"/>
      <c r="AW1447" s="134"/>
      <c r="AX1447" s="134"/>
      <c r="AY1447" s="134"/>
      <c r="AZ1447" s="134"/>
      <c r="BA1447" s="134"/>
      <c r="BB1447" s="134"/>
      <c r="BC1447" s="134"/>
      <c r="BD1447" s="134"/>
      <c r="BE1447" s="134"/>
      <c r="BF1447" s="134"/>
      <c r="BG1447" s="134"/>
      <c r="BH1447" s="134"/>
      <c r="BI1447" s="134"/>
      <c r="BJ1447" s="134"/>
      <c r="BK1447" s="134"/>
      <c r="BL1447" s="134"/>
      <c r="BM1447" s="135"/>
      <c r="BN1447" s="136" t="n">
        <f aca="false">+MAX($D$3,DATOS_[[#This Row],[Fecha Inicio Sit. Contract.]])</f>
        <v>0</v>
      </c>
      <c r="BO1447" s="136" t="n">
        <f aca="false">+MIN($D$4,DATOS_[[#This Row],[Fecha Fin Sit. Contract.]])</f>
        <v>0</v>
      </c>
      <c r="BP1447" s="137" t="n">
        <f aca="false">+DATOS_[[#This Row],[% de jornada]]*IF(DATOS_[[#This Row],[% jornada reducida]]="",1,DATOS_[[#This Row],[% jornada reducida]])</f>
        <v>0</v>
      </c>
      <c r="BQ1447" s="137" t="n">
        <f aca="false">+(DATOS_[[#This Row],[F.fin.cal]]-DATOS_[[#This Row],[F.ini.cal]]+1)/($D$4-$D$3+1)</f>
        <v>1</v>
      </c>
      <c r="BR1447" s="137" t="str">
        <f aca="false">IF(OR(AND(DATOS_[[#This Row],[Fecha Fin Contrato]]&lt;$D$3,DATOS_[[#This Row],[Fecha Fin Contrato]]&lt;&gt;""),DATOS_[[#This Row],[Fecha de Contratación]]&gt;$D$4),"Fuera","Dentro")</f>
        <v>Dentro</v>
      </c>
      <c r="BS1447" s="137" t="str">
        <f aca="false" t="array" ref="BS1447:BS1447">IF(MAX(IF(DATOS_[id]=DATOS_[[#This Row],[id]],DATOS_[F.fin.cal]))=DATOS_[[#This Row],[F.fin.cal]],"Sí","NO")</f>
        <v>Sí</v>
      </c>
      <c r="BT1447" s="137" t="str">
        <f aca="false">IF(AND(DATOS_[[#This Row],[% normaliz]]&lt;&gt;1,DATOS_[[#This Row],[% anualiz]]=1),"Sí","NO")</f>
        <v>Sí</v>
      </c>
      <c r="BU1447" s="137" t="str">
        <f aca="false">IF(AND(DATOS_[[#This Row],[% normaliz]]=1,DATOS_[[#This Row],[% anualiz]]&lt;&gt;1),"Sí","NO")</f>
        <v>NO</v>
      </c>
      <c r="BV1447" s="137" t="str">
        <f aca="false">IF(AND(DATOS_[[#This Row],[% normaliz]]&lt;&gt;1,DATOS_[[#This Row],[% anualiz]]&lt;&gt;1),"Sí","NO")</f>
        <v>NO</v>
      </c>
      <c r="BW1447" s="137" t="str">
        <f aca="false">+IF(DATOS_[[#This Row],[% normaliz]]*DATOS_[[#This Row],[% anualiz]]=1,"NO","Sí")</f>
        <v>Sí</v>
      </c>
      <c r="BX1447" s="138" t="e">
        <f aca="false">(DATOS_[[#This Row],[S.BASE]]*(1/DATOS_[[#This Row],[% normaliz]])*(1/DATOS_[[#This Row],[% anualiz]]))*IF(DATOS_[[#This Row],[Check Equiparado]]="Sí",1,0)</f>
        <v>#DIV/0!</v>
      </c>
      <c r="BY1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7" s="138" t="e">
        <f aca="false">+DATOS_[[#This Row],[SALARIO BASE Eq]]+DATOS_[[#This Row],[Tot COMPL.SAL Eq]]</f>
        <v>#DIV/0!</v>
      </c>
      <c r="CA1447" s="138" t="e">
        <f aca="false" t="array" ref="CA1447:CA1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7" s="138" t="e">
        <f aca="false">+DATOS_[[#This Row],[TOTAL SALARIO Eq]]+DATOS_[[#This Row],[Tot Extrasalarial Eq]]</f>
        <v>#DIV/0!</v>
      </c>
      <c r="CC1447" s="139" t="n">
        <f aca="false">DATOS_[[#This Row],[S.BASE]]</f>
        <v>0</v>
      </c>
      <c r="CD1447" s="139" t="n">
        <f aca="false">+SUM(DATOS_[[#This Row],[Conc.Sal.01]:[Conc.Sal.30]])</f>
        <v>0</v>
      </c>
      <c r="CE1447" s="139" t="n">
        <f aca="false">+DATOS_[[#This Row],[SALARIO BASE Ef]]+DATOS_[[#This Row],[Tot COMPL.SAL Ef]]</f>
        <v>0</v>
      </c>
      <c r="CF1447" s="139" t="n">
        <f aca="false">+SUM(DATOS_[[#This Row],[C.Extra.01]:[C.Extra.05]])</f>
        <v>0</v>
      </c>
      <c r="CG1447" s="139" t="n">
        <f aca="false">+DATOS_[[#This Row],[TOTAL SALARIO Ef]]+DATOS_[[#This Row],[Tot Extrasalarial Ef]]</f>
        <v>0</v>
      </c>
      <c r="CH1447" s="140" t="n">
        <f aca="false">MIN(IF(DATOS_[[#This Row],[Fecha Fin Contrato]]="",$D$4,DATOS_[[#This Row],[Fecha Fin Contrato]]),$D$4)-MAX(DATOS_[[#This Row],[Fecha de Contratación]],$D$3)+1</f>
        <v>1</v>
      </c>
      <c r="CI1447" s="141" t="str">
        <f aca="false">IF(COUNTIFS(DATOS_[id],DATOS_[[#This Row],[id]])&gt;1,DATOS_[[#This Row],[id]],"")</f>
        <v/>
      </c>
      <c r="CJ1447" s="141" t="n">
        <f aca="false">(Inicio!$G$10-DATOS_[[#This Row],[Fecha Nacimiento]])/365.25</f>
        <v>0</v>
      </c>
      <c r="CK1447" s="141" t="n">
        <f aca="false">(Inicio!$G$10-DATOS_[[#This Row],[Fecha de Antigüedad]])/365.25</f>
        <v>0</v>
      </c>
      <c r="CL1447" s="141" t="e">
        <f aca="false">+VLOOKUP(DATOS_[[#This Row],[Clave de Contrato]],TblTiposContrato13[],3,0)</f>
        <v>#N/A</v>
      </c>
      <c r="CM1447" s="141" t="e">
        <f aca="false">+VLOOKUP(DATOS_[[#This Row],[Clave de Contrato]],TblTiposContrato13[],4,0)</f>
        <v>#N/A</v>
      </c>
      <c r="CN1447" s="141" t="str">
        <f aca="false">VLOOKUP(DATOS_[[#This Row],[Edad]],CONTRATOS!TblRngEdad,2,1)</f>
        <v>20  o menos</v>
      </c>
      <c r="CO1447" s="141" t="str">
        <f aca="false">VLOOKUP(DATOS_[[#This Row],[Antigüedad]],TblRngAntg14[],2,1)</f>
        <v>0 a 1 años</v>
      </c>
    </row>
    <row r="1448" customFormat="false" ht="13.8" hidden="false" customHeight="false" outlineLevel="0" collapsed="false">
      <c r="D1448" s="128"/>
      <c r="E1448" s="129"/>
      <c r="F1448" s="129"/>
      <c r="G1448" s="129"/>
      <c r="H1448" s="130"/>
      <c r="I1448" s="131"/>
      <c r="J1448" s="128"/>
      <c r="K1448" s="132"/>
      <c r="L1448" s="132"/>
      <c r="M1448" s="133"/>
      <c r="N1448" s="133"/>
      <c r="O1448" s="133"/>
      <c r="P1448" s="129"/>
      <c r="Z1448" s="74"/>
      <c r="AA1448" s="75"/>
      <c r="AB1448" s="75"/>
      <c r="AC1448" s="129"/>
      <c r="AD1448" s="134"/>
      <c r="AE1448" s="134"/>
      <c r="AF1448" s="134"/>
      <c r="AG1448" s="134"/>
      <c r="AH1448" s="134"/>
      <c r="AI1448" s="134"/>
      <c r="AJ1448" s="134"/>
      <c r="AK1448" s="134"/>
      <c r="AL1448" s="134"/>
      <c r="AM1448" s="134"/>
      <c r="AN1448" s="134"/>
      <c r="AO1448" s="134"/>
      <c r="AP1448" s="134"/>
      <c r="AQ1448" s="134"/>
      <c r="AR1448" s="134"/>
      <c r="AS1448" s="134"/>
      <c r="AT1448" s="134"/>
      <c r="AU1448" s="134"/>
      <c r="AV1448" s="134"/>
      <c r="AW1448" s="134"/>
      <c r="AX1448" s="134"/>
      <c r="AY1448" s="134"/>
      <c r="AZ1448" s="134"/>
      <c r="BA1448" s="134"/>
      <c r="BB1448" s="134"/>
      <c r="BC1448" s="134"/>
      <c r="BD1448" s="134"/>
      <c r="BE1448" s="134"/>
      <c r="BF1448" s="134"/>
      <c r="BG1448" s="134"/>
      <c r="BH1448" s="134"/>
      <c r="BI1448" s="134"/>
      <c r="BJ1448" s="134"/>
      <c r="BK1448" s="134"/>
      <c r="BL1448" s="134"/>
      <c r="BM1448" s="135"/>
      <c r="BN1448" s="136" t="n">
        <f aca="false">+MAX($D$3,DATOS_[[#This Row],[Fecha Inicio Sit. Contract.]])</f>
        <v>0</v>
      </c>
      <c r="BO1448" s="136" t="n">
        <f aca="false">+MIN($D$4,DATOS_[[#This Row],[Fecha Fin Sit. Contract.]])</f>
        <v>0</v>
      </c>
      <c r="BP1448" s="137" t="n">
        <f aca="false">+DATOS_[[#This Row],[% de jornada]]*IF(DATOS_[[#This Row],[% jornada reducida]]="",1,DATOS_[[#This Row],[% jornada reducida]])</f>
        <v>0</v>
      </c>
      <c r="BQ1448" s="137" t="n">
        <f aca="false">+(DATOS_[[#This Row],[F.fin.cal]]-DATOS_[[#This Row],[F.ini.cal]]+1)/($D$4-$D$3+1)</f>
        <v>1</v>
      </c>
      <c r="BR1448" s="137" t="str">
        <f aca="false">IF(OR(AND(DATOS_[[#This Row],[Fecha Fin Contrato]]&lt;$D$3,DATOS_[[#This Row],[Fecha Fin Contrato]]&lt;&gt;""),DATOS_[[#This Row],[Fecha de Contratación]]&gt;$D$4),"Fuera","Dentro")</f>
        <v>Dentro</v>
      </c>
      <c r="BS1448" s="137" t="str">
        <f aca="false" t="array" ref="BS1448:BS1448">IF(MAX(IF(DATOS_[id]=DATOS_[[#This Row],[id]],DATOS_[F.fin.cal]))=DATOS_[[#This Row],[F.fin.cal]],"Sí","NO")</f>
        <v>Sí</v>
      </c>
      <c r="BT1448" s="137" t="str">
        <f aca="false">IF(AND(DATOS_[[#This Row],[% normaliz]]&lt;&gt;1,DATOS_[[#This Row],[% anualiz]]=1),"Sí","NO")</f>
        <v>Sí</v>
      </c>
      <c r="BU1448" s="137" t="str">
        <f aca="false">IF(AND(DATOS_[[#This Row],[% normaliz]]=1,DATOS_[[#This Row],[% anualiz]]&lt;&gt;1),"Sí","NO")</f>
        <v>NO</v>
      </c>
      <c r="BV1448" s="137" t="str">
        <f aca="false">IF(AND(DATOS_[[#This Row],[% normaliz]]&lt;&gt;1,DATOS_[[#This Row],[% anualiz]]&lt;&gt;1),"Sí","NO")</f>
        <v>NO</v>
      </c>
      <c r="BW1448" s="137" t="str">
        <f aca="false">+IF(DATOS_[[#This Row],[% normaliz]]*DATOS_[[#This Row],[% anualiz]]=1,"NO","Sí")</f>
        <v>Sí</v>
      </c>
      <c r="BX1448" s="138" t="e">
        <f aca="false">(DATOS_[[#This Row],[S.BASE]]*(1/DATOS_[[#This Row],[% normaliz]])*(1/DATOS_[[#This Row],[% anualiz]]))*IF(DATOS_[[#This Row],[Check Equiparado]]="Sí",1,0)</f>
        <v>#DIV/0!</v>
      </c>
      <c r="BY1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8" s="138" t="e">
        <f aca="false">+DATOS_[[#This Row],[SALARIO BASE Eq]]+DATOS_[[#This Row],[Tot COMPL.SAL Eq]]</f>
        <v>#DIV/0!</v>
      </c>
      <c r="CA1448" s="138" t="e">
        <f aca="false" t="array" ref="CA1448:CA1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8" s="138" t="e">
        <f aca="false">+DATOS_[[#This Row],[TOTAL SALARIO Eq]]+DATOS_[[#This Row],[Tot Extrasalarial Eq]]</f>
        <v>#DIV/0!</v>
      </c>
      <c r="CC1448" s="139" t="n">
        <f aca="false">DATOS_[[#This Row],[S.BASE]]</f>
        <v>0</v>
      </c>
      <c r="CD1448" s="139" t="n">
        <f aca="false">+SUM(DATOS_[[#This Row],[Conc.Sal.01]:[Conc.Sal.30]])</f>
        <v>0</v>
      </c>
      <c r="CE1448" s="139" t="n">
        <f aca="false">+DATOS_[[#This Row],[SALARIO BASE Ef]]+DATOS_[[#This Row],[Tot COMPL.SAL Ef]]</f>
        <v>0</v>
      </c>
      <c r="CF1448" s="139" t="n">
        <f aca="false">+SUM(DATOS_[[#This Row],[C.Extra.01]:[C.Extra.05]])</f>
        <v>0</v>
      </c>
      <c r="CG1448" s="139" t="n">
        <f aca="false">+DATOS_[[#This Row],[TOTAL SALARIO Ef]]+DATOS_[[#This Row],[Tot Extrasalarial Ef]]</f>
        <v>0</v>
      </c>
      <c r="CH1448" s="140" t="n">
        <f aca="false">MIN(IF(DATOS_[[#This Row],[Fecha Fin Contrato]]="",$D$4,DATOS_[[#This Row],[Fecha Fin Contrato]]),$D$4)-MAX(DATOS_[[#This Row],[Fecha de Contratación]],$D$3)+1</f>
        <v>1</v>
      </c>
      <c r="CI1448" s="141" t="str">
        <f aca="false">IF(COUNTIFS(DATOS_[id],DATOS_[[#This Row],[id]])&gt;1,DATOS_[[#This Row],[id]],"")</f>
        <v/>
      </c>
      <c r="CJ1448" s="141" t="n">
        <f aca="false">(Inicio!$G$10-DATOS_[[#This Row],[Fecha Nacimiento]])/365.25</f>
        <v>0</v>
      </c>
      <c r="CK1448" s="141" t="n">
        <f aca="false">(Inicio!$G$10-DATOS_[[#This Row],[Fecha de Antigüedad]])/365.25</f>
        <v>0</v>
      </c>
      <c r="CL1448" s="141" t="e">
        <f aca="false">+VLOOKUP(DATOS_[[#This Row],[Clave de Contrato]],TblTiposContrato13[],3,0)</f>
        <v>#N/A</v>
      </c>
      <c r="CM1448" s="141" t="e">
        <f aca="false">+VLOOKUP(DATOS_[[#This Row],[Clave de Contrato]],TblTiposContrato13[],4,0)</f>
        <v>#N/A</v>
      </c>
      <c r="CN1448" s="141" t="str">
        <f aca="false">VLOOKUP(DATOS_[[#This Row],[Edad]],CONTRATOS!TblRngEdad,2,1)</f>
        <v>20  o menos</v>
      </c>
      <c r="CO1448" s="141" t="str">
        <f aca="false">VLOOKUP(DATOS_[[#This Row],[Antigüedad]],TblRngAntg14[],2,1)</f>
        <v>0 a 1 años</v>
      </c>
    </row>
    <row r="1449" customFormat="false" ht="13.8" hidden="false" customHeight="false" outlineLevel="0" collapsed="false">
      <c r="D1449" s="128"/>
      <c r="E1449" s="129"/>
      <c r="F1449" s="129"/>
      <c r="G1449" s="129"/>
      <c r="H1449" s="130"/>
      <c r="I1449" s="131"/>
      <c r="J1449" s="128"/>
      <c r="K1449" s="132"/>
      <c r="L1449" s="132"/>
      <c r="M1449" s="133"/>
      <c r="N1449" s="133"/>
      <c r="O1449" s="133"/>
      <c r="P1449" s="129"/>
      <c r="Z1449" s="74"/>
      <c r="AA1449" s="75"/>
      <c r="AB1449" s="75"/>
      <c r="AC1449" s="129"/>
      <c r="AD1449" s="134"/>
      <c r="AE1449" s="134"/>
      <c r="AF1449" s="134"/>
      <c r="AG1449" s="134"/>
      <c r="AH1449" s="134"/>
      <c r="AI1449" s="134"/>
      <c r="AJ1449" s="134"/>
      <c r="AK1449" s="134"/>
      <c r="AL1449" s="134"/>
      <c r="AM1449" s="134"/>
      <c r="AN1449" s="134"/>
      <c r="AO1449" s="134"/>
      <c r="AP1449" s="134"/>
      <c r="AQ1449" s="134"/>
      <c r="AR1449" s="134"/>
      <c r="AS1449" s="134"/>
      <c r="AT1449" s="134"/>
      <c r="AU1449" s="134"/>
      <c r="AV1449" s="134"/>
      <c r="AW1449" s="134"/>
      <c r="AX1449" s="134"/>
      <c r="AY1449" s="134"/>
      <c r="AZ1449" s="134"/>
      <c r="BA1449" s="134"/>
      <c r="BB1449" s="134"/>
      <c r="BC1449" s="134"/>
      <c r="BD1449" s="134"/>
      <c r="BE1449" s="134"/>
      <c r="BF1449" s="134"/>
      <c r="BG1449" s="134"/>
      <c r="BH1449" s="134"/>
      <c r="BI1449" s="134"/>
      <c r="BJ1449" s="134"/>
      <c r="BK1449" s="134"/>
      <c r="BL1449" s="134"/>
      <c r="BM1449" s="135"/>
      <c r="BN1449" s="136" t="n">
        <f aca="false">+MAX($D$3,DATOS_[[#This Row],[Fecha Inicio Sit. Contract.]])</f>
        <v>0</v>
      </c>
      <c r="BO1449" s="136" t="n">
        <f aca="false">+MIN($D$4,DATOS_[[#This Row],[Fecha Fin Sit. Contract.]])</f>
        <v>0</v>
      </c>
      <c r="BP1449" s="137" t="n">
        <f aca="false">+DATOS_[[#This Row],[% de jornada]]*IF(DATOS_[[#This Row],[% jornada reducida]]="",1,DATOS_[[#This Row],[% jornada reducida]])</f>
        <v>0</v>
      </c>
      <c r="BQ1449" s="137" t="n">
        <f aca="false">+(DATOS_[[#This Row],[F.fin.cal]]-DATOS_[[#This Row],[F.ini.cal]]+1)/($D$4-$D$3+1)</f>
        <v>1</v>
      </c>
      <c r="BR1449" s="137" t="str">
        <f aca="false">IF(OR(AND(DATOS_[[#This Row],[Fecha Fin Contrato]]&lt;$D$3,DATOS_[[#This Row],[Fecha Fin Contrato]]&lt;&gt;""),DATOS_[[#This Row],[Fecha de Contratación]]&gt;$D$4),"Fuera","Dentro")</f>
        <v>Dentro</v>
      </c>
      <c r="BS1449" s="137" t="str">
        <f aca="false" t="array" ref="BS1449:BS1449">IF(MAX(IF(DATOS_[id]=DATOS_[[#This Row],[id]],DATOS_[F.fin.cal]))=DATOS_[[#This Row],[F.fin.cal]],"Sí","NO")</f>
        <v>Sí</v>
      </c>
      <c r="BT1449" s="137" t="str">
        <f aca="false">IF(AND(DATOS_[[#This Row],[% normaliz]]&lt;&gt;1,DATOS_[[#This Row],[% anualiz]]=1),"Sí","NO")</f>
        <v>Sí</v>
      </c>
      <c r="BU1449" s="137" t="str">
        <f aca="false">IF(AND(DATOS_[[#This Row],[% normaliz]]=1,DATOS_[[#This Row],[% anualiz]]&lt;&gt;1),"Sí","NO")</f>
        <v>NO</v>
      </c>
      <c r="BV1449" s="137" t="str">
        <f aca="false">IF(AND(DATOS_[[#This Row],[% normaliz]]&lt;&gt;1,DATOS_[[#This Row],[% anualiz]]&lt;&gt;1),"Sí","NO")</f>
        <v>NO</v>
      </c>
      <c r="BW1449" s="137" t="str">
        <f aca="false">+IF(DATOS_[[#This Row],[% normaliz]]*DATOS_[[#This Row],[% anualiz]]=1,"NO","Sí")</f>
        <v>Sí</v>
      </c>
      <c r="BX1449" s="138" t="e">
        <f aca="false">(DATOS_[[#This Row],[S.BASE]]*(1/DATOS_[[#This Row],[% normaliz]])*(1/DATOS_[[#This Row],[% anualiz]]))*IF(DATOS_[[#This Row],[Check Equiparado]]="Sí",1,0)</f>
        <v>#DIV/0!</v>
      </c>
      <c r="BY1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9" s="138" t="e">
        <f aca="false">+DATOS_[[#This Row],[SALARIO BASE Eq]]+DATOS_[[#This Row],[Tot COMPL.SAL Eq]]</f>
        <v>#DIV/0!</v>
      </c>
      <c r="CA1449" s="138" t="e">
        <f aca="false" t="array" ref="CA1449:CA1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9" s="138" t="e">
        <f aca="false">+DATOS_[[#This Row],[TOTAL SALARIO Eq]]+DATOS_[[#This Row],[Tot Extrasalarial Eq]]</f>
        <v>#DIV/0!</v>
      </c>
      <c r="CC1449" s="139" t="n">
        <f aca="false">DATOS_[[#This Row],[S.BASE]]</f>
        <v>0</v>
      </c>
      <c r="CD1449" s="139" t="n">
        <f aca="false">+SUM(DATOS_[[#This Row],[Conc.Sal.01]:[Conc.Sal.30]])</f>
        <v>0</v>
      </c>
      <c r="CE1449" s="139" t="n">
        <f aca="false">+DATOS_[[#This Row],[SALARIO BASE Ef]]+DATOS_[[#This Row],[Tot COMPL.SAL Ef]]</f>
        <v>0</v>
      </c>
      <c r="CF1449" s="139" t="n">
        <f aca="false">+SUM(DATOS_[[#This Row],[C.Extra.01]:[C.Extra.05]])</f>
        <v>0</v>
      </c>
      <c r="CG1449" s="139" t="n">
        <f aca="false">+DATOS_[[#This Row],[TOTAL SALARIO Ef]]+DATOS_[[#This Row],[Tot Extrasalarial Ef]]</f>
        <v>0</v>
      </c>
      <c r="CH1449" s="140" t="n">
        <f aca="false">MIN(IF(DATOS_[[#This Row],[Fecha Fin Contrato]]="",$D$4,DATOS_[[#This Row],[Fecha Fin Contrato]]),$D$4)-MAX(DATOS_[[#This Row],[Fecha de Contratación]],$D$3)+1</f>
        <v>1</v>
      </c>
      <c r="CI1449" s="141" t="str">
        <f aca="false">IF(COUNTIFS(DATOS_[id],DATOS_[[#This Row],[id]])&gt;1,DATOS_[[#This Row],[id]],"")</f>
        <v/>
      </c>
      <c r="CJ1449" s="141" t="n">
        <f aca="false">(Inicio!$G$10-DATOS_[[#This Row],[Fecha Nacimiento]])/365.25</f>
        <v>0</v>
      </c>
      <c r="CK1449" s="141" t="n">
        <f aca="false">(Inicio!$G$10-DATOS_[[#This Row],[Fecha de Antigüedad]])/365.25</f>
        <v>0</v>
      </c>
      <c r="CL1449" s="141" t="e">
        <f aca="false">+VLOOKUP(DATOS_[[#This Row],[Clave de Contrato]],TblTiposContrato13[],3,0)</f>
        <v>#N/A</v>
      </c>
      <c r="CM1449" s="141" t="e">
        <f aca="false">+VLOOKUP(DATOS_[[#This Row],[Clave de Contrato]],TblTiposContrato13[],4,0)</f>
        <v>#N/A</v>
      </c>
      <c r="CN1449" s="141" t="str">
        <f aca="false">VLOOKUP(DATOS_[[#This Row],[Edad]],CONTRATOS!TblRngEdad,2,1)</f>
        <v>20  o menos</v>
      </c>
      <c r="CO1449" s="141" t="str">
        <f aca="false">VLOOKUP(DATOS_[[#This Row],[Antigüedad]],TblRngAntg14[],2,1)</f>
        <v>0 a 1 años</v>
      </c>
    </row>
    <row r="1450" customFormat="false" ht="13.8" hidden="false" customHeight="false" outlineLevel="0" collapsed="false">
      <c r="D1450" s="128"/>
      <c r="E1450" s="129"/>
      <c r="F1450" s="129"/>
      <c r="G1450" s="129"/>
      <c r="H1450" s="130"/>
      <c r="I1450" s="131"/>
      <c r="J1450" s="128"/>
      <c r="K1450" s="132"/>
      <c r="L1450" s="132"/>
      <c r="M1450" s="133"/>
      <c r="N1450" s="133"/>
      <c r="O1450" s="133"/>
      <c r="P1450" s="129"/>
      <c r="Z1450" s="74"/>
      <c r="AA1450" s="75"/>
      <c r="AB1450" s="75"/>
      <c r="AC1450" s="129"/>
      <c r="AD1450" s="134"/>
      <c r="AE1450" s="134"/>
      <c r="AF1450" s="134"/>
      <c r="AG1450" s="134"/>
      <c r="AH1450" s="134"/>
      <c r="AI1450" s="134"/>
      <c r="AJ1450" s="134"/>
      <c r="AK1450" s="134"/>
      <c r="AL1450" s="134"/>
      <c r="AM1450" s="134"/>
      <c r="AN1450" s="134"/>
      <c r="AO1450" s="134"/>
      <c r="AP1450" s="134"/>
      <c r="AQ1450" s="134"/>
      <c r="AR1450" s="134"/>
      <c r="AS1450" s="134"/>
      <c r="AT1450" s="134"/>
      <c r="AU1450" s="134"/>
      <c r="AV1450" s="134"/>
      <c r="AW1450" s="134"/>
      <c r="AX1450" s="134"/>
      <c r="AY1450" s="134"/>
      <c r="AZ1450" s="134"/>
      <c r="BA1450" s="134"/>
      <c r="BB1450" s="134"/>
      <c r="BC1450" s="134"/>
      <c r="BD1450" s="134"/>
      <c r="BE1450" s="134"/>
      <c r="BF1450" s="134"/>
      <c r="BG1450" s="134"/>
      <c r="BH1450" s="134"/>
      <c r="BI1450" s="134"/>
      <c r="BJ1450" s="134"/>
      <c r="BK1450" s="134"/>
      <c r="BL1450" s="134"/>
      <c r="BM1450" s="135"/>
      <c r="BN1450" s="136" t="n">
        <f aca="false">+MAX($D$3,DATOS_[[#This Row],[Fecha Inicio Sit. Contract.]])</f>
        <v>0</v>
      </c>
      <c r="BO1450" s="136" t="n">
        <f aca="false">+MIN($D$4,DATOS_[[#This Row],[Fecha Fin Sit. Contract.]])</f>
        <v>0</v>
      </c>
      <c r="BP1450" s="137" t="n">
        <f aca="false">+DATOS_[[#This Row],[% de jornada]]*IF(DATOS_[[#This Row],[% jornada reducida]]="",1,DATOS_[[#This Row],[% jornada reducida]])</f>
        <v>0</v>
      </c>
      <c r="BQ1450" s="137" t="n">
        <f aca="false">+(DATOS_[[#This Row],[F.fin.cal]]-DATOS_[[#This Row],[F.ini.cal]]+1)/($D$4-$D$3+1)</f>
        <v>1</v>
      </c>
      <c r="BR1450" s="137" t="str">
        <f aca="false">IF(OR(AND(DATOS_[[#This Row],[Fecha Fin Contrato]]&lt;$D$3,DATOS_[[#This Row],[Fecha Fin Contrato]]&lt;&gt;""),DATOS_[[#This Row],[Fecha de Contratación]]&gt;$D$4),"Fuera","Dentro")</f>
        <v>Dentro</v>
      </c>
      <c r="BS1450" s="137" t="str">
        <f aca="false" t="array" ref="BS1450:BS1450">IF(MAX(IF(DATOS_[id]=DATOS_[[#This Row],[id]],DATOS_[F.fin.cal]))=DATOS_[[#This Row],[F.fin.cal]],"Sí","NO")</f>
        <v>Sí</v>
      </c>
      <c r="BT1450" s="137" t="str">
        <f aca="false">IF(AND(DATOS_[[#This Row],[% normaliz]]&lt;&gt;1,DATOS_[[#This Row],[% anualiz]]=1),"Sí","NO")</f>
        <v>Sí</v>
      </c>
      <c r="BU1450" s="137" t="str">
        <f aca="false">IF(AND(DATOS_[[#This Row],[% normaliz]]=1,DATOS_[[#This Row],[% anualiz]]&lt;&gt;1),"Sí","NO")</f>
        <v>NO</v>
      </c>
      <c r="BV1450" s="137" t="str">
        <f aca="false">IF(AND(DATOS_[[#This Row],[% normaliz]]&lt;&gt;1,DATOS_[[#This Row],[% anualiz]]&lt;&gt;1),"Sí","NO")</f>
        <v>NO</v>
      </c>
      <c r="BW1450" s="137" t="str">
        <f aca="false">+IF(DATOS_[[#This Row],[% normaliz]]*DATOS_[[#This Row],[% anualiz]]=1,"NO","Sí")</f>
        <v>Sí</v>
      </c>
      <c r="BX1450" s="138" t="e">
        <f aca="false">(DATOS_[[#This Row],[S.BASE]]*(1/DATOS_[[#This Row],[% normaliz]])*(1/DATOS_[[#This Row],[% anualiz]]))*IF(DATOS_[[#This Row],[Check Equiparado]]="Sí",1,0)</f>
        <v>#DIV/0!</v>
      </c>
      <c r="BY1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0" s="138" t="e">
        <f aca="false">+DATOS_[[#This Row],[SALARIO BASE Eq]]+DATOS_[[#This Row],[Tot COMPL.SAL Eq]]</f>
        <v>#DIV/0!</v>
      </c>
      <c r="CA1450" s="138" t="e">
        <f aca="false" t="array" ref="CA1450:CA1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0" s="138" t="e">
        <f aca="false">+DATOS_[[#This Row],[TOTAL SALARIO Eq]]+DATOS_[[#This Row],[Tot Extrasalarial Eq]]</f>
        <v>#DIV/0!</v>
      </c>
      <c r="CC1450" s="139" t="n">
        <f aca="false">DATOS_[[#This Row],[S.BASE]]</f>
        <v>0</v>
      </c>
      <c r="CD1450" s="139" t="n">
        <f aca="false">+SUM(DATOS_[[#This Row],[Conc.Sal.01]:[Conc.Sal.30]])</f>
        <v>0</v>
      </c>
      <c r="CE1450" s="139" t="n">
        <f aca="false">+DATOS_[[#This Row],[SALARIO BASE Ef]]+DATOS_[[#This Row],[Tot COMPL.SAL Ef]]</f>
        <v>0</v>
      </c>
      <c r="CF1450" s="139" t="n">
        <f aca="false">+SUM(DATOS_[[#This Row],[C.Extra.01]:[C.Extra.05]])</f>
        <v>0</v>
      </c>
      <c r="CG1450" s="139" t="n">
        <f aca="false">+DATOS_[[#This Row],[TOTAL SALARIO Ef]]+DATOS_[[#This Row],[Tot Extrasalarial Ef]]</f>
        <v>0</v>
      </c>
      <c r="CH1450" s="140" t="n">
        <f aca="false">MIN(IF(DATOS_[[#This Row],[Fecha Fin Contrato]]="",$D$4,DATOS_[[#This Row],[Fecha Fin Contrato]]),$D$4)-MAX(DATOS_[[#This Row],[Fecha de Contratación]],$D$3)+1</f>
        <v>1</v>
      </c>
      <c r="CI1450" s="141" t="str">
        <f aca="false">IF(COUNTIFS(DATOS_[id],DATOS_[[#This Row],[id]])&gt;1,DATOS_[[#This Row],[id]],"")</f>
        <v/>
      </c>
      <c r="CJ1450" s="141" t="n">
        <f aca="false">(Inicio!$G$10-DATOS_[[#This Row],[Fecha Nacimiento]])/365.25</f>
        <v>0</v>
      </c>
      <c r="CK1450" s="141" t="n">
        <f aca="false">(Inicio!$G$10-DATOS_[[#This Row],[Fecha de Antigüedad]])/365.25</f>
        <v>0</v>
      </c>
      <c r="CL1450" s="141" t="e">
        <f aca="false">+VLOOKUP(DATOS_[[#This Row],[Clave de Contrato]],TblTiposContrato13[],3,0)</f>
        <v>#N/A</v>
      </c>
      <c r="CM1450" s="141" t="e">
        <f aca="false">+VLOOKUP(DATOS_[[#This Row],[Clave de Contrato]],TblTiposContrato13[],4,0)</f>
        <v>#N/A</v>
      </c>
      <c r="CN1450" s="141" t="str">
        <f aca="false">VLOOKUP(DATOS_[[#This Row],[Edad]],CONTRATOS!TblRngEdad,2,1)</f>
        <v>20  o menos</v>
      </c>
      <c r="CO1450" s="141" t="str">
        <f aca="false">VLOOKUP(DATOS_[[#This Row],[Antigüedad]],TblRngAntg14[],2,1)</f>
        <v>0 a 1 años</v>
      </c>
    </row>
    <row r="1451" customFormat="false" ht="13.8" hidden="false" customHeight="false" outlineLevel="0" collapsed="false">
      <c r="D1451" s="128"/>
      <c r="E1451" s="129"/>
      <c r="F1451" s="129"/>
      <c r="G1451" s="129"/>
      <c r="H1451" s="130"/>
      <c r="I1451" s="131"/>
      <c r="J1451" s="128"/>
      <c r="K1451" s="132"/>
      <c r="L1451" s="132"/>
      <c r="M1451" s="133"/>
      <c r="N1451" s="133"/>
      <c r="O1451" s="133"/>
      <c r="P1451" s="129"/>
      <c r="Z1451" s="74"/>
      <c r="AA1451" s="75"/>
      <c r="AB1451" s="75"/>
      <c r="AC1451" s="129"/>
      <c r="AD1451" s="134"/>
      <c r="AE1451" s="134"/>
      <c r="AF1451" s="134"/>
      <c r="AG1451" s="134"/>
      <c r="AH1451" s="134"/>
      <c r="AI1451" s="134"/>
      <c r="AJ1451" s="134"/>
      <c r="AK1451" s="134"/>
      <c r="AL1451" s="134"/>
      <c r="AM1451" s="134"/>
      <c r="AN1451" s="134"/>
      <c r="AO1451" s="134"/>
      <c r="AP1451" s="134"/>
      <c r="AQ1451" s="134"/>
      <c r="AR1451" s="134"/>
      <c r="AS1451" s="134"/>
      <c r="AT1451" s="134"/>
      <c r="AU1451" s="134"/>
      <c r="AV1451" s="134"/>
      <c r="AW1451" s="134"/>
      <c r="AX1451" s="134"/>
      <c r="AY1451" s="134"/>
      <c r="AZ1451" s="134"/>
      <c r="BA1451" s="134"/>
      <c r="BB1451" s="134"/>
      <c r="BC1451" s="134"/>
      <c r="BD1451" s="134"/>
      <c r="BE1451" s="134"/>
      <c r="BF1451" s="134"/>
      <c r="BG1451" s="134"/>
      <c r="BH1451" s="134"/>
      <c r="BI1451" s="134"/>
      <c r="BJ1451" s="134"/>
      <c r="BK1451" s="134"/>
      <c r="BL1451" s="134"/>
      <c r="BM1451" s="135"/>
      <c r="BN1451" s="136" t="n">
        <f aca="false">+MAX($D$3,DATOS_[[#This Row],[Fecha Inicio Sit. Contract.]])</f>
        <v>0</v>
      </c>
      <c r="BO1451" s="136" t="n">
        <f aca="false">+MIN($D$4,DATOS_[[#This Row],[Fecha Fin Sit. Contract.]])</f>
        <v>0</v>
      </c>
      <c r="BP1451" s="137" t="n">
        <f aca="false">+DATOS_[[#This Row],[% de jornada]]*IF(DATOS_[[#This Row],[% jornada reducida]]="",1,DATOS_[[#This Row],[% jornada reducida]])</f>
        <v>0</v>
      </c>
      <c r="BQ1451" s="137" t="n">
        <f aca="false">+(DATOS_[[#This Row],[F.fin.cal]]-DATOS_[[#This Row],[F.ini.cal]]+1)/($D$4-$D$3+1)</f>
        <v>1</v>
      </c>
      <c r="BR1451" s="137" t="str">
        <f aca="false">IF(OR(AND(DATOS_[[#This Row],[Fecha Fin Contrato]]&lt;$D$3,DATOS_[[#This Row],[Fecha Fin Contrato]]&lt;&gt;""),DATOS_[[#This Row],[Fecha de Contratación]]&gt;$D$4),"Fuera","Dentro")</f>
        <v>Dentro</v>
      </c>
      <c r="BS1451" s="137" t="str">
        <f aca="false" t="array" ref="BS1451:BS1451">IF(MAX(IF(DATOS_[id]=DATOS_[[#This Row],[id]],DATOS_[F.fin.cal]))=DATOS_[[#This Row],[F.fin.cal]],"Sí","NO")</f>
        <v>Sí</v>
      </c>
      <c r="BT1451" s="137" t="str">
        <f aca="false">IF(AND(DATOS_[[#This Row],[% normaliz]]&lt;&gt;1,DATOS_[[#This Row],[% anualiz]]=1),"Sí","NO")</f>
        <v>Sí</v>
      </c>
      <c r="BU1451" s="137" t="str">
        <f aca="false">IF(AND(DATOS_[[#This Row],[% normaliz]]=1,DATOS_[[#This Row],[% anualiz]]&lt;&gt;1),"Sí","NO")</f>
        <v>NO</v>
      </c>
      <c r="BV1451" s="137" t="str">
        <f aca="false">IF(AND(DATOS_[[#This Row],[% normaliz]]&lt;&gt;1,DATOS_[[#This Row],[% anualiz]]&lt;&gt;1),"Sí","NO")</f>
        <v>NO</v>
      </c>
      <c r="BW1451" s="137" t="str">
        <f aca="false">+IF(DATOS_[[#This Row],[% normaliz]]*DATOS_[[#This Row],[% anualiz]]=1,"NO","Sí")</f>
        <v>Sí</v>
      </c>
      <c r="BX1451" s="138" t="e">
        <f aca="false">(DATOS_[[#This Row],[S.BASE]]*(1/DATOS_[[#This Row],[% normaliz]])*(1/DATOS_[[#This Row],[% anualiz]]))*IF(DATOS_[[#This Row],[Check Equiparado]]="Sí",1,0)</f>
        <v>#DIV/0!</v>
      </c>
      <c r="BY1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1" s="138" t="e">
        <f aca="false">+DATOS_[[#This Row],[SALARIO BASE Eq]]+DATOS_[[#This Row],[Tot COMPL.SAL Eq]]</f>
        <v>#DIV/0!</v>
      </c>
      <c r="CA1451" s="138" t="e">
        <f aca="false" t="array" ref="CA1451:CA1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1" s="138" t="e">
        <f aca="false">+DATOS_[[#This Row],[TOTAL SALARIO Eq]]+DATOS_[[#This Row],[Tot Extrasalarial Eq]]</f>
        <v>#DIV/0!</v>
      </c>
      <c r="CC1451" s="139" t="n">
        <f aca="false">DATOS_[[#This Row],[S.BASE]]</f>
        <v>0</v>
      </c>
      <c r="CD1451" s="139" t="n">
        <f aca="false">+SUM(DATOS_[[#This Row],[Conc.Sal.01]:[Conc.Sal.30]])</f>
        <v>0</v>
      </c>
      <c r="CE1451" s="139" t="n">
        <f aca="false">+DATOS_[[#This Row],[SALARIO BASE Ef]]+DATOS_[[#This Row],[Tot COMPL.SAL Ef]]</f>
        <v>0</v>
      </c>
      <c r="CF1451" s="139" t="n">
        <f aca="false">+SUM(DATOS_[[#This Row],[C.Extra.01]:[C.Extra.05]])</f>
        <v>0</v>
      </c>
      <c r="CG1451" s="139" t="n">
        <f aca="false">+DATOS_[[#This Row],[TOTAL SALARIO Ef]]+DATOS_[[#This Row],[Tot Extrasalarial Ef]]</f>
        <v>0</v>
      </c>
      <c r="CH1451" s="140" t="n">
        <f aca="false">MIN(IF(DATOS_[[#This Row],[Fecha Fin Contrato]]="",$D$4,DATOS_[[#This Row],[Fecha Fin Contrato]]),$D$4)-MAX(DATOS_[[#This Row],[Fecha de Contratación]],$D$3)+1</f>
        <v>1</v>
      </c>
      <c r="CI1451" s="141" t="str">
        <f aca="false">IF(COUNTIFS(DATOS_[id],DATOS_[[#This Row],[id]])&gt;1,DATOS_[[#This Row],[id]],"")</f>
        <v/>
      </c>
      <c r="CJ1451" s="141" t="n">
        <f aca="false">(Inicio!$G$10-DATOS_[[#This Row],[Fecha Nacimiento]])/365.25</f>
        <v>0</v>
      </c>
      <c r="CK1451" s="141" t="n">
        <f aca="false">(Inicio!$G$10-DATOS_[[#This Row],[Fecha de Antigüedad]])/365.25</f>
        <v>0</v>
      </c>
      <c r="CL1451" s="141" t="e">
        <f aca="false">+VLOOKUP(DATOS_[[#This Row],[Clave de Contrato]],TblTiposContrato13[],3,0)</f>
        <v>#N/A</v>
      </c>
      <c r="CM1451" s="141" t="e">
        <f aca="false">+VLOOKUP(DATOS_[[#This Row],[Clave de Contrato]],TblTiposContrato13[],4,0)</f>
        <v>#N/A</v>
      </c>
      <c r="CN1451" s="141" t="str">
        <f aca="false">VLOOKUP(DATOS_[[#This Row],[Edad]],CONTRATOS!TblRngEdad,2,1)</f>
        <v>20  o menos</v>
      </c>
      <c r="CO1451" s="141" t="str">
        <f aca="false">VLOOKUP(DATOS_[[#This Row],[Antigüedad]],TblRngAntg14[],2,1)</f>
        <v>0 a 1 años</v>
      </c>
    </row>
    <row r="1452" customFormat="false" ht="13.8" hidden="false" customHeight="false" outlineLevel="0" collapsed="false">
      <c r="D1452" s="128"/>
      <c r="E1452" s="129"/>
      <c r="F1452" s="129"/>
      <c r="G1452" s="129"/>
      <c r="H1452" s="130"/>
      <c r="I1452" s="131"/>
      <c r="J1452" s="128"/>
      <c r="K1452" s="132"/>
      <c r="L1452" s="132"/>
      <c r="M1452" s="133"/>
      <c r="N1452" s="133"/>
      <c r="O1452" s="133"/>
      <c r="P1452" s="129"/>
      <c r="Z1452" s="74"/>
      <c r="AA1452" s="75"/>
      <c r="AB1452" s="75"/>
      <c r="AC1452" s="129"/>
      <c r="AD1452" s="134"/>
      <c r="AE1452" s="134"/>
      <c r="AF1452" s="134"/>
      <c r="AG1452" s="134"/>
      <c r="AH1452" s="134"/>
      <c r="AI1452" s="134"/>
      <c r="AJ1452" s="134"/>
      <c r="AK1452" s="134"/>
      <c r="AL1452" s="134"/>
      <c r="AM1452" s="134"/>
      <c r="AN1452" s="134"/>
      <c r="AO1452" s="134"/>
      <c r="AP1452" s="134"/>
      <c r="AQ1452" s="134"/>
      <c r="AR1452" s="134"/>
      <c r="AS1452" s="134"/>
      <c r="AT1452" s="134"/>
      <c r="AU1452" s="134"/>
      <c r="AV1452" s="134"/>
      <c r="AW1452" s="134"/>
      <c r="AX1452" s="134"/>
      <c r="AY1452" s="134"/>
      <c r="AZ1452" s="134"/>
      <c r="BA1452" s="134"/>
      <c r="BB1452" s="134"/>
      <c r="BC1452" s="134"/>
      <c r="BD1452" s="134"/>
      <c r="BE1452" s="134"/>
      <c r="BF1452" s="134"/>
      <c r="BG1452" s="134"/>
      <c r="BH1452" s="134"/>
      <c r="BI1452" s="134"/>
      <c r="BJ1452" s="134"/>
      <c r="BK1452" s="134"/>
      <c r="BL1452" s="134"/>
      <c r="BM1452" s="135"/>
      <c r="BN1452" s="136" t="n">
        <f aca="false">+MAX($D$3,DATOS_[[#This Row],[Fecha Inicio Sit. Contract.]])</f>
        <v>0</v>
      </c>
      <c r="BO1452" s="136" t="n">
        <f aca="false">+MIN($D$4,DATOS_[[#This Row],[Fecha Fin Sit. Contract.]])</f>
        <v>0</v>
      </c>
      <c r="BP1452" s="137" t="n">
        <f aca="false">+DATOS_[[#This Row],[% de jornada]]*IF(DATOS_[[#This Row],[% jornada reducida]]="",1,DATOS_[[#This Row],[% jornada reducida]])</f>
        <v>0</v>
      </c>
      <c r="BQ1452" s="137" t="n">
        <f aca="false">+(DATOS_[[#This Row],[F.fin.cal]]-DATOS_[[#This Row],[F.ini.cal]]+1)/($D$4-$D$3+1)</f>
        <v>1</v>
      </c>
      <c r="BR1452" s="137" t="str">
        <f aca="false">IF(OR(AND(DATOS_[[#This Row],[Fecha Fin Contrato]]&lt;$D$3,DATOS_[[#This Row],[Fecha Fin Contrato]]&lt;&gt;""),DATOS_[[#This Row],[Fecha de Contratación]]&gt;$D$4),"Fuera","Dentro")</f>
        <v>Dentro</v>
      </c>
      <c r="BS1452" s="137" t="str">
        <f aca="false" t="array" ref="BS1452:BS1452">IF(MAX(IF(DATOS_[id]=DATOS_[[#This Row],[id]],DATOS_[F.fin.cal]))=DATOS_[[#This Row],[F.fin.cal]],"Sí","NO")</f>
        <v>Sí</v>
      </c>
      <c r="BT1452" s="137" t="str">
        <f aca="false">IF(AND(DATOS_[[#This Row],[% normaliz]]&lt;&gt;1,DATOS_[[#This Row],[% anualiz]]=1),"Sí","NO")</f>
        <v>Sí</v>
      </c>
      <c r="BU1452" s="137" t="str">
        <f aca="false">IF(AND(DATOS_[[#This Row],[% normaliz]]=1,DATOS_[[#This Row],[% anualiz]]&lt;&gt;1),"Sí","NO")</f>
        <v>NO</v>
      </c>
      <c r="BV1452" s="137" t="str">
        <f aca="false">IF(AND(DATOS_[[#This Row],[% normaliz]]&lt;&gt;1,DATOS_[[#This Row],[% anualiz]]&lt;&gt;1),"Sí","NO")</f>
        <v>NO</v>
      </c>
      <c r="BW1452" s="137" t="str">
        <f aca="false">+IF(DATOS_[[#This Row],[% normaliz]]*DATOS_[[#This Row],[% anualiz]]=1,"NO","Sí")</f>
        <v>Sí</v>
      </c>
      <c r="BX1452" s="138" t="e">
        <f aca="false">(DATOS_[[#This Row],[S.BASE]]*(1/DATOS_[[#This Row],[% normaliz]])*(1/DATOS_[[#This Row],[% anualiz]]))*IF(DATOS_[[#This Row],[Check Equiparado]]="Sí",1,0)</f>
        <v>#DIV/0!</v>
      </c>
      <c r="BY1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2" s="138" t="e">
        <f aca="false">+DATOS_[[#This Row],[SALARIO BASE Eq]]+DATOS_[[#This Row],[Tot COMPL.SAL Eq]]</f>
        <v>#DIV/0!</v>
      </c>
      <c r="CA1452" s="138" t="e">
        <f aca="false" t="array" ref="CA1452:CA1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2" s="138" t="e">
        <f aca="false">+DATOS_[[#This Row],[TOTAL SALARIO Eq]]+DATOS_[[#This Row],[Tot Extrasalarial Eq]]</f>
        <v>#DIV/0!</v>
      </c>
      <c r="CC1452" s="139" t="n">
        <f aca="false">DATOS_[[#This Row],[S.BASE]]</f>
        <v>0</v>
      </c>
      <c r="CD1452" s="139" t="n">
        <f aca="false">+SUM(DATOS_[[#This Row],[Conc.Sal.01]:[Conc.Sal.30]])</f>
        <v>0</v>
      </c>
      <c r="CE1452" s="139" t="n">
        <f aca="false">+DATOS_[[#This Row],[SALARIO BASE Ef]]+DATOS_[[#This Row],[Tot COMPL.SAL Ef]]</f>
        <v>0</v>
      </c>
      <c r="CF1452" s="139" t="n">
        <f aca="false">+SUM(DATOS_[[#This Row],[C.Extra.01]:[C.Extra.05]])</f>
        <v>0</v>
      </c>
      <c r="CG1452" s="139" t="n">
        <f aca="false">+DATOS_[[#This Row],[TOTAL SALARIO Ef]]+DATOS_[[#This Row],[Tot Extrasalarial Ef]]</f>
        <v>0</v>
      </c>
      <c r="CH1452" s="140" t="n">
        <f aca="false">MIN(IF(DATOS_[[#This Row],[Fecha Fin Contrato]]="",$D$4,DATOS_[[#This Row],[Fecha Fin Contrato]]),$D$4)-MAX(DATOS_[[#This Row],[Fecha de Contratación]],$D$3)+1</f>
        <v>1</v>
      </c>
      <c r="CI1452" s="141" t="str">
        <f aca="false">IF(COUNTIFS(DATOS_[id],DATOS_[[#This Row],[id]])&gt;1,DATOS_[[#This Row],[id]],"")</f>
        <v/>
      </c>
      <c r="CJ1452" s="141" t="n">
        <f aca="false">(Inicio!$G$10-DATOS_[[#This Row],[Fecha Nacimiento]])/365.25</f>
        <v>0</v>
      </c>
      <c r="CK1452" s="141" t="n">
        <f aca="false">(Inicio!$G$10-DATOS_[[#This Row],[Fecha de Antigüedad]])/365.25</f>
        <v>0</v>
      </c>
      <c r="CL1452" s="141" t="e">
        <f aca="false">+VLOOKUP(DATOS_[[#This Row],[Clave de Contrato]],TblTiposContrato13[],3,0)</f>
        <v>#N/A</v>
      </c>
      <c r="CM1452" s="141" t="e">
        <f aca="false">+VLOOKUP(DATOS_[[#This Row],[Clave de Contrato]],TblTiposContrato13[],4,0)</f>
        <v>#N/A</v>
      </c>
      <c r="CN1452" s="141" t="str">
        <f aca="false">VLOOKUP(DATOS_[[#This Row],[Edad]],CONTRATOS!TblRngEdad,2,1)</f>
        <v>20  o menos</v>
      </c>
      <c r="CO1452" s="141" t="str">
        <f aca="false">VLOOKUP(DATOS_[[#This Row],[Antigüedad]],TblRngAntg14[],2,1)</f>
        <v>0 a 1 años</v>
      </c>
    </row>
    <row r="1453" customFormat="false" ht="13.8" hidden="false" customHeight="false" outlineLevel="0" collapsed="false">
      <c r="D1453" s="128"/>
      <c r="E1453" s="129"/>
      <c r="F1453" s="129"/>
      <c r="G1453" s="129"/>
      <c r="H1453" s="130"/>
      <c r="I1453" s="131"/>
      <c r="J1453" s="128"/>
      <c r="K1453" s="132"/>
      <c r="L1453" s="132"/>
      <c r="M1453" s="133"/>
      <c r="N1453" s="133"/>
      <c r="O1453" s="133"/>
      <c r="P1453" s="129"/>
      <c r="Z1453" s="74"/>
      <c r="AA1453" s="75"/>
      <c r="AB1453" s="75"/>
      <c r="AC1453" s="129"/>
      <c r="AD1453" s="134"/>
      <c r="AE1453" s="134"/>
      <c r="AF1453" s="134"/>
      <c r="AG1453" s="134"/>
      <c r="AH1453" s="134"/>
      <c r="AI1453" s="134"/>
      <c r="AJ1453" s="134"/>
      <c r="AK1453" s="134"/>
      <c r="AL1453" s="134"/>
      <c r="AM1453" s="134"/>
      <c r="AN1453" s="134"/>
      <c r="AO1453" s="134"/>
      <c r="AP1453" s="134"/>
      <c r="AQ1453" s="134"/>
      <c r="AR1453" s="134"/>
      <c r="AS1453" s="134"/>
      <c r="AT1453" s="134"/>
      <c r="AU1453" s="134"/>
      <c r="AV1453" s="134"/>
      <c r="AW1453" s="134"/>
      <c r="AX1453" s="134"/>
      <c r="AY1453" s="134"/>
      <c r="AZ1453" s="134"/>
      <c r="BA1453" s="134"/>
      <c r="BB1453" s="134"/>
      <c r="BC1453" s="134"/>
      <c r="BD1453" s="134"/>
      <c r="BE1453" s="134"/>
      <c r="BF1453" s="134"/>
      <c r="BG1453" s="134"/>
      <c r="BH1453" s="134"/>
      <c r="BI1453" s="134"/>
      <c r="BJ1453" s="134"/>
      <c r="BK1453" s="134"/>
      <c r="BL1453" s="134"/>
      <c r="BM1453" s="135"/>
      <c r="BN1453" s="136" t="n">
        <f aca="false">+MAX($D$3,DATOS_[[#This Row],[Fecha Inicio Sit. Contract.]])</f>
        <v>0</v>
      </c>
      <c r="BO1453" s="136" t="n">
        <f aca="false">+MIN($D$4,DATOS_[[#This Row],[Fecha Fin Sit. Contract.]])</f>
        <v>0</v>
      </c>
      <c r="BP1453" s="137" t="n">
        <f aca="false">+DATOS_[[#This Row],[% de jornada]]*IF(DATOS_[[#This Row],[% jornada reducida]]="",1,DATOS_[[#This Row],[% jornada reducida]])</f>
        <v>0</v>
      </c>
      <c r="BQ1453" s="137" t="n">
        <f aca="false">+(DATOS_[[#This Row],[F.fin.cal]]-DATOS_[[#This Row],[F.ini.cal]]+1)/($D$4-$D$3+1)</f>
        <v>1</v>
      </c>
      <c r="BR1453" s="137" t="str">
        <f aca="false">IF(OR(AND(DATOS_[[#This Row],[Fecha Fin Contrato]]&lt;$D$3,DATOS_[[#This Row],[Fecha Fin Contrato]]&lt;&gt;""),DATOS_[[#This Row],[Fecha de Contratación]]&gt;$D$4),"Fuera","Dentro")</f>
        <v>Dentro</v>
      </c>
      <c r="BS1453" s="137" t="str">
        <f aca="false" t="array" ref="BS1453:BS1453">IF(MAX(IF(DATOS_[id]=DATOS_[[#This Row],[id]],DATOS_[F.fin.cal]))=DATOS_[[#This Row],[F.fin.cal]],"Sí","NO")</f>
        <v>Sí</v>
      </c>
      <c r="BT1453" s="137" t="str">
        <f aca="false">IF(AND(DATOS_[[#This Row],[% normaliz]]&lt;&gt;1,DATOS_[[#This Row],[% anualiz]]=1),"Sí","NO")</f>
        <v>Sí</v>
      </c>
      <c r="BU1453" s="137" t="str">
        <f aca="false">IF(AND(DATOS_[[#This Row],[% normaliz]]=1,DATOS_[[#This Row],[% anualiz]]&lt;&gt;1),"Sí","NO")</f>
        <v>NO</v>
      </c>
      <c r="BV1453" s="137" t="str">
        <f aca="false">IF(AND(DATOS_[[#This Row],[% normaliz]]&lt;&gt;1,DATOS_[[#This Row],[% anualiz]]&lt;&gt;1),"Sí","NO")</f>
        <v>NO</v>
      </c>
      <c r="BW1453" s="137" t="str">
        <f aca="false">+IF(DATOS_[[#This Row],[% normaliz]]*DATOS_[[#This Row],[% anualiz]]=1,"NO","Sí")</f>
        <v>Sí</v>
      </c>
      <c r="BX1453" s="138" t="e">
        <f aca="false">(DATOS_[[#This Row],[S.BASE]]*(1/DATOS_[[#This Row],[% normaliz]])*(1/DATOS_[[#This Row],[% anualiz]]))*IF(DATOS_[[#This Row],[Check Equiparado]]="Sí",1,0)</f>
        <v>#DIV/0!</v>
      </c>
      <c r="BY1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3" s="138" t="e">
        <f aca="false">+DATOS_[[#This Row],[SALARIO BASE Eq]]+DATOS_[[#This Row],[Tot COMPL.SAL Eq]]</f>
        <v>#DIV/0!</v>
      </c>
      <c r="CA1453" s="138" t="e">
        <f aca="false" t="array" ref="CA1453:CA1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3" s="138" t="e">
        <f aca="false">+DATOS_[[#This Row],[TOTAL SALARIO Eq]]+DATOS_[[#This Row],[Tot Extrasalarial Eq]]</f>
        <v>#DIV/0!</v>
      </c>
      <c r="CC1453" s="139" t="n">
        <f aca="false">DATOS_[[#This Row],[S.BASE]]</f>
        <v>0</v>
      </c>
      <c r="CD1453" s="139" t="n">
        <f aca="false">+SUM(DATOS_[[#This Row],[Conc.Sal.01]:[Conc.Sal.30]])</f>
        <v>0</v>
      </c>
      <c r="CE1453" s="139" t="n">
        <f aca="false">+DATOS_[[#This Row],[SALARIO BASE Ef]]+DATOS_[[#This Row],[Tot COMPL.SAL Ef]]</f>
        <v>0</v>
      </c>
      <c r="CF1453" s="139" t="n">
        <f aca="false">+SUM(DATOS_[[#This Row],[C.Extra.01]:[C.Extra.05]])</f>
        <v>0</v>
      </c>
      <c r="CG1453" s="139" t="n">
        <f aca="false">+DATOS_[[#This Row],[TOTAL SALARIO Ef]]+DATOS_[[#This Row],[Tot Extrasalarial Ef]]</f>
        <v>0</v>
      </c>
      <c r="CH1453" s="140" t="n">
        <f aca="false">MIN(IF(DATOS_[[#This Row],[Fecha Fin Contrato]]="",$D$4,DATOS_[[#This Row],[Fecha Fin Contrato]]),$D$4)-MAX(DATOS_[[#This Row],[Fecha de Contratación]],$D$3)+1</f>
        <v>1</v>
      </c>
      <c r="CI1453" s="141" t="str">
        <f aca="false">IF(COUNTIFS(DATOS_[id],DATOS_[[#This Row],[id]])&gt;1,DATOS_[[#This Row],[id]],"")</f>
        <v/>
      </c>
      <c r="CJ1453" s="141" t="n">
        <f aca="false">(Inicio!$G$10-DATOS_[[#This Row],[Fecha Nacimiento]])/365.25</f>
        <v>0</v>
      </c>
      <c r="CK1453" s="141" t="n">
        <f aca="false">(Inicio!$G$10-DATOS_[[#This Row],[Fecha de Antigüedad]])/365.25</f>
        <v>0</v>
      </c>
      <c r="CL1453" s="141" t="e">
        <f aca="false">+VLOOKUP(DATOS_[[#This Row],[Clave de Contrato]],TblTiposContrato13[],3,0)</f>
        <v>#N/A</v>
      </c>
      <c r="CM1453" s="141" t="e">
        <f aca="false">+VLOOKUP(DATOS_[[#This Row],[Clave de Contrato]],TblTiposContrato13[],4,0)</f>
        <v>#N/A</v>
      </c>
      <c r="CN1453" s="141" t="str">
        <f aca="false">VLOOKUP(DATOS_[[#This Row],[Edad]],CONTRATOS!TblRngEdad,2,1)</f>
        <v>20  o menos</v>
      </c>
      <c r="CO1453" s="141" t="str">
        <f aca="false">VLOOKUP(DATOS_[[#This Row],[Antigüedad]],TblRngAntg14[],2,1)</f>
        <v>0 a 1 años</v>
      </c>
    </row>
    <row r="1454" customFormat="false" ht="13.8" hidden="false" customHeight="false" outlineLevel="0" collapsed="false">
      <c r="D1454" s="128"/>
      <c r="E1454" s="129"/>
      <c r="F1454" s="129"/>
      <c r="G1454" s="129"/>
      <c r="H1454" s="130"/>
      <c r="I1454" s="131"/>
      <c r="J1454" s="128"/>
      <c r="K1454" s="132"/>
      <c r="L1454" s="132"/>
      <c r="M1454" s="133"/>
      <c r="N1454" s="133"/>
      <c r="O1454" s="133"/>
      <c r="P1454" s="129"/>
      <c r="Z1454" s="74"/>
      <c r="AA1454" s="75"/>
      <c r="AB1454" s="75"/>
      <c r="AC1454" s="129"/>
      <c r="AD1454" s="134"/>
      <c r="AE1454" s="134"/>
      <c r="AF1454" s="134"/>
      <c r="AG1454" s="134"/>
      <c r="AH1454" s="134"/>
      <c r="AI1454" s="134"/>
      <c r="AJ1454" s="134"/>
      <c r="AK1454" s="134"/>
      <c r="AL1454" s="134"/>
      <c r="AM1454" s="134"/>
      <c r="AN1454" s="134"/>
      <c r="AO1454" s="134"/>
      <c r="AP1454" s="134"/>
      <c r="AQ1454" s="134"/>
      <c r="AR1454" s="134"/>
      <c r="AS1454" s="134"/>
      <c r="AT1454" s="134"/>
      <c r="AU1454" s="134"/>
      <c r="AV1454" s="134"/>
      <c r="AW1454" s="134"/>
      <c r="AX1454" s="134"/>
      <c r="AY1454" s="134"/>
      <c r="AZ1454" s="134"/>
      <c r="BA1454" s="134"/>
      <c r="BB1454" s="134"/>
      <c r="BC1454" s="134"/>
      <c r="BD1454" s="134"/>
      <c r="BE1454" s="134"/>
      <c r="BF1454" s="134"/>
      <c r="BG1454" s="134"/>
      <c r="BH1454" s="134"/>
      <c r="BI1454" s="134"/>
      <c r="BJ1454" s="134"/>
      <c r="BK1454" s="134"/>
      <c r="BL1454" s="134"/>
      <c r="BM1454" s="135"/>
      <c r="BN1454" s="136" t="n">
        <f aca="false">+MAX($D$3,DATOS_[[#This Row],[Fecha Inicio Sit. Contract.]])</f>
        <v>0</v>
      </c>
      <c r="BO1454" s="136" t="n">
        <f aca="false">+MIN($D$4,DATOS_[[#This Row],[Fecha Fin Sit. Contract.]])</f>
        <v>0</v>
      </c>
      <c r="BP1454" s="137" t="n">
        <f aca="false">+DATOS_[[#This Row],[% de jornada]]*IF(DATOS_[[#This Row],[% jornada reducida]]="",1,DATOS_[[#This Row],[% jornada reducida]])</f>
        <v>0</v>
      </c>
      <c r="BQ1454" s="137" t="n">
        <f aca="false">+(DATOS_[[#This Row],[F.fin.cal]]-DATOS_[[#This Row],[F.ini.cal]]+1)/($D$4-$D$3+1)</f>
        <v>1</v>
      </c>
      <c r="BR1454" s="137" t="str">
        <f aca="false">IF(OR(AND(DATOS_[[#This Row],[Fecha Fin Contrato]]&lt;$D$3,DATOS_[[#This Row],[Fecha Fin Contrato]]&lt;&gt;""),DATOS_[[#This Row],[Fecha de Contratación]]&gt;$D$4),"Fuera","Dentro")</f>
        <v>Dentro</v>
      </c>
      <c r="BS1454" s="137" t="str">
        <f aca="false" t="array" ref="BS1454:BS1454">IF(MAX(IF(DATOS_[id]=DATOS_[[#This Row],[id]],DATOS_[F.fin.cal]))=DATOS_[[#This Row],[F.fin.cal]],"Sí","NO")</f>
        <v>Sí</v>
      </c>
      <c r="BT1454" s="137" t="str">
        <f aca="false">IF(AND(DATOS_[[#This Row],[% normaliz]]&lt;&gt;1,DATOS_[[#This Row],[% anualiz]]=1),"Sí","NO")</f>
        <v>Sí</v>
      </c>
      <c r="BU1454" s="137" t="str">
        <f aca="false">IF(AND(DATOS_[[#This Row],[% normaliz]]=1,DATOS_[[#This Row],[% anualiz]]&lt;&gt;1),"Sí","NO")</f>
        <v>NO</v>
      </c>
      <c r="BV1454" s="137" t="str">
        <f aca="false">IF(AND(DATOS_[[#This Row],[% normaliz]]&lt;&gt;1,DATOS_[[#This Row],[% anualiz]]&lt;&gt;1),"Sí","NO")</f>
        <v>NO</v>
      </c>
      <c r="BW1454" s="137" t="str">
        <f aca="false">+IF(DATOS_[[#This Row],[% normaliz]]*DATOS_[[#This Row],[% anualiz]]=1,"NO","Sí")</f>
        <v>Sí</v>
      </c>
      <c r="BX1454" s="138" t="e">
        <f aca="false">(DATOS_[[#This Row],[S.BASE]]*(1/DATOS_[[#This Row],[% normaliz]])*(1/DATOS_[[#This Row],[% anualiz]]))*IF(DATOS_[[#This Row],[Check Equiparado]]="Sí",1,0)</f>
        <v>#DIV/0!</v>
      </c>
      <c r="BY1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4" s="138" t="e">
        <f aca="false">+DATOS_[[#This Row],[SALARIO BASE Eq]]+DATOS_[[#This Row],[Tot COMPL.SAL Eq]]</f>
        <v>#DIV/0!</v>
      </c>
      <c r="CA1454" s="138" t="e">
        <f aca="false" t="array" ref="CA1454:CA1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4" s="138" t="e">
        <f aca="false">+DATOS_[[#This Row],[TOTAL SALARIO Eq]]+DATOS_[[#This Row],[Tot Extrasalarial Eq]]</f>
        <v>#DIV/0!</v>
      </c>
      <c r="CC1454" s="139" t="n">
        <f aca="false">DATOS_[[#This Row],[S.BASE]]</f>
        <v>0</v>
      </c>
      <c r="CD1454" s="139" t="n">
        <f aca="false">+SUM(DATOS_[[#This Row],[Conc.Sal.01]:[Conc.Sal.30]])</f>
        <v>0</v>
      </c>
      <c r="CE1454" s="139" t="n">
        <f aca="false">+DATOS_[[#This Row],[SALARIO BASE Ef]]+DATOS_[[#This Row],[Tot COMPL.SAL Ef]]</f>
        <v>0</v>
      </c>
      <c r="CF1454" s="139" t="n">
        <f aca="false">+SUM(DATOS_[[#This Row],[C.Extra.01]:[C.Extra.05]])</f>
        <v>0</v>
      </c>
      <c r="CG1454" s="139" t="n">
        <f aca="false">+DATOS_[[#This Row],[TOTAL SALARIO Ef]]+DATOS_[[#This Row],[Tot Extrasalarial Ef]]</f>
        <v>0</v>
      </c>
      <c r="CH1454" s="140" t="n">
        <f aca="false">MIN(IF(DATOS_[[#This Row],[Fecha Fin Contrato]]="",$D$4,DATOS_[[#This Row],[Fecha Fin Contrato]]),$D$4)-MAX(DATOS_[[#This Row],[Fecha de Contratación]],$D$3)+1</f>
        <v>1</v>
      </c>
      <c r="CI1454" s="141" t="str">
        <f aca="false">IF(COUNTIFS(DATOS_[id],DATOS_[[#This Row],[id]])&gt;1,DATOS_[[#This Row],[id]],"")</f>
        <v/>
      </c>
      <c r="CJ1454" s="141" t="n">
        <f aca="false">(Inicio!$G$10-DATOS_[[#This Row],[Fecha Nacimiento]])/365.25</f>
        <v>0</v>
      </c>
      <c r="CK1454" s="141" t="n">
        <f aca="false">(Inicio!$G$10-DATOS_[[#This Row],[Fecha de Antigüedad]])/365.25</f>
        <v>0</v>
      </c>
      <c r="CL1454" s="141" t="e">
        <f aca="false">+VLOOKUP(DATOS_[[#This Row],[Clave de Contrato]],TblTiposContrato13[],3,0)</f>
        <v>#N/A</v>
      </c>
      <c r="CM1454" s="141" t="e">
        <f aca="false">+VLOOKUP(DATOS_[[#This Row],[Clave de Contrato]],TblTiposContrato13[],4,0)</f>
        <v>#N/A</v>
      </c>
      <c r="CN1454" s="141" t="str">
        <f aca="false">VLOOKUP(DATOS_[[#This Row],[Edad]],CONTRATOS!TblRngEdad,2,1)</f>
        <v>20  o menos</v>
      </c>
      <c r="CO1454" s="141" t="str">
        <f aca="false">VLOOKUP(DATOS_[[#This Row],[Antigüedad]],TblRngAntg14[],2,1)</f>
        <v>0 a 1 años</v>
      </c>
    </row>
    <row r="1455" customFormat="false" ht="13.8" hidden="false" customHeight="false" outlineLevel="0" collapsed="false">
      <c r="D1455" s="128"/>
      <c r="E1455" s="129"/>
      <c r="F1455" s="129"/>
      <c r="G1455" s="129"/>
      <c r="H1455" s="130"/>
      <c r="I1455" s="131"/>
      <c r="J1455" s="128"/>
      <c r="K1455" s="132"/>
      <c r="L1455" s="132"/>
      <c r="M1455" s="133"/>
      <c r="N1455" s="133"/>
      <c r="O1455" s="133"/>
      <c r="P1455" s="129"/>
      <c r="Z1455" s="74"/>
      <c r="AA1455" s="75"/>
      <c r="AB1455" s="75"/>
      <c r="AC1455" s="129"/>
      <c r="AD1455" s="134"/>
      <c r="AE1455" s="134"/>
      <c r="AF1455" s="134"/>
      <c r="AG1455" s="134"/>
      <c r="AH1455" s="134"/>
      <c r="AI1455" s="134"/>
      <c r="AJ1455" s="134"/>
      <c r="AK1455" s="134"/>
      <c r="AL1455" s="134"/>
      <c r="AM1455" s="134"/>
      <c r="AN1455" s="134"/>
      <c r="AO1455" s="134"/>
      <c r="AP1455" s="134"/>
      <c r="AQ1455" s="134"/>
      <c r="AR1455" s="134"/>
      <c r="AS1455" s="134"/>
      <c r="AT1455" s="134"/>
      <c r="AU1455" s="134"/>
      <c r="AV1455" s="134"/>
      <c r="AW1455" s="134"/>
      <c r="AX1455" s="134"/>
      <c r="AY1455" s="134"/>
      <c r="AZ1455" s="134"/>
      <c r="BA1455" s="134"/>
      <c r="BB1455" s="134"/>
      <c r="BC1455" s="134"/>
      <c r="BD1455" s="134"/>
      <c r="BE1455" s="134"/>
      <c r="BF1455" s="134"/>
      <c r="BG1455" s="134"/>
      <c r="BH1455" s="134"/>
      <c r="BI1455" s="134"/>
      <c r="BJ1455" s="134"/>
      <c r="BK1455" s="134"/>
      <c r="BL1455" s="134"/>
      <c r="BM1455" s="135"/>
      <c r="BN1455" s="136" t="n">
        <f aca="false">+MAX($D$3,DATOS_[[#This Row],[Fecha Inicio Sit. Contract.]])</f>
        <v>0</v>
      </c>
      <c r="BO1455" s="136" t="n">
        <f aca="false">+MIN($D$4,DATOS_[[#This Row],[Fecha Fin Sit. Contract.]])</f>
        <v>0</v>
      </c>
      <c r="BP1455" s="137" t="n">
        <f aca="false">+DATOS_[[#This Row],[% de jornada]]*IF(DATOS_[[#This Row],[% jornada reducida]]="",1,DATOS_[[#This Row],[% jornada reducida]])</f>
        <v>0</v>
      </c>
      <c r="BQ1455" s="137" t="n">
        <f aca="false">+(DATOS_[[#This Row],[F.fin.cal]]-DATOS_[[#This Row],[F.ini.cal]]+1)/($D$4-$D$3+1)</f>
        <v>1</v>
      </c>
      <c r="BR1455" s="137" t="str">
        <f aca="false">IF(OR(AND(DATOS_[[#This Row],[Fecha Fin Contrato]]&lt;$D$3,DATOS_[[#This Row],[Fecha Fin Contrato]]&lt;&gt;""),DATOS_[[#This Row],[Fecha de Contratación]]&gt;$D$4),"Fuera","Dentro")</f>
        <v>Dentro</v>
      </c>
      <c r="BS1455" s="137" t="str">
        <f aca="false" t="array" ref="BS1455:BS1455">IF(MAX(IF(DATOS_[id]=DATOS_[[#This Row],[id]],DATOS_[F.fin.cal]))=DATOS_[[#This Row],[F.fin.cal]],"Sí","NO")</f>
        <v>Sí</v>
      </c>
      <c r="BT1455" s="137" t="str">
        <f aca="false">IF(AND(DATOS_[[#This Row],[% normaliz]]&lt;&gt;1,DATOS_[[#This Row],[% anualiz]]=1),"Sí","NO")</f>
        <v>Sí</v>
      </c>
      <c r="BU1455" s="137" t="str">
        <f aca="false">IF(AND(DATOS_[[#This Row],[% normaliz]]=1,DATOS_[[#This Row],[% anualiz]]&lt;&gt;1),"Sí","NO")</f>
        <v>NO</v>
      </c>
      <c r="BV1455" s="137" t="str">
        <f aca="false">IF(AND(DATOS_[[#This Row],[% normaliz]]&lt;&gt;1,DATOS_[[#This Row],[% anualiz]]&lt;&gt;1),"Sí","NO")</f>
        <v>NO</v>
      </c>
      <c r="BW1455" s="137" t="str">
        <f aca="false">+IF(DATOS_[[#This Row],[% normaliz]]*DATOS_[[#This Row],[% anualiz]]=1,"NO","Sí")</f>
        <v>Sí</v>
      </c>
      <c r="BX1455" s="138" t="e">
        <f aca="false">(DATOS_[[#This Row],[S.BASE]]*(1/DATOS_[[#This Row],[% normaliz]])*(1/DATOS_[[#This Row],[% anualiz]]))*IF(DATOS_[[#This Row],[Check Equiparado]]="Sí",1,0)</f>
        <v>#DIV/0!</v>
      </c>
      <c r="BY1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5" s="138" t="e">
        <f aca="false">+DATOS_[[#This Row],[SALARIO BASE Eq]]+DATOS_[[#This Row],[Tot COMPL.SAL Eq]]</f>
        <v>#DIV/0!</v>
      </c>
      <c r="CA1455" s="138" t="e">
        <f aca="false" t="array" ref="CA1455:CA1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5" s="138" t="e">
        <f aca="false">+DATOS_[[#This Row],[TOTAL SALARIO Eq]]+DATOS_[[#This Row],[Tot Extrasalarial Eq]]</f>
        <v>#DIV/0!</v>
      </c>
      <c r="CC1455" s="139" t="n">
        <f aca="false">DATOS_[[#This Row],[S.BASE]]</f>
        <v>0</v>
      </c>
      <c r="CD1455" s="139" t="n">
        <f aca="false">+SUM(DATOS_[[#This Row],[Conc.Sal.01]:[Conc.Sal.30]])</f>
        <v>0</v>
      </c>
      <c r="CE1455" s="139" t="n">
        <f aca="false">+DATOS_[[#This Row],[SALARIO BASE Ef]]+DATOS_[[#This Row],[Tot COMPL.SAL Ef]]</f>
        <v>0</v>
      </c>
      <c r="CF1455" s="139" t="n">
        <f aca="false">+SUM(DATOS_[[#This Row],[C.Extra.01]:[C.Extra.05]])</f>
        <v>0</v>
      </c>
      <c r="CG1455" s="139" t="n">
        <f aca="false">+DATOS_[[#This Row],[TOTAL SALARIO Ef]]+DATOS_[[#This Row],[Tot Extrasalarial Ef]]</f>
        <v>0</v>
      </c>
      <c r="CH1455" s="140" t="n">
        <f aca="false">MIN(IF(DATOS_[[#This Row],[Fecha Fin Contrato]]="",$D$4,DATOS_[[#This Row],[Fecha Fin Contrato]]),$D$4)-MAX(DATOS_[[#This Row],[Fecha de Contratación]],$D$3)+1</f>
        <v>1</v>
      </c>
      <c r="CI1455" s="141" t="str">
        <f aca="false">IF(COUNTIFS(DATOS_[id],DATOS_[[#This Row],[id]])&gt;1,DATOS_[[#This Row],[id]],"")</f>
        <v/>
      </c>
      <c r="CJ1455" s="141" t="n">
        <f aca="false">(Inicio!$G$10-DATOS_[[#This Row],[Fecha Nacimiento]])/365.25</f>
        <v>0</v>
      </c>
      <c r="CK1455" s="141" t="n">
        <f aca="false">(Inicio!$G$10-DATOS_[[#This Row],[Fecha de Antigüedad]])/365.25</f>
        <v>0</v>
      </c>
      <c r="CL1455" s="141" t="e">
        <f aca="false">+VLOOKUP(DATOS_[[#This Row],[Clave de Contrato]],TblTiposContrato13[],3,0)</f>
        <v>#N/A</v>
      </c>
      <c r="CM1455" s="141" t="e">
        <f aca="false">+VLOOKUP(DATOS_[[#This Row],[Clave de Contrato]],TblTiposContrato13[],4,0)</f>
        <v>#N/A</v>
      </c>
      <c r="CN1455" s="141" t="str">
        <f aca="false">VLOOKUP(DATOS_[[#This Row],[Edad]],CONTRATOS!TblRngEdad,2,1)</f>
        <v>20  o menos</v>
      </c>
      <c r="CO1455" s="141" t="str">
        <f aca="false">VLOOKUP(DATOS_[[#This Row],[Antigüedad]],TblRngAntg14[],2,1)</f>
        <v>0 a 1 años</v>
      </c>
    </row>
    <row r="1456" customFormat="false" ht="13.8" hidden="false" customHeight="false" outlineLevel="0" collapsed="false">
      <c r="D1456" s="128"/>
      <c r="E1456" s="129"/>
      <c r="F1456" s="129"/>
      <c r="G1456" s="129"/>
      <c r="H1456" s="130"/>
      <c r="I1456" s="131"/>
      <c r="J1456" s="128"/>
      <c r="K1456" s="132"/>
      <c r="L1456" s="132"/>
      <c r="M1456" s="133"/>
      <c r="N1456" s="133"/>
      <c r="O1456" s="133"/>
      <c r="P1456" s="129"/>
      <c r="Z1456" s="74"/>
      <c r="AA1456" s="75"/>
      <c r="AB1456" s="75"/>
      <c r="AC1456" s="129"/>
      <c r="AD1456" s="134"/>
      <c r="AE1456" s="134"/>
      <c r="AF1456" s="134"/>
      <c r="AG1456" s="134"/>
      <c r="AH1456" s="134"/>
      <c r="AI1456" s="134"/>
      <c r="AJ1456" s="134"/>
      <c r="AK1456" s="134"/>
      <c r="AL1456" s="134"/>
      <c r="AM1456" s="134"/>
      <c r="AN1456" s="134"/>
      <c r="AO1456" s="134"/>
      <c r="AP1456" s="134"/>
      <c r="AQ1456" s="134"/>
      <c r="AR1456" s="134"/>
      <c r="AS1456" s="134"/>
      <c r="AT1456" s="134"/>
      <c r="AU1456" s="134"/>
      <c r="AV1456" s="134"/>
      <c r="AW1456" s="134"/>
      <c r="AX1456" s="134"/>
      <c r="AY1456" s="134"/>
      <c r="AZ1456" s="134"/>
      <c r="BA1456" s="134"/>
      <c r="BB1456" s="134"/>
      <c r="BC1456" s="134"/>
      <c r="BD1456" s="134"/>
      <c r="BE1456" s="134"/>
      <c r="BF1456" s="134"/>
      <c r="BG1456" s="134"/>
      <c r="BH1456" s="134"/>
      <c r="BI1456" s="134"/>
      <c r="BJ1456" s="134"/>
      <c r="BK1456" s="134"/>
      <c r="BL1456" s="134"/>
      <c r="BM1456" s="135"/>
      <c r="BN1456" s="136" t="n">
        <f aca="false">+MAX($D$3,DATOS_[[#This Row],[Fecha Inicio Sit. Contract.]])</f>
        <v>0</v>
      </c>
      <c r="BO1456" s="136" t="n">
        <f aca="false">+MIN($D$4,DATOS_[[#This Row],[Fecha Fin Sit. Contract.]])</f>
        <v>0</v>
      </c>
      <c r="BP1456" s="137" t="n">
        <f aca="false">+DATOS_[[#This Row],[% de jornada]]*IF(DATOS_[[#This Row],[% jornada reducida]]="",1,DATOS_[[#This Row],[% jornada reducida]])</f>
        <v>0</v>
      </c>
      <c r="BQ1456" s="137" t="n">
        <f aca="false">+(DATOS_[[#This Row],[F.fin.cal]]-DATOS_[[#This Row],[F.ini.cal]]+1)/($D$4-$D$3+1)</f>
        <v>1</v>
      </c>
      <c r="BR1456" s="137" t="str">
        <f aca="false">IF(OR(AND(DATOS_[[#This Row],[Fecha Fin Contrato]]&lt;$D$3,DATOS_[[#This Row],[Fecha Fin Contrato]]&lt;&gt;""),DATOS_[[#This Row],[Fecha de Contratación]]&gt;$D$4),"Fuera","Dentro")</f>
        <v>Dentro</v>
      </c>
      <c r="BS1456" s="137" t="str">
        <f aca="false" t="array" ref="BS1456:BS1456">IF(MAX(IF(DATOS_[id]=DATOS_[[#This Row],[id]],DATOS_[F.fin.cal]))=DATOS_[[#This Row],[F.fin.cal]],"Sí","NO")</f>
        <v>Sí</v>
      </c>
      <c r="BT1456" s="137" t="str">
        <f aca="false">IF(AND(DATOS_[[#This Row],[% normaliz]]&lt;&gt;1,DATOS_[[#This Row],[% anualiz]]=1),"Sí","NO")</f>
        <v>Sí</v>
      </c>
      <c r="BU1456" s="137" t="str">
        <f aca="false">IF(AND(DATOS_[[#This Row],[% normaliz]]=1,DATOS_[[#This Row],[% anualiz]]&lt;&gt;1),"Sí","NO")</f>
        <v>NO</v>
      </c>
      <c r="BV1456" s="137" t="str">
        <f aca="false">IF(AND(DATOS_[[#This Row],[% normaliz]]&lt;&gt;1,DATOS_[[#This Row],[% anualiz]]&lt;&gt;1),"Sí","NO")</f>
        <v>NO</v>
      </c>
      <c r="BW1456" s="137" t="str">
        <f aca="false">+IF(DATOS_[[#This Row],[% normaliz]]*DATOS_[[#This Row],[% anualiz]]=1,"NO","Sí")</f>
        <v>Sí</v>
      </c>
      <c r="BX1456" s="138" t="e">
        <f aca="false">(DATOS_[[#This Row],[S.BASE]]*(1/DATOS_[[#This Row],[% normaliz]])*(1/DATOS_[[#This Row],[% anualiz]]))*IF(DATOS_[[#This Row],[Check Equiparado]]="Sí",1,0)</f>
        <v>#DIV/0!</v>
      </c>
      <c r="BY1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6" s="138" t="e">
        <f aca="false">+DATOS_[[#This Row],[SALARIO BASE Eq]]+DATOS_[[#This Row],[Tot COMPL.SAL Eq]]</f>
        <v>#DIV/0!</v>
      </c>
      <c r="CA1456" s="138" t="e">
        <f aca="false" t="array" ref="CA1456:CA1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6" s="138" t="e">
        <f aca="false">+DATOS_[[#This Row],[TOTAL SALARIO Eq]]+DATOS_[[#This Row],[Tot Extrasalarial Eq]]</f>
        <v>#DIV/0!</v>
      </c>
      <c r="CC1456" s="139" t="n">
        <f aca="false">DATOS_[[#This Row],[S.BASE]]</f>
        <v>0</v>
      </c>
      <c r="CD1456" s="139" t="n">
        <f aca="false">+SUM(DATOS_[[#This Row],[Conc.Sal.01]:[Conc.Sal.30]])</f>
        <v>0</v>
      </c>
      <c r="CE1456" s="139" t="n">
        <f aca="false">+DATOS_[[#This Row],[SALARIO BASE Ef]]+DATOS_[[#This Row],[Tot COMPL.SAL Ef]]</f>
        <v>0</v>
      </c>
      <c r="CF1456" s="139" t="n">
        <f aca="false">+SUM(DATOS_[[#This Row],[C.Extra.01]:[C.Extra.05]])</f>
        <v>0</v>
      </c>
      <c r="CG1456" s="139" t="n">
        <f aca="false">+DATOS_[[#This Row],[TOTAL SALARIO Ef]]+DATOS_[[#This Row],[Tot Extrasalarial Ef]]</f>
        <v>0</v>
      </c>
      <c r="CH1456" s="140" t="n">
        <f aca="false">MIN(IF(DATOS_[[#This Row],[Fecha Fin Contrato]]="",$D$4,DATOS_[[#This Row],[Fecha Fin Contrato]]),$D$4)-MAX(DATOS_[[#This Row],[Fecha de Contratación]],$D$3)+1</f>
        <v>1</v>
      </c>
      <c r="CI1456" s="141" t="str">
        <f aca="false">IF(COUNTIFS(DATOS_[id],DATOS_[[#This Row],[id]])&gt;1,DATOS_[[#This Row],[id]],"")</f>
        <v/>
      </c>
      <c r="CJ1456" s="141" t="n">
        <f aca="false">(Inicio!$G$10-DATOS_[[#This Row],[Fecha Nacimiento]])/365.25</f>
        <v>0</v>
      </c>
      <c r="CK1456" s="141" t="n">
        <f aca="false">(Inicio!$G$10-DATOS_[[#This Row],[Fecha de Antigüedad]])/365.25</f>
        <v>0</v>
      </c>
      <c r="CL1456" s="141" t="e">
        <f aca="false">+VLOOKUP(DATOS_[[#This Row],[Clave de Contrato]],TblTiposContrato13[],3,0)</f>
        <v>#N/A</v>
      </c>
      <c r="CM1456" s="141" t="e">
        <f aca="false">+VLOOKUP(DATOS_[[#This Row],[Clave de Contrato]],TblTiposContrato13[],4,0)</f>
        <v>#N/A</v>
      </c>
      <c r="CN1456" s="141" t="str">
        <f aca="false">VLOOKUP(DATOS_[[#This Row],[Edad]],CONTRATOS!TblRngEdad,2,1)</f>
        <v>20  o menos</v>
      </c>
      <c r="CO1456" s="141" t="str">
        <f aca="false">VLOOKUP(DATOS_[[#This Row],[Antigüedad]],TblRngAntg14[],2,1)</f>
        <v>0 a 1 años</v>
      </c>
    </row>
    <row r="1457" customFormat="false" ht="13.8" hidden="false" customHeight="false" outlineLevel="0" collapsed="false">
      <c r="D1457" s="128"/>
      <c r="E1457" s="129"/>
      <c r="F1457" s="129"/>
      <c r="G1457" s="129"/>
      <c r="H1457" s="130"/>
      <c r="I1457" s="131"/>
      <c r="J1457" s="128"/>
      <c r="K1457" s="132"/>
      <c r="L1457" s="132"/>
      <c r="M1457" s="133"/>
      <c r="N1457" s="133"/>
      <c r="O1457" s="133"/>
      <c r="P1457" s="129"/>
      <c r="Z1457" s="74"/>
      <c r="AA1457" s="75"/>
      <c r="AB1457" s="75"/>
      <c r="AC1457" s="129"/>
      <c r="AD1457" s="134"/>
      <c r="AE1457" s="134"/>
      <c r="AF1457" s="134"/>
      <c r="AG1457" s="134"/>
      <c r="AH1457" s="134"/>
      <c r="AI1457" s="134"/>
      <c r="AJ1457" s="134"/>
      <c r="AK1457" s="134"/>
      <c r="AL1457" s="134"/>
      <c r="AM1457" s="134"/>
      <c r="AN1457" s="134"/>
      <c r="AO1457" s="134"/>
      <c r="AP1457" s="134"/>
      <c r="AQ1457" s="134"/>
      <c r="AR1457" s="134"/>
      <c r="AS1457" s="134"/>
      <c r="AT1457" s="134"/>
      <c r="AU1457" s="134"/>
      <c r="AV1457" s="134"/>
      <c r="AW1457" s="134"/>
      <c r="AX1457" s="134"/>
      <c r="AY1457" s="134"/>
      <c r="AZ1457" s="134"/>
      <c r="BA1457" s="134"/>
      <c r="BB1457" s="134"/>
      <c r="BC1457" s="134"/>
      <c r="BD1457" s="134"/>
      <c r="BE1457" s="134"/>
      <c r="BF1457" s="134"/>
      <c r="BG1457" s="134"/>
      <c r="BH1457" s="134"/>
      <c r="BI1457" s="134"/>
      <c r="BJ1457" s="134"/>
      <c r="BK1457" s="134"/>
      <c r="BL1457" s="134"/>
      <c r="BM1457" s="135"/>
      <c r="BN1457" s="136" t="n">
        <f aca="false">+MAX($D$3,DATOS_[[#This Row],[Fecha Inicio Sit. Contract.]])</f>
        <v>0</v>
      </c>
      <c r="BO1457" s="136" t="n">
        <f aca="false">+MIN($D$4,DATOS_[[#This Row],[Fecha Fin Sit. Contract.]])</f>
        <v>0</v>
      </c>
      <c r="BP1457" s="137" t="n">
        <f aca="false">+DATOS_[[#This Row],[% de jornada]]*IF(DATOS_[[#This Row],[% jornada reducida]]="",1,DATOS_[[#This Row],[% jornada reducida]])</f>
        <v>0</v>
      </c>
      <c r="BQ1457" s="137" t="n">
        <f aca="false">+(DATOS_[[#This Row],[F.fin.cal]]-DATOS_[[#This Row],[F.ini.cal]]+1)/($D$4-$D$3+1)</f>
        <v>1</v>
      </c>
      <c r="BR1457" s="137" t="str">
        <f aca="false">IF(OR(AND(DATOS_[[#This Row],[Fecha Fin Contrato]]&lt;$D$3,DATOS_[[#This Row],[Fecha Fin Contrato]]&lt;&gt;""),DATOS_[[#This Row],[Fecha de Contratación]]&gt;$D$4),"Fuera","Dentro")</f>
        <v>Dentro</v>
      </c>
      <c r="BS1457" s="137" t="str">
        <f aca="false" t="array" ref="BS1457:BS1457">IF(MAX(IF(DATOS_[id]=DATOS_[[#This Row],[id]],DATOS_[F.fin.cal]))=DATOS_[[#This Row],[F.fin.cal]],"Sí","NO")</f>
        <v>Sí</v>
      </c>
      <c r="BT1457" s="137" t="str">
        <f aca="false">IF(AND(DATOS_[[#This Row],[% normaliz]]&lt;&gt;1,DATOS_[[#This Row],[% anualiz]]=1),"Sí","NO")</f>
        <v>Sí</v>
      </c>
      <c r="BU1457" s="137" t="str">
        <f aca="false">IF(AND(DATOS_[[#This Row],[% normaliz]]=1,DATOS_[[#This Row],[% anualiz]]&lt;&gt;1),"Sí","NO")</f>
        <v>NO</v>
      </c>
      <c r="BV1457" s="137" t="str">
        <f aca="false">IF(AND(DATOS_[[#This Row],[% normaliz]]&lt;&gt;1,DATOS_[[#This Row],[% anualiz]]&lt;&gt;1),"Sí","NO")</f>
        <v>NO</v>
      </c>
      <c r="BW1457" s="137" t="str">
        <f aca="false">+IF(DATOS_[[#This Row],[% normaliz]]*DATOS_[[#This Row],[% anualiz]]=1,"NO","Sí")</f>
        <v>Sí</v>
      </c>
      <c r="BX1457" s="138" t="e">
        <f aca="false">(DATOS_[[#This Row],[S.BASE]]*(1/DATOS_[[#This Row],[% normaliz]])*(1/DATOS_[[#This Row],[% anualiz]]))*IF(DATOS_[[#This Row],[Check Equiparado]]="Sí",1,0)</f>
        <v>#DIV/0!</v>
      </c>
      <c r="BY1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7" s="138" t="e">
        <f aca="false">+DATOS_[[#This Row],[SALARIO BASE Eq]]+DATOS_[[#This Row],[Tot COMPL.SAL Eq]]</f>
        <v>#DIV/0!</v>
      </c>
      <c r="CA1457" s="138" t="e">
        <f aca="false" t="array" ref="CA1457:CA1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7" s="138" t="e">
        <f aca="false">+DATOS_[[#This Row],[TOTAL SALARIO Eq]]+DATOS_[[#This Row],[Tot Extrasalarial Eq]]</f>
        <v>#DIV/0!</v>
      </c>
      <c r="CC1457" s="139" t="n">
        <f aca="false">DATOS_[[#This Row],[S.BASE]]</f>
        <v>0</v>
      </c>
      <c r="CD1457" s="139" t="n">
        <f aca="false">+SUM(DATOS_[[#This Row],[Conc.Sal.01]:[Conc.Sal.30]])</f>
        <v>0</v>
      </c>
      <c r="CE1457" s="139" t="n">
        <f aca="false">+DATOS_[[#This Row],[SALARIO BASE Ef]]+DATOS_[[#This Row],[Tot COMPL.SAL Ef]]</f>
        <v>0</v>
      </c>
      <c r="CF1457" s="139" t="n">
        <f aca="false">+SUM(DATOS_[[#This Row],[C.Extra.01]:[C.Extra.05]])</f>
        <v>0</v>
      </c>
      <c r="CG1457" s="139" t="n">
        <f aca="false">+DATOS_[[#This Row],[TOTAL SALARIO Ef]]+DATOS_[[#This Row],[Tot Extrasalarial Ef]]</f>
        <v>0</v>
      </c>
      <c r="CH1457" s="140" t="n">
        <f aca="false">MIN(IF(DATOS_[[#This Row],[Fecha Fin Contrato]]="",$D$4,DATOS_[[#This Row],[Fecha Fin Contrato]]),$D$4)-MAX(DATOS_[[#This Row],[Fecha de Contratación]],$D$3)+1</f>
        <v>1</v>
      </c>
      <c r="CI1457" s="141" t="str">
        <f aca="false">IF(COUNTIFS(DATOS_[id],DATOS_[[#This Row],[id]])&gt;1,DATOS_[[#This Row],[id]],"")</f>
        <v/>
      </c>
      <c r="CJ1457" s="141" t="n">
        <f aca="false">(Inicio!$G$10-DATOS_[[#This Row],[Fecha Nacimiento]])/365.25</f>
        <v>0</v>
      </c>
      <c r="CK1457" s="141" t="n">
        <f aca="false">(Inicio!$G$10-DATOS_[[#This Row],[Fecha de Antigüedad]])/365.25</f>
        <v>0</v>
      </c>
      <c r="CL1457" s="141" t="e">
        <f aca="false">+VLOOKUP(DATOS_[[#This Row],[Clave de Contrato]],TblTiposContrato13[],3,0)</f>
        <v>#N/A</v>
      </c>
      <c r="CM1457" s="141" t="e">
        <f aca="false">+VLOOKUP(DATOS_[[#This Row],[Clave de Contrato]],TblTiposContrato13[],4,0)</f>
        <v>#N/A</v>
      </c>
      <c r="CN1457" s="141" t="str">
        <f aca="false">VLOOKUP(DATOS_[[#This Row],[Edad]],CONTRATOS!TblRngEdad,2,1)</f>
        <v>20  o menos</v>
      </c>
      <c r="CO1457" s="141" t="str">
        <f aca="false">VLOOKUP(DATOS_[[#This Row],[Antigüedad]],TblRngAntg14[],2,1)</f>
        <v>0 a 1 años</v>
      </c>
    </row>
    <row r="1458" customFormat="false" ht="13.8" hidden="false" customHeight="false" outlineLevel="0" collapsed="false">
      <c r="D1458" s="128"/>
      <c r="E1458" s="129"/>
      <c r="F1458" s="129"/>
      <c r="G1458" s="129"/>
      <c r="H1458" s="130"/>
      <c r="I1458" s="131"/>
      <c r="J1458" s="128"/>
      <c r="K1458" s="132"/>
      <c r="L1458" s="132"/>
      <c r="M1458" s="133"/>
      <c r="N1458" s="133"/>
      <c r="O1458" s="133"/>
      <c r="P1458" s="129"/>
      <c r="Z1458" s="74"/>
      <c r="AA1458" s="75"/>
      <c r="AB1458" s="75"/>
      <c r="AC1458" s="129"/>
      <c r="AD1458" s="134"/>
      <c r="AE1458" s="134"/>
      <c r="AF1458" s="134"/>
      <c r="AG1458" s="134"/>
      <c r="AH1458" s="134"/>
      <c r="AI1458" s="134"/>
      <c r="AJ1458" s="134"/>
      <c r="AK1458" s="134"/>
      <c r="AL1458" s="134"/>
      <c r="AM1458" s="134"/>
      <c r="AN1458" s="134"/>
      <c r="AO1458" s="134"/>
      <c r="AP1458" s="134"/>
      <c r="AQ1458" s="134"/>
      <c r="AR1458" s="134"/>
      <c r="AS1458" s="134"/>
      <c r="AT1458" s="134"/>
      <c r="AU1458" s="134"/>
      <c r="AV1458" s="134"/>
      <c r="AW1458" s="134"/>
      <c r="AX1458" s="134"/>
      <c r="AY1458" s="134"/>
      <c r="AZ1458" s="134"/>
      <c r="BA1458" s="134"/>
      <c r="BB1458" s="134"/>
      <c r="BC1458" s="134"/>
      <c r="BD1458" s="134"/>
      <c r="BE1458" s="134"/>
      <c r="BF1458" s="134"/>
      <c r="BG1458" s="134"/>
      <c r="BH1458" s="134"/>
      <c r="BI1458" s="134"/>
      <c r="BJ1458" s="134"/>
      <c r="BK1458" s="134"/>
      <c r="BL1458" s="134"/>
      <c r="BM1458" s="135"/>
      <c r="BN1458" s="136" t="n">
        <f aca="false">+MAX($D$3,DATOS_[[#This Row],[Fecha Inicio Sit. Contract.]])</f>
        <v>0</v>
      </c>
      <c r="BO1458" s="136" t="n">
        <f aca="false">+MIN($D$4,DATOS_[[#This Row],[Fecha Fin Sit. Contract.]])</f>
        <v>0</v>
      </c>
      <c r="BP1458" s="137" t="n">
        <f aca="false">+DATOS_[[#This Row],[% de jornada]]*IF(DATOS_[[#This Row],[% jornada reducida]]="",1,DATOS_[[#This Row],[% jornada reducida]])</f>
        <v>0</v>
      </c>
      <c r="BQ1458" s="137" t="n">
        <f aca="false">+(DATOS_[[#This Row],[F.fin.cal]]-DATOS_[[#This Row],[F.ini.cal]]+1)/($D$4-$D$3+1)</f>
        <v>1</v>
      </c>
      <c r="BR1458" s="137" t="str">
        <f aca="false">IF(OR(AND(DATOS_[[#This Row],[Fecha Fin Contrato]]&lt;$D$3,DATOS_[[#This Row],[Fecha Fin Contrato]]&lt;&gt;""),DATOS_[[#This Row],[Fecha de Contratación]]&gt;$D$4),"Fuera","Dentro")</f>
        <v>Dentro</v>
      </c>
      <c r="BS1458" s="137" t="str">
        <f aca="false" t="array" ref="BS1458:BS1458">IF(MAX(IF(DATOS_[id]=DATOS_[[#This Row],[id]],DATOS_[F.fin.cal]))=DATOS_[[#This Row],[F.fin.cal]],"Sí","NO")</f>
        <v>Sí</v>
      </c>
      <c r="BT1458" s="137" t="str">
        <f aca="false">IF(AND(DATOS_[[#This Row],[% normaliz]]&lt;&gt;1,DATOS_[[#This Row],[% anualiz]]=1),"Sí","NO")</f>
        <v>Sí</v>
      </c>
      <c r="BU1458" s="137" t="str">
        <f aca="false">IF(AND(DATOS_[[#This Row],[% normaliz]]=1,DATOS_[[#This Row],[% anualiz]]&lt;&gt;1),"Sí","NO")</f>
        <v>NO</v>
      </c>
      <c r="BV1458" s="137" t="str">
        <f aca="false">IF(AND(DATOS_[[#This Row],[% normaliz]]&lt;&gt;1,DATOS_[[#This Row],[% anualiz]]&lt;&gt;1),"Sí","NO")</f>
        <v>NO</v>
      </c>
      <c r="BW1458" s="137" t="str">
        <f aca="false">+IF(DATOS_[[#This Row],[% normaliz]]*DATOS_[[#This Row],[% anualiz]]=1,"NO","Sí")</f>
        <v>Sí</v>
      </c>
      <c r="BX1458" s="138" t="e">
        <f aca="false">(DATOS_[[#This Row],[S.BASE]]*(1/DATOS_[[#This Row],[% normaliz]])*(1/DATOS_[[#This Row],[% anualiz]]))*IF(DATOS_[[#This Row],[Check Equiparado]]="Sí",1,0)</f>
        <v>#DIV/0!</v>
      </c>
      <c r="BY1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8" s="138" t="e">
        <f aca="false">+DATOS_[[#This Row],[SALARIO BASE Eq]]+DATOS_[[#This Row],[Tot COMPL.SAL Eq]]</f>
        <v>#DIV/0!</v>
      </c>
      <c r="CA1458" s="138" t="e">
        <f aca="false" t="array" ref="CA1458:CA1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8" s="138" t="e">
        <f aca="false">+DATOS_[[#This Row],[TOTAL SALARIO Eq]]+DATOS_[[#This Row],[Tot Extrasalarial Eq]]</f>
        <v>#DIV/0!</v>
      </c>
      <c r="CC1458" s="139" t="n">
        <f aca="false">DATOS_[[#This Row],[S.BASE]]</f>
        <v>0</v>
      </c>
      <c r="CD1458" s="139" t="n">
        <f aca="false">+SUM(DATOS_[[#This Row],[Conc.Sal.01]:[Conc.Sal.30]])</f>
        <v>0</v>
      </c>
      <c r="CE1458" s="139" t="n">
        <f aca="false">+DATOS_[[#This Row],[SALARIO BASE Ef]]+DATOS_[[#This Row],[Tot COMPL.SAL Ef]]</f>
        <v>0</v>
      </c>
      <c r="CF1458" s="139" t="n">
        <f aca="false">+SUM(DATOS_[[#This Row],[C.Extra.01]:[C.Extra.05]])</f>
        <v>0</v>
      </c>
      <c r="CG1458" s="139" t="n">
        <f aca="false">+DATOS_[[#This Row],[TOTAL SALARIO Ef]]+DATOS_[[#This Row],[Tot Extrasalarial Ef]]</f>
        <v>0</v>
      </c>
      <c r="CH1458" s="140" t="n">
        <f aca="false">MIN(IF(DATOS_[[#This Row],[Fecha Fin Contrato]]="",$D$4,DATOS_[[#This Row],[Fecha Fin Contrato]]),$D$4)-MAX(DATOS_[[#This Row],[Fecha de Contratación]],$D$3)+1</f>
        <v>1</v>
      </c>
      <c r="CI1458" s="141" t="str">
        <f aca="false">IF(COUNTIFS(DATOS_[id],DATOS_[[#This Row],[id]])&gt;1,DATOS_[[#This Row],[id]],"")</f>
        <v/>
      </c>
      <c r="CJ1458" s="141" t="n">
        <f aca="false">(Inicio!$G$10-DATOS_[[#This Row],[Fecha Nacimiento]])/365.25</f>
        <v>0</v>
      </c>
      <c r="CK1458" s="141" t="n">
        <f aca="false">(Inicio!$G$10-DATOS_[[#This Row],[Fecha de Antigüedad]])/365.25</f>
        <v>0</v>
      </c>
      <c r="CL1458" s="141" t="e">
        <f aca="false">+VLOOKUP(DATOS_[[#This Row],[Clave de Contrato]],TblTiposContrato13[],3,0)</f>
        <v>#N/A</v>
      </c>
      <c r="CM1458" s="141" t="e">
        <f aca="false">+VLOOKUP(DATOS_[[#This Row],[Clave de Contrato]],TblTiposContrato13[],4,0)</f>
        <v>#N/A</v>
      </c>
      <c r="CN1458" s="141" t="str">
        <f aca="false">VLOOKUP(DATOS_[[#This Row],[Edad]],CONTRATOS!TblRngEdad,2,1)</f>
        <v>20  o menos</v>
      </c>
      <c r="CO1458" s="141" t="str">
        <f aca="false">VLOOKUP(DATOS_[[#This Row],[Antigüedad]],TblRngAntg14[],2,1)</f>
        <v>0 a 1 años</v>
      </c>
    </row>
    <row r="1459" customFormat="false" ht="13.8" hidden="false" customHeight="false" outlineLevel="0" collapsed="false">
      <c r="D1459" s="128"/>
      <c r="E1459" s="129"/>
      <c r="F1459" s="129"/>
      <c r="G1459" s="129"/>
      <c r="H1459" s="130"/>
      <c r="I1459" s="131"/>
      <c r="J1459" s="128"/>
      <c r="K1459" s="132"/>
      <c r="L1459" s="132"/>
      <c r="M1459" s="133"/>
      <c r="N1459" s="133"/>
      <c r="O1459" s="133"/>
      <c r="P1459" s="129"/>
      <c r="Z1459" s="74"/>
      <c r="AA1459" s="75"/>
      <c r="AB1459" s="75"/>
      <c r="AC1459" s="129"/>
      <c r="AD1459" s="134"/>
      <c r="AE1459" s="134"/>
      <c r="AF1459" s="134"/>
      <c r="AG1459" s="134"/>
      <c r="AH1459" s="134"/>
      <c r="AI1459" s="134"/>
      <c r="AJ1459" s="134"/>
      <c r="AK1459" s="134"/>
      <c r="AL1459" s="134"/>
      <c r="AM1459" s="134"/>
      <c r="AN1459" s="134"/>
      <c r="AO1459" s="134"/>
      <c r="AP1459" s="134"/>
      <c r="AQ1459" s="134"/>
      <c r="AR1459" s="134"/>
      <c r="AS1459" s="134"/>
      <c r="AT1459" s="134"/>
      <c r="AU1459" s="134"/>
      <c r="AV1459" s="134"/>
      <c r="AW1459" s="134"/>
      <c r="AX1459" s="134"/>
      <c r="AY1459" s="134"/>
      <c r="AZ1459" s="134"/>
      <c r="BA1459" s="134"/>
      <c r="BB1459" s="134"/>
      <c r="BC1459" s="134"/>
      <c r="BD1459" s="134"/>
      <c r="BE1459" s="134"/>
      <c r="BF1459" s="134"/>
      <c r="BG1459" s="134"/>
      <c r="BH1459" s="134"/>
      <c r="BI1459" s="134"/>
      <c r="BJ1459" s="134"/>
      <c r="BK1459" s="134"/>
      <c r="BL1459" s="134"/>
      <c r="BM1459" s="135"/>
      <c r="BN1459" s="136" t="n">
        <f aca="false">+MAX($D$3,DATOS_[[#This Row],[Fecha Inicio Sit. Contract.]])</f>
        <v>0</v>
      </c>
      <c r="BO1459" s="136" t="n">
        <f aca="false">+MIN($D$4,DATOS_[[#This Row],[Fecha Fin Sit. Contract.]])</f>
        <v>0</v>
      </c>
      <c r="BP1459" s="137" t="n">
        <f aca="false">+DATOS_[[#This Row],[% de jornada]]*IF(DATOS_[[#This Row],[% jornada reducida]]="",1,DATOS_[[#This Row],[% jornada reducida]])</f>
        <v>0</v>
      </c>
      <c r="BQ1459" s="137" t="n">
        <f aca="false">+(DATOS_[[#This Row],[F.fin.cal]]-DATOS_[[#This Row],[F.ini.cal]]+1)/($D$4-$D$3+1)</f>
        <v>1</v>
      </c>
      <c r="BR1459" s="137" t="str">
        <f aca="false">IF(OR(AND(DATOS_[[#This Row],[Fecha Fin Contrato]]&lt;$D$3,DATOS_[[#This Row],[Fecha Fin Contrato]]&lt;&gt;""),DATOS_[[#This Row],[Fecha de Contratación]]&gt;$D$4),"Fuera","Dentro")</f>
        <v>Dentro</v>
      </c>
      <c r="BS1459" s="137" t="str">
        <f aca="false" t="array" ref="BS1459:BS1459">IF(MAX(IF(DATOS_[id]=DATOS_[[#This Row],[id]],DATOS_[F.fin.cal]))=DATOS_[[#This Row],[F.fin.cal]],"Sí","NO")</f>
        <v>Sí</v>
      </c>
      <c r="BT1459" s="137" t="str">
        <f aca="false">IF(AND(DATOS_[[#This Row],[% normaliz]]&lt;&gt;1,DATOS_[[#This Row],[% anualiz]]=1),"Sí","NO")</f>
        <v>Sí</v>
      </c>
      <c r="BU1459" s="137" t="str">
        <f aca="false">IF(AND(DATOS_[[#This Row],[% normaliz]]=1,DATOS_[[#This Row],[% anualiz]]&lt;&gt;1),"Sí","NO")</f>
        <v>NO</v>
      </c>
      <c r="BV1459" s="137" t="str">
        <f aca="false">IF(AND(DATOS_[[#This Row],[% normaliz]]&lt;&gt;1,DATOS_[[#This Row],[% anualiz]]&lt;&gt;1),"Sí","NO")</f>
        <v>NO</v>
      </c>
      <c r="BW1459" s="137" t="str">
        <f aca="false">+IF(DATOS_[[#This Row],[% normaliz]]*DATOS_[[#This Row],[% anualiz]]=1,"NO","Sí")</f>
        <v>Sí</v>
      </c>
      <c r="BX1459" s="138" t="e">
        <f aca="false">(DATOS_[[#This Row],[S.BASE]]*(1/DATOS_[[#This Row],[% normaliz]])*(1/DATOS_[[#This Row],[% anualiz]]))*IF(DATOS_[[#This Row],[Check Equiparado]]="Sí",1,0)</f>
        <v>#DIV/0!</v>
      </c>
      <c r="BY1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9" s="138" t="e">
        <f aca="false">+DATOS_[[#This Row],[SALARIO BASE Eq]]+DATOS_[[#This Row],[Tot COMPL.SAL Eq]]</f>
        <v>#DIV/0!</v>
      </c>
      <c r="CA1459" s="138" t="e">
        <f aca="false" t="array" ref="CA1459:CA1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9" s="138" t="e">
        <f aca="false">+DATOS_[[#This Row],[TOTAL SALARIO Eq]]+DATOS_[[#This Row],[Tot Extrasalarial Eq]]</f>
        <v>#DIV/0!</v>
      </c>
      <c r="CC1459" s="139" t="n">
        <f aca="false">DATOS_[[#This Row],[S.BASE]]</f>
        <v>0</v>
      </c>
      <c r="CD1459" s="139" t="n">
        <f aca="false">+SUM(DATOS_[[#This Row],[Conc.Sal.01]:[Conc.Sal.30]])</f>
        <v>0</v>
      </c>
      <c r="CE1459" s="139" t="n">
        <f aca="false">+DATOS_[[#This Row],[SALARIO BASE Ef]]+DATOS_[[#This Row],[Tot COMPL.SAL Ef]]</f>
        <v>0</v>
      </c>
      <c r="CF1459" s="139" t="n">
        <f aca="false">+SUM(DATOS_[[#This Row],[C.Extra.01]:[C.Extra.05]])</f>
        <v>0</v>
      </c>
      <c r="CG1459" s="139" t="n">
        <f aca="false">+DATOS_[[#This Row],[TOTAL SALARIO Ef]]+DATOS_[[#This Row],[Tot Extrasalarial Ef]]</f>
        <v>0</v>
      </c>
      <c r="CH1459" s="140" t="n">
        <f aca="false">MIN(IF(DATOS_[[#This Row],[Fecha Fin Contrato]]="",$D$4,DATOS_[[#This Row],[Fecha Fin Contrato]]),$D$4)-MAX(DATOS_[[#This Row],[Fecha de Contratación]],$D$3)+1</f>
        <v>1</v>
      </c>
      <c r="CI1459" s="141" t="str">
        <f aca="false">IF(COUNTIFS(DATOS_[id],DATOS_[[#This Row],[id]])&gt;1,DATOS_[[#This Row],[id]],"")</f>
        <v/>
      </c>
      <c r="CJ1459" s="141" t="n">
        <f aca="false">(Inicio!$G$10-DATOS_[[#This Row],[Fecha Nacimiento]])/365.25</f>
        <v>0</v>
      </c>
      <c r="CK1459" s="141" t="n">
        <f aca="false">(Inicio!$G$10-DATOS_[[#This Row],[Fecha de Antigüedad]])/365.25</f>
        <v>0</v>
      </c>
      <c r="CL1459" s="141" t="e">
        <f aca="false">+VLOOKUP(DATOS_[[#This Row],[Clave de Contrato]],TblTiposContrato13[],3,0)</f>
        <v>#N/A</v>
      </c>
      <c r="CM1459" s="141" t="e">
        <f aca="false">+VLOOKUP(DATOS_[[#This Row],[Clave de Contrato]],TblTiposContrato13[],4,0)</f>
        <v>#N/A</v>
      </c>
      <c r="CN1459" s="141" t="str">
        <f aca="false">VLOOKUP(DATOS_[[#This Row],[Edad]],CONTRATOS!TblRngEdad,2,1)</f>
        <v>20  o menos</v>
      </c>
      <c r="CO1459" s="141" t="str">
        <f aca="false">VLOOKUP(DATOS_[[#This Row],[Antigüedad]],TblRngAntg14[],2,1)</f>
        <v>0 a 1 años</v>
      </c>
    </row>
    <row r="1460" customFormat="false" ht="13.8" hidden="false" customHeight="false" outlineLevel="0" collapsed="false">
      <c r="D1460" s="128"/>
      <c r="E1460" s="129"/>
      <c r="F1460" s="129"/>
      <c r="G1460" s="129"/>
      <c r="H1460" s="130"/>
      <c r="I1460" s="131"/>
      <c r="J1460" s="128"/>
      <c r="K1460" s="132"/>
      <c r="L1460" s="132"/>
      <c r="M1460" s="133"/>
      <c r="N1460" s="133"/>
      <c r="O1460" s="133"/>
      <c r="P1460" s="129"/>
      <c r="Z1460" s="74"/>
      <c r="AA1460" s="75"/>
      <c r="AB1460" s="75"/>
      <c r="AC1460" s="129"/>
      <c r="AD1460" s="134"/>
      <c r="AE1460" s="134"/>
      <c r="AF1460" s="134"/>
      <c r="AG1460" s="134"/>
      <c r="AH1460" s="134"/>
      <c r="AI1460" s="134"/>
      <c r="AJ1460" s="134"/>
      <c r="AK1460" s="134"/>
      <c r="AL1460" s="134"/>
      <c r="AM1460" s="134"/>
      <c r="AN1460" s="134"/>
      <c r="AO1460" s="134"/>
      <c r="AP1460" s="134"/>
      <c r="AQ1460" s="134"/>
      <c r="AR1460" s="134"/>
      <c r="AS1460" s="134"/>
      <c r="AT1460" s="134"/>
      <c r="AU1460" s="134"/>
      <c r="AV1460" s="134"/>
      <c r="AW1460" s="134"/>
      <c r="AX1460" s="134"/>
      <c r="AY1460" s="134"/>
      <c r="AZ1460" s="134"/>
      <c r="BA1460" s="134"/>
      <c r="BB1460" s="134"/>
      <c r="BC1460" s="134"/>
      <c r="BD1460" s="134"/>
      <c r="BE1460" s="134"/>
      <c r="BF1460" s="134"/>
      <c r="BG1460" s="134"/>
      <c r="BH1460" s="134"/>
      <c r="BI1460" s="134"/>
      <c r="BJ1460" s="134"/>
      <c r="BK1460" s="134"/>
      <c r="BL1460" s="134"/>
      <c r="BM1460" s="135"/>
      <c r="BN1460" s="136" t="n">
        <f aca="false">+MAX($D$3,DATOS_[[#This Row],[Fecha Inicio Sit. Contract.]])</f>
        <v>0</v>
      </c>
      <c r="BO1460" s="136" t="n">
        <f aca="false">+MIN($D$4,DATOS_[[#This Row],[Fecha Fin Sit. Contract.]])</f>
        <v>0</v>
      </c>
      <c r="BP1460" s="137" t="n">
        <f aca="false">+DATOS_[[#This Row],[% de jornada]]*IF(DATOS_[[#This Row],[% jornada reducida]]="",1,DATOS_[[#This Row],[% jornada reducida]])</f>
        <v>0</v>
      </c>
      <c r="BQ1460" s="137" t="n">
        <f aca="false">+(DATOS_[[#This Row],[F.fin.cal]]-DATOS_[[#This Row],[F.ini.cal]]+1)/($D$4-$D$3+1)</f>
        <v>1</v>
      </c>
      <c r="BR1460" s="137" t="str">
        <f aca="false">IF(OR(AND(DATOS_[[#This Row],[Fecha Fin Contrato]]&lt;$D$3,DATOS_[[#This Row],[Fecha Fin Contrato]]&lt;&gt;""),DATOS_[[#This Row],[Fecha de Contratación]]&gt;$D$4),"Fuera","Dentro")</f>
        <v>Dentro</v>
      </c>
      <c r="BS1460" s="137" t="str">
        <f aca="false" t="array" ref="BS1460:BS1460">IF(MAX(IF(DATOS_[id]=DATOS_[[#This Row],[id]],DATOS_[F.fin.cal]))=DATOS_[[#This Row],[F.fin.cal]],"Sí","NO")</f>
        <v>Sí</v>
      </c>
      <c r="BT1460" s="137" t="str">
        <f aca="false">IF(AND(DATOS_[[#This Row],[% normaliz]]&lt;&gt;1,DATOS_[[#This Row],[% anualiz]]=1),"Sí","NO")</f>
        <v>Sí</v>
      </c>
      <c r="BU1460" s="137" t="str">
        <f aca="false">IF(AND(DATOS_[[#This Row],[% normaliz]]=1,DATOS_[[#This Row],[% anualiz]]&lt;&gt;1),"Sí","NO")</f>
        <v>NO</v>
      </c>
      <c r="BV1460" s="137" t="str">
        <f aca="false">IF(AND(DATOS_[[#This Row],[% normaliz]]&lt;&gt;1,DATOS_[[#This Row],[% anualiz]]&lt;&gt;1),"Sí","NO")</f>
        <v>NO</v>
      </c>
      <c r="BW1460" s="137" t="str">
        <f aca="false">+IF(DATOS_[[#This Row],[% normaliz]]*DATOS_[[#This Row],[% anualiz]]=1,"NO","Sí")</f>
        <v>Sí</v>
      </c>
      <c r="BX1460" s="138" t="e">
        <f aca="false">(DATOS_[[#This Row],[S.BASE]]*(1/DATOS_[[#This Row],[% normaliz]])*(1/DATOS_[[#This Row],[% anualiz]]))*IF(DATOS_[[#This Row],[Check Equiparado]]="Sí",1,0)</f>
        <v>#DIV/0!</v>
      </c>
      <c r="BY1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0" s="138" t="e">
        <f aca="false">+DATOS_[[#This Row],[SALARIO BASE Eq]]+DATOS_[[#This Row],[Tot COMPL.SAL Eq]]</f>
        <v>#DIV/0!</v>
      </c>
      <c r="CA1460" s="138" t="e">
        <f aca="false" t="array" ref="CA1460:CA1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0" s="138" t="e">
        <f aca="false">+DATOS_[[#This Row],[TOTAL SALARIO Eq]]+DATOS_[[#This Row],[Tot Extrasalarial Eq]]</f>
        <v>#DIV/0!</v>
      </c>
      <c r="CC1460" s="139" t="n">
        <f aca="false">DATOS_[[#This Row],[S.BASE]]</f>
        <v>0</v>
      </c>
      <c r="CD1460" s="139" t="n">
        <f aca="false">+SUM(DATOS_[[#This Row],[Conc.Sal.01]:[Conc.Sal.30]])</f>
        <v>0</v>
      </c>
      <c r="CE1460" s="139" t="n">
        <f aca="false">+DATOS_[[#This Row],[SALARIO BASE Ef]]+DATOS_[[#This Row],[Tot COMPL.SAL Ef]]</f>
        <v>0</v>
      </c>
      <c r="CF1460" s="139" t="n">
        <f aca="false">+SUM(DATOS_[[#This Row],[C.Extra.01]:[C.Extra.05]])</f>
        <v>0</v>
      </c>
      <c r="CG1460" s="139" t="n">
        <f aca="false">+DATOS_[[#This Row],[TOTAL SALARIO Ef]]+DATOS_[[#This Row],[Tot Extrasalarial Ef]]</f>
        <v>0</v>
      </c>
      <c r="CH1460" s="140" t="n">
        <f aca="false">MIN(IF(DATOS_[[#This Row],[Fecha Fin Contrato]]="",$D$4,DATOS_[[#This Row],[Fecha Fin Contrato]]),$D$4)-MAX(DATOS_[[#This Row],[Fecha de Contratación]],$D$3)+1</f>
        <v>1</v>
      </c>
      <c r="CI1460" s="141" t="str">
        <f aca="false">IF(COUNTIFS(DATOS_[id],DATOS_[[#This Row],[id]])&gt;1,DATOS_[[#This Row],[id]],"")</f>
        <v/>
      </c>
      <c r="CJ1460" s="141" t="n">
        <f aca="false">(Inicio!$G$10-DATOS_[[#This Row],[Fecha Nacimiento]])/365.25</f>
        <v>0</v>
      </c>
      <c r="CK1460" s="141" t="n">
        <f aca="false">(Inicio!$G$10-DATOS_[[#This Row],[Fecha de Antigüedad]])/365.25</f>
        <v>0</v>
      </c>
      <c r="CL1460" s="141" t="e">
        <f aca="false">+VLOOKUP(DATOS_[[#This Row],[Clave de Contrato]],TblTiposContrato13[],3,0)</f>
        <v>#N/A</v>
      </c>
      <c r="CM1460" s="141" t="e">
        <f aca="false">+VLOOKUP(DATOS_[[#This Row],[Clave de Contrato]],TblTiposContrato13[],4,0)</f>
        <v>#N/A</v>
      </c>
      <c r="CN1460" s="141" t="str">
        <f aca="false">VLOOKUP(DATOS_[[#This Row],[Edad]],CONTRATOS!TblRngEdad,2,1)</f>
        <v>20  o menos</v>
      </c>
      <c r="CO1460" s="141" t="str">
        <f aca="false">VLOOKUP(DATOS_[[#This Row],[Antigüedad]],TblRngAntg14[],2,1)</f>
        <v>0 a 1 años</v>
      </c>
    </row>
    <row r="1461" customFormat="false" ht="13.8" hidden="false" customHeight="false" outlineLevel="0" collapsed="false">
      <c r="D1461" s="128"/>
      <c r="E1461" s="129"/>
      <c r="F1461" s="129"/>
      <c r="G1461" s="129"/>
      <c r="H1461" s="130"/>
      <c r="I1461" s="131"/>
      <c r="J1461" s="128"/>
      <c r="K1461" s="132"/>
      <c r="L1461" s="132"/>
      <c r="M1461" s="133"/>
      <c r="N1461" s="133"/>
      <c r="O1461" s="133"/>
      <c r="P1461" s="129"/>
      <c r="Z1461" s="74"/>
      <c r="AA1461" s="75"/>
      <c r="AB1461" s="75"/>
      <c r="AC1461" s="129"/>
      <c r="AD1461" s="134"/>
      <c r="AE1461" s="134"/>
      <c r="AF1461" s="134"/>
      <c r="AG1461" s="134"/>
      <c r="AH1461" s="134"/>
      <c r="AI1461" s="134"/>
      <c r="AJ1461" s="134"/>
      <c r="AK1461" s="134"/>
      <c r="AL1461" s="134"/>
      <c r="AM1461" s="134"/>
      <c r="AN1461" s="134"/>
      <c r="AO1461" s="134"/>
      <c r="AP1461" s="134"/>
      <c r="AQ1461" s="134"/>
      <c r="AR1461" s="134"/>
      <c r="AS1461" s="134"/>
      <c r="AT1461" s="134"/>
      <c r="AU1461" s="134"/>
      <c r="AV1461" s="134"/>
      <c r="AW1461" s="134"/>
      <c r="AX1461" s="134"/>
      <c r="AY1461" s="134"/>
      <c r="AZ1461" s="134"/>
      <c r="BA1461" s="134"/>
      <c r="BB1461" s="134"/>
      <c r="BC1461" s="134"/>
      <c r="BD1461" s="134"/>
      <c r="BE1461" s="134"/>
      <c r="BF1461" s="134"/>
      <c r="BG1461" s="134"/>
      <c r="BH1461" s="134"/>
      <c r="BI1461" s="134"/>
      <c r="BJ1461" s="134"/>
      <c r="BK1461" s="134"/>
      <c r="BL1461" s="134"/>
      <c r="BM1461" s="135"/>
      <c r="BN1461" s="136" t="n">
        <f aca="false">+MAX($D$3,DATOS_[[#This Row],[Fecha Inicio Sit. Contract.]])</f>
        <v>0</v>
      </c>
      <c r="BO1461" s="136" t="n">
        <f aca="false">+MIN($D$4,DATOS_[[#This Row],[Fecha Fin Sit. Contract.]])</f>
        <v>0</v>
      </c>
      <c r="BP1461" s="137" t="n">
        <f aca="false">+DATOS_[[#This Row],[% de jornada]]*IF(DATOS_[[#This Row],[% jornada reducida]]="",1,DATOS_[[#This Row],[% jornada reducida]])</f>
        <v>0</v>
      </c>
      <c r="BQ1461" s="137" t="n">
        <f aca="false">+(DATOS_[[#This Row],[F.fin.cal]]-DATOS_[[#This Row],[F.ini.cal]]+1)/($D$4-$D$3+1)</f>
        <v>1</v>
      </c>
      <c r="BR1461" s="137" t="str">
        <f aca="false">IF(OR(AND(DATOS_[[#This Row],[Fecha Fin Contrato]]&lt;$D$3,DATOS_[[#This Row],[Fecha Fin Contrato]]&lt;&gt;""),DATOS_[[#This Row],[Fecha de Contratación]]&gt;$D$4),"Fuera","Dentro")</f>
        <v>Dentro</v>
      </c>
      <c r="BS1461" s="137" t="str">
        <f aca="false" t="array" ref="BS1461:BS1461">IF(MAX(IF(DATOS_[id]=DATOS_[[#This Row],[id]],DATOS_[F.fin.cal]))=DATOS_[[#This Row],[F.fin.cal]],"Sí","NO")</f>
        <v>Sí</v>
      </c>
      <c r="BT1461" s="137" t="str">
        <f aca="false">IF(AND(DATOS_[[#This Row],[% normaliz]]&lt;&gt;1,DATOS_[[#This Row],[% anualiz]]=1),"Sí","NO")</f>
        <v>Sí</v>
      </c>
      <c r="BU1461" s="137" t="str">
        <f aca="false">IF(AND(DATOS_[[#This Row],[% normaliz]]=1,DATOS_[[#This Row],[% anualiz]]&lt;&gt;1),"Sí","NO")</f>
        <v>NO</v>
      </c>
      <c r="BV1461" s="137" t="str">
        <f aca="false">IF(AND(DATOS_[[#This Row],[% normaliz]]&lt;&gt;1,DATOS_[[#This Row],[% anualiz]]&lt;&gt;1),"Sí","NO")</f>
        <v>NO</v>
      </c>
      <c r="BW1461" s="137" t="str">
        <f aca="false">+IF(DATOS_[[#This Row],[% normaliz]]*DATOS_[[#This Row],[% anualiz]]=1,"NO","Sí")</f>
        <v>Sí</v>
      </c>
      <c r="BX1461" s="138" t="e">
        <f aca="false">(DATOS_[[#This Row],[S.BASE]]*(1/DATOS_[[#This Row],[% normaliz]])*(1/DATOS_[[#This Row],[% anualiz]]))*IF(DATOS_[[#This Row],[Check Equiparado]]="Sí",1,0)</f>
        <v>#DIV/0!</v>
      </c>
      <c r="BY1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1" s="138" t="e">
        <f aca="false">+DATOS_[[#This Row],[SALARIO BASE Eq]]+DATOS_[[#This Row],[Tot COMPL.SAL Eq]]</f>
        <v>#DIV/0!</v>
      </c>
      <c r="CA1461" s="138" t="e">
        <f aca="false" t="array" ref="CA1461:CA1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1" s="138" t="e">
        <f aca="false">+DATOS_[[#This Row],[TOTAL SALARIO Eq]]+DATOS_[[#This Row],[Tot Extrasalarial Eq]]</f>
        <v>#DIV/0!</v>
      </c>
      <c r="CC1461" s="139" t="n">
        <f aca="false">DATOS_[[#This Row],[S.BASE]]</f>
        <v>0</v>
      </c>
      <c r="CD1461" s="139" t="n">
        <f aca="false">+SUM(DATOS_[[#This Row],[Conc.Sal.01]:[Conc.Sal.30]])</f>
        <v>0</v>
      </c>
      <c r="CE1461" s="139" t="n">
        <f aca="false">+DATOS_[[#This Row],[SALARIO BASE Ef]]+DATOS_[[#This Row],[Tot COMPL.SAL Ef]]</f>
        <v>0</v>
      </c>
      <c r="CF1461" s="139" t="n">
        <f aca="false">+SUM(DATOS_[[#This Row],[C.Extra.01]:[C.Extra.05]])</f>
        <v>0</v>
      </c>
      <c r="CG1461" s="139" t="n">
        <f aca="false">+DATOS_[[#This Row],[TOTAL SALARIO Ef]]+DATOS_[[#This Row],[Tot Extrasalarial Ef]]</f>
        <v>0</v>
      </c>
      <c r="CH1461" s="140" t="n">
        <f aca="false">MIN(IF(DATOS_[[#This Row],[Fecha Fin Contrato]]="",$D$4,DATOS_[[#This Row],[Fecha Fin Contrato]]),$D$4)-MAX(DATOS_[[#This Row],[Fecha de Contratación]],$D$3)+1</f>
        <v>1</v>
      </c>
      <c r="CI1461" s="141" t="str">
        <f aca="false">IF(COUNTIFS(DATOS_[id],DATOS_[[#This Row],[id]])&gt;1,DATOS_[[#This Row],[id]],"")</f>
        <v/>
      </c>
      <c r="CJ1461" s="141" t="n">
        <f aca="false">(Inicio!$G$10-DATOS_[[#This Row],[Fecha Nacimiento]])/365.25</f>
        <v>0</v>
      </c>
      <c r="CK1461" s="141" t="n">
        <f aca="false">(Inicio!$G$10-DATOS_[[#This Row],[Fecha de Antigüedad]])/365.25</f>
        <v>0</v>
      </c>
      <c r="CL1461" s="141" t="e">
        <f aca="false">+VLOOKUP(DATOS_[[#This Row],[Clave de Contrato]],TblTiposContrato13[],3,0)</f>
        <v>#N/A</v>
      </c>
      <c r="CM1461" s="141" t="e">
        <f aca="false">+VLOOKUP(DATOS_[[#This Row],[Clave de Contrato]],TblTiposContrato13[],4,0)</f>
        <v>#N/A</v>
      </c>
      <c r="CN1461" s="141" t="str">
        <f aca="false">VLOOKUP(DATOS_[[#This Row],[Edad]],CONTRATOS!TblRngEdad,2,1)</f>
        <v>20  o menos</v>
      </c>
      <c r="CO1461" s="141" t="str">
        <f aca="false">VLOOKUP(DATOS_[[#This Row],[Antigüedad]],TblRngAntg14[],2,1)</f>
        <v>0 a 1 años</v>
      </c>
    </row>
    <row r="1462" customFormat="false" ht="13.8" hidden="false" customHeight="false" outlineLevel="0" collapsed="false">
      <c r="D1462" s="128"/>
      <c r="E1462" s="129"/>
      <c r="F1462" s="129"/>
      <c r="G1462" s="129"/>
      <c r="H1462" s="130"/>
      <c r="I1462" s="131"/>
      <c r="J1462" s="128"/>
      <c r="K1462" s="132"/>
      <c r="L1462" s="132"/>
      <c r="M1462" s="133"/>
      <c r="N1462" s="133"/>
      <c r="O1462" s="133"/>
      <c r="P1462" s="129"/>
      <c r="Z1462" s="74"/>
      <c r="AA1462" s="75"/>
      <c r="AB1462" s="75"/>
      <c r="AC1462" s="129"/>
      <c r="AD1462" s="134"/>
      <c r="AE1462" s="134"/>
      <c r="AF1462" s="134"/>
      <c r="AG1462" s="134"/>
      <c r="AH1462" s="134"/>
      <c r="AI1462" s="134"/>
      <c r="AJ1462" s="134"/>
      <c r="AK1462" s="134"/>
      <c r="AL1462" s="134"/>
      <c r="AM1462" s="134"/>
      <c r="AN1462" s="134"/>
      <c r="AO1462" s="134"/>
      <c r="AP1462" s="134"/>
      <c r="AQ1462" s="134"/>
      <c r="AR1462" s="134"/>
      <c r="AS1462" s="134"/>
      <c r="AT1462" s="134"/>
      <c r="AU1462" s="134"/>
      <c r="AV1462" s="134"/>
      <c r="AW1462" s="134"/>
      <c r="AX1462" s="134"/>
      <c r="AY1462" s="134"/>
      <c r="AZ1462" s="134"/>
      <c r="BA1462" s="134"/>
      <c r="BB1462" s="134"/>
      <c r="BC1462" s="134"/>
      <c r="BD1462" s="134"/>
      <c r="BE1462" s="134"/>
      <c r="BF1462" s="134"/>
      <c r="BG1462" s="134"/>
      <c r="BH1462" s="134"/>
      <c r="BI1462" s="134"/>
      <c r="BJ1462" s="134"/>
      <c r="BK1462" s="134"/>
      <c r="BL1462" s="134"/>
      <c r="BM1462" s="135"/>
      <c r="BN1462" s="136" t="n">
        <f aca="false">+MAX($D$3,DATOS_[[#This Row],[Fecha Inicio Sit. Contract.]])</f>
        <v>0</v>
      </c>
      <c r="BO1462" s="136" t="n">
        <f aca="false">+MIN($D$4,DATOS_[[#This Row],[Fecha Fin Sit. Contract.]])</f>
        <v>0</v>
      </c>
      <c r="BP1462" s="137" t="n">
        <f aca="false">+DATOS_[[#This Row],[% de jornada]]*IF(DATOS_[[#This Row],[% jornada reducida]]="",1,DATOS_[[#This Row],[% jornada reducida]])</f>
        <v>0</v>
      </c>
      <c r="BQ1462" s="137" t="n">
        <f aca="false">+(DATOS_[[#This Row],[F.fin.cal]]-DATOS_[[#This Row],[F.ini.cal]]+1)/($D$4-$D$3+1)</f>
        <v>1</v>
      </c>
      <c r="BR1462" s="137" t="str">
        <f aca="false">IF(OR(AND(DATOS_[[#This Row],[Fecha Fin Contrato]]&lt;$D$3,DATOS_[[#This Row],[Fecha Fin Contrato]]&lt;&gt;""),DATOS_[[#This Row],[Fecha de Contratación]]&gt;$D$4),"Fuera","Dentro")</f>
        <v>Dentro</v>
      </c>
      <c r="BS1462" s="137" t="str">
        <f aca="false" t="array" ref="BS1462:BS1462">IF(MAX(IF(DATOS_[id]=DATOS_[[#This Row],[id]],DATOS_[F.fin.cal]))=DATOS_[[#This Row],[F.fin.cal]],"Sí","NO")</f>
        <v>Sí</v>
      </c>
      <c r="BT1462" s="137" t="str">
        <f aca="false">IF(AND(DATOS_[[#This Row],[% normaliz]]&lt;&gt;1,DATOS_[[#This Row],[% anualiz]]=1),"Sí","NO")</f>
        <v>Sí</v>
      </c>
      <c r="BU1462" s="137" t="str">
        <f aca="false">IF(AND(DATOS_[[#This Row],[% normaliz]]=1,DATOS_[[#This Row],[% anualiz]]&lt;&gt;1),"Sí","NO")</f>
        <v>NO</v>
      </c>
      <c r="BV1462" s="137" t="str">
        <f aca="false">IF(AND(DATOS_[[#This Row],[% normaliz]]&lt;&gt;1,DATOS_[[#This Row],[% anualiz]]&lt;&gt;1),"Sí","NO")</f>
        <v>NO</v>
      </c>
      <c r="BW1462" s="137" t="str">
        <f aca="false">+IF(DATOS_[[#This Row],[% normaliz]]*DATOS_[[#This Row],[% anualiz]]=1,"NO","Sí")</f>
        <v>Sí</v>
      </c>
      <c r="BX1462" s="138" t="e">
        <f aca="false">(DATOS_[[#This Row],[S.BASE]]*(1/DATOS_[[#This Row],[% normaliz]])*(1/DATOS_[[#This Row],[% anualiz]]))*IF(DATOS_[[#This Row],[Check Equiparado]]="Sí",1,0)</f>
        <v>#DIV/0!</v>
      </c>
      <c r="BY1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2" s="138" t="e">
        <f aca="false">+DATOS_[[#This Row],[SALARIO BASE Eq]]+DATOS_[[#This Row],[Tot COMPL.SAL Eq]]</f>
        <v>#DIV/0!</v>
      </c>
      <c r="CA1462" s="138" t="e">
        <f aca="false" t="array" ref="CA1462:CA1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2" s="138" t="e">
        <f aca="false">+DATOS_[[#This Row],[TOTAL SALARIO Eq]]+DATOS_[[#This Row],[Tot Extrasalarial Eq]]</f>
        <v>#DIV/0!</v>
      </c>
      <c r="CC1462" s="139" t="n">
        <f aca="false">DATOS_[[#This Row],[S.BASE]]</f>
        <v>0</v>
      </c>
      <c r="CD1462" s="139" t="n">
        <f aca="false">+SUM(DATOS_[[#This Row],[Conc.Sal.01]:[Conc.Sal.30]])</f>
        <v>0</v>
      </c>
      <c r="CE1462" s="139" t="n">
        <f aca="false">+DATOS_[[#This Row],[SALARIO BASE Ef]]+DATOS_[[#This Row],[Tot COMPL.SAL Ef]]</f>
        <v>0</v>
      </c>
      <c r="CF1462" s="139" t="n">
        <f aca="false">+SUM(DATOS_[[#This Row],[C.Extra.01]:[C.Extra.05]])</f>
        <v>0</v>
      </c>
      <c r="CG1462" s="139" t="n">
        <f aca="false">+DATOS_[[#This Row],[TOTAL SALARIO Ef]]+DATOS_[[#This Row],[Tot Extrasalarial Ef]]</f>
        <v>0</v>
      </c>
      <c r="CH1462" s="140" t="n">
        <f aca="false">MIN(IF(DATOS_[[#This Row],[Fecha Fin Contrato]]="",$D$4,DATOS_[[#This Row],[Fecha Fin Contrato]]),$D$4)-MAX(DATOS_[[#This Row],[Fecha de Contratación]],$D$3)+1</f>
        <v>1</v>
      </c>
      <c r="CI1462" s="141" t="str">
        <f aca="false">IF(COUNTIFS(DATOS_[id],DATOS_[[#This Row],[id]])&gt;1,DATOS_[[#This Row],[id]],"")</f>
        <v/>
      </c>
      <c r="CJ1462" s="141" t="n">
        <f aca="false">(Inicio!$G$10-DATOS_[[#This Row],[Fecha Nacimiento]])/365.25</f>
        <v>0</v>
      </c>
      <c r="CK1462" s="141" t="n">
        <f aca="false">(Inicio!$G$10-DATOS_[[#This Row],[Fecha de Antigüedad]])/365.25</f>
        <v>0</v>
      </c>
      <c r="CL1462" s="141" t="e">
        <f aca="false">+VLOOKUP(DATOS_[[#This Row],[Clave de Contrato]],TblTiposContrato13[],3,0)</f>
        <v>#N/A</v>
      </c>
      <c r="CM1462" s="141" t="e">
        <f aca="false">+VLOOKUP(DATOS_[[#This Row],[Clave de Contrato]],TblTiposContrato13[],4,0)</f>
        <v>#N/A</v>
      </c>
      <c r="CN1462" s="141" t="str">
        <f aca="false">VLOOKUP(DATOS_[[#This Row],[Edad]],CONTRATOS!TblRngEdad,2,1)</f>
        <v>20  o menos</v>
      </c>
      <c r="CO1462" s="141" t="str">
        <f aca="false">VLOOKUP(DATOS_[[#This Row],[Antigüedad]],TblRngAntg14[],2,1)</f>
        <v>0 a 1 años</v>
      </c>
    </row>
    <row r="1463" customFormat="false" ht="13.8" hidden="false" customHeight="false" outlineLevel="0" collapsed="false">
      <c r="D1463" s="128"/>
      <c r="E1463" s="129"/>
      <c r="F1463" s="129"/>
      <c r="G1463" s="129"/>
      <c r="H1463" s="130"/>
      <c r="I1463" s="131"/>
      <c r="J1463" s="128"/>
      <c r="K1463" s="132"/>
      <c r="L1463" s="132"/>
      <c r="M1463" s="133"/>
      <c r="N1463" s="133"/>
      <c r="O1463" s="133"/>
      <c r="P1463" s="129"/>
      <c r="Z1463" s="74"/>
      <c r="AA1463" s="75"/>
      <c r="AB1463" s="75"/>
      <c r="AC1463" s="129"/>
      <c r="AD1463" s="134"/>
      <c r="AE1463" s="134"/>
      <c r="AF1463" s="134"/>
      <c r="AG1463" s="134"/>
      <c r="AH1463" s="134"/>
      <c r="AI1463" s="134"/>
      <c r="AJ1463" s="134"/>
      <c r="AK1463" s="134"/>
      <c r="AL1463" s="134"/>
      <c r="AM1463" s="134"/>
      <c r="AN1463" s="134"/>
      <c r="AO1463" s="134"/>
      <c r="AP1463" s="134"/>
      <c r="AQ1463" s="134"/>
      <c r="AR1463" s="134"/>
      <c r="AS1463" s="134"/>
      <c r="AT1463" s="134"/>
      <c r="AU1463" s="134"/>
      <c r="AV1463" s="134"/>
      <c r="AW1463" s="134"/>
      <c r="AX1463" s="134"/>
      <c r="AY1463" s="134"/>
      <c r="AZ1463" s="134"/>
      <c r="BA1463" s="134"/>
      <c r="BB1463" s="134"/>
      <c r="BC1463" s="134"/>
      <c r="BD1463" s="134"/>
      <c r="BE1463" s="134"/>
      <c r="BF1463" s="134"/>
      <c r="BG1463" s="134"/>
      <c r="BH1463" s="134"/>
      <c r="BI1463" s="134"/>
      <c r="BJ1463" s="134"/>
      <c r="BK1463" s="134"/>
      <c r="BL1463" s="134"/>
      <c r="BM1463" s="135"/>
      <c r="BN1463" s="136" t="n">
        <f aca="false">+MAX($D$3,DATOS_[[#This Row],[Fecha Inicio Sit. Contract.]])</f>
        <v>0</v>
      </c>
      <c r="BO1463" s="136" t="n">
        <f aca="false">+MIN($D$4,DATOS_[[#This Row],[Fecha Fin Sit. Contract.]])</f>
        <v>0</v>
      </c>
      <c r="BP1463" s="137" t="n">
        <f aca="false">+DATOS_[[#This Row],[% de jornada]]*IF(DATOS_[[#This Row],[% jornada reducida]]="",1,DATOS_[[#This Row],[% jornada reducida]])</f>
        <v>0</v>
      </c>
      <c r="BQ1463" s="137" t="n">
        <f aca="false">+(DATOS_[[#This Row],[F.fin.cal]]-DATOS_[[#This Row],[F.ini.cal]]+1)/($D$4-$D$3+1)</f>
        <v>1</v>
      </c>
      <c r="BR1463" s="137" t="str">
        <f aca="false">IF(OR(AND(DATOS_[[#This Row],[Fecha Fin Contrato]]&lt;$D$3,DATOS_[[#This Row],[Fecha Fin Contrato]]&lt;&gt;""),DATOS_[[#This Row],[Fecha de Contratación]]&gt;$D$4),"Fuera","Dentro")</f>
        <v>Dentro</v>
      </c>
      <c r="BS1463" s="137" t="str">
        <f aca="false" t="array" ref="BS1463:BS1463">IF(MAX(IF(DATOS_[id]=DATOS_[[#This Row],[id]],DATOS_[F.fin.cal]))=DATOS_[[#This Row],[F.fin.cal]],"Sí","NO")</f>
        <v>Sí</v>
      </c>
      <c r="BT1463" s="137" t="str">
        <f aca="false">IF(AND(DATOS_[[#This Row],[% normaliz]]&lt;&gt;1,DATOS_[[#This Row],[% anualiz]]=1),"Sí","NO")</f>
        <v>Sí</v>
      </c>
      <c r="BU1463" s="137" t="str">
        <f aca="false">IF(AND(DATOS_[[#This Row],[% normaliz]]=1,DATOS_[[#This Row],[% anualiz]]&lt;&gt;1),"Sí","NO")</f>
        <v>NO</v>
      </c>
      <c r="BV1463" s="137" t="str">
        <f aca="false">IF(AND(DATOS_[[#This Row],[% normaliz]]&lt;&gt;1,DATOS_[[#This Row],[% anualiz]]&lt;&gt;1),"Sí","NO")</f>
        <v>NO</v>
      </c>
      <c r="BW1463" s="137" t="str">
        <f aca="false">+IF(DATOS_[[#This Row],[% normaliz]]*DATOS_[[#This Row],[% anualiz]]=1,"NO","Sí")</f>
        <v>Sí</v>
      </c>
      <c r="BX1463" s="138" t="e">
        <f aca="false">(DATOS_[[#This Row],[S.BASE]]*(1/DATOS_[[#This Row],[% normaliz]])*(1/DATOS_[[#This Row],[% anualiz]]))*IF(DATOS_[[#This Row],[Check Equiparado]]="Sí",1,0)</f>
        <v>#DIV/0!</v>
      </c>
      <c r="BY1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3" s="138" t="e">
        <f aca="false">+DATOS_[[#This Row],[SALARIO BASE Eq]]+DATOS_[[#This Row],[Tot COMPL.SAL Eq]]</f>
        <v>#DIV/0!</v>
      </c>
      <c r="CA1463" s="138" t="e">
        <f aca="false" t="array" ref="CA1463:CA1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3" s="138" t="e">
        <f aca="false">+DATOS_[[#This Row],[TOTAL SALARIO Eq]]+DATOS_[[#This Row],[Tot Extrasalarial Eq]]</f>
        <v>#DIV/0!</v>
      </c>
      <c r="CC1463" s="139" t="n">
        <f aca="false">DATOS_[[#This Row],[S.BASE]]</f>
        <v>0</v>
      </c>
      <c r="CD1463" s="139" t="n">
        <f aca="false">+SUM(DATOS_[[#This Row],[Conc.Sal.01]:[Conc.Sal.30]])</f>
        <v>0</v>
      </c>
      <c r="CE1463" s="139" t="n">
        <f aca="false">+DATOS_[[#This Row],[SALARIO BASE Ef]]+DATOS_[[#This Row],[Tot COMPL.SAL Ef]]</f>
        <v>0</v>
      </c>
      <c r="CF1463" s="139" t="n">
        <f aca="false">+SUM(DATOS_[[#This Row],[C.Extra.01]:[C.Extra.05]])</f>
        <v>0</v>
      </c>
      <c r="CG1463" s="139" t="n">
        <f aca="false">+DATOS_[[#This Row],[TOTAL SALARIO Ef]]+DATOS_[[#This Row],[Tot Extrasalarial Ef]]</f>
        <v>0</v>
      </c>
      <c r="CH1463" s="140" t="n">
        <f aca="false">MIN(IF(DATOS_[[#This Row],[Fecha Fin Contrato]]="",$D$4,DATOS_[[#This Row],[Fecha Fin Contrato]]),$D$4)-MAX(DATOS_[[#This Row],[Fecha de Contratación]],$D$3)+1</f>
        <v>1</v>
      </c>
      <c r="CI1463" s="141" t="str">
        <f aca="false">IF(COUNTIFS(DATOS_[id],DATOS_[[#This Row],[id]])&gt;1,DATOS_[[#This Row],[id]],"")</f>
        <v/>
      </c>
      <c r="CJ1463" s="141" t="n">
        <f aca="false">(Inicio!$G$10-DATOS_[[#This Row],[Fecha Nacimiento]])/365.25</f>
        <v>0</v>
      </c>
      <c r="CK1463" s="141" t="n">
        <f aca="false">(Inicio!$G$10-DATOS_[[#This Row],[Fecha de Antigüedad]])/365.25</f>
        <v>0</v>
      </c>
      <c r="CL1463" s="141" t="e">
        <f aca="false">+VLOOKUP(DATOS_[[#This Row],[Clave de Contrato]],TblTiposContrato13[],3,0)</f>
        <v>#N/A</v>
      </c>
      <c r="CM1463" s="141" t="e">
        <f aca="false">+VLOOKUP(DATOS_[[#This Row],[Clave de Contrato]],TblTiposContrato13[],4,0)</f>
        <v>#N/A</v>
      </c>
      <c r="CN1463" s="141" t="str">
        <f aca="false">VLOOKUP(DATOS_[[#This Row],[Edad]],CONTRATOS!TblRngEdad,2,1)</f>
        <v>20  o menos</v>
      </c>
      <c r="CO1463" s="141" t="str">
        <f aca="false">VLOOKUP(DATOS_[[#This Row],[Antigüedad]],TblRngAntg14[],2,1)</f>
        <v>0 a 1 años</v>
      </c>
    </row>
    <row r="1464" customFormat="false" ht="13.8" hidden="false" customHeight="false" outlineLevel="0" collapsed="false">
      <c r="D1464" s="128"/>
      <c r="E1464" s="129"/>
      <c r="F1464" s="129"/>
      <c r="G1464" s="129"/>
      <c r="H1464" s="130"/>
      <c r="I1464" s="131"/>
      <c r="J1464" s="128"/>
      <c r="K1464" s="132"/>
      <c r="L1464" s="132"/>
      <c r="M1464" s="133"/>
      <c r="N1464" s="133"/>
      <c r="O1464" s="133"/>
      <c r="P1464" s="129"/>
      <c r="Z1464" s="74"/>
      <c r="AA1464" s="75"/>
      <c r="AB1464" s="75"/>
      <c r="AC1464" s="129"/>
      <c r="AD1464" s="134"/>
      <c r="AE1464" s="134"/>
      <c r="AF1464" s="134"/>
      <c r="AG1464" s="134"/>
      <c r="AH1464" s="134"/>
      <c r="AI1464" s="134"/>
      <c r="AJ1464" s="134"/>
      <c r="AK1464" s="134"/>
      <c r="AL1464" s="134"/>
      <c r="AM1464" s="134"/>
      <c r="AN1464" s="134"/>
      <c r="AO1464" s="134"/>
      <c r="AP1464" s="134"/>
      <c r="AQ1464" s="134"/>
      <c r="AR1464" s="134"/>
      <c r="AS1464" s="134"/>
      <c r="AT1464" s="134"/>
      <c r="AU1464" s="134"/>
      <c r="AV1464" s="134"/>
      <c r="AW1464" s="134"/>
      <c r="AX1464" s="134"/>
      <c r="AY1464" s="134"/>
      <c r="AZ1464" s="134"/>
      <c r="BA1464" s="134"/>
      <c r="BB1464" s="134"/>
      <c r="BC1464" s="134"/>
      <c r="BD1464" s="134"/>
      <c r="BE1464" s="134"/>
      <c r="BF1464" s="134"/>
      <c r="BG1464" s="134"/>
      <c r="BH1464" s="134"/>
      <c r="BI1464" s="134"/>
      <c r="BJ1464" s="134"/>
      <c r="BK1464" s="134"/>
      <c r="BL1464" s="134"/>
      <c r="BM1464" s="135"/>
      <c r="BN1464" s="136" t="n">
        <f aca="false">+MAX($D$3,DATOS_[[#This Row],[Fecha Inicio Sit. Contract.]])</f>
        <v>0</v>
      </c>
      <c r="BO1464" s="136" t="n">
        <f aca="false">+MIN($D$4,DATOS_[[#This Row],[Fecha Fin Sit. Contract.]])</f>
        <v>0</v>
      </c>
      <c r="BP1464" s="137" t="n">
        <f aca="false">+DATOS_[[#This Row],[% de jornada]]*IF(DATOS_[[#This Row],[% jornada reducida]]="",1,DATOS_[[#This Row],[% jornada reducida]])</f>
        <v>0</v>
      </c>
      <c r="BQ1464" s="137" t="n">
        <f aca="false">+(DATOS_[[#This Row],[F.fin.cal]]-DATOS_[[#This Row],[F.ini.cal]]+1)/($D$4-$D$3+1)</f>
        <v>1</v>
      </c>
      <c r="BR1464" s="137" t="str">
        <f aca="false">IF(OR(AND(DATOS_[[#This Row],[Fecha Fin Contrato]]&lt;$D$3,DATOS_[[#This Row],[Fecha Fin Contrato]]&lt;&gt;""),DATOS_[[#This Row],[Fecha de Contratación]]&gt;$D$4),"Fuera","Dentro")</f>
        <v>Dentro</v>
      </c>
      <c r="BS1464" s="137" t="str">
        <f aca="false" t="array" ref="BS1464:BS1464">IF(MAX(IF(DATOS_[id]=DATOS_[[#This Row],[id]],DATOS_[F.fin.cal]))=DATOS_[[#This Row],[F.fin.cal]],"Sí","NO")</f>
        <v>Sí</v>
      </c>
      <c r="BT1464" s="137" t="str">
        <f aca="false">IF(AND(DATOS_[[#This Row],[% normaliz]]&lt;&gt;1,DATOS_[[#This Row],[% anualiz]]=1),"Sí","NO")</f>
        <v>Sí</v>
      </c>
      <c r="BU1464" s="137" t="str">
        <f aca="false">IF(AND(DATOS_[[#This Row],[% normaliz]]=1,DATOS_[[#This Row],[% anualiz]]&lt;&gt;1),"Sí","NO")</f>
        <v>NO</v>
      </c>
      <c r="BV1464" s="137" t="str">
        <f aca="false">IF(AND(DATOS_[[#This Row],[% normaliz]]&lt;&gt;1,DATOS_[[#This Row],[% anualiz]]&lt;&gt;1),"Sí","NO")</f>
        <v>NO</v>
      </c>
      <c r="BW1464" s="137" t="str">
        <f aca="false">+IF(DATOS_[[#This Row],[% normaliz]]*DATOS_[[#This Row],[% anualiz]]=1,"NO","Sí")</f>
        <v>Sí</v>
      </c>
      <c r="BX1464" s="138" t="e">
        <f aca="false">(DATOS_[[#This Row],[S.BASE]]*(1/DATOS_[[#This Row],[% normaliz]])*(1/DATOS_[[#This Row],[% anualiz]]))*IF(DATOS_[[#This Row],[Check Equiparado]]="Sí",1,0)</f>
        <v>#DIV/0!</v>
      </c>
      <c r="BY1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4" s="138" t="e">
        <f aca="false">+DATOS_[[#This Row],[SALARIO BASE Eq]]+DATOS_[[#This Row],[Tot COMPL.SAL Eq]]</f>
        <v>#DIV/0!</v>
      </c>
      <c r="CA1464" s="138" t="e">
        <f aca="false" t="array" ref="CA1464:CA1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4" s="138" t="e">
        <f aca="false">+DATOS_[[#This Row],[TOTAL SALARIO Eq]]+DATOS_[[#This Row],[Tot Extrasalarial Eq]]</f>
        <v>#DIV/0!</v>
      </c>
      <c r="CC1464" s="139" t="n">
        <f aca="false">DATOS_[[#This Row],[S.BASE]]</f>
        <v>0</v>
      </c>
      <c r="CD1464" s="139" t="n">
        <f aca="false">+SUM(DATOS_[[#This Row],[Conc.Sal.01]:[Conc.Sal.30]])</f>
        <v>0</v>
      </c>
      <c r="CE1464" s="139" t="n">
        <f aca="false">+DATOS_[[#This Row],[SALARIO BASE Ef]]+DATOS_[[#This Row],[Tot COMPL.SAL Ef]]</f>
        <v>0</v>
      </c>
      <c r="CF1464" s="139" t="n">
        <f aca="false">+SUM(DATOS_[[#This Row],[C.Extra.01]:[C.Extra.05]])</f>
        <v>0</v>
      </c>
      <c r="CG1464" s="139" t="n">
        <f aca="false">+DATOS_[[#This Row],[TOTAL SALARIO Ef]]+DATOS_[[#This Row],[Tot Extrasalarial Ef]]</f>
        <v>0</v>
      </c>
      <c r="CH1464" s="140" t="n">
        <f aca="false">MIN(IF(DATOS_[[#This Row],[Fecha Fin Contrato]]="",$D$4,DATOS_[[#This Row],[Fecha Fin Contrato]]),$D$4)-MAX(DATOS_[[#This Row],[Fecha de Contratación]],$D$3)+1</f>
        <v>1</v>
      </c>
      <c r="CI1464" s="141" t="str">
        <f aca="false">IF(COUNTIFS(DATOS_[id],DATOS_[[#This Row],[id]])&gt;1,DATOS_[[#This Row],[id]],"")</f>
        <v/>
      </c>
      <c r="CJ1464" s="141" t="n">
        <f aca="false">(Inicio!$G$10-DATOS_[[#This Row],[Fecha Nacimiento]])/365.25</f>
        <v>0</v>
      </c>
      <c r="CK1464" s="141" t="n">
        <f aca="false">(Inicio!$G$10-DATOS_[[#This Row],[Fecha de Antigüedad]])/365.25</f>
        <v>0</v>
      </c>
      <c r="CL1464" s="141" t="e">
        <f aca="false">+VLOOKUP(DATOS_[[#This Row],[Clave de Contrato]],TblTiposContrato13[],3,0)</f>
        <v>#N/A</v>
      </c>
      <c r="CM1464" s="141" t="e">
        <f aca="false">+VLOOKUP(DATOS_[[#This Row],[Clave de Contrato]],TblTiposContrato13[],4,0)</f>
        <v>#N/A</v>
      </c>
      <c r="CN1464" s="141" t="str">
        <f aca="false">VLOOKUP(DATOS_[[#This Row],[Edad]],CONTRATOS!TblRngEdad,2,1)</f>
        <v>20  o menos</v>
      </c>
      <c r="CO1464" s="141" t="str">
        <f aca="false">VLOOKUP(DATOS_[[#This Row],[Antigüedad]],TblRngAntg14[],2,1)</f>
        <v>0 a 1 años</v>
      </c>
    </row>
    <row r="1465" customFormat="false" ht="13.8" hidden="false" customHeight="false" outlineLevel="0" collapsed="false">
      <c r="D1465" s="128"/>
      <c r="E1465" s="129"/>
      <c r="F1465" s="129"/>
      <c r="G1465" s="129"/>
      <c r="H1465" s="130"/>
      <c r="I1465" s="131"/>
      <c r="J1465" s="128"/>
      <c r="K1465" s="132"/>
      <c r="L1465" s="132"/>
      <c r="M1465" s="133"/>
      <c r="N1465" s="133"/>
      <c r="O1465" s="133"/>
      <c r="P1465" s="129"/>
      <c r="Z1465" s="74"/>
      <c r="AA1465" s="75"/>
      <c r="AB1465" s="75"/>
      <c r="AC1465" s="129"/>
      <c r="AD1465" s="134"/>
      <c r="AE1465" s="134"/>
      <c r="AF1465" s="134"/>
      <c r="AG1465" s="134"/>
      <c r="AH1465" s="134"/>
      <c r="AI1465" s="134"/>
      <c r="AJ1465" s="134"/>
      <c r="AK1465" s="134"/>
      <c r="AL1465" s="134"/>
      <c r="AM1465" s="134"/>
      <c r="AN1465" s="134"/>
      <c r="AO1465" s="134"/>
      <c r="AP1465" s="134"/>
      <c r="AQ1465" s="134"/>
      <c r="AR1465" s="134"/>
      <c r="AS1465" s="134"/>
      <c r="AT1465" s="134"/>
      <c r="AU1465" s="134"/>
      <c r="AV1465" s="134"/>
      <c r="AW1465" s="134"/>
      <c r="AX1465" s="134"/>
      <c r="AY1465" s="134"/>
      <c r="AZ1465" s="134"/>
      <c r="BA1465" s="134"/>
      <c r="BB1465" s="134"/>
      <c r="BC1465" s="134"/>
      <c r="BD1465" s="134"/>
      <c r="BE1465" s="134"/>
      <c r="BF1465" s="134"/>
      <c r="BG1465" s="134"/>
      <c r="BH1465" s="134"/>
      <c r="BI1465" s="134"/>
      <c r="BJ1465" s="134"/>
      <c r="BK1465" s="134"/>
      <c r="BL1465" s="134"/>
      <c r="BM1465" s="135"/>
      <c r="BN1465" s="136" t="n">
        <f aca="false">+MAX($D$3,DATOS_[[#This Row],[Fecha Inicio Sit. Contract.]])</f>
        <v>0</v>
      </c>
      <c r="BO1465" s="136" t="n">
        <f aca="false">+MIN($D$4,DATOS_[[#This Row],[Fecha Fin Sit. Contract.]])</f>
        <v>0</v>
      </c>
      <c r="BP1465" s="137" t="n">
        <f aca="false">+DATOS_[[#This Row],[% de jornada]]*IF(DATOS_[[#This Row],[% jornada reducida]]="",1,DATOS_[[#This Row],[% jornada reducida]])</f>
        <v>0</v>
      </c>
      <c r="BQ1465" s="137" t="n">
        <f aca="false">+(DATOS_[[#This Row],[F.fin.cal]]-DATOS_[[#This Row],[F.ini.cal]]+1)/($D$4-$D$3+1)</f>
        <v>1</v>
      </c>
      <c r="BR1465" s="137" t="str">
        <f aca="false">IF(OR(AND(DATOS_[[#This Row],[Fecha Fin Contrato]]&lt;$D$3,DATOS_[[#This Row],[Fecha Fin Contrato]]&lt;&gt;""),DATOS_[[#This Row],[Fecha de Contratación]]&gt;$D$4),"Fuera","Dentro")</f>
        <v>Dentro</v>
      </c>
      <c r="BS1465" s="137" t="str">
        <f aca="false" t="array" ref="BS1465:BS1465">IF(MAX(IF(DATOS_[id]=DATOS_[[#This Row],[id]],DATOS_[F.fin.cal]))=DATOS_[[#This Row],[F.fin.cal]],"Sí","NO")</f>
        <v>Sí</v>
      </c>
      <c r="BT1465" s="137" t="str">
        <f aca="false">IF(AND(DATOS_[[#This Row],[% normaliz]]&lt;&gt;1,DATOS_[[#This Row],[% anualiz]]=1),"Sí","NO")</f>
        <v>Sí</v>
      </c>
      <c r="BU1465" s="137" t="str">
        <f aca="false">IF(AND(DATOS_[[#This Row],[% normaliz]]=1,DATOS_[[#This Row],[% anualiz]]&lt;&gt;1),"Sí","NO")</f>
        <v>NO</v>
      </c>
      <c r="BV1465" s="137" t="str">
        <f aca="false">IF(AND(DATOS_[[#This Row],[% normaliz]]&lt;&gt;1,DATOS_[[#This Row],[% anualiz]]&lt;&gt;1),"Sí","NO")</f>
        <v>NO</v>
      </c>
      <c r="BW1465" s="137" t="str">
        <f aca="false">+IF(DATOS_[[#This Row],[% normaliz]]*DATOS_[[#This Row],[% anualiz]]=1,"NO","Sí")</f>
        <v>Sí</v>
      </c>
      <c r="BX1465" s="138" t="e">
        <f aca="false">(DATOS_[[#This Row],[S.BASE]]*(1/DATOS_[[#This Row],[% normaliz]])*(1/DATOS_[[#This Row],[% anualiz]]))*IF(DATOS_[[#This Row],[Check Equiparado]]="Sí",1,0)</f>
        <v>#DIV/0!</v>
      </c>
      <c r="BY1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5" s="138" t="e">
        <f aca="false">+DATOS_[[#This Row],[SALARIO BASE Eq]]+DATOS_[[#This Row],[Tot COMPL.SAL Eq]]</f>
        <v>#DIV/0!</v>
      </c>
      <c r="CA1465" s="138" t="e">
        <f aca="false" t="array" ref="CA1465:CA1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5" s="138" t="e">
        <f aca="false">+DATOS_[[#This Row],[TOTAL SALARIO Eq]]+DATOS_[[#This Row],[Tot Extrasalarial Eq]]</f>
        <v>#DIV/0!</v>
      </c>
      <c r="CC1465" s="139" t="n">
        <f aca="false">DATOS_[[#This Row],[S.BASE]]</f>
        <v>0</v>
      </c>
      <c r="CD1465" s="139" t="n">
        <f aca="false">+SUM(DATOS_[[#This Row],[Conc.Sal.01]:[Conc.Sal.30]])</f>
        <v>0</v>
      </c>
      <c r="CE1465" s="139" t="n">
        <f aca="false">+DATOS_[[#This Row],[SALARIO BASE Ef]]+DATOS_[[#This Row],[Tot COMPL.SAL Ef]]</f>
        <v>0</v>
      </c>
      <c r="CF1465" s="139" t="n">
        <f aca="false">+SUM(DATOS_[[#This Row],[C.Extra.01]:[C.Extra.05]])</f>
        <v>0</v>
      </c>
      <c r="CG1465" s="139" t="n">
        <f aca="false">+DATOS_[[#This Row],[TOTAL SALARIO Ef]]+DATOS_[[#This Row],[Tot Extrasalarial Ef]]</f>
        <v>0</v>
      </c>
      <c r="CH1465" s="140" t="n">
        <f aca="false">MIN(IF(DATOS_[[#This Row],[Fecha Fin Contrato]]="",$D$4,DATOS_[[#This Row],[Fecha Fin Contrato]]),$D$4)-MAX(DATOS_[[#This Row],[Fecha de Contratación]],$D$3)+1</f>
        <v>1</v>
      </c>
      <c r="CI1465" s="141" t="str">
        <f aca="false">IF(COUNTIFS(DATOS_[id],DATOS_[[#This Row],[id]])&gt;1,DATOS_[[#This Row],[id]],"")</f>
        <v/>
      </c>
      <c r="CJ1465" s="141" t="n">
        <f aca="false">(Inicio!$G$10-DATOS_[[#This Row],[Fecha Nacimiento]])/365.25</f>
        <v>0</v>
      </c>
      <c r="CK1465" s="141" t="n">
        <f aca="false">(Inicio!$G$10-DATOS_[[#This Row],[Fecha de Antigüedad]])/365.25</f>
        <v>0</v>
      </c>
      <c r="CL1465" s="141" t="e">
        <f aca="false">+VLOOKUP(DATOS_[[#This Row],[Clave de Contrato]],TblTiposContrato13[],3,0)</f>
        <v>#N/A</v>
      </c>
      <c r="CM1465" s="141" t="e">
        <f aca="false">+VLOOKUP(DATOS_[[#This Row],[Clave de Contrato]],TblTiposContrato13[],4,0)</f>
        <v>#N/A</v>
      </c>
      <c r="CN1465" s="141" t="str">
        <f aca="false">VLOOKUP(DATOS_[[#This Row],[Edad]],CONTRATOS!TblRngEdad,2,1)</f>
        <v>20  o menos</v>
      </c>
      <c r="CO1465" s="141" t="str">
        <f aca="false">VLOOKUP(DATOS_[[#This Row],[Antigüedad]],TblRngAntg14[],2,1)</f>
        <v>0 a 1 años</v>
      </c>
    </row>
    <row r="1466" customFormat="false" ht="13.8" hidden="false" customHeight="false" outlineLevel="0" collapsed="false">
      <c r="D1466" s="128"/>
      <c r="E1466" s="129"/>
      <c r="F1466" s="129"/>
      <c r="G1466" s="129"/>
      <c r="H1466" s="130"/>
      <c r="I1466" s="131"/>
      <c r="J1466" s="128"/>
      <c r="K1466" s="132"/>
      <c r="L1466" s="132"/>
      <c r="M1466" s="133"/>
      <c r="N1466" s="133"/>
      <c r="O1466" s="133"/>
      <c r="P1466" s="129"/>
      <c r="Z1466" s="74"/>
      <c r="AA1466" s="75"/>
      <c r="AB1466" s="75"/>
      <c r="AC1466" s="129"/>
      <c r="AD1466" s="134"/>
      <c r="AE1466" s="134"/>
      <c r="AF1466" s="134"/>
      <c r="AG1466" s="134"/>
      <c r="AH1466" s="134"/>
      <c r="AI1466" s="134"/>
      <c r="AJ1466" s="134"/>
      <c r="AK1466" s="134"/>
      <c r="AL1466" s="134"/>
      <c r="AM1466" s="134"/>
      <c r="AN1466" s="134"/>
      <c r="AO1466" s="134"/>
      <c r="AP1466" s="134"/>
      <c r="AQ1466" s="134"/>
      <c r="AR1466" s="134"/>
      <c r="AS1466" s="134"/>
      <c r="AT1466" s="134"/>
      <c r="AU1466" s="134"/>
      <c r="AV1466" s="134"/>
      <c r="AW1466" s="134"/>
      <c r="AX1466" s="134"/>
      <c r="AY1466" s="134"/>
      <c r="AZ1466" s="134"/>
      <c r="BA1466" s="134"/>
      <c r="BB1466" s="134"/>
      <c r="BC1466" s="134"/>
      <c r="BD1466" s="134"/>
      <c r="BE1466" s="134"/>
      <c r="BF1466" s="134"/>
      <c r="BG1466" s="134"/>
      <c r="BH1466" s="134"/>
      <c r="BI1466" s="134"/>
      <c r="BJ1466" s="134"/>
      <c r="BK1466" s="134"/>
      <c r="BL1466" s="134"/>
      <c r="BM1466" s="135"/>
      <c r="BN1466" s="136" t="n">
        <f aca="false">+MAX($D$3,DATOS_[[#This Row],[Fecha Inicio Sit. Contract.]])</f>
        <v>0</v>
      </c>
      <c r="BO1466" s="136" t="n">
        <f aca="false">+MIN($D$4,DATOS_[[#This Row],[Fecha Fin Sit. Contract.]])</f>
        <v>0</v>
      </c>
      <c r="BP1466" s="137" t="n">
        <f aca="false">+DATOS_[[#This Row],[% de jornada]]*IF(DATOS_[[#This Row],[% jornada reducida]]="",1,DATOS_[[#This Row],[% jornada reducida]])</f>
        <v>0</v>
      </c>
      <c r="BQ1466" s="137" t="n">
        <f aca="false">+(DATOS_[[#This Row],[F.fin.cal]]-DATOS_[[#This Row],[F.ini.cal]]+1)/($D$4-$D$3+1)</f>
        <v>1</v>
      </c>
      <c r="BR1466" s="137" t="str">
        <f aca="false">IF(OR(AND(DATOS_[[#This Row],[Fecha Fin Contrato]]&lt;$D$3,DATOS_[[#This Row],[Fecha Fin Contrato]]&lt;&gt;""),DATOS_[[#This Row],[Fecha de Contratación]]&gt;$D$4),"Fuera","Dentro")</f>
        <v>Dentro</v>
      </c>
      <c r="BS1466" s="137" t="str">
        <f aca="false" t="array" ref="BS1466:BS1466">IF(MAX(IF(DATOS_[id]=DATOS_[[#This Row],[id]],DATOS_[F.fin.cal]))=DATOS_[[#This Row],[F.fin.cal]],"Sí","NO")</f>
        <v>Sí</v>
      </c>
      <c r="BT1466" s="137" t="str">
        <f aca="false">IF(AND(DATOS_[[#This Row],[% normaliz]]&lt;&gt;1,DATOS_[[#This Row],[% anualiz]]=1),"Sí","NO")</f>
        <v>Sí</v>
      </c>
      <c r="BU1466" s="137" t="str">
        <f aca="false">IF(AND(DATOS_[[#This Row],[% normaliz]]=1,DATOS_[[#This Row],[% anualiz]]&lt;&gt;1),"Sí","NO")</f>
        <v>NO</v>
      </c>
      <c r="BV1466" s="137" t="str">
        <f aca="false">IF(AND(DATOS_[[#This Row],[% normaliz]]&lt;&gt;1,DATOS_[[#This Row],[% anualiz]]&lt;&gt;1),"Sí","NO")</f>
        <v>NO</v>
      </c>
      <c r="BW1466" s="137" t="str">
        <f aca="false">+IF(DATOS_[[#This Row],[% normaliz]]*DATOS_[[#This Row],[% anualiz]]=1,"NO","Sí")</f>
        <v>Sí</v>
      </c>
      <c r="BX1466" s="138" t="e">
        <f aca="false">(DATOS_[[#This Row],[S.BASE]]*(1/DATOS_[[#This Row],[% normaliz]])*(1/DATOS_[[#This Row],[% anualiz]]))*IF(DATOS_[[#This Row],[Check Equiparado]]="Sí",1,0)</f>
        <v>#DIV/0!</v>
      </c>
      <c r="BY1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6" s="138" t="e">
        <f aca="false">+DATOS_[[#This Row],[SALARIO BASE Eq]]+DATOS_[[#This Row],[Tot COMPL.SAL Eq]]</f>
        <v>#DIV/0!</v>
      </c>
      <c r="CA1466" s="138" t="e">
        <f aca="false" t="array" ref="CA1466:CA1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6" s="138" t="e">
        <f aca="false">+DATOS_[[#This Row],[TOTAL SALARIO Eq]]+DATOS_[[#This Row],[Tot Extrasalarial Eq]]</f>
        <v>#DIV/0!</v>
      </c>
      <c r="CC1466" s="139" t="n">
        <f aca="false">DATOS_[[#This Row],[S.BASE]]</f>
        <v>0</v>
      </c>
      <c r="CD1466" s="139" t="n">
        <f aca="false">+SUM(DATOS_[[#This Row],[Conc.Sal.01]:[Conc.Sal.30]])</f>
        <v>0</v>
      </c>
      <c r="CE1466" s="139" t="n">
        <f aca="false">+DATOS_[[#This Row],[SALARIO BASE Ef]]+DATOS_[[#This Row],[Tot COMPL.SAL Ef]]</f>
        <v>0</v>
      </c>
      <c r="CF1466" s="139" t="n">
        <f aca="false">+SUM(DATOS_[[#This Row],[C.Extra.01]:[C.Extra.05]])</f>
        <v>0</v>
      </c>
      <c r="CG1466" s="139" t="n">
        <f aca="false">+DATOS_[[#This Row],[TOTAL SALARIO Ef]]+DATOS_[[#This Row],[Tot Extrasalarial Ef]]</f>
        <v>0</v>
      </c>
      <c r="CH1466" s="140" t="n">
        <f aca="false">MIN(IF(DATOS_[[#This Row],[Fecha Fin Contrato]]="",$D$4,DATOS_[[#This Row],[Fecha Fin Contrato]]),$D$4)-MAX(DATOS_[[#This Row],[Fecha de Contratación]],$D$3)+1</f>
        <v>1</v>
      </c>
      <c r="CI1466" s="141" t="str">
        <f aca="false">IF(COUNTIFS(DATOS_[id],DATOS_[[#This Row],[id]])&gt;1,DATOS_[[#This Row],[id]],"")</f>
        <v/>
      </c>
      <c r="CJ1466" s="141" t="n">
        <f aca="false">(Inicio!$G$10-DATOS_[[#This Row],[Fecha Nacimiento]])/365.25</f>
        <v>0</v>
      </c>
      <c r="CK1466" s="141" t="n">
        <f aca="false">(Inicio!$G$10-DATOS_[[#This Row],[Fecha de Antigüedad]])/365.25</f>
        <v>0</v>
      </c>
      <c r="CL1466" s="141" t="e">
        <f aca="false">+VLOOKUP(DATOS_[[#This Row],[Clave de Contrato]],TblTiposContrato13[],3,0)</f>
        <v>#N/A</v>
      </c>
      <c r="CM1466" s="141" t="e">
        <f aca="false">+VLOOKUP(DATOS_[[#This Row],[Clave de Contrato]],TblTiposContrato13[],4,0)</f>
        <v>#N/A</v>
      </c>
      <c r="CN1466" s="141" t="str">
        <f aca="false">VLOOKUP(DATOS_[[#This Row],[Edad]],CONTRATOS!TblRngEdad,2,1)</f>
        <v>20  o menos</v>
      </c>
      <c r="CO1466" s="141" t="str">
        <f aca="false">VLOOKUP(DATOS_[[#This Row],[Antigüedad]],TblRngAntg14[],2,1)</f>
        <v>0 a 1 años</v>
      </c>
    </row>
    <row r="1467" customFormat="false" ht="13.8" hidden="false" customHeight="false" outlineLevel="0" collapsed="false">
      <c r="D1467" s="128"/>
      <c r="E1467" s="129"/>
      <c r="F1467" s="129"/>
      <c r="G1467" s="129"/>
      <c r="H1467" s="130"/>
      <c r="I1467" s="131"/>
      <c r="J1467" s="128"/>
      <c r="K1467" s="132"/>
      <c r="L1467" s="132"/>
      <c r="M1467" s="133"/>
      <c r="N1467" s="133"/>
      <c r="O1467" s="133"/>
      <c r="P1467" s="129"/>
      <c r="Z1467" s="74"/>
      <c r="AA1467" s="75"/>
      <c r="AB1467" s="75"/>
      <c r="AC1467" s="129"/>
      <c r="AD1467" s="134"/>
      <c r="AE1467" s="134"/>
      <c r="AF1467" s="134"/>
      <c r="AG1467" s="134"/>
      <c r="AH1467" s="134"/>
      <c r="AI1467" s="134"/>
      <c r="AJ1467" s="134"/>
      <c r="AK1467" s="134"/>
      <c r="AL1467" s="134"/>
      <c r="AM1467" s="134"/>
      <c r="AN1467" s="134"/>
      <c r="AO1467" s="134"/>
      <c r="AP1467" s="134"/>
      <c r="AQ1467" s="134"/>
      <c r="AR1467" s="134"/>
      <c r="AS1467" s="134"/>
      <c r="AT1467" s="134"/>
      <c r="AU1467" s="134"/>
      <c r="AV1467" s="134"/>
      <c r="AW1467" s="134"/>
      <c r="AX1467" s="134"/>
      <c r="AY1467" s="134"/>
      <c r="AZ1467" s="134"/>
      <c r="BA1467" s="134"/>
      <c r="BB1467" s="134"/>
      <c r="BC1467" s="134"/>
      <c r="BD1467" s="134"/>
      <c r="BE1467" s="134"/>
      <c r="BF1467" s="134"/>
      <c r="BG1467" s="134"/>
      <c r="BH1467" s="134"/>
      <c r="BI1467" s="134"/>
      <c r="BJ1467" s="134"/>
      <c r="BK1467" s="134"/>
      <c r="BL1467" s="134"/>
      <c r="BM1467" s="135"/>
      <c r="BN1467" s="136" t="n">
        <f aca="false">+MAX($D$3,DATOS_[[#This Row],[Fecha Inicio Sit. Contract.]])</f>
        <v>0</v>
      </c>
      <c r="BO1467" s="136" t="n">
        <f aca="false">+MIN($D$4,DATOS_[[#This Row],[Fecha Fin Sit. Contract.]])</f>
        <v>0</v>
      </c>
      <c r="BP1467" s="137" t="n">
        <f aca="false">+DATOS_[[#This Row],[% de jornada]]*IF(DATOS_[[#This Row],[% jornada reducida]]="",1,DATOS_[[#This Row],[% jornada reducida]])</f>
        <v>0</v>
      </c>
      <c r="BQ1467" s="137" t="n">
        <f aca="false">+(DATOS_[[#This Row],[F.fin.cal]]-DATOS_[[#This Row],[F.ini.cal]]+1)/($D$4-$D$3+1)</f>
        <v>1</v>
      </c>
      <c r="BR1467" s="137" t="str">
        <f aca="false">IF(OR(AND(DATOS_[[#This Row],[Fecha Fin Contrato]]&lt;$D$3,DATOS_[[#This Row],[Fecha Fin Contrato]]&lt;&gt;""),DATOS_[[#This Row],[Fecha de Contratación]]&gt;$D$4),"Fuera","Dentro")</f>
        <v>Dentro</v>
      </c>
      <c r="BS1467" s="137" t="str">
        <f aca="false" t="array" ref="BS1467:BS1467">IF(MAX(IF(DATOS_[id]=DATOS_[[#This Row],[id]],DATOS_[F.fin.cal]))=DATOS_[[#This Row],[F.fin.cal]],"Sí","NO")</f>
        <v>Sí</v>
      </c>
      <c r="BT1467" s="137" t="str">
        <f aca="false">IF(AND(DATOS_[[#This Row],[% normaliz]]&lt;&gt;1,DATOS_[[#This Row],[% anualiz]]=1),"Sí","NO")</f>
        <v>Sí</v>
      </c>
      <c r="BU1467" s="137" t="str">
        <f aca="false">IF(AND(DATOS_[[#This Row],[% normaliz]]=1,DATOS_[[#This Row],[% anualiz]]&lt;&gt;1),"Sí","NO")</f>
        <v>NO</v>
      </c>
      <c r="BV1467" s="137" t="str">
        <f aca="false">IF(AND(DATOS_[[#This Row],[% normaliz]]&lt;&gt;1,DATOS_[[#This Row],[% anualiz]]&lt;&gt;1),"Sí","NO")</f>
        <v>NO</v>
      </c>
      <c r="BW1467" s="137" t="str">
        <f aca="false">+IF(DATOS_[[#This Row],[% normaliz]]*DATOS_[[#This Row],[% anualiz]]=1,"NO","Sí")</f>
        <v>Sí</v>
      </c>
      <c r="BX1467" s="138" t="e">
        <f aca="false">(DATOS_[[#This Row],[S.BASE]]*(1/DATOS_[[#This Row],[% normaliz]])*(1/DATOS_[[#This Row],[% anualiz]]))*IF(DATOS_[[#This Row],[Check Equiparado]]="Sí",1,0)</f>
        <v>#DIV/0!</v>
      </c>
      <c r="BY1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7" s="138" t="e">
        <f aca="false">+DATOS_[[#This Row],[SALARIO BASE Eq]]+DATOS_[[#This Row],[Tot COMPL.SAL Eq]]</f>
        <v>#DIV/0!</v>
      </c>
      <c r="CA1467" s="138" t="e">
        <f aca="false" t="array" ref="CA1467:CA1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7" s="138" t="e">
        <f aca="false">+DATOS_[[#This Row],[TOTAL SALARIO Eq]]+DATOS_[[#This Row],[Tot Extrasalarial Eq]]</f>
        <v>#DIV/0!</v>
      </c>
      <c r="CC1467" s="139" t="n">
        <f aca="false">DATOS_[[#This Row],[S.BASE]]</f>
        <v>0</v>
      </c>
      <c r="CD1467" s="139" t="n">
        <f aca="false">+SUM(DATOS_[[#This Row],[Conc.Sal.01]:[Conc.Sal.30]])</f>
        <v>0</v>
      </c>
      <c r="CE1467" s="139" t="n">
        <f aca="false">+DATOS_[[#This Row],[SALARIO BASE Ef]]+DATOS_[[#This Row],[Tot COMPL.SAL Ef]]</f>
        <v>0</v>
      </c>
      <c r="CF1467" s="139" t="n">
        <f aca="false">+SUM(DATOS_[[#This Row],[C.Extra.01]:[C.Extra.05]])</f>
        <v>0</v>
      </c>
      <c r="CG1467" s="139" t="n">
        <f aca="false">+DATOS_[[#This Row],[TOTAL SALARIO Ef]]+DATOS_[[#This Row],[Tot Extrasalarial Ef]]</f>
        <v>0</v>
      </c>
      <c r="CH1467" s="140" t="n">
        <f aca="false">MIN(IF(DATOS_[[#This Row],[Fecha Fin Contrato]]="",$D$4,DATOS_[[#This Row],[Fecha Fin Contrato]]),$D$4)-MAX(DATOS_[[#This Row],[Fecha de Contratación]],$D$3)+1</f>
        <v>1</v>
      </c>
      <c r="CI1467" s="141" t="str">
        <f aca="false">IF(COUNTIFS(DATOS_[id],DATOS_[[#This Row],[id]])&gt;1,DATOS_[[#This Row],[id]],"")</f>
        <v/>
      </c>
      <c r="CJ1467" s="141" t="n">
        <f aca="false">(Inicio!$G$10-DATOS_[[#This Row],[Fecha Nacimiento]])/365.25</f>
        <v>0</v>
      </c>
      <c r="CK1467" s="141" t="n">
        <f aca="false">(Inicio!$G$10-DATOS_[[#This Row],[Fecha de Antigüedad]])/365.25</f>
        <v>0</v>
      </c>
      <c r="CL1467" s="141" t="e">
        <f aca="false">+VLOOKUP(DATOS_[[#This Row],[Clave de Contrato]],TblTiposContrato13[],3,0)</f>
        <v>#N/A</v>
      </c>
      <c r="CM1467" s="141" t="e">
        <f aca="false">+VLOOKUP(DATOS_[[#This Row],[Clave de Contrato]],TblTiposContrato13[],4,0)</f>
        <v>#N/A</v>
      </c>
      <c r="CN1467" s="141" t="str">
        <f aca="false">VLOOKUP(DATOS_[[#This Row],[Edad]],CONTRATOS!TblRngEdad,2,1)</f>
        <v>20  o menos</v>
      </c>
      <c r="CO1467" s="141" t="str">
        <f aca="false">VLOOKUP(DATOS_[[#This Row],[Antigüedad]],TblRngAntg14[],2,1)</f>
        <v>0 a 1 años</v>
      </c>
    </row>
    <row r="1468" customFormat="false" ht="13.8" hidden="false" customHeight="false" outlineLevel="0" collapsed="false">
      <c r="D1468" s="128"/>
      <c r="E1468" s="129"/>
      <c r="F1468" s="129"/>
      <c r="G1468" s="129"/>
      <c r="H1468" s="130"/>
      <c r="I1468" s="131"/>
      <c r="J1468" s="128"/>
      <c r="K1468" s="132"/>
      <c r="L1468" s="132"/>
      <c r="M1468" s="133"/>
      <c r="N1468" s="133"/>
      <c r="O1468" s="133"/>
      <c r="P1468" s="129"/>
      <c r="Z1468" s="74"/>
      <c r="AA1468" s="75"/>
      <c r="AB1468" s="75"/>
      <c r="AC1468" s="129"/>
      <c r="AD1468" s="134"/>
      <c r="AE1468" s="134"/>
      <c r="AF1468" s="134"/>
      <c r="AG1468" s="134"/>
      <c r="AH1468" s="134"/>
      <c r="AI1468" s="134"/>
      <c r="AJ1468" s="134"/>
      <c r="AK1468" s="134"/>
      <c r="AL1468" s="134"/>
      <c r="AM1468" s="134"/>
      <c r="AN1468" s="134"/>
      <c r="AO1468" s="134"/>
      <c r="AP1468" s="134"/>
      <c r="AQ1468" s="134"/>
      <c r="AR1468" s="134"/>
      <c r="AS1468" s="134"/>
      <c r="AT1468" s="134"/>
      <c r="AU1468" s="134"/>
      <c r="AV1468" s="134"/>
      <c r="AW1468" s="134"/>
      <c r="AX1468" s="134"/>
      <c r="AY1468" s="134"/>
      <c r="AZ1468" s="134"/>
      <c r="BA1468" s="134"/>
      <c r="BB1468" s="134"/>
      <c r="BC1468" s="134"/>
      <c r="BD1468" s="134"/>
      <c r="BE1468" s="134"/>
      <c r="BF1468" s="134"/>
      <c r="BG1468" s="134"/>
      <c r="BH1468" s="134"/>
      <c r="BI1468" s="134"/>
      <c r="BJ1468" s="134"/>
      <c r="BK1468" s="134"/>
      <c r="BL1468" s="134"/>
      <c r="BM1468" s="135"/>
      <c r="BN1468" s="136" t="n">
        <f aca="false">+MAX($D$3,DATOS_[[#This Row],[Fecha Inicio Sit. Contract.]])</f>
        <v>0</v>
      </c>
      <c r="BO1468" s="136" t="n">
        <f aca="false">+MIN($D$4,DATOS_[[#This Row],[Fecha Fin Sit. Contract.]])</f>
        <v>0</v>
      </c>
      <c r="BP1468" s="137" t="n">
        <f aca="false">+DATOS_[[#This Row],[% de jornada]]*IF(DATOS_[[#This Row],[% jornada reducida]]="",1,DATOS_[[#This Row],[% jornada reducida]])</f>
        <v>0</v>
      </c>
      <c r="BQ1468" s="137" t="n">
        <f aca="false">+(DATOS_[[#This Row],[F.fin.cal]]-DATOS_[[#This Row],[F.ini.cal]]+1)/($D$4-$D$3+1)</f>
        <v>1</v>
      </c>
      <c r="BR1468" s="137" t="str">
        <f aca="false">IF(OR(AND(DATOS_[[#This Row],[Fecha Fin Contrato]]&lt;$D$3,DATOS_[[#This Row],[Fecha Fin Contrato]]&lt;&gt;""),DATOS_[[#This Row],[Fecha de Contratación]]&gt;$D$4),"Fuera","Dentro")</f>
        <v>Dentro</v>
      </c>
      <c r="BS1468" s="137" t="str">
        <f aca="false" t="array" ref="BS1468:BS1468">IF(MAX(IF(DATOS_[id]=DATOS_[[#This Row],[id]],DATOS_[F.fin.cal]))=DATOS_[[#This Row],[F.fin.cal]],"Sí","NO")</f>
        <v>Sí</v>
      </c>
      <c r="BT1468" s="137" t="str">
        <f aca="false">IF(AND(DATOS_[[#This Row],[% normaliz]]&lt;&gt;1,DATOS_[[#This Row],[% anualiz]]=1),"Sí","NO")</f>
        <v>Sí</v>
      </c>
      <c r="BU1468" s="137" t="str">
        <f aca="false">IF(AND(DATOS_[[#This Row],[% normaliz]]=1,DATOS_[[#This Row],[% anualiz]]&lt;&gt;1),"Sí","NO")</f>
        <v>NO</v>
      </c>
      <c r="BV1468" s="137" t="str">
        <f aca="false">IF(AND(DATOS_[[#This Row],[% normaliz]]&lt;&gt;1,DATOS_[[#This Row],[% anualiz]]&lt;&gt;1),"Sí","NO")</f>
        <v>NO</v>
      </c>
      <c r="BW1468" s="137" t="str">
        <f aca="false">+IF(DATOS_[[#This Row],[% normaliz]]*DATOS_[[#This Row],[% anualiz]]=1,"NO","Sí")</f>
        <v>Sí</v>
      </c>
      <c r="BX1468" s="138" t="e">
        <f aca="false">(DATOS_[[#This Row],[S.BASE]]*(1/DATOS_[[#This Row],[% normaliz]])*(1/DATOS_[[#This Row],[% anualiz]]))*IF(DATOS_[[#This Row],[Check Equiparado]]="Sí",1,0)</f>
        <v>#DIV/0!</v>
      </c>
      <c r="BY1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8" s="138" t="e">
        <f aca="false">+DATOS_[[#This Row],[SALARIO BASE Eq]]+DATOS_[[#This Row],[Tot COMPL.SAL Eq]]</f>
        <v>#DIV/0!</v>
      </c>
      <c r="CA1468" s="138" t="e">
        <f aca="false" t="array" ref="CA1468:CA1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8" s="138" t="e">
        <f aca="false">+DATOS_[[#This Row],[TOTAL SALARIO Eq]]+DATOS_[[#This Row],[Tot Extrasalarial Eq]]</f>
        <v>#DIV/0!</v>
      </c>
      <c r="CC1468" s="139" t="n">
        <f aca="false">DATOS_[[#This Row],[S.BASE]]</f>
        <v>0</v>
      </c>
      <c r="CD1468" s="139" t="n">
        <f aca="false">+SUM(DATOS_[[#This Row],[Conc.Sal.01]:[Conc.Sal.30]])</f>
        <v>0</v>
      </c>
      <c r="CE1468" s="139" t="n">
        <f aca="false">+DATOS_[[#This Row],[SALARIO BASE Ef]]+DATOS_[[#This Row],[Tot COMPL.SAL Ef]]</f>
        <v>0</v>
      </c>
      <c r="CF1468" s="139" t="n">
        <f aca="false">+SUM(DATOS_[[#This Row],[C.Extra.01]:[C.Extra.05]])</f>
        <v>0</v>
      </c>
      <c r="CG1468" s="139" t="n">
        <f aca="false">+DATOS_[[#This Row],[TOTAL SALARIO Ef]]+DATOS_[[#This Row],[Tot Extrasalarial Ef]]</f>
        <v>0</v>
      </c>
      <c r="CH1468" s="140" t="n">
        <f aca="false">MIN(IF(DATOS_[[#This Row],[Fecha Fin Contrato]]="",$D$4,DATOS_[[#This Row],[Fecha Fin Contrato]]),$D$4)-MAX(DATOS_[[#This Row],[Fecha de Contratación]],$D$3)+1</f>
        <v>1</v>
      </c>
      <c r="CI1468" s="141" t="str">
        <f aca="false">IF(COUNTIFS(DATOS_[id],DATOS_[[#This Row],[id]])&gt;1,DATOS_[[#This Row],[id]],"")</f>
        <v/>
      </c>
      <c r="CJ1468" s="141" t="n">
        <f aca="false">(Inicio!$G$10-DATOS_[[#This Row],[Fecha Nacimiento]])/365.25</f>
        <v>0</v>
      </c>
      <c r="CK1468" s="141" t="n">
        <f aca="false">(Inicio!$G$10-DATOS_[[#This Row],[Fecha de Antigüedad]])/365.25</f>
        <v>0</v>
      </c>
      <c r="CL1468" s="141" t="e">
        <f aca="false">+VLOOKUP(DATOS_[[#This Row],[Clave de Contrato]],TblTiposContrato13[],3,0)</f>
        <v>#N/A</v>
      </c>
      <c r="CM1468" s="141" t="e">
        <f aca="false">+VLOOKUP(DATOS_[[#This Row],[Clave de Contrato]],TblTiposContrato13[],4,0)</f>
        <v>#N/A</v>
      </c>
      <c r="CN1468" s="141" t="str">
        <f aca="false">VLOOKUP(DATOS_[[#This Row],[Edad]],CONTRATOS!TblRngEdad,2,1)</f>
        <v>20  o menos</v>
      </c>
      <c r="CO1468" s="141" t="str">
        <f aca="false">VLOOKUP(DATOS_[[#This Row],[Antigüedad]],TblRngAntg14[],2,1)</f>
        <v>0 a 1 años</v>
      </c>
    </row>
    <row r="1469" customFormat="false" ht="13.8" hidden="false" customHeight="false" outlineLevel="0" collapsed="false">
      <c r="D1469" s="128"/>
      <c r="E1469" s="129"/>
      <c r="F1469" s="129"/>
      <c r="G1469" s="129"/>
      <c r="H1469" s="130"/>
      <c r="I1469" s="131"/>
      <c r="J1469" s="128"/>
      <c r="K1469" s="132"/>
      <c r="L1469" s="132"/>
      <c r="M1469" s="133"/>
      <c r="N1469" s="133"/>
      <c r="O1469" s="133"/>
      <c r="P1469" s="129"/>
      <c r="Z1469" s="74"/>
      <c r="AA1469" s="75"/>
      <c r="AB1469" s="75"/>
      <c r="AC1469" s="129"/>
      <c r="AD1469" s="134"/>
      <c r="AE1469" s="134"/>
      <c r="AF1469" s="134"/>
      <c r="AG1469" s="134"/>
      <c r="AH1469" s="134"/>
      <c r="AI1469" s="134"/>
      <c r="AJ1469" s="134"/>
      <c r="AK1469" s="134"/>
      <c r="AL1469" s="134"/>
      <c r="AM1469" s="134"/>
      <c r="AN1469" s="134"/>
      <c r="AO1469" s="134"/>
      <c r="AP1469" s="134"/>
      <c r="AQ1469" s="134"/>
      <c r="AR1469" s="134"/>
      <c r="AS1469" s="134"/>
      <c r="AT1469" s="134"/>
      <c r="AU1469" s="134"/>
      <c r="AV1469" s="134"/>
      <c r="AW1469" s="134"/>
      <c r="AX1469" s="134"/>
      <c r="AY1469" s="134"/>
      <c r="AZ1469" s="134"/>
      <c r="BA1469" s="134"/>
      <c r="BB1469" s="134"/>
      <c r="BC1469" s="134"/>
      <c r="BD1469" s="134"/>
      <c r="BE1469" s="134"/>
      <c r="BF1469" s="134"/>
      <c r="BG1469" s="134"/>
      <c r="BH1469" s="134"/>
      <c r="BI1469" s="134"/>
      <c r="BJ1469" s="134"/>
      <c r="BK1469" s="134"/>
      <c r="BL1469" s="134"/>
      <c r="BM1469" s="135"/>
      <c r="BN1469" s="136" t="n">
        <f aca="false">+MAX($D$3,DATOS_[[#This Row],[Fecha Inicio Sit. Contract.]])</f>
        <v>0</v>
      </c>
      <c r="BO1469" s="136" t="n">
        <f aca="false">+MIN($D$4,DATOS_[[#This Row],[Fecha Fin Sit. Contract.]])</f>
        <v>0</v>
      </c>
      <c r="BP1469" s="137" t="n">
        <f aca="false">+DATOS_[[#This Row],[% de jornada]]*IF(DATOS_[[#This Row],[% jornada reducida]]="",1,DATOS_[[#This Row],[% jornada reducida]])</f>
        <v>0</v>
      </c>
      <c r="BQ1469" s="137" t="n">
        <f aca="false">+(DATOS_[[#This Row],[F.fin.cal]]-DATOS_[[#This Row],[F.ini.cal]]+1)/($D$4-$D$3+1)</f>
        <v>1</v>
      </c>
      <c r="BR1469" s="137" t="str">
        <f aca="false">IF(OR(AND(DATOS_[[#This Row],[Fecha Fin Contrato]]&lt;$D$3,DATOS_[[#This Row],[Fecha Fin Contrato]]&lt;&gt;""),DATOS_[[#This Row],[Fecha de Contratación]]&gt;$D$4),"Fuera","Dentro")</f>
        <v>Dentro</v>
      </c>
      <c r="BS1469" s="137" t="str">
        <f aca="false" t="array" ref="BS1469:BS1469">IF(MAX(IF(DATOS_[id]=DATOS_[[#This Row],[id]],DATOS_[F.fin.cal]))=DATOS_[[#This Row],[F.fin.cal]],"Sí","NO")</f>
        <v>Sí</v>
      </c>
      <c r="BT1469" s="137" t="str">
        <f aca="false">IF(AND(DATOS_[[#This Row],[% normaliz]]&lt;&gt;1,DATOS_[[#This Row],[% anualiz]]=1),"Sí","NO")</f>
        <v>Sí</v>
      </c>
      <c r="BU1469" s="137" t="str">
        <f aca="false">IF(AND(DATOS_[[#This Row],[% normaliz]]=1,DATOS_[[#This Row],[% anualiz]]&lt;&gt;1),"Sí","NO")</f>
        <v>NO</v>
      </c>
      <c r="BV1469" s="137" t="str">
        <f aca="false">IF(AND(DATOS_[[#This Row],[% normaliz]]&lt;&gt;1,DATOS_[[#This Row],[% anualiz]]&lt;&gt;1),"Sí","NO")</f>
        <v>NO</v>
      </c>
      <c r="BW1469" s="137" t="str">
        <f aca="false">+IF(DATOS_[[#This Row],[% normaliz]]*DATOS_[[#This Row],[% anualiz]]=1,"NO","Sí")</f>
        <v>Sí</v>
      </c>
      <c r="BX1469" s="138" t="e">
        <f aca="false">(DATOS_[[#This Row],[S.BASE]]*(1/DATOS_[[#This Row],[% normaliz]])*(1/DATOS_[[#This Row],[% anualiz]]))*IF(DATOS_[[#This Row],[Check Equiparado]]="Sí",1,0)</f>
        <v>#DIV/0!</v>
      </c>
      <c r="BY1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9" s="138" t="e">
        <f aca="false">+DATOS_[[#This Row],[SALARIO BASE Eq]]+DATOS_[[#This Row],[Tot COMPL.SAL Eq]]</f>
        <v>#DIV/0!</v>
      </c>
      <c r="CA1469" s="138" t="e">
        <f aca="false" t="array" ref="CA1469:CA1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9" s="138" t="e">
        <f aca="false">+DATOS_[[#This Row],[TOTAL SALARIO Eq]]+DATOS_[[#This Row],[Tot Extrasalarial Eq]]</f>
        <v>#DIV/0!</v>
      </c>
      <c r="CC1469" s="139" t="n">
        <f aca="false">DATOS_[[#This Row],[S.BASE]]</f>
        <v>0</v>
      </c>
      <c r="CD1469" s="139" t="n">
        <f aca="false">+SUM(DATOS_[[#This Row],[Conc.Sal.01]:[Conc.Sal.30]])</f>
        <v>0</v>
      </c>
      <c r="CE1469" s="139" t="n">
        <f aca="false">+DATOS_[[#This Row],[SALARIO BASE Ef]]+DATOS_[[#This Row],[Tot COMPL.SAL Ef]]</f>
        <v>0</v>
      </c>
      <c r="CF1469" s="139" t="n">
        <f aca="false">+SUM(DATOS_[[#This Row],[C.Extra.01]:[C.Extra.05]])</f>
        <v>0</v>
      </c>
      <c r="CG1469" s="139" t="n">
        <f aca="false">+DATOS_[[#This Row],[TOTAL SALARIO Ef]]+DATOS_[[#This Row],[Tot Extrasalarial Ef]]</f>
        <v>0</v>
      </c>
      <c r="CH1469" s="140" t="n">
        <f aca="false">MIN(IF(DATOS_[[#This Row],[Fecha Fin Contrato]]="",$D$4,DATOS_[[#This Row],[Fecha Fin Contrato]]),$D$4)-MAX(DATOS_[[#This Row],[Fecha de Contratación]],$D$3)+1</f>
        <v>1</v>
      </c>
      <c r="CI1469" s="141" t="str">
        <f aca="false">IF(COUNTIFS(DATOS_[id],DATOS_[[#This Row],[id]])&gt;1,DATOS_[[#This Row],[id]],"")</f>
        <v/>
      </c>
      <c r="CJ1469" s="141" t="n">
        <f aca="false">(Inicio!$G$10-DATOS_[[#This Row],[Fecha Nacimiento]])/365.25</f>
        <v>0</v>
      </c>
      <c r="CK1469" s="141" t="n">
        <f aca="false">(Inicio!$G$10-DATOS_[[#This Row],[Fecha de Antigüedad]])/365.25</f>
        <v>0</v>
      </c>
      <c r="CL1469" s="141" t="e">
        <f aca="false">+VLOOKUP(DATOS_[[#This Row],[Clave de Contrato]],TblTiposContrato13[],3,0)</f>
        <v>#N/A</v>
      </c>
      <c r="CM1469" s="141" t="e">
        <f aca="false">+VLOOKUP(DATOS_[[#This Row],[Clave de Contrato]],TblTiposContrato13[],4,0)</f>
        <v>#N/A</v>
      </c>
      <c r="CN1469" s="141" t="str">
        <f aca="false">VLOOKUP(DATOS_[[#This Row],[Edad]],CONTRATOS!TblRngEdad,2,1)</f>
        <v>20  o menos</v>
      </c>
      <c r="CO1469" s="141" t="str">
        <f aca="false">VLOOKUP(DATOS_[[#This Row],[Antigüedad]],TblRngAntg14[],2,1)</f>
        <v>0 a 1 años</v>
      </c>
    </row>
    <row r="1470" customFormat="false" ht="13.8" hidden="false" customHeight="false" outlineLevel="0" collapsed="false">
      <c r="D1470" s="128"/>
      <c r="E1470" s="129"/>
      <c r="F1470" s="129"/>
      <c r="G1470" s="129"/>
      <c r="H1470" s="130"/>
      <c r="I1470" s="131"/>
      <c r="J1470" s="128"/>
      <c r="K1470" s="132"/>
      <c r="L1470" s="132"/>
      <c r="M1470" s="133"/>
      <c r="N1470" s="133"/>
      <c r="O1470" s="133"/>
      <c r="P1470" s="129"/>
      <c r="Z1470" s="74"/>
      <c r="AA1470" s="75"/>
      <c r="AB1470" s="75"/>
      <c r="AC1470" s="129"/>
      <c r="AD1470" s="134"/>
      <c r="AE1470" s="134"/>
      <c r="AF1470" s="134"/>
      <c r="AG1470" s="134"/>
      <c r="AH1470" s="134"/>
      <c r="AI1470" s="134"/>
      <c r="AJ1470" s="134"/>
      <c r="AK1470" s="134"/>
      <c r="AL1470" s="134"/>
      <c r="AM1470" s="134"/>
      <c r="AN1470" s="134"/>
      <c r="AO1470" s="134"/>
      <c r="AP1470" s="134"/>
      <c r="AQ1470" s="134"/>
      <c r="AR1470" s="134"/>
      <c r="AS1470" s="134"/>
      <c r="AT1470" s="134"/>
      <c r="AU1470" s="134"/>
      <c r="AV1470" s="134"/>
      <c r="AW1470" s="134"/>
      <c r="AX1470" s="134"/>
      <c r="AY1470" s="134"/>
      <c r="AZ1470" s="134"/>
      <c r="BA1470" s="134"/>
      <c r="BB1470" s="134"/>
      <c r="BC1470" s="134"/>
      <c r="BD1470" s="134"/>
      <c r="BE1470" s="134"/>
      <c r="BF1470" s="134"/>
      <c r="BG1470" s="134"/>
      <c r="BH1470" s="134"/>
      <c r="BI1470" s="134"/>
      <c r="BJ1470" s="134"/>
      <c r="BK1470" s="134"/>
      <c r="BL1470" s="134"/>
      <c r="BM1470" s="135"/>
      <c r="BN1470" s="136" t="n">
        <f aca="false">+MAX($D$3,DATOS_[[#This Row],[Fecha Inicio Sit. Contract.]])</f>
        <v>0</v>
      </c>
      <c r="BO1470" s="136" t="n">
        <f aca="false">+MIN($D$4,DATOS_[[#This Row],[Fecha Fin Sit. Contract.]])</f>
        <v>0</v>
      </c>
      <c r="BP1470" s="137" t="n">
        <f aca="false">+DATOS_[[#This Row],[% de jornada]]*IF(DATOS_[[#This Row],[% jornada reducida]]="",1,DATOS_[[#This Row],[% jornada reducida]])</f>
        <v>0</v>
      </c>
      <c r="BQ1470" s="137" t="n">
        <f aca="false">+(DATOS_[[#This Row],[F.fin.cal]]-DATOS_[[#This Row],[F.ini.cal]]+1)/($D$4-$D$3+1)</f>
        <v>1</v>
      </c>
      <c r="BR1470" s="137" t="str">
        <f aca="false">IF(OR(AND(DATOS_[[#This Row],[Fecha Fin Contrato]]&lt;$D$3,DATOS_[[#This Row],[Fecha Fin Contrato]]&lt;&gt;""),DATOS_[[#This Row],[Fecha de Contratación]]&gt;$D$4),"Fuera","Dentro")</f>
        <v>Dentro</v>
      </c>
      <c r="BS1470" s="137" t="str">
        <f aca="false" t="array" ref="BS1470:BS1470">IF(MAX(IF(DATOS_[id]=DATOS_[[#This Row],[id]],DATOS_[F.fin.cal]))=DATOS_[[#This Row],[F.fin.cal]],"Sí","NO")</f>
        <v>Sí</v>
      </c>
      <c r="BT1470" s="137" t="str">
        <f aca="false">IF(AND(DATOS_[[#This Row],[% normaliz]]&lt;&gt;1,DATOS_[[#This Row],[% anualiz]]=1),"Sí","NO")</f>
        <v>Sí</v>
      </c>
      <c r="BU1470" s="137" t="str">
        <f aca="false">IF(AND(DATOS_[[#This Row],[% normaliz]]=1,DATOS_[[#This Row],[% anualiz]]&lt;&gt;1),"Sí","NO")</f>
        <v>NO</v>
      </c>
      <c r="BV1470" s="137" t="str">
        <f aca="false">IF(AND(DATOS_[[#This Row],[% normaliz]]&lt;&gt;1,DATOS_[[#This Row],[% anualiz]]&lt;&gt;1),"Sí","NO")</f>
        <v>NO</v>
      </c>
      <c r="BW1470" s="137" t="str">
        <f aca="false">+IF(DATOS_[[#This Row],[% normaliz]]*DATOS_[[#This Row],[% anualiz]]=1,"NO","Sí")</f>
        <v>Sí</v>
      </c>
      <c r="BX1470" s="138" t="e">
        <f aca="false">(DATOS_[[#This Row],[S.BASE]]*(1/DATOS_[[#This Row],[% normaliz]])*(1/DATOS_[[#This Row],[% anualiz]]))*IF(DATOS_[[#This Row],[Check Equiparado]]="Sí",1,0)</f>
        <v>#DIV/0!</v>
      </c>
      <c r="BY1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0" s="138" t="e">
        <f aca="false">+DATOS_[[#This Row],[SALARIO BASE Eq]]+DATOS_[[#This Row],[Tot COMPL.SAL Eq]]</f>
        <v>#DIV/0!</v>
      </c>
      <c r="CA1470" s="138" t="e">
        <f aca="false" t="array" ref="CA1470:CA1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0" s="138" t="e">
        <f aca="false">+DATOS_[[#This Row],[TOTAL SALARIO Eq]]+DATOS_[[#This Row],[Tot Extrasalarial Eq]]</f>
        <v>#DIV/0!</v>
      </c>
      <c r="CC1470" s="139" t="n">
        <f aca="false">DATOS_[[#This Row],[S.BASE]]</f>
        <v>0</v>
      </c>
      <c r="CD1470" s="139" t="n">
        <f aca="false">+SUM(DATOS_[[#This Row],[Conc.Sal.01]:[Conc.Sal.30]])</f>
        <v>0</v>
      </c>
      <c r="CE1470" s="139" t="n">
        <f aca="false">+DATOS_[[#This Row],[SALARIO BASE Ef]]+DATOS_[[#This Row],[Tot COMPL.SAL Ef]]</f>
        <v>0</v>
      </c>
      <c r="CF1470" s="139" t="n">
        <f aca="false">+SUM(DATOS_[[#This Row],[C.Extra.01]:[C.Extra.05]])</f>
        <v>0</v>
      </c>
      <c r="CG1470" s="139" t="n">
        <f aca="false">+DATOS_[[#This Row],[TOTAL SALARIO Ef]]+DATOS_[[#This Row],[Tot Extrasalarial Ef]]</f>
        <v>0</v>
      </c>
      <c r="CH1470" s="140" t="n">
        <f aca="false">MIN(IF(DATOS_[[#This Row],[Fecha Fin Contrato]]="",$D$4,DATOS_[[#This Row],[Fecha Fin Contrato]]),$D$4)-MAX(DATOS_[[#This Row],[Fecha de Contratación]],$D$3)+1</f>
        <v>1</v>
      </c>
      <c r="CI1470" s="141" t="str">
        <f aca="false">IF(COUNTIFS(DATOS_[id],DATOS_[[#This Row],[id]])&gt;1,DATOS_[[#This Row],[id]],"")</f>
        <v/>
      </c>
      <c r="CJ1470" s="141" t="n">
        <f aca="false">(Inicio!$G$10-DATOS_[[#This Row],[Fecha Nacimiento]])/365.25</f>
        <v>0</v>
      </c>
      <c r="CK1470" s="141" t="n">
        <f aca="false">(Inicio!$G$10-DATOS_[[#This Row],[Fecha de Antigüedad]])/365.25</f>
        <v>0</v>
      </c>
      <c r="CL1470" s="141" t="e">
        <f aca="false">+VLOOKUP(DATOS_[[#This Row],[Clave de Contrato]],TblTiposContrato13[],3,0)</f>
        <v>#N/A</v>
      </c>
      <c r="CM1470" s="141" t="e">
        <f aca="false">+VLOOKUP(DATOS_[[#This Row],[Clave de Contrato]],TblTiposContrato13[],4,0)</f>
        <v>#N/A</v>
      </c>
      <c r="CN1470" s="141" t="str">
        <f aca="false">VLOOKUP(DATOS_[[#This Row],[Edad]],CONTRATOS!TblRngEdad,2,1)</f>
        <v>20  o menos</v>
      </c>
      <c r="CO1470" s="141" t="str">
        <f aca="false">VLOOKUP(DATOS_[[#This Row],[Antigüedad]],TblRngAntg14[],2,1)</f>
        <v>0 a 1 años</v>
      </c>
    </row>
    <row r="1471" customFormat="false" ht="13.8" hidden="false" customHeight="false" outlineLevel="0" collapsed="false">
      <c r="D1471" s="128"/>
      <c r="E1471" s="129"/>
      <c r="F1471" s="129"/>
      <c r="G1471" s="129"/>
      <c r="H1471" s="130"/>
      <c r="I1471" s="131"/>
      <c r="J1471" s="128"/>
      <c r="K1471" s="132"/>
      <c r="L1471" s="132"/>
      <c r="M1471" s="133"/>
      <c r="N1471" s="133"/>
      <c r="O1471" s="133"/>
      <c r="P1471" s="129"/>
      <c r="Z1471" s="74"/>
      <c r="AA1471" s="75"/>
      <c r="AB1471" s="75"/>
      <c r="AC1471" s="129"/>
      <c r="AD1471" s="134"/>
      <c r="AE1471" s="134"/>
      <c r="AF1471" s="134"/>
      <c r="AG1471" s="134"/>
      <c r="AH1471" s="134"/>
      <c r="AI1471" s="134"/>
      <c r="AJ1471" s="134"/>
      <c r="AK1471" s="134"/>
      <c r="AL1471" s="134"/>
      <c r="AM1471" s="134"/>
      <c r="AN1471" s="134"/>
      <c r="AO1471" s="134"/>
      <c r="AP1471" s="134"/>
      <c r="AQ1471" s="134"/>
      <c r="AR1471" s="134"/>
      <c r="AS1471" s="134"/>
      <c r="AT1471" s="134"/>
      <c r="AU1471" s="134"/>
      <c r="AV1471" s="134"/>
      <c r="AW1471" s="134"/>
      <c r="AX1471" s="134"/>
      <c r="AY1471" s="134"/>
      <c r="AZ1471" s="134"/>
      <c r="BA1471" s="134"/>
      <c r="BB1471" s="134"/>
      <c r="BC1471" s="134"/>
      <c r="BD1471" s="134"/>
      <c r="BE1471" s="134"/>
      <c r="BF1471" s="134"/>
      <c r="BG1471" s="134"/>
      <c r="BH1471" s="134"/>
      <c r="BI1471" s="134"/>
      <c r="BJ1471" s="134"/>
      <c r="BK1471" s="134"/>
      <c r="BL1471" s="134"/>
      <c r="BM1471" s="135"/>
      <c r="BN1471" s="136" t="n">
        <f aca="false">+MAX($D$3,DATOS_[[#This Row],[Fecha Inicio Sit. Contract.]])</f>
        <v>0</v>
      </c>
      <c r="BO1471" s="136" t="n">
        <f aca="false">+MIN($D$4,DATOS_[[#This Row],[Fecha Fin Sit. Contract.]])</f>
        <v>0</v>
      </c>
      <c r="BP1471" s="137" t="n">
        <f aca="false">+DATOS_[[#This Row],[% de jornada]]*IF(DATOS_[[#This Row],[% jornada reducida]]="",1,DATOS_[[#This Row],[% jornada reducida]])</f>
        <v>0</v>
      </c>
      <c r="BQ1471" s="137" t="n">
        <f aca="false">+(DATOS_[[#This Row],[F.fin.cal]]-DATOS_[[#This Row],[F.ini.cal]]+1)/($D$4-$D$3+1)</f>
        <v>1</v>
      </c>
      <c r="BR1471" s="137" t="str">
        <f aca="false">IF(OR(AND(DATOS_[[#This Row],[Fecha Fin Contrato]]&lt;$D$3,DATOS_[[#This Row],[Fecha Fin Contrato]]&lt;&gt;""),DATOS_[[#This Row],[Fecha de Contratación]]&gt;$D$4),"Fuera","Dentro")</f>
        <v>Dentro</v>
      </c>
      <c r="BS1471" s="137" t="str">
        <f aca="false" t="array" ref="BS1471:BS1471">IF(MAX(IF(DATOS_[id]=DATOS_[[#This Row],[id]],DATOS_[F.fin.cal]))=DATOS_[[#This Row],[F.fin.cal]],"Sí","NO")</f>
        <v>Sí</v>
      </c>
      <c r="BT1471" s="137" t="str">
        <f aca="false">IF(AND(DATOS_[[#This Row],[% normaliz]]&lt;&gt;1,DATOS_[[#This Row],[% anualiz]]=1),"Sí","NO")</f>
        <v>Sí</v>
      </c>
      <c r="BU1471" s="137" t="str">
        <f aca="false">IF(AND(DATOS_[[#This Row],[% normaliz]]=1,DATOS_[[#This Row],[% anualiz]]&lt;&gt;1),"Sí","NO")</f>
        <v>NO</v>
      </c>
      <c r="BV1471" s="137" t="str">
        <f aca="false">IF(AND(DATOS_[[#This Row],[% normaliz]]&lt;&gt;1,DATOS_[[#This Row],[% anualiz]]&lt;&gt;1),"Sí","NO")</f>
        <v>NO</v>
      </c>
      <c r="BW1471" s="137" t="str">
        <f aca="false">+IF(DATOS_[[#This Row],[% normaliz]]*DATOS_[[#This Row],[% anualiz]]=1,"NO","Sí")</f>
        <v>Sí</v>
      </c>
      <c r="BX1471" s="138" t="e">
        <f aca="false">(DATOS_[[#This Row],[S.BASE]]*(1/DATOS_[[#This Row],[% normaliz]])*(1/DATOS_[[#This Row],[% anualiz]]))*IF(DATOS_[[#This Row],[Check Equiparado]]="Sí",1,0)</f>
        <v>#DIV/0!</v>
      </c>
      <c r="BY1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1" s="138" t="e">
        <f aca="false">+DATOS_[[#This Row],[SALARIO BASE Eq]]+DATOS_[[#This Row],[Tot COMPL.SAL Eq]]</f>
        <v>#DIV/0!</v>
      </c>
      <c r="CA1471" s="138" t="e">
        <f aca="false" t="array" ref="CA1471:CA1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1" s="138" t="e">
        <f aca="false">+DATOS_[[#This Row],[TOTAL SALARIO Eq]]+DATOS_[[#This Row],[Tot Extrasalarial Eq]]</f>
        <v>#DIV/0!</v>
      </c>
      <c r="CC1471" s="139" t="n">
        <f aca="false">DATOS_[[#This Row],[S.BASE]]</f>
        <v>0</v>
      </c>
      <c r="CD1471" s="139" t="n">
        <f aca="false">+SUM(DATOS_[[#This Row],[Conc.Sal.01]:[Conc.Sal.30]])</f>
        <v>0</v>
      </c>
      <c r="CE1471" s="139" t="n">
        <f aca="false">+DATOS_[[#This Row],[SALARIO BASE Ef]]+DATOS_[[#This Row],[Tot COMPL.SAL Ef]]</f>
        <v>0</v>
      </c>
      <c r="CF1471" s="139" t="n">
        <f aca="false">+SUM(DATOS_[[#This Row],[C.Extra.01]:[C.Extra.05]])</f>
        <v>0</v>
      </c>
      <c r="CG1471" s="139" t="n">
        <f aca="false">+DATOS_[[#This Row],[TOTAL SALARIO Ef]]+DATOS_[[#This Row],[Tot Extrasalarial Ef]]</f>
        <v>0</v>
      </c>
      <c r="CH1471" s="140" t="n">
        <f aca="false">MIN(IF(DATOS_[[#This Row],[Fecha Fin Contrato]]="",$D$4,DATOS_[[#This Row],[Fecha Fin Contrato]]),$D$4)-MAX(DATOS_[[#This Row],[Fecha de Contratación]],$D$3)+1</f>
        <v>1</v>
      </c>
      <c r="CI1471" s="141" t="str">
        <f aca="false">IF(COUNTIFS(DATOS_[id],DATOS_[[#This Row],[id]])&gt;1,DATOS_[[#This Row],[id]],"")</f>
        <v/>
      </c>
      <c r="CJ1471" s="141" t="n">
        <f aca="false">(Inicio!$G$10-DATOS_[[#This Row],[Fecha Nacimiento]])/365.25</f>
        <v>0</v>
      </c>
      <c r="CK1471" s="141" t="n">
        <f aca="false">(Inicio!$G$10-DATOS_[[#This Row],[Fecha de Antigüedad]])/365.25</f>
        <v>0</v>
      </c>
      <c r="CL1471" s="141" t="e">
        <f aca="false">+VLOOKUP(DATOS_[[#This Row],[Clave de Contrato]],TblTiposContrato13[],3,0)</f>
        <v>#N/A</v>
      </c>
      <c r="CM1471" s="141" t="e">
        <f aca="false">+VLOOKUP(DATOS_[[#This Row],[Clave de Contrato]],TblTiposContrato13[],4,0)</f>
        <v>#N/A</v>
      </c>
      <c r="CN1471" s="141" t="str">
        <f aca="false">VLOOKUP(DATOS_[[#This Row],[Edad]],CONTRATOS!TblRngEdad,2,1)</f>
        <v>20  o menos</v>
      </c>
      <c r="CO1471" s="141" t="str">
        <f aca="false">VLOOKUP(DATOS_[[#This Row],[Antigüedad]],TblRngAntg14[],2,1)</f>
        <v>0 a 1 años</v>
      </c>
    </row>
    <row r="1472" customFormat="false" ht="13.8" hidden="false" customHeight="false" outlineLevel="0" collapsed="false">
      <c r="D1472" s="128"/>
      <c r="E1472" s="129"/>
      <c r="F1472" s="129"/>
      <c r="G1472" s="129"/>
      <c r="H1472" s="130"/>
      <c r="I1472" s="131"/>
      <c r="J1472" s="128"/>
      <c r="K1472" s="132"/>
      <c r="L1472" s="132"/>
      <c r="M1472" s="133"/>
      <c r="N1472" s="133"/>
      <c r="O1472" s="133"/>
      <c r="P1472" s="129"/>
      <c r="Z1472" s="74"/>
      <c r="AA1472" s="75"/>
      <c r="AB1472" s="75"/>
      <c r="AC1472" s="129"/>
      <c r="AD1472" s="134"/>
      <c r="AE1472" s="134"/>
      <c r="AF1472" s="134"/>
      <c r="AG1472" s="134"/>
      <c r="AH1472" s="134"/>
      <c r="AI1472" s="134"/>
      <c r="AJ1472" s="134"/>
      <c r="AK1472" s="134"/>
      <c r="AL1472" s="134"/>
      <c r="AM1472" s="134"/>
      <c r="AN1472" s="134"/>
      <c r="AO1472" s="134"/>
      <c r="AP1472" s="134"/>
      <c r="AQ1472" s="134"/>
      <c r="AR1472" s="134"/>
      <c r="AS1472" s="134"/>
      <c r="AT1472" s="134"/>
      <c r="AU1472" s="134"/>
      <c r="AV1472" s="134"/>
      <c r="AW1472" s="134"/>
      <c r="AX1472" s="134"/>
      <c r="AY1472" s="134"/>
      <c r="AZ1472" s="134"/>
      <c r="BA1472" s="134"/>
      <c r="BB1472" s="134"/>
      <c r="BC1472" s="134"/>
      <c r="BD1472" s="134"/>
      <c r="BE1472" s="134"/>
      <c r="BF1472" s="134"/>
      <c r="BG1472" s="134"/>
      <c r="BH1472" s="134"/>
      <c r="BI1472" s="134"/>
      <c r="BJ1472" s="134"/>
      <c r="BK1472" s="134"/>
      <c r="BL1472" s="134"/>
      <c r="BM1472" s="135"/>
      <c r="BN1472" s="136" t="n">
        <f aca="false">+MAX($D$3,DATOS_[[#This Row],[Fecha Inicio Sit. Contract.]])</f>
        <v>0</v>
      </c>
      <c r="BO1472" s="136" t="n">
        <f aca="false">+MIN($D$4,DATOS_[[#This Row],[Fecha Fin Sit. Contract.]])</f>
        <v>0</v>
      </c>
      <c r="BP1472" s="137" t="n">
        <f aca="false">+DATOS_[[#This Row],[% de jornada]]*IF(DATOS_[[#This Row],[% jornada reducida]]="",1,DATOS_[[#This Row],[% jornada reducida]])</f>
        <v>0</v>
      </c>
      <c r="BQ1472" s="137" t="n">
        <f aca="false">+(DATOS_[[#This Row],[F.fin.cal]]-DATOS_[[#This Row],[F.ini.cal]]+1)/($D$4-$D$3+1)</f>
        <v>1</v>
      </c>
      <c r="BR1472" s="137" t="str">
        <f aca="false">IF(OR(AND(DATOS_[[#This Row],[Fecha Fin Contrato]]&lt;$D$3,DATOS_[[#This Row],[Fecha Fin Contrato]]&lt;&gt;""),DATOS_[[#This Row],[Fecha de Contratación]]&gt;$D$4),"Fuera","Dentro")</f>
        <v>Dentro</v>
      </c>
      <c r="BS1472" s="137" t="str">
        <f aca="false" t="array" ref="BS1472:BS1472">IF(MAX(IF(DATOS_[id]=DATOS_[[#This Row],[id]],DATOS_[F.fin.cal]))=DATOS_[[#This Row],[F.fin.cal]],"Sí","NO")</f>
        <v>Sí</v>
      </c>
      <c r="BT1472" s="137" t="str">
        <f aca="false">IF(AND(DATOS_[[#This Row],[% normaliz]]&lt;&gt;1,DATOS_[[#This Row],[% anualiz]]=1),"Sí","NO")</f>
        <v>Sí</v>
      </c>
      <c r="BU1472" s="137" t="str">
        <f aca="false">IF(AND(DATOS_[[#This Row],[% normaliz]]=1,DATOS_[[#This Row],[% anualiz]]&lt;&gt;1),"Sí","NO")</f>
        <v>NO</v>
      </c>
      <c r="BV1472" s="137" t="str">
        <f aca="false">IF(AND(DATOS_[[#This Row],[% normaliz]]&lt;&gt;1,DATOS_[[#This Row],[% anualiz]]&lt;&gt;1),"Sí","NO")</f>
        <v>NO</v>
      </c>
      <c r="BW1472" s="137" t="str">
        <f aca="false">+IF(DATOS_[[#This Row],[% normaliz]]*DATOS_[[#This Row],[% anualiz]]=1,"NO","Sí")</f>
        <v>Sí</v>
      </c>
      <c r="BX1472" s="138" t="e">
        <f aca="false">(DATOS_[[#This Row],[S.BASE]]*(1/DATOS_[[#This Row],[% normaliz]])*(1/DATOS_[[#This Row],[% anualiz]]))*IF(DATOS_[[#This Row],[Check Equiparado]]="Sí",1,0)</f>
        <v>#DIV/0!</v>
      </c>
      <c r="BY1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2" s="138" t="e">
        <f aca="false">+DATOS_[[#This Row],[SALARIO BASE Eq]]+DATOS_[[#This Row],[Tot COMPL.SAL Eq]]</f>
        <v>#DIV/0!</v>
      </c>
      <c r="CA1472" s="138" t="e">
        <f aca="false" t="array" ref="CA1472:CA1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2" s="138" t="e">
        <f aca="false">+DATOS_[[#This Row],[TOTAL SALARIO Eq]]+DATOS_[[#This Row],[Tot Extrasalarial Eq]]</f>
        <v>#DIV/0!</v>
      </c>
      <c r="CC1472" s="139" t="n">
        <f aca="false">DATOS_[[#This Row],[S.BASE]]</f>
        <v>0</v>
      </c>
      <c r="CD1472" s="139" t="n">
        <f aca="false">+SUM(DATOS_[[#This Row],[Conc.Sal.01]:[Conc.Sal.30]])</f>
        <v>0</v>
      </c>
      <c r="CE1472" s="139" t="n">
        <f aca="false">+DATOS_[[#This Row],[SALARIO BASE Ef]]+DATOS_[[#This Row],[Tot COMPL.SAL Ef]]</f>
        <v>0</v>
      </c>
      <c r="CF1472" s="139" t="n">
        <f aca="false">+SUM(DATOS_[[#This Row],[C.Extra.01]:[C.Extra.05]])</f>
        <v>0</v>
      </c>
      <c r="CG1472" s="139" t="n">
        <f aca="false">+DATOS_[[#This Row],[TOTAL SALARIO Ef]]+DATOS_[[#This Row],[Tot Extrasalarial Ef]]</f>
        <v>0</v>
      </c>
      <c r="CH1472" s="140" t="n">
        <f aca="false">MIN(IF(DATOS_[[#This Row],[Fecha Fin Contrato]]="",$D$4,DATOS_[[#This Row],[Fecha Fin Contrato]]),$D$4)-MAX(DATOS_[[#This Row],[Fecha de Contratación]],$D$3)+1</f>
        <v>1</v>
      </c>
      <c r="CI1472" s="141" t="str">
        <f aca="false">IF(COUNTIFS(DATOS_[id],DATOS_[[#This Row],[id]])&gt;1,DATOS_[[#This Row],[id]],"")</f>
        <v/>
      </c>
      <c r="CJ1472" s="141" t="n">
        <f aca="false">(Inicio!$G$10-DATOS_[[#This Row],[Fecha Nacimiento]])/365.25</f>
        <v>0</v>
      </c>
      <c r="CK1472" s="141" t="n">
        <f aca="false">(Inicio!$G$10-DATOS_[[#This Row],[Fecha de Antigüedad]])/365.25</f>
        <v>0</v>
      </c>
      <c r="CL1472" s="141" t="e">
        <f aca="false">+VLOOKUP(DATOS_[[#This Row],[Clave de Contrato]],TblTiposContrato13[],3,0)</f>
        <v>#N/A</v>
      </c>
      <c r="CM1472" s="141" t="e">
        <f aca="false">+VLOOKUP(DATOS_[[#This Row],[Clave de Contrato]],TblTiposContrato13[],4,0)</f>
        <v>#N/A</v>
      </c>
      <c r="CN1472" s="141" t="str">
        <f aca="false">VLOOKUP(DATOS_[[#This Row],[Edad]],CONTRATOS!TblRngEdad,2,1)</f>
        <v>20  o menos</v>
      </c>
      <c r="CO1472" s="141" t="str">
        <f aca="false">VLOOKUP(DATOS_[[#This Row],[Antigüedad]],TblRngAntg14[],2,1)</f>
        <v>0 a 1 años</v>
      </c>
    </row>
    <row r="1473" customFormat="false" ht="13.8" hidden="false" customHeight="false" outlineLevel="0" collapsed="false">
      <c r="D1473" s="128"/>
      <c r="E1473" s="129"/>
      <c r="F1473" s="129"/>
      <c r="G1473" s="129"/>
      <c r="H1473" s="130"/>
      <c r="I1473" s="131"/>
      <c r="J1473" s="128"/>
      <c r="K1473" s="132"/>
      <c r="L1473" s="132"/>
      <c r="M1473" s="133"/>
      <c r="N1473" s="133"/>
      <c r="O1473" s="133"/>
      <c r="P1473" s="129"/>
      <c r="Z1473" s="74"/>
      <c r="AA1473" s="75"/>
      <c r="AB1473" s="75"/>
      <c r="AC1473" s="129"/>
      <c r="AD1473" s="134"/>
      <c r="AE1473" s="134"/>
      <c r="AF1473" s="134"/>
      <c r="AG1473" s="134"/>
      <c r="AH1473" s="134"/>
      <c r="AI1473" s="134"/>
      <c r="AJ1473" s="134"/>
      <c r="AK1473" s="134"/>
      <c r="AL1473" s="134"/>
      <c r="AM1473" s="134"/>
      <c r="AN1473" s="134"/>
      <c r="AO1473" s="134"/>
      <c r="AP1473" s="134"/>
      <c r="AQ1473" s="134"/>
      <c r="AR1473" s="134"/>
      <c r="AS1473" s="134"/>
      <c r="AT1473" s="134"/>
      <c r="AU1473" s="134"/>
      <c r="AV1473" s="134"/>
      <c r="AW1473" s="134"/>
      <c r="AX1473" s="134"/>
      <c r="AY1473" s="134"/>
      <c r="AZ1473" s="134"/>
      <c r="BA1473" s="134"/>
      <c r="BB1473" s="134"/>
      <c r="BC1473" s="134"/>
      <c r="BD1473" s="134"/>
      <c r="BE1473" s="134"/>
      <c r="BF1473" s="134"/>
      <c r="BG1473" s="134"/>
      <c r="BH1473" s="134"/>
      <c r="BI1473" s="134"/>
      <c r="BJ1473" s="134"/>
      <c r="BK1473" s="134"/>
      <c r="BL1473" s="134"/>
      <c r="BM1473" s="135"/>
      <c r="BN1473" s="136" t="n">
        <f aca="false">+MAX($D$3,DATOS_[[#This Row],[Fecha Inicio Sit. Contract.]])</f>
        <v>0</v>
      </c>
      <c r="BO1473" s="136" t="n">
        <f aca="false">+MIN($D$4,DATOS_[[#This Row],[Fecha Fin Sit. Contract.]])</f>
        <v>0</v>
      </c>
      <c r="BP1473" s="137" t="n">
        <f aca="false">+DATOS_[[#This Row],[% de jornada]]*IF(DATOS_[[#This Row],[% jornada reducida]]="",1,DATOS_[[#This Row],[% jornada reducida]])</f>
        <v>0</v>
      </c>
      <c r="BQ1473" s="137" t="n">
        <f aca="false">+(DATOS_[[#This Row],[F.fin.cal]]-DATOS_[[#This Row],[F.ini.cal]]+1)/($D$4-$D$3+1)</f>
        <v>1</v>
      </c>
      <c r="BR1473" s="137" t="str">
        <f aca="false">IF(OR(AND(DATOS_[[#This Row],[Fecha Fin Contrato]]&lt;$D$3,DATOS_[[#This Row],[Fecha Fin Contrato]]&lt;&gt;""),DATOS_[[#This Row],[Fecha de Contratación]]&gt;$D$4),"Fuera","Dentro")</f>
        <v>Dentro</v>
      </c>
      <c r="BS1473" s="137" t="str">
        <f aca="false" t="array" ref="BS1473:BS1473">IF(MAX(IF(DATOS_[id]=DATOS_[[#This Row],[id]],DATOS_[F.fin.cal]))=DATOS_[[#This Row],[F.fin.cal]],"Sí","NO")</f>
        <v>Sí</v>
      </c>
      <c r="BT1473" s="137" t="str">
        <f aca="false">IF(AND(DATOS_[[#This Row],[% normaliz]]&lt;&gt;1,DATOS_[[#This Row],[% anualiz]]=1),"Sí","NO")</f>
        <v>Sí</v>
      </c>
      <c r="BU1473" s="137" t="str">
        <f aca="false">IF(AND(DATOS_[[#This Row],[% normaliz]]=1,DATOS_[[#This Row],[% anualiz]]&lt;&gt;1),"Sí","NO")</f>
        <v>NO</v>
      </c>
      <c r="BV1473" s="137" t="str">
        <f aca="false">IF(AND(DATOS_[[#This Row],[% normaliz]]&lt;&gt;1,DATOS_[[#This Row],[% anualiz]]&lt;&gt;1),"Sí","NO")</f>
        <v>NO</v>
      </c>
      <c r="BW1473" s="137" t="str">
        <f aca="false">+IF(DATOS_[[#This Row],[% normaliz]]*DATOS_[[#This Row],[% anualiz]]=1,"NO","Sí")</f>
        <v>Sí</v>
      </c>
      <c r="BX1473" s="138" t="e">
        <f aca="false">(DATOS_[[#This Row],[S.BASE]]*(1/DATOS_[[#This Row],[% normaliz]])*(1/DATOS_[[#This Row],[% anualiz]]))*IF(DATOS_[[#This Row],[Check Equiparado]]="Sí",1,0)</f>
        <v>#DIV/0!</v>
      </c>
      <c r="BY1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3" s="138" t="e">
        <f aca="false">+DATOS_[[#This Row],[SALARIO BASE Eq]]+DATOS_[[#This Row],[Tot COMPL.SAL Eq]]</f>
        <v>#DIV/0!</v>
      </c>
      <c r="CA1473" s="138" t="e">
        <f aca="false" t="array" ref="CA1473:CA1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3" s="138" t="e">
        <f aca="false">+DATOS_[[#This Row],[TOTAL SALARIO Eq]]+DATOS_[[#This Row],[Tot Extrasalarial Eq]]</f>
        <v>#DIV/0!</v>
      </c>
      <c r="CC1473" s="139" t="n">
        <f aca="false">DATOS_[[#This Row],[S.BASE]]</f>
        <v>0</v>
      </c>
      <c r="CD1473" s="139" t="n">
        <f aca="false">+SUM(DATOS_[[#This Row],[Conc.Sal.01]:[Conc.Sal.30]])</f>
        <v>0</v>
      </c>
      <c r="CE1473" s="139" t="n">
        <f aca="false">+DATOS_[[#This Row],[SALARIO BASE Ef]]+DATOS_[[#This Row],[Tot COMPL.SAL Ef]]</f>
        <v>0</v>
      </c>
      <c r="CF1473" s="139" t="n">
        <f aca="false">+SUM(DATOS_[[#This Row],[C.Extra.01]:[C.Extra.05]])</f>
        <v>0</v>
      </c>
      <c r="CG1473" s="139" t="n">
        <f aca="false">+DATOS_[[#This Row],[TOTAL SALARIO Ef]]+DATOS_[[#This Row],[Tot Extrasalarial Ef]]</f>
        <v>0</v>
      </c>
      <c r="CH1473" s="140" t="n">
        <f aca="false">MIN(IF(DATOS_[[#This Row],[Fecha Fin Contrato]]="",$D$4,DATOS_[[#This Row],[Fecha Fin Contrato]]),$D$4)-MAX(DATOS_[[#This Row],[Fecha de Contratación]],$D$3)+1</f>
        <v>1</v>
      </c>
      <c r="CI1473" s="141" t="str">
        <f aca="false">IF(COUNTIFS(DATOS_[id],DATOS_[[#This Row],[id]])&gt;1,DATOS_[[#This Row],[id]],"")</f>
        <v/>
      </c>
      <c r="CJ1473" s="141" t="n">
        <f aca="false">(Inicio!$G$10-DATOS_[[#This Row],[Fecha Nacimiento]])/365.25</f>
        <v>0</v>
      </c>
      <c r="CK1473" s="141" t="n">
        <f aca="false">(Inicio!$G$10-DATOS_[[#This Row],[Fecha de Antigüedad]])/365.25</f>
        <v>0</v>
      </c>
      <c r="CL1473" s="141" t="e">
        <f aca="false">+VLOOKUP(DATOS_[[#This Row],[Clave de Contrato]],TblTiposContrato13[],3,0)</f>
        <v>#N/A</v>
      </c>
      <c r="CM1473" s="141" t="e">
        <f aca="false">+VLOOKUP(DATOS_[[#This Row],[Clave de Contrato]],TblTiposContrato13[],4,0)</f>
        <v>#N/A</v>
      </c>
      <c r="CN1473" s="141" t="str">
        <f aca="false">VLOOKUP(DATOS_[[#This Row],[Edad]],CONTRATOS!TblRngEdad,2,1)</f>
        <v>20  o menos</v>
      </c>
      <c r="CO1473" s="141" t="str">
        <f aca="false">VLOOKUP(DATOS_[[#This Row],[Antigüedad]],TblRngAntg14[],2,1)</f>
        <v>0 a 1 años</v>
      </c>
    </row>
    <row r="1474" customFormat="false" ht="13.8" hidden="false" customHeight="false" outlineLevel="0" collapsed="false">
      <c r="D1474" s="128"/>
      <c r="E1474" s="129"/>
      <c r="F1474" s="129"/>
      <c r="G1474" s="129"/>
      <c r="H1474" s="130"/>
      <c r="I1474" s="131"/>
      <c r="J1474" s="128"/>
      <c r="K1474" s="132"/>
      <c r="L1474" s="132"/>
      <c r="M1474" s="133"/>
      <c r="N1474" s="133"/>
      <c r="O1474" s="133"/>
      <c r="P1474" s="129"/>
      <c r="Z1474" s="74"/>
      <c r="AA1474" s="75"/>
      <c r="AB1474" s="75"/>
      <c r="AC1474" s="129"/>
      <c r="AD1474" s="134"/>
      <c r="AE1474" s="134"/>
      <c r="AF1474" s="134"/>
      <c r="AG1474" s="134"/>
      <c r="AH1474" s="134"/>
      <c r="AI1474" s="134"/>
      <c r="AJ1474" s="134"/>
      <c r="AK1474" s="134"/>
      <c r="AL1474" s="134"/>
      <c r="AM1474" s="134"/>
      <c r="AN1474" s="134"/>
      <c r="AO1474" s="134"/>
      <c r="AP1474" s="134"/>
      <c r="AQ1474" s="134"/>
      <c r="AR1474" s="134"/>
      <c r="AS1474" s="134"/>
      <c r="AT1474" s="134"/>
      <c r="AU1474" s="134"/>
      <c r="AV1474" s="134"/>
      <c r="AW1474" s="134"/>
      <c r="AX1474" s="134"/>
      <c r="AY1474" s="134"/>
      <c r="AZ1474" s="134"/>
      <c r="BA1474" s="134"/>
      <c r="BB1474" s="134"/>
      <c r="BC1474" s="134"/>
      <c r="BD1474" s="134"/>
      <c r="BE1474" s="134"/>
      <c r="BF1474" s="134"/>
      <c r="BG1474" s="134"/>
      <c r="BH1474" s="134"/>
      <c r="BI1474" s="134"/>
      <c r="BJ1474" s="134"/>
      <c r="BK1474" s="134"/>
      <c r="BL1474" s="134"/>
      <c r="BM1474" s="135"/>
      <c r="BN1474" s="136" t="n">
        <f aca="false">+MAX($D$3,DATOS_[[#This Row],[Fecha Inicio Sit. Contract.]])</f>
        <v>0</v>
      </c>
      <c r="BO1474" s="136" t="n">
        <f aca="false">+MIN($D$4,DATOS_[[#This Row],[Fecha Fin Sit. Contract.]])</f>
        <v>0</v>
      </c>
      <c r="BP1474" s="137" t="n">
        <f aca="false">+DATOS_[[#This Row],[% de jornada]]*IF(DATOS_[[#This Row],[% jornada reducida]]="",1,DATOS_[[#This Row],[% jornada reducida]])</f>
        <v>0</v>
      </c>
      <c r="BQ1474" s="137" t="n">
        <f aca="false">+(DATOS_[[#This Row],[F.fin.cal]]-DATOS_[[#This Row],[F.ini.cal]]+1)/($D$4-$D$3+1)</f>
        <v>1</v>
      </c>
      <c r="BR1474" s="137" t="str">
        <f aca="false">IF(OR(AND(DATOS_[[#This Row],[Fecha Fin Contrato]]&lt;$D$3,DATOS_[[#This Row],[Fecha Fin Contrato]]&lt;&gt;""),DATOS_[[#This Row],[Fecha de Contratación]]&gt;$D$4),"Fuera","Dentro")</f>
        <v>Dentro</v>
      </c>
      <c r="BS1474" s="137" t="str">
        <f aca="false" t="array" ref="BS1474:BS1474">IF(MAX(IF(DATOS_[id]=DATOS_[[#This Row],[id]],DATOS_[F.fin.cal]))=DATOS_[[#This Row],[F.fin.cal]],"Sí","NO")</f>
        <v>Sí</v>
      </c>
      <c r="BT1474" s="137" t="str">
        <f aca="false">IF(AND(DATOS_[[#This Row],[% normaliz]]&lt;&gt;1,DATOS_[[#This Row],[% anualiz]]=1),"Sí","NO")</f>
        <v>Sí</v>
      </c>
      <c r="BU1474" s="137" t="str">
        <f aca="false">IF(AND(DATOS_[[#This Row],[% normaliz]]=1,DATOS_[[#This Row],[% anualiz]]&lt;&gt;1),"Sí","NO")</f>
        <v>NO</v>
      </c>
      <c r="BV1474" s="137" t="str">
        <f aca="false">IF(AND(DATOS_[[#This Row],[% normaliz]]&lt;&gt;1,DATOS_[[#This Row],[% anualiz]]&lt;&gt;1),"Sí","NO")</f>
        <v>NO</v>
      </c>
      <c r="BW1474" s="137" t="str">
        <f aca="false">+IF(DATOS_[[#This Row],[% normaliz]]*DATOS_[[#This Row],[% anualiz]]=1,"NO","Sí")</f>
        <v>Sí</v>
      </c>
      <c r="BX1474" s="138" t="e">
        <f aca="false">(DATOS_[[#This Row],[S.BASE]]*(1/DATOS_[[#This Row],[% normaliz]])*(1/DATOS_[[#This Row],[% anualiz]]))*IF(DATOS_[[#This Row],[Check Equiparado]]="Sí",1,0)</f>
        <v>#DIV/0!</v>
      </c>
      <c r="BY1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4" s="138" t="e">
        <f aca="false">+DATOS_[[#This Row],[SALARIO BASE Eq]]+DATOS_[[#This Row],[Tot COMPL.SAL Eq]]</f>
        <v>#DIV/0!</v>
      </c>
      <c r="CA1474" s="138" t="e">
        <f aca="false" t="array" ref="CA1474:CA1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4" s="138" t="e">
        <f aca="false">+DATOS_[[#This Row],[TOTAL SALARIO Eq]]+DATOS_[[#This Row],[Tot Extrasalarial Eq]]</f>
        <v>#DIV/0!</v>
      </c>
      <c r="CC1474" s="139" t="n">
        <f aca="false">DATOS_[[#This Row],[S.BASE]]</f>
        <v>0</v>
      </c>
      <c r="CD1474" s="139" t="n">
        <f aca="false">+SUM(DATOS_[[#This Row],[Conc.Sal.01]:[Conc.Sal.30]])</f>
        <v>0</v>
      </c>
      <c r="CE1474" s="139" t="n">
        <f aca="false">+DATOS_[[#This Row],[SALARIO BASE Ef]]+DATOS_[[#This Row],[Tot COMPL.SAL Ef]]</f>
        <v>0</v>
      </c>
      <c r="CF1474" s="139" t="n">
        <f aca="false">+SUM(DATOS_[[#This Row],[C.Extra.01]:[C.Extra.05]])</f>
        <v>0</v>
      </c>
      <c r="CG1474" s="139" t="n">
        <f aca="false">+DATOS_[[#This Row],[TOTAL SALARIO Ef]]+DATOS_[[#This Row],[Tot Extrasalarial Ef]]</f>
        <v>0</v>
      </c>
      <c r="CH1474" s="140" t="n">
        <f aca="false">MIN(IF(DATOS_[[#This Row],[Fecha Fin Contrato]]="",$D$4,DATOS_[[#This Row],[Fecha Fin Contrato]]),$D$4)-MAX(DATOS_[[#This Row],[Fecha de Contratación]],$D$3)+1</f>
        <v>1</v>
      </c>
      <c r="CI1474" s="141" t="str">
        <f aca="false">IF(COUNTIFS(DATOS_[id],DATOS_[[#This Row],[id]])&gt;1,DATOS_[[#This Row],[id]],"")</f>
        <v/>
      </c>
      <c r="CJ1474" s="141" t="n">
        <f aca="false">(Inicio!$G$10-DATOS_[[#This Row],[Fecha Nacimiento]])/365.25</f>
        <v>0</v>
      </c>
      <c r="CK1474" s="141" t="n">
        <f aca="false">(Inicio!$G$10-DATOS_[[#This Row],[Fecha de Antigüedad]])/365.25</f>
        <v>0</v>
      </c>
      <c r="CL1474" s="141" t="e">
        <f aca="false">+VLOOKUP(DATOS_[[#This Row],[Clave de Contrato]],TblTiposContrato13[],3,0)</f>
        <v>#N/A</v>
      </c>
      <c r="CM1474" s="141" t="e">
        <f aca="false">+VLOOKUP(DATOS_[[#This Row],[Clave de Contrato]],TblTiposContrato13[],4,0)</f>
        <v>#N/A</v>
      </c>
      <c r="CN1474" s="141" t="str">
        <f aca="false">VLOOKUP(DATOS_[[#This Row],[Edad]],CONTRATOS!TblRngEdad,2,1)</f>
        <v>20  o menos</v>
      </c>
      <c r="CO1474" s="141" t="str">
        <f aca="false">VLOOKUP(DATOS_[[#This Row],[Antigüedad]],TblRngAntg14[],2,1)</f>
        <v>0 a 1 años</v>
      </c>
    </row>
    <row r="1475" customFormat="false" ht="13.8" hidden="false" customHeight="false" outlineLevel="0" collapsed="false">
      <c r="D1475" s="128"/>
      <c r="E1475" s="129"/>
      <c r="F1475" s="129"/>
      <c r="G1475" s="129"/>
      <c r="H1475" s="130"/>
      <c r="I1475" s="131"/>
      <c r="J1475" s="128"/>
      <c r="K1475" s="132"/>
      <c r="L1475" s="132"/>
      <c r="M1475" s="133"/>
      <c r="N1475" s="133"/>
      <c r="O1475" s="133"/>
      <c r="P1475" s="129"/>
      <c r="Z1475" s="74"/>
      <c r="AA1475" s="75"/>
      <c r="AB1475" s="75"/>
      <c r="AC1475" s="129"/>
      <c r="AD1475" s="134"/>
      <c r="AE1475" s="134"/>
      <c r="AF1475" s="134"/>
      <c r="AG1475" s="134"/>
      <c r="AH1475" s="134"/>
      <c r="AI1475" s="134"/>
      <c r="AJ1475" s="134"/>
      <c r="AK1475" s="134"/>
      <c r="AL1475" s="134"/>
      <c r="AM1475" s="134"/>
      <c r="AN1475" s="134"/>
      <c r="AO1475" s="134"/>
      <c r="AP1475" s="134"/>
      <c r="AQ1475" s="134"/>
      <c r="AR1475" s="134"/>
      <c r="AS1475" s="134"/>
      <c r="AT1475" s="134"/>
      <c r="AU1475" s="134"/>
      <c r="AV1475" s="134"/>
      <c r="AW1475" s="134"/>
      <c r="AX1475" s="134"/>
      <c r="AY1475" s="134"/>
      <c r="AZ1475" s="134"/>
      <c r="BA1475" s="134"/>
      <c r="BB1475" s="134"/>
      <c r="BC1475" s="134"/>
      <c r="BD1475" s="134"/>
      <c r="BE1475" s="134"/>
      <c r="BF1475" s="134"/>
      <c r="BG1475" s="134"/>
      <c r="BH1475" s="134"/>
      <c r="BI1475" s="134"/>
      <c r="BJ1475" s="134"/>
      <c r="BK1475" s="134"/>
      <c r="BL1475" s="134"/>
      <c r="BM1475" s="135"/>
      <c r="BN1475" s="136" t="n">
        <f aca="false">+MAX($D$3,DATOS_[[#This Row],[Fecha Inicio Sit. Contract.]])</f>
        <v>0</v>
      </c>
      <c r="BO1475" s="136" t="n">
        <f aca="false">+MIN($D$4,DATOS_[[#This Row],[Fecha Fin Sit. Contract.]])</f>
        <v>0</v>
      </c>
      <c r="BP1475" s="137" t="n">
        <f aca="false">+DATOS_[[#This Row],[% de jornada]]*IF(DATOS_[[#This Row],[% jornada reducida]]="",1,DATOS_[[#This Row],[% jornada reducida]])</f>
        <v>0</v>
      </c>
      <c r="BQ1475" s="137" t="n">
        <f aca="false">+(DATOS_[[#This Row],[F.fin.cal]]-DATOS_[[#This Row],[F.ini.cal]]+1)/($D$4-$D$3+1)</f>
        <v>1</v>
      </c>
      <c r="BR1475" s="137" t="str">
        <f aca="false">IF(OR(AND(DATOS_[[#This Row],[Fecha Fin Contrato]]&lt;$D$3,DATOS_[[#This Row],[Fecha Fin Contrato]]&lt;&gt;""),DATOS_[[#This Row],[Fecha de Contratación]]&gt;$D$4),"Fuera","Dentro")</f>
        <v>Dentro</v>
      </c>
      <c r="BS1475" s="137" t="str">
        <f aca="false" t="array" ref="BS1475:BS1475">IF(MAX(IF(DATOS_[id]=DATOS_[[#This Row],[id]],DATOS_[F.fin.cal]))=DATOS_[[#This Row],[F.fin.cal]],"Sí","NO")</f>
        <v>Sí</v>
      </c>
      <c r="BT1475" s="137" t="str">
        <f aca="false">IF(AND(DATOS_[[#This Row],[% normaliz]]&lt;&gt;1,DATOS_[[#This Row],[% anualiz]]=1),"Sí","NO")</f>
        <v>Sí</v>
      </c>
      <c r="BU1475" s="137" t="str">
        <f aca="false">IF(AND(DATOS_[[#This Row],[% normaliz]]=1,DATOS_[[#This Row],[% anualiz]]&lt;&gt;1),"Sí","NO")</f>
        <v>NO</v>
      </c>
      <c r="BV1475" s="137" t="str">
        <f aca="false">IF(AND(DATOS_[[#This Row],[% normaliz]]&lt;&gt;1,DATOS_[[#This Row],[% anualiz]]&lt;&gt;1),"Sí","NO")</f>
        <v>NO</v>
      </c>
      <c r="BW1475" s="137" t="str">
        <f aca="false">+IF(DATOS_[[#This Row],[% normaliz]]*DATOS_[[#This Row],[% anualiz]]=1,"NO","Sí")</f>
        <v>Sí</v>
      </c>
      <c r="BX1475" s="138" t="e">
        <f aca="false">(DATOS_[[#This Row],[S.BASE]]*(1/DATOS_[[#This Row],[% normaliz]])*(1/DATOS_[[#This Row],[% anualiz]]))*IF(DATOS_[[#This Row],[Check Equiparado]]="Sí",1,0)</f>
        <v>#DIV/0!</v>
      </c>
      <c r="BY1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5" s="138" t="e">
        <f aca="false">+DATOS_[[#This Row],[SALARIO BASE Eq]]+DATOS_[[#This Row],[Tot COMPL.SAL Eq]]</f>
        <v>#DIV/0!</v>
      </c>
      <c r="CA1475" s="138" t="e">
        <f aca="false" t="array" ref="CA1475:CA1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5" s="138" t="e">
        <f aca="false">+DATOS_[[#This Row],[TOTAL SALARIO Eq]]+DATOS_[[#This Row],[Tot Extrasalarial Eq]]</f>
        <v>#DIV/0!</v>
      </c>
      <c r="CC1475" s="139" t="n">
        <f aca="false">DATOS_[[#This Row],[S.BASE]]</f>
        <v>0</v>
      </c>
      <c r="CD1475" s="139" t="n">
        <f aca="false">+SUM(DATOS_[[#This Row],[Conc.Sal.01]:[Conc.Sal.30]])</f>
        <v>0</v>
      </c>
      <c r="CE1475" s="139" t="n">
        <f aca="false">+DATOS_[[#This Row],[SALARIO BASE Ef]]+DATOS_[[#This Row],[Tot COMPL.SAL Ef]]</f>
        <v>0</v>
      </c>
      <c r="CF1475" s="139" t="n">
        <f aca="false">+SUM(DATOS_[[#This Row],[C.Extra.01]:[C.Extra.05]])</f>
        <v>0</v>
      </c>
      <c r="CG1475" s="139" t="n">
        <f aca="false">+DATOS_[[#This Row],[TOTAL SALARIO Ef]]+DATOS_[[#This Row],[Tot Extrasalarial Ef]]</f>
        <v>0</v>
      </c>
      <c r="CH1475" s="140" t="n">
        <f aca="false">MIN(IF(DATOS_[[#This Row],[Fecha Fin Contrato]]="",$D$4,DATOS_[[#This Row],[Fecha Fin Contrato]]),$D$4)-MAX(DATOS_[[#This Row],[Fecha de Contratación]],$D$3)+1</f>
        <v>1</v>
      </c>
      <c r="CI1475" s="141" t="str">
        <f aca="false">IF(COUNTIFS(DATOS_[id],DATOS_[[#This Row],[id]])&gt;1,DATOS_[[#This Row],[id]],"")</f>
        <v/>
      </c>
      <c r="CJ1475" s="141" t="n">
        <f aca="false">(Inicio!$G$10-DATOS_[[#This Row],[Fecha Nacimiento]])/365.25</f>
        <v>0</v>
      </c>
      <c r="CK1475" s="141" t="n">
        <f aca="false">(Inicio!$G$10-DATOS_[[#This Row],[Fecha de Antigüedad]])/365.25</f>
        <v>0</v>
      </c>
      <c r="CL1475" s="141" t="e">
        <f aca="false">+VLOOKUP(DATOS_[[#This Row],[Clave de Contrato]],TblTiposContrato13[],3,0)</f>
        <v>#N/A</v>
      </c>
      <c r="CM1475" s="141" t="e">
        <f aca="false">+VLOOKUP(DATOS_[[#This Row],[Clave de Contrato]],TblTiposContrato13[],4,0)</f>
        <v>#N/A</v>
      </c>
      <c r="CN1475" s="141" t="str">
        <f aca="false">VLOOKUP(DATOS_[[#This Row],[Edad]],CONTRATOS!TblRngEdad,2,1)</f>
        <v>20  o menos</v>
      </c>
      <c r="CO1475" s="141" t="str">
        <f aca="false">VLOOKUP(DATOS_[[#This Row],[Antigüedad]],TblRngAntg14[],2,1)</f>
        <v>0 a 1 años</v>
      </c>
    </row>
    <row r="1476" customFormat="false" ht="13.8" hidden="false" customHeight="false" outlineLevel="0" collapsed="false">
      <c r="D1476" s="128"/>
      <c r="E1476" s="129"/>
      <c r="F1476" s="129"/>
      <c r="G1476" s="129"/>
      <c r="H1476" s="130"/>
      <c r="I1476" s="131"/>
      <c r="J1476" s="128"/>
      <c r="K1476" s="132"/>
      <c r="L1476" s="132"/>
      <c r="M1476" s="133"/>
      <c r="N1476" s="133"/>
      <c r="O1476" s="133"/>
      <c r="P1476" s="129"/>
      <c r="Z1476" s="74"/>
      <c r="AA1476" s="75"/>
      <c r="AB1476" s="75"/>
      <c r="AC1476" s="129"/>
      <c r="AD1476" s="134"/>
      <c r="AE1476" s="134"/>
      <c r="AF1476" s="134"/>
      <c r="AG1476" s="134"/>
      <c r="AH1476" s="134"/>
      <c r="AI1476" s="134"/>
      <c r="AJ1476" s="134"/>
      <c r="AK1476" s="134"/>
      <c r="AL1476" s="134"/>
      <c r="AM1476" s="134"/>
      <c r="AN1476" s="134"/>
      <c r="AO1476" s="134"/>
      <c r="AP1476" s="134"/>
      <c r="AQ1476" s="134"/>
      <c r="AR1476" s="134"/>
      <c r="AS1476" s="134"/>
      <c r="AT1476" s="134"/>
      <c r="AU1476" s="134"/>
      <c r="AV1476" s="134"/>
      <c r="AW1476" s="134"/>
      <c r="AX1476" s="134"/>
      <c r="AY1476" s="134"/>
      <c r="AZ1476" s="134"/>
      <c r="BA1476" s="134"/>
      <c r="BB1476" s="134"/>
      <c r="BC1476" s="134"/>
      <c r="BD1476" s="134"/>
      <c r="BE1476" s="134"/>
      <c r="BF1476" s="134"/>
      <c r="BG1476" s="134"/>
      <c r="BH1476" s="134"/>
      <c r="BI1476" s="134"/>
      <c r="BJ1476" s="134"/>
      <c r="BK1476" s="134"/>
      <c r="BL1476" s="134"/>
      <c r="BM1476" s="135"/>
      <c r="BN1476" s="136" t="n">
        <f aca="false">+MAX($D$3,DATOS_[[#This Row],[Fecha Inicio Sit. Contract.]])</f>
        <v>0</v>
      </c>
      <c r="BO1476" s="136" t="n">
        <f aca="false">+MIN($D$4,DATOS_[[#This Row],[Fecha Fin Sit. Contract.]])</f>
        <v>0</v>
      </c>
      <c r="BP1476" s="137" t="n">
        <f aca="false">+DATOS_[[#This Row],[% de jornada]]*IF(DATOS_[[#This Row],[% jornada reducida]]="",1,DATOS_[[#This Row],[% jornada reducida]])</f>
        <v>0</v>
      </c>
      <c r="BQ1476" s="137" t="n">
        <f aca="false">+(DATOS_[[#This Row],[F.fin.cal]]-DATOS_[[#This Row],[F.ini.cal]]+1)/($D$4-$D$3+1)</f>
        <v>1</v>
      </c>
      <c r="BR1476" s="137" t="str">
        <f aca="false">IF(OR(AND(DATOS_[[#This Row],[Fecha Fin Contrato]]&lt;$D$3,DATOS_[[#This Row],[Fecha Fin Contrato]]&lt;&gt;""),DATOS_[[#This Row],[Fecha de Contratación]]&gt;$D$4),"Fuera","Dentro")</f>
        <v>Dentro</v>
      </c>
      <c r="BS1476" s="137" t="str">
        <f aca="false" t="array" ref="BS1476:BS1476">IF(MAX(IF(DATOS_[id]=DATOS_[[#This Row],[id]],DATOS_[F.fin.cal]))=DATOS_[[#This Row],[F.fin.cal]],"Sí","NO")</f>
        <v>Sí</v>
      </c>
      <c r="BT1476" s="137" t="str">
        <f aca="false">IF(AND(DATOS_[[#This Row],[% normaliz]]&lt;&gt;1,DATOS_[[#This Row],[% anualiz]]=1),"Sí","NO")</f>
        <v>Sí</v>
      </c>
      <c r="BU1476" s="137" t="str">
        <f aca="false">IF(AND(DATOS_[[#This Row],[% normaliz]]=1,DATOS_[[#This Row],[% anualiz]]&lt;&gt;1),"Sí","NO")</f>
        <v>NO</v>
      </c>
      <c r="BV1476" s="137" t="str">
        <f aca="false">IF(AND(DATOS_[[#This Row],[% normaliz]]&lt;&gt;1,DATOS_[[#This Row],[% anualiz]]&lt;&gt;1),"Sí","NO")</f>
        <v>NO</v>
      </c>
      <c r="BW1476" s="137" t="str">
        <f aca="false">+IF(DATOS_[[#This Row],[% normaliz]]*DATOS_[[#This Row],[% anualiz]]=1,"NO","Sí")</f>
        <v>Sí</v>
      </c>
      <c r="BX1476" s="138" t="e">
        <f aca="false">(DATOS_[[#This Row],[S.BASE]]*(1/DATOS_[[#This Row],[% normaliz]])*(1/DATOS_[[#This Row],[% anualiz]]))*IF(DATOS_[[#This Row],[Check Equiparado]]="Sí",1,0)</f>
        <v>#DIV/0!</v>
      </c>
      <c r="BY1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6" s="138" t="e">
        <f aca="false">+DATOS_[[#This Row],[SALARIO BASE Eq]]+DATOS_[[#This Row],[Tot COMPL.SAL Eq]]</f>
        <v>#DIV/0!</v>
      </c>
      <c r="CA1476" s="138" t="e">
        <f aca="false" t="array" ref="CA1476:CA1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6" s="138" t="e">
        <f aca="false">+DATOS_[[#This Row],[TOTAL SALARIO Eq]]+DATOS_[[#This Row],[Tot Extrasalarial Eq]]</f>
        <v>#DIV/0!</v>
      </c>
      <c r="CC1476" s="139" t="n">
        <f aca="false">DATOS_[[#This Row],[S.BASE]]</f>
        <v>0</v>
      </c>
      <c r="CD1476" s="139" t="n">
        <f aca="false">+SUM(DATOS_[[#This Row],[Conc.Sal.01]:[Conc.Sal.30]])</f>
        <v>0</v>
      </c>
      <c r="CE1476" s="139" t="n">
        <f aca="false">+DATOS_[[#This Row],[SALARIO BASE Ef]]+DATOS_[[#This Row],[Tot COMPL.SAL Ef]]</f>
        <v>0</v>
      </c>
      <c r="CF1476" s="139" t="n">
        <f aca="false">+SUM(DATOS_[[#This Row],[C.Extra.01]:[C.Extra.05]])</f>
        <v>0</v>
      </c>
      <c r="CG1476" s="139" t="n">
        <f aca="false">+DATOS_[[#This Row],[TOTAL SALARIO Ef]]+DATOS_[[#This Row],[Tot Extrasalarial Ef]]</f>
        <v>0</v>
      </c>
      <c r="CH1476" s="140" t="n">
        <f aca="false">MIN(IF(DATOS_[[#This Row],[Fecha Fin Contrato]]="",$D$4,DATOS_[[#This Row],[Fecha Fin Contrato]]),$D$4)-MAX(DATOS_[[#This Row],[Fecha de Contratación]],$D$3)+1</f>
        <v>1</v>
      </c>
      <c r="CI1476" s="141" t="str">
        <f aca="false">IF(COUNTIFS(DATOS_[id],DATOS_[[#This Row],[id]])&gt;1,DATOS_[[#This Row],[id]],"")</f>
        <v/>
      </c>
      <c r="CJ1476" s="141" t="n">
        <f aca="false">(Inicio!$G$10-DATOS_[[#This Row],[Fecha Nacimiento]])/365.25</f>
        <v>0</v>
      </c>
      <c r="CK1476" s="141" t="n">
        <f aca="false">(Inicio!$G$10-DATOS_[[#This Row],[Fecha de Antigüedad]])/365.25</f>
        <v>0</v>
      </c>
      <c r="CL1476" s="141" t="e">
        <f aca="false">+VLOOKUP(DATOS_[[#This Row],[Clave de Contrato]],TblTiposContrato13[],3,0)</f>
        <v>#N/A</v>
      </c>
      <c r="CM1476" s="141" t="e">
        <f aca="false">+VLOOKUP(DATOS_[[#This Row],[Clave de Contrato]],TblTiposContrato13[],4,0)</f>
        <v>#N/A</v>
      </c>
      <c r="CN1476" s="141" t="str">
        <f aca="false">VLOOKUP(DATOS_[[#This Row],[Edad]],CONTRATOS!TblRngEdad,2,1)</f>
        <v>20  o menos</v>
      </c>
      <c r="CO1476" s="141" t="str">
        <f aca="false">VLOOKUP(DATOS_[[#This Row],[Antigüedad]],TblRngAntg14[],2,1)</f>
        <v>0 a 1 años</v>
      </c>
    </row>
    <row r="1477" customFormat="false" ht="13.8" hidden="false" customHeight="false" outlineLevel="0" collapsed="false">
      <c r="D1477" s="128"/>
      <c r="E1477" s="129"/>
      <c r="F1477" s="129"/>
      <c r="G1477" s="129"/>
      <c r="H1477" s="130"/>
      <c r="I1477" s="131"/>
      <c r="J1477" s="128"/>
      <c r="K1477" s="132"/>
      <c r="L1477" s="132"/>
      <c r="M1477" s="133"/>
      <c r="N1477" s="133"/>
      <c r="O1477" s="133"/>
      <c r="P1477" s="129"/>
      <c r="Z1477" s="74"/>
      <c r="AA1477" s="75"/>
      <c r="AB1477" s="75"/>
      <c r="AC1477" s="129"/>
      <c r="AD1477" s="134"/>
      <c r="AE1477" s="134"/>
      <c r="AF1477" s="134"/>
      <c r="AG1477" s="134"/>
      <c r="AH1477" s="134"/>
      <c r="AI1477" s="134"/>
      <c r="AJ1477" s="134"/>
      <c r="AK1477" s="134"/>
      <c r="AL1477" s="134"/>
      <c r="AM1477" s="134"/>
      <c r="AN1477" s="134"/>
      <c r="AO1477" s="134"/>
      <c r="AP1477" s="134"/>
      <c r="AQ1477" s="134"/>
      <c r="AR1477" s="134"/>
      <c r="AS1477" s="134"/>
      <c r="AT1477" s="134"/>
      <c r="AU1477" s="134"/>
      <c r="AV1477" s="134"/>
      <c r="AW1477" s="134"/>
      <c r="AX1477" s="134"/>
      <c r="AY1477" s="134"/>
      <c r="AZ1477" s="134"/>
      <c r="BA1477" s="134"/>
      <c r="BB1477" s="134"/>
      <c r="BC1477" s="134"/>
      <c r="BD1477" s="134"/>
      <c r="BE1477" s="134"/>
      <c r="BF1477" s="134"/>
      <c r="BG1477" s="134"/>
      <c r="BH1477" s="134"/>
      <c r="BI1477" s="134"/>
      <c r="BJ1477" s="134"/>
      <c r="BK1477" s="134"/>
      <c r="BL1477" s="134"/>
      <c r="BM1477" s="135"/>
      <c r="BN1477" s="136" t="n">
        <f aca="false">+MAX($D$3,DATOS_[[#This Row],[Fecha Inicio Sit. Contract.]])</f>
        <v>0</v>
      </c>
      <c r="BO1477" s="136" t="n">
        <f aca="false">+MIN($D$4,DATOS_[[#This Row],[Fecha Fin Sit. Contract.]])</f>
        <v>0</v>
      </c>
      <c r="BP1477" s="137" t="n">
        <f aca="false">+DATOS_[[#This Row],[% de jornada]]*IF(DATOS_[[#This Row],[% jornada reducida]]="",1,DATOS_[[#This Row],[% jornada reducida]])</f>
        <v>0</v>
      </c>
      <c r="BQ1477" s="137" t="n">
        <f aca="false">+(DATOS_[[#This Row],[F.fin.cal]]-DATOS_[[#This Row],[F.ini.cal]]+1)/($D$4-$D$3+1)</f>
        <v>1</v>
      </c>
      <c r="BR1477" s="137" t="str">
        <f aca="false">IF(OR(AND(DATOS_[[#This Row],[Fecha Fin Contrato]]&lt;$D$3,DATOS_[[#This Row],[Fecha Fin Contrato]]&lt;&gt;""),DATOS_[[#This Row],[Fecha de Contratación]]&gt;$D$4),"Fuera","Dentro")</f>
        <v>Dentro</v>
      </c>
      <c r="BS1477" s="137" t="str">
        <f aca="false" t="array" ref="BS1477:BS1477">IF(MAX(IF(DATOS_[id]=DATOS_[[#This Row],[id]],DATOS_[F.fin.cal]))=DATOS_[[#This Row],[F.fin.cal]],"Sí","NO")</f>
        <v>Sí</v>
      </c>
      <c r="BT1477" s="137" t="str">
        <f aca="false">IF(AND(DATOS_[[#This Row],[% normaliz]]&lt;&gt;1,DATOS_[[#This Row],[% anualiz]]=1),"Sí","NO")</f>
        <v>Sí</v>
      </c>
      <c r="BU1477" s="137" t="str">
        <f aca="false">IF(AND(DATOS_[[#This Row],[% normaliz]]=1,DATOS_[[#This Row],[% anualiz]]&lt;&gt;1),"Sí","NO")</f>
        <v>NO</v>
      </c>
      <c r="BV1477" s="137" t="str">
        <f aca="false">IF(AND(DATOS_[[#This Row],[% normaliz]]&lt;&gt;1,DATOS_[[#This Row],[% anualiz]]&lt;&gt;1),"Sí","NO")</f>
        <v>NO</v>
      </c>
      <c r="BW1477" s="137" t="str">
        <f aca="false">+IF(DATOS_[[#This Row],[% normaliz]]*DATOS_[[#This Row],[% anualiz]]=1,"NO","Sí")</f>
        <v>Sí</v>
      </c>
      <c r="BX1477" s="138" t="e">
        <f aca="false">(DATOS_[[#This Row],[S.BASE]]*(1/DATOS_[[#This Row],[% normaliz]])*(1/DATOS_[[#This Row],[% anualiz]]))*IF(DATOS_[[#This Row],[Check Equiparado]]="Sí",1,0)</f>
        <v>#DIV/0!</v>
      </c>
      <c r="BY1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7" s="138" t="e">
        <f aca="false">+DATOS_[[#This Row],[SALARIO BASE Eq]]+DATOS_[[#This Row],[Tot COMPL.SAL Eq]]</f>
        <v>#DIV/0!</v>
      </c>
      <c r="CA1477" s="138" t="e">
        <f aca="false" t="array" ref="CA1477:CA1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7" s="138" t="e">
        <f aca="false">+DATOS_[[#This Row],[TOTAL SALARIO Eq]]+DATOS_[[#This Row],[Tot Extrasalarial Eq]]</f>
        <v>#DIV/0!</v>
      </c>
      <c r="CC1477" s="139" t="n">
        <f aca="false">DATOS_[[#This Row],[S.BASE]]</f>
        <v>0</v>
      </c>
      <c r="CD1477" s="139" t="n">
        <f aca="false">+SUM(DATOS_[[#This Row],[Conc.Sal.01]:[Conc.Sal.30]])</f>
        <v>0</v>
      </c>
      <c r="CE1477" s="139" t="n">
        <f aca="false">+DATOS_[[#This Row],[SALARIO BASE Ef]]+DATOS_[[#This Row],[Tot COMPL.SAL Ef]]</f>
        <v>0</v>
      </c>
      <c r="CF1477" s="139" t="n">
        <f aca="false">+SUM(DATOS_[[#This Row],[C.Extra.01]:[C.Extra.05]])</f>
        <v>0</v>
      </c>
      <c r="CG1477" s="139" t="n">
        <f aca="false">+DATOS_[[#This Row],[TOTAL SALARIO Ef]]+DATOS_[[#This Row],[Tot Extrasalarial Ef]]</f>
        <v>0</v>
      </c>
      <c r="CH1477" s="140" t="n">
        <f aca="false">MIN(IF(DATOS_[[#This Row],[Fecha Fin Contrato]]="",$D$4,DATOS_[[#This Row],[Fecha Fin Contrato]]),$D$4)-MAX(DATOS_[[#This Row],[Fecha de Contratación]],$D$3)+1</f>
        <v>1</v>
      </c>
      <c r="CI1477" s="141" t="str">
        <f aca="false">IF(COUNTIFS(DATOS_[id],DATOS_[[#This Row],[id]])&gt;1,DATOS_[[#This Row],[id]],"")</f>
        <v/>
      </c>
      <c r="CJ1477" s="141" t="n">
        <f aca="false">(Inicio!$G$10-DATOS_[[#This Row],[Fecha Nacimiento]])/365.25</f>
        <v>0</v>
      </c>
      <c r="CK1477" s="141" t="n">
        <f aca="false">(Inicio!$G$10-DATOS_[[#This Row],[Fecha de Antigüedad]])/365.25</f>
        <v>0</v>
      </c>
      <c r="CL1477" s="141" t="e">
        <f aca="false">+VLOOKUP(DATOS_[[#This Row],[Clave de Contrato]],TblTiposContrato13[],3,0)</f>
        <v>#N/A</v>
      </c>
      <c r="CM1477" s="141" t="e">
        <f aca="false">+VLOOKUP(DATOS_[[#This Row],[Clave de Contrato]],TblTiposContrato13[],4,0)</f>
        <v>#N/A</v>
      </c>
      <c r="CN1477" s="141" t="str">
        <f aca="false">VLOOKUP(DATOS_[[#This Row],[Edad]],CONTRATOS!TblRngEdad,2,1)</f>
        <v>20  o menos</v>
      </c>
      <c r="CO1477" s="141" t="str">
        <f aca="false">VLOOKUP(DATOS_[[#This Row],[Antigüedad]],TblRngAntg14[],2,1)</f>
        <v>0 a 1 años</v>
      </c>
    </row>
    <row r="1478" customFormat="false" ht="13.8" hidden="false" customHeight="false" outlineLevel="0" collapsed="false">
      <c r="D1478" s="128"/>
      <c r="E1478" s="129"/>
      <c r="F1478" s="129"/>
      <c r="G1478" s="129"/>
      <c r="H1478" s="130"/>
      <c r="I1478" s="131"/>
      <c r="J1478" s="128"/>
      <c r="K1478" s="132"/>
      <c r="L1478" s="132"/>
      <c r="M1478" s="133"/>
      <c r="N1478" s="133"/>
      <c r="O1478" s="133"/>
      <c r="P1478" s="129"/>
      <c r="Z1478" s="74"/>
      <c r="AA1478" s="75"/>
      <c r="AB1478" s="75"/>
      <c r="AC1478" s="129"/>
      <c r="AD1478" s="134"/>
      <c r="AE1478" s="134"/>
      <c r="AF1478" s="134"/>
      <c r="AG1478" s="134"/>
      <c r="AH1478" s="134"/>
      <c r="AI1478" s="134"/>
      <c r="AJ1478" s="134"/>
      <c r="AK1478" s="134"/>
      <c r="AL1478" s="134"/>
      <c r="AM1478" s="134"/>
      <c r="AN1478" s="134"/>
      <c r="AO1478" s="134"/>
      <c r="AP1478" s="134"/>
      <c r="AQ1478" s="134"/>
      <c r="AR1478" s="134"/>
      <c r="AS1478" s="134"/>
      <c r="AT1478" s="134"/>
      <c r="AU1478" s="134"/>
      <c r="AV1478" s="134"/>
      <c r="AW1478" s="134"/>
      <c r="AX1478" s="134"/>
      <c r="AY1478" s="134"/>
      <c r="AZ1478" s="134"/>
      <c r="BA1478" s="134"/>
      <c r="BB1478" s="134"/>
      <c r="BC1478" s="134"/>
      <c r="BD1478" s="134"/>
      <c r="BE1478" s="134"/>
      <c r="BF1478" s="134"/>
      <c r="BG1478" s="134"/>
      <c r="BH1478" s="134"/>
      <c r="BI1478" s="134"/>
      <c r="BJ1478" s="134"/>
      <c r="BK1478" s="134"/>
      <c r="BL1478" s="134"/>
      <c r="BM1478" s="135"/>
      <c r="BN1478" s="136" t="n">
        <f aca="false">+MAX($D$3,DATOS_[[#This Row],[Fecha Inicio Sit. Contract.]])</f>
        <v>0</v>
      </c>
      <c r="BO1478" s="136" t="n">
        <f aca="false">+MIN($D$4,DATOS_[[#This Row],[Fecha Fin Sit. Contract.]])</f>
        <v>0</v>
      </c>
      <c r="BP1478" s="137" t="n">
        <f aca="false">+DATOS_[[#This Row],[% de jornada]]*IF(DATOS_[[#This Row],[% jornada reducida]]="",1,DATOS_[[#This Row],[% jornada reducida]])</f>
        <v>0</v>
      </c>
      <c r="BQ1478" s="137" t="n">
        <f aca="false">+(DATOS_[[#This Row],[F.fin.cal]]-DATOS_[[#This Row],[F.ini.cal]]+1)/($D$4-$D$3+1)</f>
        <v>1</v>
      </c>
      <c r="BR1478" s="137" t="str">
        <f aca="false">IF(OR(AND(DATOS_[[#This Row],[Fecha Fin Contrato]]&lt;$D$3,DATOS_[[#This Row],[Fecha Fin Contrato]]&lt;&gt;""),DATOS_[[#This Row],[Fecha de Contratación]]&gt;$D$4),"Fuera","Dentro")</f>
        <v>Dentro</v>
      </c>
      <c r="BS1478" s="137" t="str">
        <f aca="false" t="array" ref="BS1478:BS1478">IF(MAX(IF(DATOS_[id]=DATOS_[[#This Row],[id]],DATOS_[F.fin.cal]))=DATOS_[[#This Row],[F.fin.cal]],"Sí","NO")</f>
        <v>Sí</v>
      </c>
      <c r="BT1478" s="137" t="str">
        <f aca="false">IF(AND(DATOS_[[#This Row],[% normaliz]]&lt;&gt;1,DATOS_[[#This Row],[% anualiz]]=1),"Sí","NO")</f>
        <v>Sí</v>
      </c>
      <c r="BU1478" s="137" t="str">
        <f aca="false">IF(AND(DATOS_[[#This Row],[% normaliz]]=1,DATOS_[[#This Row],[% anualiz]]&lt;&gt;1),"Sí","NO")</f>
        <v>NO</v>
      </c>
      <c r="BV1478" s="137" t="str">
        <f aca="false">IF(AND(DATOS_[[#This Row],[% normaliz]]&lt;&gt;1,DATOS_[[#This Row],[% anualiz]]&lt;&gt;1),"Sí","NO")</f>
        <v>NO</v>
      </c>
      <c r="BW1478" s="137" t="str">
        <f aca="false">+IF(DATOS_[[#This Row],[% normaliz]]*DATOS_[[#This Row],[% anualiz]]=1,"NO","Sí")</f>
        <v>Sí</v>
      </c>
      <c r="BX1478" s="138" t="e">
        <f aca="false">(DATOS_[[#This Row],[S.BASE]]*(1/DATOS_[[#This Row],[% normaliz]])*(1/DATOS_[[#This Row],[% anualiz]]))*IF(DATOS_[[#This Row],[Check Equiparado]]="Sí",1,0)</f>
        <v>#DIV/0!</v>
      </c>
      <c r="BY1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8" s="138" t="e">
        <f aca="false">+DATOS_[[#This Row],[SALARIO BASE Eq]]+DATOS_[[#This Row],[Tot COMPL.SAL Eq]]</f>
        <v>#DIV/0!</v>
      </c>
      <c r="CA1478" s="138" t="e">
        <f aca="false" t="array" ref="CA1478:CA1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8" s="138" t="e">
        <f aca="false">+DATOS_[[#This Row],[TOTAL SALARIO Eq]]+DATOS_[[#This Row],[Tot Extrasalarial Eq]]</f>
        <v>#DIV/0!</v>
      </c>
      <c r="CC1478" s="139" t="n">
        <f aca="false">DATOS_[[#This Row],[S.BASE]]</f>
        <v>0</v>
      </c>
      <c r="CD1478" s="139" t="n">
        <f aca="false">+SUM(DATOS_[[#This Row],[Conc.Sal.01]:[Conc.Sal.30]])</f>
        <v>0</v>
      </c>
      <c r="CE1478" s="139" t="n">
        <f aca="false">+DATOS_[[#This Row],[SALARIO BASE Ef]]+DATOS_[[#This Row],[Tot COMPL.SAL Ef]]</f>
        <v>0</v>
      </c>
      <c r="CF1478" s="139" t="n">
        <f aca="false">+SUM(DATOS_[[#This Row],[C.Extra.01]:[C.Extra.05]])</f>
        <v>0</v>
      </c>
      <c r="CG1478" s="139" t="n">
        <f aca="false">+DATOS_[[#This Row],[TOTAL SALARIO Ef]]+DATOS_[[#This Row],[Tot Extrasalarial Ef]]</f>
        <v>0</v>
      </c>
      <c r="CH1478" s="140" t="n">
        <f aca="false">MIN(IF(DATOS_[[#This Row],[Fecha Fin Contrato]]="",$D$4,DATOS_[[#This Row],[Fecha Fin Contrato]]),$D$4)-MAX(DATOS_[[#This Row],[Fecha de Contratación]],$D$3)+1</f>
        <v>1</v>
      </c>
      <c r="CI1478" s="141" t="str">
        <f aca="false">IF(COUNTIFS(DATOS_[id],DATOS_[[#This Row],[id]])&gt;1,DATOS_[[#This Row],[id]],"")</f>
        <v/>
      </c>
      <c r="CJ1478" s="141" t="n">
        <f aca="false">(Inicio!$G$10-DATOS_[[#This Row],[Fecha Nacimiento]])/365.25</f>
        <v>0</v>
      </c>
      <c r="CK1478" s="141" t="n">
        <f aca="false">(Inicio!$G$10-DATOS_[[#This Row],[Fecha de Antigüedad]])/365.25</f>
        <v>0</v>
      </c>
      <c r="CL1478" s="141" t="e">
        <f aca="false">+VLOOKUP(DATOS_[[#This Row],[Clave de Contrato]],TblTiposContrato13[],3,0)</f>
        <v>#N/A</v>
      </c>
      <c r="CM1478" s="141" t="e">
        <f aca="false">+VLOOKUP(DATOS_[[#This Row],[Clave de Contrato]],TblTiposContrato13[],4,0)</f>
        <v>#N/A</v>
      </c>
      <c r="CN1478" s="141" t="str">
        <f aca="false">VLOOKUP(DATOS_[[#This Row],[Edad]],CONTRATOS!TblRngEdad,2,1)</f>
        <v>20  o menos</v>
      </c>
      <c r="CO1478" s="141" t="str">
        <f aca="false">VLOOKUP(DATOS_[[#This Row],[Antigüedad]],TblRngAntg14[],2,1)</f>
        <v>0 a 1 años</v>
      </c>
    </row>
    <row r="1479" customFormat="false" ht="13.8" hidden="false" customHeight="false" outlineLevel="0" collapsed="false">
      <c r="D1479" s="128"/>
      <c r="E1479" s="129"/>
      <c r="F1479" s="129"/>
      <c r="G1479" s="129"/>
      <c r="H1479" s="130"/>
      <c r="I1479" s="131"/>
      <c r="J1479" s="128"/>
      <c r="K1479" s="132"/>
      <c r="L1479" s="132"/>
      <c r="M1479" s="133"/>
      <c r="N1479" s="133"/>
      <c r="O1479" s="133"/>
      <c r="P1479" s="129"/>
      <c r="Z1479" s="74"/>
      <c r="AA1479" s="75"/>
      <c r="AB1479" s="75"/>
      <c r="AC1479" s="129"/>
      <c r="AD1479" s="134"/>
      <c r="AE1479" s="134"/>
      <c r="AF1479" s="134"/>
      <c r="AG1479" s="134"/>
      <c r="AH1479" s="134"/>
      <c r="AI1479" s="134"/>
      <c r="AJ1479" s="134"/>
      <c r="AK1479" s="134"/>
      <c r="AL1479" s="134"/>
      <c r="AM1479" s="134"/>
      <c r="AN1479" s="134"/>
      <c r="AO1479" s="134"/>
      <c r="AP1479" s="134"/>
      <c r="AQ1479" s="134"/>
      <c r="AR1479" s="134"/>
      <c r="AS1479" s="134"/>
      <c r="AT1479" s="134"/>
      <c r="AU1479" s="134"/>
      <c r="AV1479" s="134"/>
      <c r="AW1479" s="134"/>
      <c r="AX1479" s="134"/>
      <c r="AY1479" s="134"/>
      <c r="AZ1479" s="134"/>
      <c r="BA1479" s="134"/>
      <c r="BB1479" s="134"/>
      <c r="BC1479" s="134"/>
      <c r="BD1479" s="134"/>
      <c r="BE1479" s="134"/>
      <c r="BF1479" s="134"/>
      <c r="BG1479" s="134"/>
      <c r="BH1479" s="134"/>
      <c r="BI1479" s="134"/>
      <c r="BJ1479" s="134"/>
      <c r="BK1479" s="134"/>
      <c r="BL1479" s="134"/>
      <c r="BM1479" s="135"/>
      <c r="BN1479" s="136" t="n">
        <f aca="false">+MAX($D$3,DATOS_[[#This Row],[Fecha Inicio Sit. Contract.]])</f>
        <v>0</v>
      </c>
      <c r="BO1479" s="136" t="n">
        <f aca="false">+MIN($D$4,DATOS_[[#This Row],[Fecha Fin Sit. Contract.]])</f>
        <v>0</v>
      </c>
      <c r="BP1479" s="137" t="n">
        <f aca="false">+DATOS_[[#This Row],[% de jornada]]*IF(DATOS_[[#This Row],[% jornada reducida]]="",1,DATOS_[[#This Row],[% jornada reducida]])</f>
        <v>0</v>
      </c>
      <c r="BQ1479" s="137" t="n">
        <f aca="false">+(DATOS_[[#This Row],[F.fin.cal]]-DATOS_[[#This Row],[F.ini.cal]]+1)/($D$4-$D$3+1)</f>
        <v>1</v>
      </c>
      <c r="BR1479" s="137" t="str">
        <f aca="false">IF(OR(AND(DATOS_[[#This Row],[Fecha Fin Contrato]]&lt;$D$3,DATOS_[[#This Row],[Fecha Fin Contrato]]&lt;&gt;""),DATOS_[[#This Row],[Fecha de Contratación]]&gt;$D$4),"Fuera","Dentro")</f>
        <v>Dentro</v>
      </c>
      <c r="BS1479" s="137" t="str">
        <f aca="false" t="array" ref="BS1479:BS1479">IF(MAX(IF(DATOS_[id]=DATOS_[[#This Row],[id]],DATOS_[F.fin.cal]))=DATOS_[[#This Row],[F.fin.cal]],"Sí","NO")</f>
        <v>Sí</v>
      </c>
      <c r="BT1479" s="137" t="str">
        <f aca="false">IF(AND(DATOS_[[#This Row],[% normaliz]]&lt;&gt;1,DATOS_[[#This Row],[% anualiz]]=1),"Sí","NO")</f>
        <v>Sí</v>
      </c>
      <c r="BU1479" s="137" t="str">
        <f aca="false">IF(AND(DATOS_[[#This Row],[% normaliz]]=1,DATOS_[[#This Row],[% anualiz]]&lt;&gt;1),"Sí","NO")</f>
        <v>NO</v>
      </c>
      <c r="BV1479" s="137" t="str">
        <f aca="false">IF(AND(DATOS_[[#This Row],[% normaliz]]&lt;&gt;1,DATOS_[[#This Row],[% anualiz]]&lt;&gt;1),"Sí","NO")</f>
        <v>NO</v>
      </c>
      <c r="BW1479" s="137" t="str">
        <f aca="false">+IF(DATOS_[[#This Row],[% normaliz]]*DATOS_[[#This Row],[% anualiz]]=1,"NO","Sí")</f>
        <v>Sí</v>
      </c>
      <c r="BX1479" s="138" t="e">
        <f aca="false">(DATOS_[[#This Row],[S.BASE]]*(1/DATOS_[[#This Row],[% normaliz]])*(1/DATOS_[[#This Row],[% anualiz]]))*IF(DATOS_[[#This Row],[Check Equiparado]]="Sí",1,0)</f>
        <v>#DIV/0!</v>
      </c>
      <c r="BY1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9" s="138" t="e">
        <f aca="false">+DATOS_[[#This Row],[SALARIO BASE Eq]]+DATOS_[[#This Row],[Tot COMPL.SAL Eq]]</f>
        <v>#DIV/0!</v>
      </c>
      <c r="CA1479" s="138" t="e">
        <f aca="false" t="array" ref="CA1479:CA1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9" s="138" t="e">
        <f aca="false">+DATOS_[[#This Row],[TOTAL SALARIO Eq]]+DATOS_[[#This Row],[Tot Extrasalarial Eq]]</f>
        <v>#DIV/0!</v>
      </c>
      <c r="CC1479" s="139" t="n">
        <f aca="false">DATOS_[[#This Row],[S.BASE]]</f>
        <v>0</v>
      </c>
      <c r="CD1479" s="139" t="n">
        <f aca="false">+SUM(DATOS_[[#This Row],[Conc.Sal.01]:[Conc.Sal.30]])</f>
        <v>0</v>
      </c>
      <c r="CE1479" s="139" t="n">
        <f aca="false">+DATOS_[[#This Row],[SALARIO BASE Ef]]+DATOS_[[#This Row],[Tot COMPL.SAL Ef]]</f>
        <v>0</v>
      </c>
      <c r="CF1479" s="139" t="n">
        <f aca="false">+SUM(DATOS_[[#This Row],[C.Extra.01]:[C.Extra.05]])</f>
        <v>0</v>
      </c>
      <c r="CG1479" s="139" t="n">
        <f aca="false">+DATOS_[[#This Row],[TOTAL SALARIO Ef]]+DATOS_[[#This Row],[Tot Extrasalarial Ef]]</f>
        <v>0</v>
      </c>
      <c r="CH1479" s="140" t="n">
        <f aca="false">MIN(IF(DATOS_[[#This Row],[Fecha Fin Contrato]]="",$D$4,DATOS_[[#This Row],[Fecha Fin Contrato]]),$D$4)-MAX(DATOS_[[#This Row],[Fecha de Contratación]],$D$3)+1</f>
        <v>1</v>
      </c>
      <c r="CI1479" s="141" t="str">
        <f aca="false">IF(COUNTIFS(DATOS_[id],DATOS_[[#This Row],[id]])&gt;1,DATOS_[[#This Row],[id]],"")</f>
        <v/>
      </c>
      <c r="CJ1479" s="141" t="n">
        <f aca="false">(Inicio!$G$10-DATOS_[[#This Row],[Fecha Nacimiento]])/365.25</f>
        <v>0</v>
      </c>
      <c r="CK1479" s="141" t="n">
        <f aca="false">(Inicio!$G$10-DATOS_[[#This Row],[Fecha de Antigüedad]])/365.25</f>
        <v>0</v>
      </c>
      <c r="CL1479" s="141" t="e">
        <f aca="false">+VLOOKUP(DATOS_[[#This Row],[Clave de Contrato]],TblTiposContrato13[],3,0)</f>
        <v>#N/A</v>
      </c>
      <c r="CM1479" s="141" t="e">
        <f aca="false">+VLOOKUP(DATOS_[[#This Row],[Clave de Contrato]],TblTiposContrato13[],4,0)</f>
        <v>#N/A</v>
      </c>
      <c r="CN1479" s="141" t="str">
        <f aca="false">VLOOKUP(DATOS_[[#This Row],[Edad]],CONTRATOS!TblRngEdad,2,1)</f>
        <v>20  o menos</v>
      </c>
      <c r="CO1479" s="141" t="str">
        <f aca="false">VLOOKUP(DATOS_[[#This Row],[Antigüedad]],TblRngAntg14[],2,1)</f>
        <v>0 a 1 años</v>
      </c>
    </row>
    <row r="1480" customFormat="false" ht="13.8" hidden="false" customHeight="false" outlineLevel="0" collapsed="false">
      <c r="D1480" s="128"/>
      <c r="E1480" s="129"/>
      <c r="F1480" s="129"/>
      <c r="G1480" s="129"/>
      <c r="H1480" s="130"/>
      <c r="I1480" s="131"/>
      <c r="J1480" s="128"/>
      <c r="K1480" s="132"/>
      <c r="L1480" s="132"/>
      <c r="M1480" s="133"/>
      <c r="N1480" s="133"/>
      <c r="O1480" s="133"/>
      <c r="P1480" s="129"/>
      <c r="Z1480" s="74"/>
      <c r="AA1480" s="75"/>
      <c r="AB1480" s="75"/>
      <c r="AC1480" s="129"/>
      <c r="AD1480" s="134"/>
      <c r="AE1480" s="134"/>
      <c r="AF1480" s="134"/>
      <c r="AG1480" s="134"/>
      <c r="AH1480" s="134"/>
      <c r="AI1480" s="134"/>
      <c r="AJ1480" s="134"/>
      <c r="AK1480" s="134"/>
      <c r="AL1480" s="134"/>
      <c r="AM1480" s="134"/>
      <c r="AN1480" s="134"/>
      <c r="AO1480" s="134"/>
      <c r="AP1480" s="134"/>
      <c r="AQ1480" s="134"/>
      <c r="AR1480" s="134"/>
      <c r="AS1480" s="134"/>
      <c r="AT1480" s="134"/>
      <c r="AU1480" s="134"/>
      <c r="AV1480" s="134"/>
      <c r="AW1480" s="134"/>
      <c r="AX1480" s="134"/>
      <c r="AY1480" s="134"/>
      <c r="AZ1480" s="134"/>
      <c r="BA1480" s="134"/>
      <c r="BB1480" s="134"/>
      <c r="BC1480" s="134"/>
      <c r="BD1480" s="134"/>
      <c r="BE1480" s="134"/>
      <c r="BF1480" s="134"/>
      <c r="BG1480" s="134"/>
      <c r="BH1480" s="134"/>
      <c r="BI1480" s="134"/>
      <c r="BJ1480" s="134"/>
      <c r="BK1480" s="134"/>
      <c r="BL1480" s="134"/>
      <c r="BM1480" s="135"/>
      <c r="BN1480" s="136" t="n">
        <f aca="false">+MAX($D$3,DATOS_[[#This Row],[Fecha Inicio Sit. Contract.]])</f>
        <v>0</v>
      </c>
      <c r="BO1480" s="136" t="n">
        <f aca="false">+MIN($D$4,DATOS_[[#This Row],[Fecha Fin Sit. Contract.]])</f>
        <v>0</v>
      </c>
      <c r="BP1480" s="137" t="n">
        <f aca="false">+DATOS_[[#This Row],[% de jornada]]*IF(DATOS_[[#This Row],[% jornada reducida]]="",1,DATOS_[[#This Row],[% jornada reducida]])</f>
        <v>0</v>
      </c>
      <c r="BQ1480" s="137" t="n">
        <f aca="false">+(DATOS_[[#This Row],[F.fin.cal]]-DATOS_[[#This Row],[F.ini.cal]]+1)/($D$4-$D$3+1)</f>
        <v>1</v>
      </c>
      <c r="BR1480" s="137" t="str">
        <f aca="false">IF(OR(AND(DATOS_[[#This Row],[Fecha Fin Contrato]]&lt;$D$3,DATOS_[[#This Row],[Fecha Fin Contrato]]&lt;&gt;""),DATOS_[[#This Row],[Fecha de Contratación]]&gt;$D$4),"Fuera","Dentro")</f>
        <v>Dentro</v>
      </c>
      <c r="BS1480" s="137" t="str">
        <f aca="false" t="array" ref="BS1480:BS1480">IF(MAX(IF(DATOS_[id]=DATOS_[[#This Row],[id]],DATOS_[F.fin.cal]))=DATOS_[[#This Row],[F.fin.cal]],"Sí","NO")</f>
        <v>Sí</v>
      </c>
      <c r="BT1480" s="137" t="str">
        <f aca="false">IF(AND(DATOS_[[#This Row],[% normaliz]]&lt;&gt;1,DATOS_[[#This Row],[% anualiz]]=1),"Sí","NO")</f>
        <v>Sí</v>
      </c>
      <c r="BU1480" s="137" t="str">
        <f aca="false">IF(AND(DATOS_[[#This Row],[% normaliz]]=1,DATOS_[[#This Row],[% anualiz]]&lt;&gt;1),"Sí","NO")</f>
        <v>NO</v>
      </c>
      <c r="BV1480" s="137" t="str">
        <f aca="false">IF(AND(DATOS_[[#This Row],[% normaliz]]&lt;&gt;1,DATOS_[[#This Row],[% anualiz]]&lt;&gt;1),"Sí","NO")</f>
        <v>NO</v>
      </c>
      <c r="BW1480" s="137" t="str">
        <f aca="false">+IF(DATOS_[[#This Row],[% normaliz]]*DATOS_[[#This Row],[% anualiz]]=1,"NO","Sí")</f>
        <v>Sí</v>
      </c>
      <c r="BX1480" s="138" t="e">
        <f aca="false">(DATOS_[[#This Row],[S.BASE]]*(1/DATOS_[[#This Row],[% normaliz]])*(1/DATOS_[[#This Row],[% anualiz]]))*IF(DATOS_[[#This Row],[Check Equiparado]]="Sí",1,0)</f>
        <v>#DIV/0!</v>
      </c>
      <c r="BY1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0" s="138" t="e">
        <f aca="false">+DATOS_[[#This Row],[SALARIO BASE Eq]]+DATOS_[[#This Row],[Tot COMPL.SAL Eq]]</f>
        <v>#DIV/0!</v>
      </c>
      <c r="CA1480" s="138" t="e">
        <f aca="false" t="array" ref="CA1480:CA1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0" s="138" t="e">
        <f aca="false">+DATOS_[[#This Row],[TOTAL SALARIO Eq]]+DATOS_[[#This Row],[Tot Extrasalarial Eq]]</f>
        <v>#DIV/0!</v>
      </c>
      <c r="CC1480" s="139" t="n">
        <f aca="false">DATOS_[[#This Row],[S.BASE]]</f>
        <v>0</v>
      </c>
      <c r="CD1480" s="139" t="n">
        <f aca="false">+SUM(DATOS_[[#This Row],[Conc.Sal.01]:[Conc.Sal.30]])</f>
        <v>0</v>
      </c>
      <c r="CE1480" s="139" t="n">
        <f aca="false">+DATOS_[[#This Row],[SALARIO BASE Ef]]+DATOS_[[#This Row],[Tot COMPL.SAL Ef]]</f>
        <v>0</v>
      </c>
      <c r="CF1480" s="139" t="n">
        <f aca="false">+SUM(DATOS_[[#This Row],[C.Extra.01]:[C.Extra.05]])</f>
        <v>0</v>
      </c>
      <c r="CG1480" s="139" t="n">
        <f aca="false">+DATOS_[[#This Row],[TOTAL SALARIO Ef]]+DATOS_[[#This Row],[Tot Extrasalarial Ef]]</f>
        <v>0</v>
      </c>
      <c r="CH1480" s="140" t="n">
        <f aca="false">MIN(IF(DATOS_[[#This Row],[Fecha Fin Contrato]]="",$D$4,DATOS_[[#This Row],[Fecha Fin Contrato]]),$D$4)-MAX(DATOS_[[#This Row],[Fecha de Contratación]],$D$3)+1</f>
        <v>1</v>
      </c>
      <c r="CI1480" s="141" t="str">
        <f aca="false">IF(COUNTIFS(DATOS_[id],DATOS_[[#This Row],[id]])&gt;1,DATOS_[[#This Row],[id]],"")</f>
        <v/>
      </c>
      <c r="CJ1480" s="141" t="n">
        <f aca="false">(Inicio!$G$10-DATOS_[[#This Row],[Fecha Nacimiento]])/365.25</f>
        <v>0</v>
      </c>
      <c r="CK1480" s="141" t="n">
        <f aca="false">(Inicio!$G$10-DATOS_[[#This Row],[Fecha de Antigüedad]])/365.25</f>
        <v>0</v>
      </c>
      <c r="CL1480" s="141" t="e">
        <f aca="false">+VLOOKUP(DATOS_[[#This Row],[Clave de Contrato]],TblTiposContrato13[],3,0)</f>
        <v>#N/A</v>
      </c>
      <c r="CM1480" s="141" t="e">
        <f aca="false">+VLOOKUP(DATOS_[[#This Row],[Clave de Contrato]],TblTiposContrato13[],4,0)</f>
        <v>#N/A</v>
      </c>
      <c r="CN1480" s="141" t="str">
        <f aca="false">VLOOKUP(DATOS_[[#This Row],[Edad]],CONTRATOS!TblRngEdad,2,1)</f>
        <v>20  o menos</v>
      </c>
      <c r="CO1480" s="141" t="str">
        <f aca="false">VLOOKUP(DATOS_[[#This Row],[Antigüedad]],TblRngAntg14[],2,1)</f>
        <v>0 a 1 años</v>
      </c>
    </row>
    <row r="1481" customFormat="false" ht="13.8" hidden="false" customHeight="false" outlineLevel="0" collapsed="false">
      <c r="D1481" s="128"/>
      <c r="E1481" s="129"/>
      <c r="F1481" s="129"/>
      <c r="G1481" s="129"/>
      <c r="H1481" s="130"/>
      <c r="I1481" s="131"/>
      <c r="J1481" s="128"/>
      <c r="K1481" s="132"/>
      <c r="L1481" s="132"/>
      <c r="M1481" s="133"/>
      <c r="N1481" s="133"/>
      <c r="O1481" s="133"/>
      <c r="P1481" s="129"/>
      <c r="Z1481" s="74"/>
      <c r="AA1481" s="75"/>
      <c r="AB1481" s="75"/>
      <c r="AC1481" s="129"/>
      <c r="AD1481" s="134"/>
      <c r="AE1481" s="134"/>
      <c r="AF1481" s="134"/>
      <c r="AG1481" s="134"/>
      <c r="AH1481" s="134"/>
      <c r="AI1481" s="134"/>
      <c r="AJ1481" s="134"/>
      <c r="AK1481" s="134"/>
      <c r="AL1481" s="134"/>
      <c r="AM1481" s="134"/>
      <c r="AN1481" s="134"/>
      <c r="AO1481" s="134"/>
      <c r="AP1481" s="134"/>
      <c r="AQ1481" s="134"/>
      <c r="AR1481" s="134"/>
      <c r="AS1481" s="134"/>
      <c r="AT1481" s="134"/>
      <c r="AU1481" s="134"/>
      <c r="AV1481" s="134"/>
      <c r="AW1481" s="134"/>
      <c r="AX1481" s="134"/>
      <c r="AY1481" s="134"/>
      <c r="AZ1481" s="134"/>
      <c r="BA1481" s="134"/>
      <c r="BB1481" s="134"/>
      <c r="BC1481" s="134"/>
      <c r="BD1481" s="134"/>
      <c r="BE1481" s="134"/>
      <c r="BF1481" s="134"/>
      <c r="BG1481" s="134"/>
      <c r="BH1481" s="134"/>
      <c r="BI1481" s="134"/>
      <c r="BJ1481" s="134"/>
      <c r="BK1481" s="134"/>
      <c r="BL1481" s="134"/>
      <c r="BM1481" s="135"/>
      <c r="BN1481" s="136" t="n">
        <f aca="false">+MAX($D$3,DATOS_[[#This Row],[Fecha Inicio Sit. Contract.]])</f>
        <v>0</v>
      </c>
      <c r="BO1481" s="136" t="n">
        <f aca="false">+MIN($D$4,DATOS_[[#This Row],[Fecha Fin Sit. Contract.]])</f>
        <v>0</v>
      </c>
      <c r="BP1481" s="137" t="n">
        <f aca="false">+DATOS_[[#This Row],[% de jornada]]*IF(DATOS_[[#This Row],[% jornada reducida]]="",1,DATOS_[[#This Row],[% jornada reducida]])</f>
        <v>0</v>
      </c>
      <c r="BQ1481" s="137" t="n">
        <f aca="false">+(DATOS_[[#This Row],[F.fin.cal]]-DATOS_[[#This Row],[F.ini.cal]]+1)/($D$4-$D$3+1)</f>
        <v>1</v>
      </c>
      <c r="BR1481" s="137" t="str">
        <f aca="false">IF(OR(AND(DATOS_[[#This Row],[Fecha Fin Contrato]]&lt;$D$3,DATOS_[[#This Row],[Fecha Fin Contrato]]&lt;&gt;""),DATOS_[[#This Row],[Fecha de Contratación]]&gt;$D$4),"Fuera","Dentro")</f>
        <v>Dentro</v>
      </c>
      <c r="BS1481" s="137" t="str">
        <f aca="false" t="array" ref="BS1481:BS1481">IF(MAX(IF(DATOS_[id]=DATOS_[[#This Row],[id]],DATOS_[F.fin.cal]))=DATOS_[[#This Row],[F.fin.cal]],"Sí","NO")</f>
        <v>Sí</v>
      </c>
      <c r="BT1481" s="137" t="str">
        <f aca="false">IF(AND(DATOS_[[#This Row],[% normaliz]]&lt;&gt;1,DATOS_[[#This Row],[% anualiz]]=1),"Sí","NO")</f>
        <v>Sí</v>
      </c>
      <c r="BU1481" s="137" t="str">
        <f aca="false">IF(AND(DATOS_[[#This Row],[% normaliz]]=1,DATOS_[[#This Row],[% anualiz]]&lt;&gt;1),"Sí","NO")</f>
        <v>NO</v>
      </c>
      <c r="BV1481" s="137" t="str">
        <f aca="false">IF(AND(DATOS_[[#This Row],[% normaliz]]&lt;&gt;1,DATOS_[[#This Row],[% anualiz]]&lt;&gt;1),"Sí","NO")</f>
        <v>NO</v>
      </c>
      <c r="BW1481" s="137" t="str">
        <f aca="false">+IF(DATOS_[[#This Row],[% normaliz]]*DATOS_[[#This Row],[% anualiz]]=1,"NO","Sí")</f>
        <v>Sí</v>
      </c>
      <c r="BX1481" s="138" t="e">
        <f aca="false">(DATOS_[[#This Row],[S.BASE]]*(1/DATOS_[[#This Row],[% normaliz]])*(1/DATOS_[[#This Row],[% anualiz]]))*IF(DATOS_[[#This Row],[Check Equiparado]]="Sí",1,0)</f>
        <v>#DIV/0!</v>
      </c>
      <c r="BY1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1" s="138" t="e">
        <f aca="false">+DATOS_[[#This Row],[SALARIO BASE Eq]]+DATOS_[[#This Row],[Tot COMPL.SAL Eq]]</f>
        <v>#DIV/0!</v>
      </c>
      <c r="CA1481" s="138" t="e">
        <f aca="false" t="array" ref="CA1481:CA1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1" s="138" t="e">
        <f aca="false">+DATOS_[[#This Row],[TOTAL SALARIO Eq]]+DATOS_[[#This Row],[Tot Extrasalarial Eq]]</f>
        <v>#DIV/0!</v>
      </c>
      <c r="CC1481" s="139" t="n">
        <f aca="false">DATOS_[[#This Row],[S.BASE]]</f>
        <v>0</v>
      </c>
      <c r="CD1481" s="139" t="n">
        <f aca="false">+SUM(DATOS_[[#This Row],[Conc.Sal.01]:[Conc.Sal.30]])</f>
        <v>0</v>
      </c>
      <c r="CE1481" s="139" t="n">
        <f aca="false">+DATOS_[[#This Row],[SALARIO BASE Ef]]+DATOS_[[#This Row],[Tot COMPL.SAL Ef]]</f>
        <v>0</v>
      </c>
      <c r="CF1481" s="139" t="n">
        <f aca="false">+SUM(DATOS_[[#This Row],[C.Extra.01]:[C.Extra.05]])</f>
        <v>0</v>
      </c>
      <c r="CG1481" s="139" t="n">
        <f aca="false">+DATOS_[[#This Row],[TOTAL SALARIO Ef]]+DATOS_[[#This Row],[Tot Extrasalarial Ef]]</f>
        <v>0</v>
      </c>
      <c r="CH1481" s="140" t="n">
        <f aca="false">MIN(IF(DATOS_[[#This Row],[Fecha Fin Contrato]]="",$D$4,DATOS_[[#This Row],[Fecha Fin Contrato]]),$D$4)-MAX(DATOS_[[#This Row],[Fecha de Contratación]],$D$3)+1</f>
        <v>1</v>
      </c>
      <c r="CI1481" s="141" t="str">
        <f aca="false">IF(COUNTIFS(DATOS_[id],DATOS_[[#This Row],[id]])&gt;1,DATOS_[[#This Row],[id]],"")</f>
        <v/>
      </c>
      <c r="CJ1481" s="141" t="n">
        <f aca="false">(Inicio!$G$10-DATOS_[[#This Row],[Fecha Nacimiento]])/365.25</f>
        <v>0</v>
      </c>
      <c r="CK1481" s="141" t="n">
        <f aca="false">(Inicio!$G$10-DATOS_[[#This Row],[Fecha de Antigüedad]])/365.25</f>
        <v>0</v>
      </c>
      <c r="CL1481" s="141" t="e">
        <f aca="false">+VLOOKUP(DATOS_[[#This Row],[Clave de Contrato]],TblTiposContrato13[],3,0)</f>
        <v>#N/A</v>
      </c>
      <c r="CM1481" s="141" t="e">
        <f aca="false">+VLOOKUP(DATOS_[[#This Row],[Clave de Contrato]],TblTiposContrato13[],4,0)</f>
        <v>#N/A</v>
      </c>
      <c r="CN1481" s="141" t="str">
        <f aca="false">VLOOKUP(DATOS_[[#This Row],[Edad]],CONTRATOS!TblRngEdad,2,1)</f>
        <v>20  o menos</v>
      </c>
      <c r="CO1481" s="141" t="str">
        <f aca="false">VLOOKUP(DATOS_[[#This Row],[Antigüedad]],TblRngAntg14[],2,1)</f>
        <v>0 a 1 años</v>
      </c>
    </row>
    <row r="1482" customFormat="false" ht="13.8" hidden="false" customHeight="false" outlineLevel="0" collapsed="false">
      <c r="D1482" s="128"/>
      <c r="E1482" s="129"/>
      <c r="F1482" s="129"/>
      <c r="G1482" s="129"/>
      <c r="H1482" s="130"/>
      <c r="I1482" s="131"/>
      <c r="J1482" s="128"/>
      <c r="K1482" s="132"/>
      <c r="L1482" s="132"/>
      <c r="M1482" s="133"/>
      <c r="N1482" s="133"/>
      <c r="O1482" s="133"/>
      <c r="P1482" s="129"/>
      <c r="Z1482" s="74"/>
      <c r="AA1482" s="75"/>
      <c r="AB1482" s="75"/>
      <c r="AC1482" s="129"/>
      <c r="AD1482" s="134"/>
      <c r="AE1482" s="134"/>
      <c r="AF1482" s="134"/>
      <c r="AG1482" s="134"/>
      <c r="AH1482" s="134"/>
      <c r="AI1482" s="134"/>
      <c r="AJ1482" s="134"/>
      <c r="AK1482" s="134"/>
      <c r="AL1482" s="134"/>
      <c r="AM1482" s="134"/>
      <c r="AN1482" s="134"/>
      <c r="AO1482" s="134"/>
      <c r="AP1482" s="134"/>
      <c r="AQ1482" s="134"/>
      <c r="AR1482" s="134"/>
      <c r="AS1482" s="134"/>
      <c r="AT1482" s="134"/>
      <c r="AU1482" s="134"/>
      <c r="AV1482" s="134"/>
      <c r="AW1482" s="134"/>
      <c r="AX1482" s="134"/>
      <c r="AY1482" s="134"/>
      <c r="AZ1482" s="134"/>
      <c r="BA1482" s="134"/>
      <c r="BB1482" s="134"/>
      <c r="BC1482" s="134"/>
      <c r="BD1482" s="134"/>
      <c r="BE1482" s="134"/>
      <c r="BF1482" s="134"/>
      <c r="BG1482" s="134"/>
      <c r="BH1482" s="134"/>
      <c r="BI1482" s="134"/>
      <c r="BJ1482" s="134"/>
      <c r="BK1482" s="134"/>
      <c r="BL1482" s="134"/>
      <c r="BM1482" s="135"/>
      <c r="BN1482" s="136" t="n">
        <f aca="false">+MAX($D$3,DATOS_[[#This Row],[Fecha Inicio Sit. Contract.]])</f>
        <v>0</v>
      </c>
      <c r="BO1482" s="136" t="n">
        <f aca="false">+MIN($D$4,DATOS_[[#This Row],[Fecha Fin Sit. Contract.]])</f>
        <v>0</v>
      </c>
      <c r="BP1482" s="137" t="n">
        <f aca="false">+DATOS_[[#This Row],[% de jornada]]*IF(DATOS_[[#This Row],[% jornada reducida]]="",1,DATOS_[[#This Row],[% jornada reducida]])</f>
        <v>0</v>
      </c>
      <c r="BQ1482" s="137" t="n">
        <f aca="false">+(DATOS_[[#This Row],[F.fin.cal]]-DATOS_[[#This Row],[F.ini.cal]]+1)/($D$4-$D$3+1)</f>
        <v>1</v>
      </c>
      <c r="BR1482" s="137" t="str">
        <f aca="false">IF(OR(AND(DATOS_[[#This Row],[Fecha Fin Contrato]]&lt;$D$3,DATOS_[[#This Row],[Fecha Fin Contrato]]&lt;&gt;""),DATOS_[[#This Row],[Fecha de Contratación]]&gt;$D$4),"Fuera","Dentro")</f>
        <v>Dentro</v>
      </c>
      <c r="BS1482" s="137" t="str">
        <f aca="false" t="array" ref="BS1482:BS1482">IF(MAX(IF(DATOS_[id]=DATOS_[[#This Row],[id]],DATOS_[F.fin.cal]))=DATOS_[[#This Row],[F.fin.cal]],"Sí","NO")</f>
        <v>Sí</v>
      </c>
      <c r="BT1482" s="137" t="str">
        <f aca="false">IF(AND(DATOS_[[#This Row],[% normaliz]]&lt;&gt;1,DATOS_[[#This Row],[% anualiz]]=1),"Sí","NO")</f>
        <v>Sí</v>
      </c>
      <c r="BU1482" s="137" t="str">
        <f aca="false">IF(AND(DATOS_[[#This Row],[% normaliz]]=1,DATOS_[[#This Row],[% anualiz]]&lt;&gt;1),"Sí","NO")</f>
        <v>NO</v>
      </c>
      <c r="BV1482" s="137" t="str">
        <f aca="false">IF(AND(DATOS_[[#This Row],[% normaliz]]&lt;&gt;1,DATOS_[[#This Row],[% anualiz]]&lt;&gt;1),"Sí","NO")</f>
        <v>NO</v>
      </c>
      <c r="BW1482" s="137" t="str">
        <f aca="false">+IF(DATOS_[[#This Row],[% normaliz]]*DATOS_[[#This Row],[% anualiz]]=1,"NO","Sí")</f>
        <v>Sí</v>
      </c>
      <c r="BX1482" s="138" t="e">
        <f aca="false">(DATOS_[[#This Row],[S.BASE]]*(1/DATOS_[[#This Row],[% normaliz]])*(1/DATOS_[[#This Row],[% anualiz]]))*IF(DATOS_[[#This Row],[Check Equiparado]]="Sí",1,0)</f>
        <v>#DIV/0!</v>
      </c>
      <c r="BY1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2" s="138" t="e">
        <f aca="false">+DATOS_[[#This Row],[SALARIO BASE Eq]]+DATOS_[[#This Row],[Tot COMPL.SAL Eq]]</f>
        <v>#DIV/0!</v>
      </c>
      <c r="CA1482" s="138" t="e">
        <f aca="false" t="array" ref="CA1482:CA1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2" s="138" t="e">
        <f aca="false">+DATOS_[[#This Row],[TOTAL SALARIO Eq]]+DATOS_[[#This Row],[Tot Extrasalarial Eq]]</f>
        <v>#DIV/0!</v>
      </c>
      <c r="CC1482" s="139" t="n">
        <f aca="false">DATOS_[[#This Row],[S.BASE]]</f>
        <v>0</v>
      </c>
      <c r="CD1482" s="139" t="n">
        <f aca="false">+SUM(DATOS_[[#This Row],[Conc.Sal.01]:[Conc.Sal.30]])</f>
        <v>0</v>
      </c>
      <c r="CE1482" s="139" t="n">
        <f aca="false">+DATOS_[[#This Row],[SALARIO BASE Ef]]+DATOS_[[#This Row],[Tot COMPL.SAL Ef]]</f>
        <v>0</v>
      </c>
      <c r="CF1482" s="139" t="n">
        <f aca="false">+SUM(DATOS_[[#This Row],[C.Extra.01]:[C.Extra.05]])</f>
        <v>0</v>
      </c>
      <c r="CG1482" s="139" t="n">
        <f aca="false">+DATOS_[[#This Row],[TOTAL SALARIO Ef]]+DATOS_[[#This Row],[Tot Extrasalarial Ef]]</f>
        <v>0</v>
      </c>
      <c r="CH1482" s="140" t="n">
        <f aca="false">MIN(IF(DATOS_[[#This Row],[Fecha Fin Contrato]]="",$D$4,DATOS_[[#This Row],[Fecha Fin Contrato]]),$D$4)-MAX(DATOS_[[#This Row],[Fecha de Contratación]],$D$3)+1</f>
        <v>1</v>
      </c>
      <c r="CI1482" s="141" t="str">
        <f aca="false">IF(COUNTIFS(DATOS_[id],DATOS_[[#This Row],[id]])&gt;1,DATOS_[[#This Row],[id]],"")</f>
        <v/>
      </c>
      <c r="CJ1482" s="141" t="n">
        <f aca="false">(Inicio!$G$10-DATOS_[[#This Row],[Fecha Nacimiento]])/365.25</f>
        <v>0</v>
      </c>
      <c r="CK1482" s="141" t="n">
        <f aca="false">(Inicio!$G$10-DATOS_[[#This Row],[Fecha de Antigüedad]])/365.25</f>
        <v>0</v>
      </c>
      <c r="CL1482" s="141" t="e">
        <f aca="false">+VLOOKUP(DATOS_[[#This Row],[Clave de Contrato]],TblTiposContrato13[],3,0)</f>
        <v>#N/A</v>
      </c>
      <c r="CM1482" s="141" t="e">
        <f aca="false">+VLOOKUP(DATOS_[[#This Row],[Clave de Contrato]],TblTiposContrato13[],4,0)</f>
        <v>#N/A</v>
      </c>
      <c r="CN1482" s="141" t="str">
        <f aca="false">VLOOKUP(DATOS_[[#This Row],[Edad]],CONTRATOS!TblRngEdad,2,1)</f>
        <v>20  o menos</v>
      </c>
      <c r="CO1482" s="141" t="str">
        <f aca="false">VLOOKUP(DATOS_[[#This Row],[Antigüedad]],TblRngAntg14[],2,1)</f>
        <v>0 a 1 años</v>
      </c>
    </row>
    <row r="1483" customFormat="false" ht="13.8" hidden="false" customHeight="false" outlineLevel="0" collapsed="false">
      <c r="D1483" s="128"/>
      <c r="E1483" s="129"/>
      <c r="F1483" s="129"/>
      <c r="G1483" s="129"/>
      <c r="H1483" s="130"/>
      <c r="I1483" s="131"/>
      <c r="J1483" s="128"/>
      <c r="K1483" s="132"/>
      <c r="L1483" s="132"/>
      <c r="M1483" s="133"/>
      <c r="N1483" s="133"/>
      <c r="O1483" s="133"/>
      <c r="P1483" s="129"/>
      <c r="Z1483" s="74"/>
      <c r="AA1483" s="75"/>
      <c r="AB1483" s="75"/>
      <c r="AC1483" s="129"/>
      <c r="AD1483" s="134"/>
      <c r="AE1483" s="134"/>
      <c r="AF1483" s="134"/>
      <c r="AG1483" s="134"/>
      <c r="AH1483" s="134"/>
      <c r="AI1483" s="134"/>
      <c r="AJ1483" s="134"/>
      <c r="AK1483" s="134"/>
      <c r="AL1483" s="134"/>
      <c r="AM1483" s="134"/>
      <c r="AN1483" s="134"/>
      <c r="AO1483" s="134"/>
      <c r="AP1483" s="134"/>
      <c r="AQ1483" s="134"/>
      <c r="AR1483" s="134"/>
      <c r="AS1483" s="134"/>
      <c r="AT1483" s="134"/>
      <c r="AU1483" s="134"/>
      <c r="AV1483" s="134"/>
      <c r="AW1483" s="134"/>
      <c r="AX1483" s="134"/>
      <c r="AY1483" s="134"/>
      <c r="AZ1483" s="134"/>
      <c r="BA1483" s="134"/>
      <c r="BB1483" s="134"/>
      <c r="BC1483" s="134"/>
      <c r="BD1483" s="134"/>
      <c r="BE1483" s="134"/>
      <c r="BF1483" s="134"/>
      <c r="BG1483" s="134"/>
      <c r="BH1483" s="134"/>
      <c r="BI1483" s="134"/>
      <c r="BJ1483" s="134"/>
      <c r="BK1483" s="134"/>
      <c r="BL1483" s="134"/>
      <c r="BM1483" s="135"/>
      <c r="BN1483" s="136" t="n">
        <f aca="false">+MAX($D$3,DATOS_[[#This Row],[Fecha Inicio Sit. Contract.]])</f>
        <v>0</v>
      </c>
      <c r="BO1483" s="136" t="n">
        <f aca="false">+MIN($D$4,DATOS_[[#This Row],[Fecha Fin Sit. Contract.]])</f>
        <v>0</v>
      </c>
      <c r="BP1483" s="137" t="n">
        <f aca="false">+DATOS_[[#This Row],[% de jornada]]*IF(DATOS_[[#This Row],[% jornada reducida]]="",1,DATOS_[[#This Row],[% jornada reducida]])</f>
        <v>0</v>
      </c>
      <c r="BQ1483" s="137" t="n">
        <f aca="false">+(DATOS_[[#This Row],[F.fin.cal]]-DATOS_[[#This Row],[F.ini.cal]]+1)/($D$4-$D$3+1)</f>
        <v>1</v>
      </c>
      <c r="BR1483" s="137" t="str">
        <f aca="false">IF(OR(AND(DATOS_[[#This Row],[Fecha Fin Contrato]]&lt;$D$3,DATOS_[[#This Row],[Fecha Fin Contrato]]&lt;&gt;""),DATOS_[[#This Row],[Fecha de Contratación]]&gt;$D$4),"Fuera","Dentro")</f>
        <v>Dentro</v>
      </c>
      <c r="BS1483" s="137" t="str">
        <f aca="false" t="array" ref="BS1483:BS1483">IF(MAX(IF(DATOS_[id]=DATOS_[[#This Row],[id]],DATOS_[F.fin.cal]))=DATOS_[[#This Row],[F.fin.cal]],"Sí","NO")</f>
        <v>Sí</v>
      </c>
      <c r="BT1483" s="137" t="str">
        <f aca="false">IF(AND(DATOS_[[#This Row],[% normaliz]]&lt;&gt;1,DATOS_[[#This Row],[% anualiz]]=1),"Sí","NO")</f>
        <v>Sí</v>
      </c>
      <c r="BU1483" s="137" t="str">
        <f aca="false">IF(AND(DATOS_[[#This Row],[% normaliz]]=1,DATOS_[[#This Row],[% anualiz]]&lt;&gt;1),"Sí","NO")</f>
        <v>NO</v>
      </c>
      <c r="BV1483" s="137" t="str">
        <f aca="false">IF(AND(DATOS_[[#This Row],[% normaliz]]&lt;&gt;1,DATOS_[[#This Row],[% anualiz]]&lt;&gt;1),"Sí","NO")</f>
        <v>NO</v>
      </c>
      <c r="BW1483" s="137" t="str">
        <f aca="false">+IF(DATOS_[[#This Row],[% normaliz]]*DATOS_[[#This Row],[% anualiz]]=1,"NO","Sí")</f>
        <v>Sí</v>
      </c>
      <c r="BX1483" s="138" t="e">
        <f aca="false">(DATOS_[[#This Row],[S.BASE]]*(1/DATOS_[[#This Row],[% normaliz]])*(1/DATOS_[[#This Row],[% anualiz]]))*IF(DATOS_[[#This Row],[Check Equiparado]]="Sí",1,0)</f>
        <v>#DIV/0!</v>
      </c>
      <c r="BY1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3" s="138" t="e">
        <f aca="false">+DATOS_[[#This Row],[SALARIO BASE Eq]]+DATOS_[[#This Row],[Tot COMPL.SAL Eq]]</f>
        <v>#DIV/0!</v>
      </c>
      <c r="CA1483" s="138" t="e">
        <f aca="false" t="array" ref="CA1483:CA1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3" s="138" t="e">
        <f aca="false">+DATOS_[[#This Row],[TOTAL SALARIO Eq]]+DATOS_[[#This Row],[Tot Extrasalarial Eq]]</f>
        <v>#DIV/0!</v>
      </c>
      <c r="CC1483" s="139" t="n">
        <f aca="false">DATOS_[[#This Row],[S.BASE]]</f>
        <v>0</v>
      </c>
      <c r="CD1483" s="139" t="n">
        <f aca="false">+SUM(DATOS_[[#This Row],[Conc.Sal.01]:[Conc.Sal.30]])</f>
        <v>0</v>
      </c>
      <c r="CE1483" s="139" t="n">
        <f aca="false">+DATOS_[[#This Row],[SALARIO BASE Ef]]+DATOS_[[#This Row],[Tot COMPL.SAL Ef]]</f>
        <v>0</v>
      </c>
      <c r="CF1483" s="139" t="n">
        <f aca="false">+SUM(DATOS_[[#This Row],[C.Extra.01]:[C.Extra.05]])</f>
        <v>0</v>
      </c>
      <c r="CG1483" s="139" t="n">
        <f aca="false">+DATOS_[[#This Row],[TOTAL SALARIO Ef]]+DATOS_[[#This Row],[Tot Extrasalarial Ef]]</f>
        <v>0</v>
      </c>
      <c r="CH1483" s="140" t="n">
        <f aca="false">MIN(IF(DATOS_[[#This Row],[Fecha Fin Contrato]]="",$D$4,DATOS_[[#This Row],[Fecha Fin Contrato]]),$D$4)-MAX(DATOS_[[#This Row],[Fecha de Contratación]],$D$3)+1</f>
        <v>1</v>
      </c>
      <c r="CI1483" s="141" t="str">
        <f aca="false">IF(COUNTIFS(DATOS_[id],DATOS_[[#This Row],[id]])&gt;1,DATOS_[[#This Row],[id]],"")</f>
        <v/>
      </c>
      <c r="CJ1483" s="141" t="n">
        <f aca="false">(Inicio!$G$10-DATOS_[[#This Row],[Fecha Nacimiento]])/365.25</f>
        <v>0</v>
      </c>
      <c r="CK1483" s="141" t="n">
        <f aca="false">(Inicio!$G$10-DATOS_[[#This Row],[Fecha de Antigüedad]])/365.25</f>
        <v>0</v>
      </c>
      <c r="CL1483" s="141" t="e">
        <f aca="false">+VLOOKUP(DATOS_[[#This Row],[Clave de Contrato]],TblTiposContrato13[],3,0)</f>
        <v>#N/A</v>
      </c>
      <c r="CM1483" s="141" t="e">
        <f aca="false">+VLOOKUP(DATOS_[[#This Row],[Clave de Contrato]],TblTiposContrato13[],4,0)</f>
        <v>#N/A</v>
      </c>
      <c r="CN1483" s="141" t="str">
        <f aca="false">VLOOKUP(DATOS_[[#This Row],[Edad]],CONTRATOS!TblRngEdad,2,1)</f>
        <v>20  o menos</v>
      </c>
      <c r="CO1483" s="141" t="str">
        <f aca="false">VLOOKUP(DATOS_[[#This Row],[Antigüedad]],TblRngAntg14[],2,1)</f>
        <v>0 a 1 años</v>
      </c>
    </row>
    <row r="1484" customFormat="false" ht="13.8" hidden="false" customHeight="false" outlineLevel="0" collapsed="false">
      <c r="D1484" s="128"/>
      <c r="E1484" s="129"/>
      <c r="F1484" s="129"/>
      <c r="G1484" s="129"/>
      <c r="H1484" s="130"/>
      <c r="I1484" s="131"/>
      <c r="J1484" s="128"/>
      <c r="K1484" s="132"/>
      <c r="L1484" s="132"/>
      <c r="M1484" s="133"/>
      <c r="N1484" s="133"/>
      <c r="O1484" s="133"/>
      <c r="P1484" s="129"/>
      <c r="Z1484" s="74"/>
      <c r="AA1484" s="75"/>
      <c r="AB1484" s="75"/>
      <c r="AC1484" s="129"/>
      <c r="AD1484" s="134"/>
      <c r="AE1484" s="134"/>
      <c r="AF1484" s="134"/>
      <c r="AG1484" s="134"/>
      <c r="AH1484" s="134"/>
      <c r="AI1484" s="134"/>
      <c r="AJ1484" s="134"/>
      <c r="AK1484" s="134"/>
      <c r="AL1484" s="134"/>
      <c r="AM1484" s="134"/>
      <c r="AN1484" s="134"/>
      <c r="AO1484" s="134"/>
      <c r="AP1484" s="134"/>
      <c r="AQ1484" s="134"/>
      <c r="AR1484" s="134"/>
      <c r="AS1484" s="134"/>
      <c r="AT1484" s="134"/>
      <c r="AU1484" s="134"/>
      <c r="AV1484" s="134"/>
      <c r="AW1484" s="134"/>
      <c r="AX1484" s="134"/>
      <c r="AY1484" s="134"/>
      <c r="AZ1484" s="134"/>
      <c r="BA1484" s="134"/>
      <c r="BB1484" s="134"/>
      <c r="BC1484" s="134"/>
      <c r="BD1484" s="134"/>
      <c r="BE1484" s="134"/>
      <c r="BF1484" s="134"/>
      <c r="BG1484" s="134"/>
      <c r="BH1484" s="134"/>
      <c r="BI1484" s="134"/>
      <c r="BJ1484" s="134"/>
      <c r="BK1484" s="134"/>
      <c r="BL1484" s="134"/>
      <c r="BM1484" s="135"/>
      <c r="BN1484" s="136" t="n">
        <f aca="false">+MAX($D$3,DATOS_[[#This Row],[Fecha Inicio Sit. Contract.]])</f>
        <v>0</v>
      </c>
      <c r="BO1484" s="136" t="n">
        <f aca="false">+MIN($D$4,DATOS_[[#This Row],[Fecha Fin Sit. Contract.]])</f>
        <v>0</v>
      </c>
      <c r="BP1484" s="137" t="n">
        <f aca="false">+DATOS_[[#This Row],[% de jornada]]*IF(DATOS_[[#This Row],[% jornada reducida]]="",1,DATOS_[[#This Row],[% jornada reducida]])</f>
        <v>0</v>
      </c>
      <c r="BQ1484" s="137" t="n">
        <f aca="false">+(DATOS_[[#This Row],[F.fin.cal]]-DATOS_[[#This Row],[F.ini.cal]]+1)/($D$4-$D$3+1)</f>
        <v>1</v>
      </c>
      <c r="BR1484" s="137" t="str">
        <f aca="false">IF(OR(AND(DATOS_[[#This Row],[Fecha Fin Contrato]]&lt;$D$3,DATOS_[[#This Row],[Fecha Fin Contrato]]&lt;&gt;""),DATOS_[[#This Row],[Fecha de Contratación]]&gt;$D$4),"Fuera","Dentro")</f>
        <v>Dentro</v>
      </c>
      <c r="BS1484" s="137" t="str">
        <f aca="false" t="array" ref="BS1484:BS1484">IF(MAX(IF(DATOS_[id]=DATOS_[[#This Row],[id]],DATOS_[F.fin.cal]))=DATOS_[[#This Row],[F.fin.cal]],"Sí","NO")</f>
        <v>Sí</v>
      </c>
      <c r="BT1484" s="137" t="str">
        <f aca="false">IF(AND(DATOS_[[#This Row],[% normaliz]]&lt;&gt;1,DATOS_[[#This Row],[% anualiz]]=1),"Sí","NO")</f>
        <v>Sí</v>
      </c>
      <c r="BU1484" s="137" t="str">
        <f aca="false">IF(AND(DATOS_[[#This Row],[% normaliz]]=1,DATOS_[[#This Row],[% anualiz]]&lt;&gt;1),"Sí","NO")</f>
        <v>NO</v>
      </c>
      <c r="BV1484" s="137" t="str">
        <f aca="false">IF(AND(DATOS_[[#This Row],[% normaliz]]&lt;&gt;1,DATOS_[[#This Row],[% anualiz]]&lt;&gt;1),"Sí","NO")</f>
        <v>NO</v>
      </c>
      <c r="BW1484" s="137" t="str">
        <f aca="false">+IF(DATOS_[[#This Row],[% normaliz]]*DATOS_[[#This Row],[% anualiz]]=1,"NO","Sí")</f>
        <v>Sí</v>
      </c>
      <c r="BX1484" s="138" t="e">
        <f aca="false">(DATOS_[[#This Row],[S.BASE]]*(1/DATOS_[[#This Row],[% normaliz]])*(1/DATOS_[[#This Row],[% anualiz]]))*IF(DATOS_[[#This Row],[Check Equiparado]]="Sí",1,0)</f>
        <v>#DIV/0!</v>
      </c>
      <c r="BY1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4" s="138" t="e">
        <f aca="false">+DATOS_[[#This Row],[SALARIO BASE Eq]]+DATOS_[[#This Row],[Tot COMPL.SAL Eq]]</f>
        <v>#DIV/0!</v>
      </c>
      <c r="CA1484" s="138" t="e">
        <f aca="false" t="array" ref="CA1484:CA1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4" s="138" t="e">
        <f aca="false">+DATOS_[[#This Row],[TOTAL SALARIO Eq]]+DATOS_[[#This Row],[Tot Extrasalarial Eq]]</f>
        <v>#DIV/0!</v>
      </c>
      <c r="CC1484" s="139" t="n">
        <f aca="false">DATOS_[[#This Row],[S.BASE]]</f>
        <v>0</v>
      </c>
      <c r="CD1484" s="139" t="n">
        <f aca="false">+SUM(DATOS_[[#This Row],[Conc.Sal.01]:[Conc.Sal.30]])</f>
        <v>0</v>
      </c>
      <c r="CE1484" s="139" t="n">
        <f aca="false">+DATOS_[[#This Row],[SALARIO BASE Ef]]+DATOS_[[#This Row],[Tot COMPL.SAL Ef]]</f>
        <v>0</v>
      </c>
      <c r="CF1484" s="139" t="n">
        <f aca="false">+SUM(DATOS_[[#This Row],[C.Extra.01]:[C.Extra.05]])</f>
        <v>0</v>
      </c>
      <c r="CG1484" s="139" t="n">
        <f aca="false">+DATOS_[[#This Row],[TOTAL SALARIO Ef]]+DATOS_[[#This Row],[Tot Extrasalarial Ef]]</f>
        <v>0</v>
      </c>
      <c r="CH1484" s="140" t="n">
        <f aca="false">MIN(IF(DATOS_[[#This Row],[Fecha Fin Contrato]]="",$D$4,DATOS_[[#This Row],[Fecha Fin Contrato]]),$D$4)-MAX(DATOS_[[#This Row],[Fecha de Contratación]],$D$3)+1</f>
        <v>1</v>
      </c>
      <c r="CI1484" s="141" t="str">
        <f aca="false">IF(COUNTIFS(DATOS_[id],DATOS_[[#This Row],[id]])&gt;1,DATOS_[[#This Row],[id]],"")</f>
        <v/>
      </c>
      <c r="CJ1484" s="141" t="n">
        <f aca="false">(Inicio!$G$10-DATOS_[[#This Row],[Fecha Nacimiento]])/365.25</f>
        <v>0</v>
      </c>
      <c r="CK1484" s="141" t="n">
        <f aca="false">(Inicio!$G$10-DATOS_[[#This Row],[Fecha de Antigüedad]])/365.25</f>
        <v>0</v>
      </c>
      <c r="CL1484" s="141" t="e">
        <f aca="false">+VLOOKUP(DATOS_[[#This Row],[Clave de Contrato]],TblTiposContrato13[],3,0)</f>
        <v>#N/A</v>
      </c>
      <c r="CM1484" s="141" t="e">
        <f aca="false">+VLOOKUP(DATOS_[[#This Row],[Clave de Contrato]],TblTiposContrato13[],4,0)</f>
        <v>#N/A</v>
      </c>
      <c r="CN1484" s="141" t="str">
        <f aca="false">VLOOKUP(DATOS_[[#This Row],[Edad]],CONTRATOS!TblRngEdad,2,1)</f>
        <v>20  o menos</v>
      </c>
      <c r="CO1484" s="141" t="str">
        <f aca="false">VLOOKUP(DATOS_[[#This Row],[Antigüedad]],TblRngAntg14[],2,1)</f>
        <v>0 a 1 años</v>
      </c>
    </row>
    <row r="1485" customFormat="false" ht="13.8" hidden="false" customHeight="false" outlineLevel="0" collapsed="false">
      <c r="D1485" s="128"/>
      <c r="E1485" s="129"/>
      <c r="F1485" s="129"/>
      <c r="G1485" s="129"/>
      <c r="H1485" s="130"/>
      <c r="I1485" s="131"/>
      <c r="J1485" s="128"/>
      <c r="K1485" s="132"/>
      <c r="L1485" s="132"/>
      <c r="M1485" s="133"/>
      <c r="N1485" s="133"/>
      <c r="O1485" s="133"/>
      <c r="P1485" s="129"/>
      <c r="Z1485" s="74"/>
      <c r="AA1485" s="75"/>
      <c r="AB1485" s="75"/>
      <c r="AC1485" s="129"/>
      <c r="AD1485" s="134"/>
      <c r="AE1485" s="134"/>
      <c r="AF1485" s="134"/>
      <c r="AG1485" s="134"/>
      <c r="AH1485" s="134"/>
      <c r="AI1485" s="134"/>
      <c r="AJ1485" s="134"/>
      <c r="AK1485" s="134"/>
      <c r="AL1485" s="134"/>
      <c r="AM1485" s="134"/>
      <c r="AN1485" s="134"/>
      <c r="AO1485" s="134"/>
      <c r="AP1485" s="134"/>
      <c r="AQ1485" s="134"/>
      <c r="AR1485" s="134"/>
      <c r="AS1485" s="134"/>
      <c r="AT1485" s="134"/>
      <c r="AU1485" s="134"/>
      <c r="AV1485" s="134"/>
      <c r="AW1485" s="134"/>
      <c r="AX1485" s="134"/>
      <c r="AY1485" s="134"/>
      <c r="AZ1485" s="134"/>
      <c r="BA1485" s="134"/>
      <c r="BB1485" s="134"/>
      <c r="BC1485" s="134"/>
      <c r="BD1485" s="134"/>
      <c r="BE1485" s="134"/>
      <c r="BF1485" s="134"/>
      <c r="BG1485" s="134"/>
      <c r="BH1485" s="134"/>
      <c r="BI1485" s="134"/>
      <c r="BJ1485" s="134"/>
      <c r="BK1485" s="134"/>
      <c r="BL1485" s="134"/>
      <c r="BM1485" s="135"/>
      <c r="BN1485" s="136" t="n">
        <f aca="false">+MAX($D$3,DATOS_[[#This Row],[Fecha Inicio Sit. Contract.]])</f>
        <v>0</v>
      </c>
      <c r="BO1485" s="136" t="n">
        <f aca="false">+MIN($D$4,DATOS_[[#This Row],[Fecha Fin Sit. Contract.]])</f>
        <v>0</v>
      </c>
      <c r="BP1485" s="137" t="n">
        <f aca="false">+DATOS_[[#This Row],[% de jornada]]*IF(DATOS_[[#This Row],[% jornada reducida]]="",1,DATOS_[[#This Row],[% jornada reducida]])</f>
        <v>0</v>
      </c>
      <c r="BQ1485" s="137" t="n">
        <f aca="false">+(DATOS_[[#This Row],[F.fin.cal]]-DATOS_[[#This Row],[F.ini.cal]]+1)/($D$4-$D$3+1)</f>
        <v>1</v>
      </c>
      <c r="BR1485" s="137" t="str">
        <f aca="false">IF(OR(AND(DATOS_[[#This Row],[Fecha Fin Contrato]]&lt;$D$3,DATOS_[[#This Row],[Fecha Fin Contrato]]&lt;&gt;""),DATOS_[[#This Row],[Fecha de Contratación]]&gt;$D$4),"Fuera","Dentro")</f>
        <v>Dentro</v>
      </c>
      <c r="BS1485" s="137" t="str">
        <f aca="false" t="array" ref="BS1485:BS1485">IF(MAX(IF(DATOS_[id]=DATOS_[[#This Row],[id]],DATOS_[F.fin.cal]))=DATOS_[[#This Row],[F.fin.cal]],"Sí","NO")</f>
        <v>Sí</v>
      </c>
      <c r="BT1485" s="137" t="str">
        <f aca="false">IF(AND(DATOS_[[#This Row],[% normaliz]]&lt;&gt;1,DATOS_[[#This Row],[% anualiz]]=1),"Sí","NO")</f>
        <v>Sí</v>
      </c>
      <c r="BU1485" s="137" t="str">
        <f aca="false">IF(AND(DATOS_[[#This Row],[% normaliz]]=1,DATOS_[[#This Row],[% anualiz]]&lt;&gt;1),"Sí","NO")</f>
        <v>NO</v>
      </c>
      <c r="BV1485" s="137" t="str">
        <f aca="false">IF(AND(DATOS_[[#This Row],[% normaliz]]&lt;&gt;1,DATOS_[[#This Row],[% anualiz]]&lt;&gt;1),"Sí","NO")</f>
        <v>NO</v>
      </c>
      <c r="BW1485" s="137" t="str">
        <f aca="false">+IF(DATOS_[[#This Row],[% normaliz]]*DATOS_[[#This Row],[% anualiz]]=1,"NO","Sí")</f>
        <v>Sí</v>
      </c>
      <c r="BX1485" s="138" t="e">
        <f aca="false">(DATOS_[[#This Row],[S.BASE]]*(1/DATOS_[[#This Row],[% normaliz]])*(1/DATOS_[[#This Row],[% anualiz]]))*IF(DATOS_[[#This Row],[Check Equiparado]]="Sí",1,0)</f>
        <v>#DIV/0!</v>
      </c>
      <c r="BY1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5" s="138" t="e">
        <f aca="false">+DATOS_[[#This Row],[SALARIO BASE Eq]]+DATOS_[[#This Row],[Tot COMPL.SAL Eq]]</f>
        <v>#DIV/0!</v>
      </c>
      <c r="CA1485" s="138" t="e">
        <f aca="false" t="array" ref="CA1485:CA1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5" s="138" t="e">
        <f aca="false">+DATOS_[[#This Row],[TOTAL SALARIO Eq]]+DATOS_[[#This Row],[Tot Extrasalarial Eq]]</f>
        <v>#DIV/0!</v>
      </c>
      <c r="CC1485" s="139" t="n">
        <f aca="false">DATOS_[[#This Row],[S.BASE]]</f>
        <v>0</v>
      </c>
      <c r="CD1485" s="139" t="n">
        <f aca="false">+SUM(DATOS_[[#This Row],[Conc.Sal.01]:[Conc.Sal.30]])</f>
        <v>0</v>
      </c>
      <c r="CE1485" s="139" t="n">
        <f aca="false">+DATOS_[[#This Row],[SALARIO BASE Ef]]+DATOS_[[#This Row],[Tot COMPL.SAL Ef]]</f>
        <v>0</v>
      </c>
      <c r="CF1485" s="139" t="n">
        <f aca="false">+SUM(DATOS_[[#This Row],[C.Extra.01]:[C.Extra.05]])</f>
        <v>0</v>
      </c>
      <c r="CG1485" s="139" t="n">
        <f aca="false">+DATOS_[[#This Row],[TOTAL SALARIO Ef]]+DATOS_[[#This Row],[Tot Extrasalarial Ef]]</f>
        <v>0</v>
      </c>
      <c r="CH1485" s="140" t="n">
        <f aca="false">MIN(IF(DATOS_[[#This Row],[Fecha Fin Contrato]]="",$D$4,DATOS_[[#This Row],[Fecha Fin Contrato]]),$D$4)-MAX(DATOS_[[#This Row],[Fecha de Contratación]],$D$3)+1</f>
        <v>1</v>
      </c>
      <c r="CI1485" s="141" t="str">
        <f aca="false">IF(COUNTIFS(DATOS_[id],DATOS_[[#This Row],[id]])&gt;1,DATOS_[[#This Row],[id]],"")</f>
        <v/>
      </c>
      <c r="CJ1485" s="141" t="n">
        <f aca="false">(Inicio!$G$10-DATOS_[[#This Row],[Fecha Nacimiento]])/365.25</f>
        <v>0</v>
      </c>
      <c r="CK1485" s="141" t="n">
        <f aca="false">(Inicio!$G$10-DATOS_[[#This Row],[Fecha de Antigüedad]])/365.25</f>
        <v>0</v>
      </c>
      <c r="CL1485" s="141" t="e">
        <f aca="false">+VLOOKUP(DATOS_[[#This Row],[Clave de Contrato]],TblTiposContrato13[],3,0)</f>
        <v>#N/A</v>
      </c>
      <c r="CM1485" s="141" t="e">
        <f aca="false">+VLOOKUP(DATOS_[[#This Row],[Clave de Contrato]],TblTiposContrato13[],4,0)</f>
        <v>#N/A</v>
      </c>
      <c r="CN1485" s="141" t="str">
        <f aca="false">VLOOKUP(DATOS_[[#This Row],[Edad]],CONTRATOS!TblRngEdad,2,1)</f>
        <v>20  o menos</v>
      </c>
      <c r="CO1485" s="141" t="str">
        <f aca="false">VLOOKUP(DATOS_[[#This Row],[Antigüedad]],TblRngAntg14[],2,1)</f>
        <v>0 a 1 años</v>
      </c>
    </row>
    <row r="1486" customFormat="false" ht="13.8" hidden="false" customHeight="false" outlineLevel="0" collapsed="false">
      <c r="D1486" s="128"/>
      <c r="E1486" s="129"/>
      <c r="F1486" s="129"/>
      <c r="G1486" s="129"/>
      <c r="H1486" s="130"/>
      <c r="I1486" s="131"/>
      <c r="J1486" s="128"/>
      <c r="K1486" s="132"/>
      <c r="L1486" s="132"/>
      <c r="M1486" s="133"/>
      <c r="N1486" s="133"/>
      <c r="O1486" s="133"/>
      <c r="P1486" s="129"/>
      <c r="Z1486" s="74"/>
      <c r="AA1486" s="75"/>
      <c r="AB1486" s="75"/>
      <c r="AC1486" s="129"/>
      <c r="AD1486" s="134"/>
      <c r="AE1486" s="134"/>
      <c r="AF1486" s="134"/>
      <c r="AG1486" s="134"/>
      <c r="AH1486" s="134"/>
      <c r="AI1486" s="134"/>
      <c r="AJ1486" s="134"/>
      <c r="AK1486" s="134"/>
      <c r="AL1486" s="134"/>
      <c r="AM1486" s="134"/>
      <c r="AN1486" s="134"/>
      <c r="AO1486" s="134"/>
      <c r="AP1486" s="134"/>
      <c r="AQ1486" s="134"/>
      <c r="AR1486" s="134"/>
      <c r="AS1486" s="134"/>
      <c r="AT1486" s="134"/>
      <c r="AU1486" s="134"/>
      <c r="AV1486" s="134"/>
      <c r="AW1486" s="134"/>
      <c r="AX1486" s="134"/>
      <c r="AY1486" s="134"/>
      <c r="AZ1486" s="134"/>
      <c r="BA1486" s="134"/>
      <c r="BB1486" s="134"/>
      <c r="BC1486" s="134"/>
      <c r="BD1486" s="134"/>
      <c r="BE1486" s="134"/>
      <c r="BF1486" s="134"/>
      <c r="BG1486" s="134"/>
      <c r="BH1486" s="134"/>
      <c r="BI1486" s="134"/>
      <c r="BJ1486" s="134"/>
      <c r="BK1486" s="134"/>
      <c r="BL1486" s="134"/>
      <c r="BM1486" s="135"/>
      <c r="BN1486" s="136" t="n">
        <f aca="false">+MAX($D$3,DATOS_[[#This Row],[Fecha Inicio Sit. Contract.]])</f>
        <v>0</v>
      </c>
      <c r="BO1486" s="136" t="n">
        <f aca="false">+MIN($D$4,DATOS_[[#This Row],[Fecha Fin Sit. Contract.]])</f>
        <v>0</v>
      </c>
      <c r="BP1486" s="137" t="n">
        <f aca="false">+DATOS_[[#This Row],[% de jornada]]*IF(DATOS_[[#This Row],[% jornada reducida]]="",1,DATOS_[[#This Row],[% jornada reducida]])</f>
        <v>0</v>
      </c>
      <c r="BQ1486" s="137" t="n">
        <f aca="false">+(DATOS_[[#This Row],[F.fin.cal]]-DATOS_[[#This Row],[F.ini.cal]]+1)/($D$4-$D$3+1)</f>
        <v>1</v>
      </c>
      <c r="BR1486" s="137" t="str">
        <f aca="false">IF(OR(AND(DATOS_[[#This Row],[Fecha Fin Contrato]]&lt;$D$3,DATOS_[[#This Row],[Fecha Fin Contrato]]&lt;&gt;""),DATOS_[[#This Row],[Fecha de Contratación]]&gt;$D$4),"Fuera","Dentro")</f>
        <v>Dentro</v>
      </c>
      <c r="BS1486" s="137" t="str">
        <f aca="false" t="array" ref="BS1486:BS1486">IF(MAX(IF(DATOS_[id]=DATOS_[[#This Row],[id]],DATOS_[F.fin.cal]))=DATOS_[[#This Row],[F.fin.cal]],"Sí","NO")</f>
        <v>Sí</v>
      </c>
      <c r="BT1486" s="137" t="str">
        <f aca="false">IF(AND(DATOS_[[#This Row],[% normaliz]]&lt;&gt;1,DATOS_[[#This Row],[% anualiz]]=1),"Sí","NO")</f>
        <v>Sí</v>
      </c>
      <c r="BU1486" s="137" t="str">
        <f aca="false">IF(AND(DATOS_[[#This Row],[% normaliz]]=1,DATOS_[[#This Row],[% anualiz]]&lt;&gt;1),"Sí","NO")</f>
        <v>NO</v>
      </c>
      <c r="BV1486" s="137" t="str">
        <f aca="false">IF(AND(DATOS_[[#This Row],[% normaliz]]&lt;&gt;1,DATOS_[[#This Row],[% anualiz]]&lt;&gt;1),"Sí","NO")</f>
        <v>NO</v>
      </c>
      <c r="BW1486" s="137" t="str">
        <f aca="false">+IF(DATOS_[[#This Row],[% normaliz]]*DATOS_[[#This Row],[% anualiz]]=1,"NO","Sí")</f>
        <v>Sí</v>
      </c>
      <c r="BX1486" s="138" t="e">
        <f aca="false">(DATOS_[[#This Row],[S.BASE]]*(1/DATOS_[[#This Row],[% normaliz]])*(1/DATOS_[[#This Row],[% anualiz]]))*IF(DATOS_[[#This Row],[Check Equiparado]]="Sí",1,0)</f>
        <v>#DIV/0!</v>
      </c>
      <c r="BY1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6" s="138" t="e">
        <f aca="false">+DATOS_[[#This Row],[SALARIO BASE Eq]]+DATOS_[[#This Row],[Tot COMPL.SAL Eq]]</f>
        <v>#DIV/0!</v>
      </c>
      <c r="CA1486" s="138" t="e">
        <f aca="false" t="array" ref="CA1486:CA1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6" s="138" t="e">
        <f aca="false">+DATOS_[[#This Row],[TOTAL SALARIO Eq]]+DATOS_[[#This Row],[Tot Extrasalarial Eq]]</f>
        <v>#DIV/0!</v>
      </c>
      <c r="CC1486" s="139" t="n">
        <f aca="false">DATOS_[[#This Row],[S.BASE]]</f>
        <v>0</v>
      </c>
      <c r="CD1486" s="139" t="n">
        <f aca="false">+SUM(DATOS_[[#This Row],[Conc.Sal.01]:[Conc.Sal.30]])</f>
        <v>0</v>
      </c>
      <c r="CE1486" s="139" t="n">
        <f aca="false">+DATOS_[[#This Row],[SALARIO BASE Ef]]+DATOS_[[#This Row],[Tot COMPL.SAL Ef]]</f>
        <v>0</v>
      </c>
      <c r="CF1486" s="139" t="n">
        <f aca="false">+SUM(DATOS_[[#This Row],[C.Extra.01]:[C.Extra.05]])</f>
        <v>0</v>
      </c>
      <c r="CG1486" s="139" t="n">
        <f aca="false">+DATOS_[[#This Row],[TOTAL SALARIO Ef]]+DATOS_[[#This Row],[Tot Extrasalarial Ef]]</f>
        <v>0</v>
      </c>
      <c r="CH1486" s="140" t="n">
        <f aca="false">MIN(IF(DATOS_[[#This Row],[Fecha Fin Contrato]]="",$D$4,DATOS_[[#This Row],[Fecha Fin Contrato]]),$D$4)-MAX(DATOS_[[#This Row],[Fecha de Contratación]],$D$3)+1</f>
        <v>1</v>
      </c>
      <c r="CI1486" s="141" t="str">
        <f aca="false">IF(COUNTIFS(DATOS_[id],DATOS_[[#This Row],[id]])&gt;1,DATOS_[[#This Row],[id]],"")</f>
        <v/>
      </c>
      <c r="CJ1486" s="141" t="n">
        <f aca="false">(Inicio!$G$10-DATOS_[[#This Row],[Fecha Nacimiento]])/365.25</f>
        <v>0</v>
      </c>
      <c r="CK1486" s="141" t="n">
        <f aca="false">(Inicio!$G$10-DATOS_[[#This Row],[Fecha de Antigüedad]])/365.25</f>
        <v>0</v>
      </c>
      <c r="CL1486" s="141" t="e">
        <f aca="false">+VLOOKUP(DATOS_[[#This Row],[Clave de Contrato]],TblTiposContrato13[],3,0)</f>
        <v>#N/A</v>
      </c>
      <c r="CM1486" s="141" t="e">
        <f aca="false">+VLOOKUP(DATOS_[[#This Row],[Clave de Contrato]],TblTiposContrato13[],4,0)</f>
        <v>#N/A</v>
      </c>
      <c r="CN1486" s="141" t="str">
        <f aca="false">VLOOKUP(DATOS_[[#This Row],[Edad]],CONTRATOS!TblRngEdad,2,1)</f>
        <v>20  o menos</v>
      </c>
      <c r="CO1486" s="141" t="str">
        <f aca="false">VLOOKUP(DATOS_[[#This Row],[Antigüedad]],TblRngAntg14[],2,1)</f>
        <v>0 a 1 años</v>
      </c>
    </row>
    <row r="1487" customFormat="false" ht="13.8" hidden="false" customHeight="false" outlineLevel="0" collapsed="false">
      <c r="D1487" s="128"/>
      <c r="E1487" s="129"/>
      <c r="F1487" s="129"/>
      <c r="G1487" s="129"/>
      <c r="H1487" s="130"/>
      <c r="I1487" s="131"/>
      <c r="J1487" s="128"/>
      <c r="K1487" s="132"/>
      <c r="L1487" s="132"/>
      <c r="M1487" s="133"/>
      <c r="N1487" s="133"/>
      <c r="O1487" s="133"/>
      <c r="P1487" s="129"/>
      <c r="Z1487" s="74"/>
      <c r="AA1487" s="75"/>
      <c r="AB1487" s="75"/>
      <c r="AC1487" s="129"/>
      <c r="AD1487" s="134"/>
      <c r="AE1487" s="134"/>
      <c r="AF1487" s="134"/>
      <c r="AG1487" s="134"/>
      <c r="AH1487" s="134"/>
      <c r="AI1487" s="134"/>
      <c r="AJ1487" s="134"/>
      <c r="AK1487" s="134"/>
      <c r="AL1487" s="134"/>
      <c r="AM1487" s="134"/>
      <c r="AN1487" s="134"/>
      <c r="AO1487" s="134"/>
      <c r="AP1487" s="134"/>
      <c r="AQ1487" s="134"/>
      <c r="AR1487" s="134"/>
      <c r="AS1487" s="134"/>
      <c r="AT1487" s="134"/>
      <c r="AU1487" s="134"/>
      <c r="AV1487" s="134"/>
      <c r="AW1487" s="134"/>
      <c r="AX1487" s="134"/>
      <c r="AY1487" s="134"/>
      <c r="AZ1487" s="134"/>
      <c r="BA1487" s="134"/>
      <c r="BB1487" s="134"/>
      <c r="BC1487" s="134"/>
      <c r="BD1487" s="134"/>
      <c r="BE1487" s="134"/>
      <c r="BF1487" s="134"/>
      <c r="BG1487" s="134"/>
      <c r="BH1487" s="134"/>
      <c r="BI1487" s="134"/>
      <c r="BJ1487" s="134"/>
      <c r="BK1487" s="134"/>
      <c r="BL1487" s="134"/>
      <c r="BM1487" s="135"/>
      <c r="BN1487" s="136" t="n">
        <f aca="false">+MAX($D$3,DATOS_[[#This Row],[Fecha Inicio Sit. Contract.]])</f>
        <v>0</v>
      </c>
      <c r="BO1487" s="136" t="n">
        <f aca="false">+MIN($D$4,DATOS_[[#This Row],[Fecha Fin Sit. Contract.]])</f>
        <v>0</v>
      </c>
      <c r="BP1487" s="137" t="n">
        <f aca="false">+DATOS_[[#This Row],[% de jornada]]*IF(DATOS_[[#This Row],[% jornada reducida]]="",1,DATOS_[[#This Row],[% jornada reducida]])</f>
        <v>0</v>
      </c>
      <c r="BQ1487" s="137" t="n">
        <f aca="false">+(DATOS_[[#This Row],[F.fin.cal]]-DATOS_[[#This Row],[F.ini.cal]]+1)/($D$4-$D$3+1)</f>
        <v>1</v>
      </c>
      <c r="BR1487" s="137" t="str">
        <f aca="false">IF(OR(AND(DATOS_[[#This Row],[Fecha Fin Contrato]]&lt;$D$3,DATOS_[[#This Row],[Fecha Fin Contrato]]&lt;&gt;""),DATOS_[[#This Row],[Fecha de Contratación]]&gt;$D$4),"Fuera","Dentro")</f>
        <v>Dentro</v>
      </c>
      <c r="BS1487" s="137" t="str">
        <f aca="false" t="array" ref="BS1487:BS1487">IF(MAX(IF(DATOS_[id]=DATOS_[[#This Row],[id]],DATOS_[F.fin.cal]))=DATOS_[[#This Row],[F.fin.cal]],"Sí","NO")</f>
        <v>Sí</v>
      </c>
      <c r="BT1487" s="137" t="str">
        <f aca="false">IF(AND(DATOS_[[#This Row],[% normaliz]]&lt;&gt;1,DATOS_[[#This Row],[% anualiz]]=1),"Sí","NO")</f>
        <v>Sí</v>
      </c>
      <c r="BU1487" s="137" t="str">
        <f aca="false">IF(AND(DATOS_[[#This Row],[% normaliz]]=1,DATOS_[[#This Row],[% anualiz]]&lt;&gt;1),"Sí","NO")</f>
        <v>NO</v>
      </c>
      <c r="BV1487" s="137" t="str">
        <f aca="false">IF(AND(DATOS_[[#This Row],[% normaliz]]&lt;&gt;1,DATOS_[[#This Row],[% anualiz]]&lt;&gt;1),"Sí","NO")</f>
        <v>NO</v>
      </c>
      <c r="BW1487" s="137" t="str">
        <f aca="false">+IF(DATOS_[[#This Row],[% normaliz]]*DATOS_[[#This Row],[% anualiz]]=1,"NO","Sí")</f>
        <v>Sí</v>
      </c>
      <c r="BX1487" s="138" t="e">
        <f aca="false">(DATOS_[[#This Row],[S.BASE]]*(1/DATOS_[[#This Row],[% normaliz]])*(1/DATOS_[[#This Row],[% anualiz]]))*IF(DATOS_[[#This Row],[Check Equiparado]]="Sí",1,0)</f>
        <v>#DIV/0!</v>
      </c>
      <c r="BY1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7" s="138" t="e">
        <f aca="false">+DATOS_[[#This Row],[SALARIO BASE Eq]]+DATOS_[[#This Row],[Tot COMPL.SAL Eq]]</f>
        <v>#DIV/0!</v>
      </c>
      <c r="CA1487" s="138" t="e">
        <f aca="false" t="array" ref="CA1487:CA1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7" s="138" t="e">
        <f aca="false">+DATOS_[[#This Row],[TOTAL SALARIO Eq]]+DATOS_[[#This Row],[Tot Extrasalarial Eq]]</f>
        <v>#DIV/0!</v>
      </c>
      <c r="CC1487" s="139" t="n">
        <f aca="false">DATOS_[[#This Row],[S.BASE]]</f>
        <v>0</v>
      </c>
      <c r="CD1487" s="139" t="n">
        <f aca="false">+SUM(DATOS_[[#This Row],[Conc.Sal.01]:[Conc.Sal.30]])</f>
        <v>0</v>
      </c>
      <c r="CE1487" s="139" t="n">
        <f aca="false">+DATOS_[[#This Row],[SALARIO BASE Ef]]+DATOS_[[#This Row],[Tot COMPL.SAL Ef]]</f>
        <v>0</v>
      </c>
      <c r="CF1487" s="139" t="n">
        <f aca="false">+SUM(DATOS_[[#This Row],[C.Extra.01]:[C.Extra.05]])</f>
        <v>0</v>
      </c>
      <c r="CG1487" s="139" t="n">
        <f aca="false">+DATOS_[[#This Row],[TOTAL SALARIO Ef]]+DATOS_[[#This Row],[Tot Extrasalarial Ef]]</f>
        <v>0</v>
      </c>
      <c r="CH1487" s="140" t="n">
        <f aca="false">MIN(IF(DATOS_[[#This Row],[Fecha Fin Contrato]]="",$D$4,DATOS_[[#This Row],[Fecha Fin Contrato]]),$D$4)-MAX(DATOS_[[#This Row],[Fecha de Contratación]],$D$3)+1</f>
        <v>1</v>
      </c>
      <c r="CI1487" s="141" t="str">
        <f aca="false">IF(COUNTIFS(DATOS_[id],DATOS_[[#This Row],[id]])&gt;1,DATOS_[[#This Row],[id]],"")</f>
        <v/>
      </c>
      <c r="CJ1487" s="141" t="n">
        <f aca="false">(Inicio!$G$10-DATOS_[[#This Row],[Fecha Nacimiento]])/365.25</f>
        <v>0</v>
      </c>
      <c r="CK1487" s="141" t="n">
        <f aca="false">(Inicio!$G$10-DATOS_[[#This Row],[Fecha de Antigüedad]])/365.25</f>
        <v>0</v>
      </c>
      <c r="CL1487" s="141" t="e">
        <f aca="false">+VLOOKUP(DATOS_[[#This Row],[Clave de Contrato]],TblTiposContrato13[],3,0)</f>
        <v>#N/A</v>
      </c>
      <c r="CM1487" s="141" t="e">
        <f aca="false">+VLOOKUP(DATOS_[[#This Row],[Clave de Contrato]],TblTiposContrato13[],4,0)</f>
        <v>#N/A</v>
      </c>
      <c r="CN1487" s="141" t="str">
        <f aca="false">VLOOKUP(DATOS_[[#This Row],[Edad]],CONTRATOS!TblRngEdad,2,1)</f>
        <v>20  o menos</v>
      </c>
      <c r="CO1487" s="141" t="str">
        <f aca="false">VLOOKUP(DATOS_[[#This Row],[Antigüedad]],TblRngAntg14[],2,1)</f>
        <v>0 a 1 años</v>
      </c>
    </row>
    <row r="1488" customFormat="false" ht="13.8" hidden="false" customHeight="false" outlineLevel="0" collapsed="false">
      <c r="D1488" s="128"/>
      <c r="E1488" s="129"/>
      <c r="F1488" s="129"/>
      <c r="G1488" s="129"/>
      <c r="H1488" s="130"/>
      <c r="I1488" s="131"/>
      <c r="J1488" s="128"/>
      <c r="K1488" s="132"/>
      <c r="L1488" s="132"/>
      <c r="M1488" s="133"/>
      <c r="N1488" s="133"/>
      <c r="O1488" s="133"/>
      <c r="P1488" s="129"/>
      <c r="Z1488" s="74"/>
      <c r="AA1488" s="75"/>
      <c r="AB1488" s="75"/>
      <c r="AC1488" s="129"/>
      <c r="AD1488" s="134"/>
      <c r="AE1488" s="134"/>
      <c r="AF1488" s="134"/>
      <c r="AG1488" s="134"/>
      <c r="AH1488" s="134"/>
      <c r="AI1488" s="134"/>
      <c r="AJ1488" s="134"/>
      <c r="AK1488" s="134"/>
      <c r="AL1488" s="134"/>
      <c r="AM1488" s="134"/>
      <c r="AN1488" s="134"/>
      <c r="AO1488" s="134"/>
      <c r="AP1488" s="134"/>
      <c r="AQ1488" s="134"/>
      <c r="AR1488" s="134"/>
      <c r="AS1488" s="134"/>
      <c r="AT1488" s="134"/>
      <c r="AU1488" s="134"/>
      <c r="AV1488" s="134"/>
      <c r="AW1488" s="134"/>
      <c r="AX1488" s="134"/>
      <c r="AY1488" s="134"/>
      <c r="AZ1488" s="134"/>
      <c r="BA1488" s="134"/>
      <c r="BB1488" s="134"/>
      <c r="BC1488" s="134"/>
      <c r="BD1488" s="134"/>
      <c r="BE1488" s="134"/>
      <c r="BF1488" s="134"/>
      <c r="BG1488" s="134"/>
      <c r="BH1488" s="134"/>
      <c r="BI1488" s="134"/>
      <c r="BJ1488" s="134"/>
      <c r="BK1488" s="134"/>
      <c r="BL1488" s="134"/>
      <c r="BM1488" s="135"/>
      <c r="BN1488" s="136" t="n">
        <f aca="false">+MAX($D$3,DATOS_[[#This Row],[Fecha Inicio Sit. Contract.]])</f>
        <v>0</v>
      </c>
      <c r="BO1488" s="136" t="n">
        <f aca="false">+MIN($D$4,DATOS_[[#This Row],[Fecha Fin Sit. Contract.]])</f>
        <v>0</v>
      </c>
      <c r="BP1488" s="137" t="n">
        <f aca="false">+DATOS_[[#This Row],[% de jornada]]*IF(DATOS_[[#This Row],[% jornada reducida]]="",1,DATOS_[[#This Row],[% jornada reducida]])</f>
        <v>0</v>
      </c>
      <c r="BQ1488" s="137" t="n">
        <f aca="false">+(DATOS_[[#This Row],[F.fin.cal]]-DATOS_[[#This Row],[F.ini.cal]]+1)/($D$4-$D$3+1)</f>
        <v>1</v>
      </c>
      <c r="BR1488" s="137" t="str">
        <f aca="false">IF(OR(AND(DATOS_[[#This Row],[Fecha Fin Contrato]]&lt;$D$3,DATOS_[[#This Row],[Fecha Fin Contrato]]&lt;&gt;""),DATOS_[[#This Row],[Fecha de Contratación]]&gt;$D$4),"Fuera","Dentro")</f>
        <v>Dentro</v>
      </c>
      <c r="BS1488" s="137" t="str">
        <f aca="false" t="array" ref="BS1488:BS1488">IF(MAX(IF(DATOS_[id]=DATOS_[[#This Row],[id]],DATOS_[F.fin.cal]))=DATOS_[[#This Row],[F.fin.cal]],"Sí","NO")</f>
        <v>Sí</v>
      </c>
      <c r="BT1488" s="137" t="str">
        <f aca="false">IF(AND(DATOS_[[#This Row],[% normaliz]]&lt;&gt;1,DATOS_[[#This Row],[% anualiz]]=1),"Sí","NO")</f>
        <v>Sí</v>
      </c>
      <c r="BU1488" s="137" t="str">
        <f aca="false">IF(AND(DATOS_[[#This Row],[% normaliz]]=1,DATOS_[[#This Row],[% anualiz]]&lt;&gt;1),"Sí","NO")</f>
        <v>NO</v>
      </c>
      <c r="BV1488" s="137" t="str">
        <f aca="false">IF(AND(DATOS_[[#This Row],[% normaliz]]&lt;&gt;1,DATOS_[[#This Row],[% anualiz]]&lt;&gt;1),"Sí","NO")</f>
        <v>NO</v>
      </c>
      <c r="BW1488" s="137" t="str">
        <f aca="false">+IF(DATOS_[[#This Row],[% normaliz]]*DATOS_[[#This Row],[% anualiz]]=1,"NO","Sí")</f>
        <v>Sí</v>
      </c>
      <c r="BX1488" s="138" t="e">
        <f aca="false">(DATOS_[[#This Row],[S.BASE]]*(1/DATOS_[[#This Row],[% normaliz]])*(1/DATOS_[[#This Row],[% anualiz]]))*IF(DATOS_[[#This Row],[Check Equiparado]]="Sí",1,0)</f>
        <v>#DIV/0!</v>
      </c>
      <c r="BY1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8" s="138" t="e">
        <f aca="false">+DATOS_[[#This Row],[SALARIO BASE Eq]]+DATOS_[[#This Row],[Tot COMPL.SAL Eq]]</f>
        <v>#DIV/0!</v>
      </c>
      <c r="CA1488" s="138" t="e">
        <f aca="false" t="array" ref="CA1488:CA1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8" s="138" t="e">
        <f aca="false">+DATOS_[[#This Row],[TOTAL SALARIO Eq]]+DATOS_[[#This Row],[Tot Extrasalarial Eq]]</f>
        <v>#DIV/0!</v>
      </c>
      <c r="CC1488" s="139" t="n">
        <f aca="false">DATOS_[[#This Row],[S.BASE]]</f>
        <v>0</v>
      </c>
      <c r="CD1488" s="139" t="n">
        <f aca="false">+SUM(DATOS_[[#This Row],[Conc.Sal.01]:[Conc.Sal.30]])</f>
        <v>0</v>
      </c>
      <c r="CE1488" s="139" t="n">
        <f aca="false">+DATOS_[[#This Row],[SALARIO BASE Ef]]+DATOS_[[#This Row],[Tot COMPL.SAL Ef]]</f>
        <v>0</v>
      </c>
      <c r="CF1488" s="139" t="n">
        <f aca="false">+SUM(DATOS_[[#This Row],[C.Extra.01]:[C.Extra.05]])</f>
        <v>0</v>
      </c>
      <c r="CG1488" s="139" t="n">
        <f aca="false">+DATOS_[[#This Row],[TOTAL SALARIO Ef]]+DATOS_[[#This Row],[Tot Extrasalarial Ef]]</f>
        <v>0</v>
      </c>
      <c r="CH1488" s="140" t="n">
        <f aca="false">MIN(IF(DATOS_[[#This Row],[Fecha Fin Contrato]]="",$D$4,DATOS_[[#This Row],[Fecha Fin Contrato]]),$D$4)-MAX(DATOS_[[#This Row],[Fecha de Contratación]],$D$3)+1</f>
        <v>1</v>
      </c>
      <c r="CI1488" s="141" t="str">
        <f aca="false">IF(COUNTIFS(DATOS_[id],DATOS_[[#This Row],[id]])&gt;1,DATOS_[[#This Row],[id]],"")</f>
        <v/>
      </c>
      <c r="CJ1488" s="141" t="n">
        <f aca="false">(Inicio!$G$10-DATOS_[[#This Row],[Fecha Nacimiento]])/365.25</f>
        <v>0</v>
      </c>
      <c r="CK1488" s="141" t="n">
        <f aca="false">(Inicio!$G$10-DATOS_[[#This Row],[Fecha de Antigüedad]])/365.25</f>
        <v>0</v>
      </c>
      <c r="CL1488" s="141" t="e">
        <f aca="false">+VLOOKUP(DATOS_[[#This Row],[Clave de Contrato]],TblTiposContrato13[],3,0)</f>
        <v>#N/A</v>
      </c>
      <c r="CM1488" s="141" t="e">
        <f aca="false">+VLOOKUP(DATOS_[[#This Row],[Clave de Contrato]],TblTiposContrato13[],4,0)</f>
        <v>#N/A</v>
      </c>
      <c r="CN1488" s="141" t="str">
        <f aca="false">VLOOKUP(DATOS_[[#This Row],[Edad]],CONTRATOS!TblRngEdad,2,1)</f>
        <v>20  o menos</v>
      </c>
      <c r="CO1488" s="141" t="str">
        <f aca="false">VLOOKUP(DATOS_[[#This Row],[Antigüedad]],TblRngAntg14[],2,1)</f>
        <v>0 a 1 años</v>
      </c>
    </row>
    <row r="1489" customFormat="false" ht="13.8" hidden="false" customHeight="false" outlineLevel="0" collapsed="false">
      <c r="D1489" s="128"/>
      <c r="E1489" s="129"/>
      <c r="F1489" s="129"/>
      <c r="G1489" s="129"/>
      <c r="H1489" s="130"/>
      <c r="I1489" s="131"/>
      <c r="J1489" s="128"/>
      <c r="K1489" s="132"/>
      <c r="L1489" s="132"/>
      <c r="M1489" s="133"/>
      <c r="N1489" s="133"/>
      <c r="O1489" s="133"/>
      <c r="P1489" s="129"/>
      <c r="Z1489" s="74"/>
      <c r="AA1489" s="75"/>
      <c r="AB1489" s="75"/>
      <c r="AC1489" s="129"/>
      <c r="AD1489" s="134"/>
      <c r="AE1489" s="134"/>
      <c r="AF1489" s="134"/>
      <c r="AG1489" s="134"/>
      <c r="AH1489" s="134"/>
      <c r="AI1489" s="134"/>
      <c r="AJ1489" s="134"/>
      <c r="AK1489" s="134"/>
      <c r="AL1489" s="134"/>
      <c r="AM1489" s="134"/>
      <c r="AN1489" s="134"/>
      <c r="AO1489" s="134"/>
      <c r="AP1489" s="134"/>
      <c r="AQ1489" s="134"/>
      <c r="AR1489" s="134"/>
      <c r="AS1489" s="134"/>
      <c r="AT1489" s="134"/>
      <c r="AU1489" s="134"/>
      <c r="AV1489" s="134"/>
      <c r="AW1489" s="134"/>
      <c r="AX1489" s="134"/>
      <c r="AY1489" s="134"/>
      <c r="AZ1489" s="134"/>
      <c r="BA1489" s="134"/>
      <c r="BB1489" s="134"/>
      <c r="BC1489" s="134"/>
      <c r="BD1489" s="134"/>
      <c r="BE1489" s="134"/>
      <c r="BF1489" s="134"/>
      <c r="BG1489" s="134"/>
      <c r="BH1489" s="134"/>
      <c r="BI1489" s="134"/>
      <c r="BJ1489" s="134"/>
      <c r="BK1489" s="134"/>
      <c r="BL1489" s="134"/>
      <c r="BM1489" s="135"/>
      <c r="BN1489" s="136" t="n">
        <f aca="false">+MAX($D$3,DATOS_[[#This Row],[Fecha Inicio Sit. Contract.]])</f>
        <v>0</v>
      </c>
      <c r="BO1489" s="136" t="n">
        <f aca="false">+MIN($D$4,DATOS_[[#This Row],[Fecha Fin Sit. Contract.]])</f>
        <v>0</v>
      </c>
      <c r="BP1489" s="137" t="n">
        <f aca="false">+DATOS_[[#This Row],[% de jornada]]*IF(DATOS_[[#This Row],[% jornada reducida]]="",1,DATOS_[[#This Row],[% jornada reducida]])</f>
        <v>0</v>
      </c>
      <c r="BQ1489" s="137" t="n">
        <f aca="false">+(DATOS_[[#This Row],[F.fin.cal]]-DATOS_[[#This Row],[F.ini.cal]]+1)/($D$4-$D$3+1)</f>
        <v>1</v>
      </c>
      <c r="BR1489" s="137" t="str">
        <f aca="false">IF(OR(AND(DATOS_[[#This Row],[Fecha Fin Contrato]]&lt;$D$3,DATOS_[[#This Row],[Fecha Fin Contrato]]&lt;&gt;""),DATOS_[[#This Row],[Fecha de Contratación]]&gt;$D$4),"Fuera","Dentro")</f>
        <v>Dentro</v>
      </c>
      <c r="BS1489" s="137" t="str">
        <f aca="false" t="array" ref="BS1489:BS1489">IF(MAX(IF(DATOS_[id]=DATOS_[[#This Row],[id]],DATOS_[F.fin.cal]))=DATOS_[[#This Row],[F.fin.cal]],"Sí","NO")</f>
        <v>Sí</v>
      </c>
      <c r="BT1489" s="137" t="str">
        <f aca="false">IF(AND(DATOS_[[#This Row],[% normaliz]]&lt;&gt;1,DATOS_[[#This Row],[% anualiz]]=1),"Sí","NO")</f>
        <v>Sí</v>
      </c>
      <c r="BU1489" s="137" t="str">
        <f aca="false">IF(AND(DATOS_[[#This Row],[% normaliz]]=1,DATOS_[[#This Row],[% anualiz]]&lt;&gt;1),"Sí","NO")</f>
        <v>NO</v>
      </c>
      <c r="BV1489" s="137" t="str">
        <f aca="false">IF(AND(DATOS_[[#This Row],[% normaliz]]&lt;&gt;1,DATOS_[[#This Row],[% anualiz]]&lt;&gt;1),"Sí","NO")</f>
        <v>NO</v>
      </c>
      <c r="BW1489" s="137" t="str">
        <f aca="false">+IF(DATOS_[[#This Row],[% normaliz]]*DATOS_[[#This Row],[% anualiz]]=1,"NO","Sí")</f>
        <v>Sí</v>
      </c>
      <c r="BX1489" s="138" t="e">
        <f aca="false">(DATOS_[[#This Row],[S.BASE]]*(1/DATOS_[[#This Row],[% normaliz]])*(1/DATOS_[[#This Row],[% anualiz]]))*IF(DATOS_[[#This Row],[Check Equiparado]]="Sí",1,0)</f>
        <v>#DIV/0!</v>
      </c>
      <c r="BY1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9" s="138" t="e">
        <f aca="false">+DATOS_[[#This Row],[SALARIO BASE Eq]]+DATOS_[[#This Row],[Tot COMPL.SAL Eq]]</f>
        <v>#DIV/0!</v>
      </c>
      <c r="CA1489" s="138" t="e">
        <f aca="false" t="array" ref="CA1489:CA1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9" s="138" t="e">
        <f aca="false">+DATOS_[[#This Row],[TOTAL SALARIO Eq]]+DATOS_[[#This Row],[Tot Extrasalarial Eq]]</f>
        <v>#DIV/0!</v>
      </c>
      <c r="CC1489" s="139" t="n">
        <f aca="false">DATOS_[[#This Row],[S.BASE]]</f>
        <v>0</v>
      </c>
      <c r="CD1489" s="139" t="n">
        <f aca="false">+SUM(DATOS_[[#This Row],[Conc.Sal.01]:[Conc.Sal.30]])</f>
        <v>0</v>
      </c>
      <c r="CE1489" s="139" t="n">
        <f aca="false">+DATOS_[[#This Row],[SALARIO BASE Ef]]+DATOS_[[#This Row],[Tot COMPL.SAL Ef]]</f>
        <v>0</v>
      </c>
      <c r="CF1489" s="139" t="n">
        <f aca="false">+SUM(DATOS_[[#This Row],[C.Extra.01]:[C.Extra.05]])</f>
        <v>0</v>
      </c>
      <c r="CG1489" s="139" t="n">
        <f aca="false">+DATOS_[[#This Row],[TOTAL SALARIO Ef]]+DATOS_[[#This Row],[Tot Extrasalarial Ef]]</f>
        <v>0</v>
      </c>
      <c r="CH1489" s="140" t="n">
        <f aca="false">MIN(IF(DATOS_[[#This Row],[Fecha Fin Contrato]]="",$D$4,DATOS_[[#This Row],[Fecha Fin Contrato]]),$D$4)-MAX(DATOS_[[#This Row],[Fecha de Contratación]],$D$3)+1</f>
        <v>1</v>
      </c>
      <c r="CI1489" s="141" t="str">
        <f aca="false">IF(COUNTIFS(DATOS_[id],DATOS_[[#This Row],[id]])&gt;1,DATOS_[[#This Row],[id]],"")</f>
        <v/>
      </c>
      <c r="CJ1489" s="141" t="n">
        <f aca="false">(Inicio!$G$10-DATOS_[[#This Row],[Fecha Nacimiento]])/365.25</f>
        <v>0</v>
      </c>
      <c r="CK1489" s="141" t="n">
        <f aca="false">(Inicio!$G$10-DATOS_[[#This Row],[Fecha de Antigüedad]])/365.25</f>
        <v>0</v>
      </c>
      <c r="CL1489" s="141" t="e">
        <f aca="false">+VLOOKUP(DATOS_[[#This Row],[Clave de Contrato]],TblTiposContrato13[],3,0)</f>
        <v>#N/A</v>
      </c>
      <c r="CM1489" s="141" t="e">
        <f aca="false">+VLOOKUP(DATOS_[[#This Row],[Clave de Contrato]],TblTiposContrato13[],4,0)</f>
        <v>#N/A</v>
      </c>
      <c r="CN1489" s="141" t="str">
        <f aca="false">VLOOKUP(DATOS_[[#This Row],[Edad]],CONTRATOS!TblRngEdad,2,1)</f>
        <v>20  o menos</v>
      </c>
      <c r="CO1489" s="141" t="str">
        <f aca="false">VLOOKUP(DATOS_[[#This Row],[Antigüedad]],TblRngAntg14[],2,1)</f>
        <v>0 a 1 años</v>
      </c>
    </row>
    <row r="1490" customFormat="false" ht="13.8" hidden="false" customHeight="false" outlineLevel="0" collapsed="false">
      <c r="D1490" s="128"/>
      <c r="E1490" s="129"/>
      <c r="F1490" s="129"/>
      <c r="G1490" s="129"/>
      <c r="H1490" s="130"/>
      <c r="I1490" s="131"/>
      <c r="J1490" s="128"/>
      <c r="K1490" s="132"/>
      <c r="L1490" s="132"/>
      <c r="M1490" s="133"/>
      <c r="N1490" s="133"/>
      <c r="O1490" s="133"/>
      <c r="P1490" s="129"/>
      <c r="Z1490" s="74"/>
      <c r="AA1490" s="75"/>
      <c r="AB1490" s="75"/>
      <c r="AC1490" s="129"/>
      <c r="AD1490" s="134"/>
      <c r="AE1490" s="134"/>
      <c r="AF1490" s="134"/>
      <c r="AG1490" s="134"/>
      <c r="AH1490" s="134"/>
      <c r="AI1490" s="134"/>
      <c r="AJ1490" s="134"/>
      <c r="AK1490" s="134"/>
      <c r="AL1490" s="134"/>
      <c r="AM1490" s="134"/>
      <c r="AN1490" s="134"/>
      <c r="AO1490" s="134"/>
      <c r="AP1490" s="134"/>
      <c r="AQ1490" s="134"/>
      <c r="AR1490" s="134"/>
      <c r="AS1490" s="134"/>
      <c r="AT1490" s="134"/>
      <c r="AU1490" s="134"/>
      <c r="AV1490" s="134"/>
      <c r="AW1490" s="134"/>
      <c r="AX1490" s="134"/>
      <c r="AY1490" s="134"/>
      <c r="AZ1490" s="134"/>
      <c r="BA1490" s="134"/>
      <c r="BB1490" s="134"/>
      <c r="BC1490" s="134"/>
      <c r="BD1490" s="134"/>
      <c r="BE1490" s="134"/>
      <c r="BF1490" s="134"/>
      <c r="BG1490" s="134"/>
      <c r="BH1490" s="134"/>
      <c r="BI1490" s="134"/>
      <c r="BJ1490" s="134"/>
      <c r="BK1490" s="134"/>
      <c r="BL1490" s="134"/>
      <c r="BM1490" s="135"/>
      <c r="BN1490" s="136" t="n">
        <f aca="false">+MAX($D$3,DATOS_[[#This Row],[Fecha Inicio Sit. Contract.]])</f>
        <v>0</v>
      </c>
      <c r="BO1490" s="136" t="n">
        <f aca="false">+MIN($D$4,DATOS_[[#This Row],[Fecha Fin Sit. Contract.]])</f>
        <v>0</v>
      </c>
      <c r="BP1490" s="137" t="n">
        <f aca="false">+DATOS_[[#This Row],[% de jornada]]*IF(DATOS_[[#This Row],[% jornada reducida]]="",1,DATOS_[[#This Row],[% jornada reducida]])</f>
        <v>0</v>
      </c>
      <c r="BQ1490" s="137" t="n">
        <f aca="false">+(DATOS_[[#This Row],[F.fin.cal]]-DATOS_[[#This Row],[F.ini.cal]]+1)/($D$4-$D$3+1)</f>
        <v>1</v>
      </c>
      <c r="BR1490" s="137" t="str">
        <f aca="false">IF(OR(AND(DATOS_[[#This Row],[Fecha Fin Contrato]]&lt;$D$3,DATOS_[[#This Row],[Fecha Fin Contrato]]&lt;&gt;""),DATOS_[[#This Row],[Fecha de Contratación]]&gt;$D$4),"Fuera","Dentro")</f>
        <v>Dentro</v>
      </c>
      <c r="BS1490" s="137" t="str">
        <f aca="false" t="array" ref="BS1490:BS1490">IF(MAX(IF(DATOS_[id]=DATOS_[[#This Row],[id]],DATOS_[F.fin.cal]))=DATOS_[[#This Row],[F.fin.cal]],"Sí","NO")</f>
        <v>Sí</v>
      </c>
      <c r="BT1490" s="137" t="str">
        <f aca="false">IF(AND(DATOS_[[#This Row],[% normaliz]]&lt;&gt;1,DATOS_[[#This Row],[% anualiz]]=1),"Sí","NO")</f>
        <v>Sí</v>
      </c>
      <c r="BU1490" s="137" t="str">
        <f aca="false">IF(AND(DATOS_[[#This Row],[% normaliz]]=1,DATOS_[[#This Row],[% anualiz]]&lt;&gt;1),"Sí","NO")</f>
        <v>NO</v>
      </c>
      <c r="BV1490" s="137" t="str">
        <f aca="false">IF(AND(DATOS_[[#This Row],[% normaliz]]&lt;&gt;1,DATOS_[[#This Row],[% anualiz]]&lt;&gt;1),"Sí","NO")</f>
        <v>NO</v>
      </c>
      <c r="BW1490" s="137" t="str">
        <f aca="false">+IF(DATOS_[[#This Row],[% normaliz]]*DATOS_[[#This Row],[% anualiz]]=1,"NO","Sí")</f>
        <v>Sí</v>
      </c>
      <c r="BX1490" s="138" t="e">
        <f aca="false">(DATOS_[[#This Row],[S.BASE]]*(1/DATOS_[[#This Row],[% normaliz]])*(1/DATOS_[[#This Row],[% anualiz]]))*IF(DATOS_[[#This Row],[Check Equiparado]]="Sí",1,0)</f>
        <v>#DIV/0!</v>
      </c>
      <c r="BY1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0" s="138" t="e">
        <f aca="false">+DATOS_[[#This Row],[SALARIO BASE Eq]]+DATOS_[[#This Row],[Tot COMPL.SAL Eq]]</f>
        <v>#DIV/0!</v>
      </c>
      <c r="CA1490" s="138" t="e">
        <f aca="false" t="array" ref="CA1490:CA1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0" s="138" t="e">
        <f aca="false">+DATOS_[[#This Row],[TOTAL SALARIO Eq]]+DATOS_[[#This Row],[Tot Extrasalarial Eq]]</f>
        <v>#DIV/0!</v>
      </c>
      <c r="CC1490" s="139" t="n">
        <f aca="false">DATOS_[[#This Row],[S.BASE]]</f>
        <v>0</v>
      </c>
      <c r="CD1490" s="139" t="n">
        <f aca="false">+SUM(DATOS_[[#This Row],[Conc.Sal.01]:[Conc.Sal.30]])</f>
        <v>0</v>
      </c>
      <c r="CE1490" s="139" t="n">
        <f aca="false">+DATOS_[[#This Row],[SALARIO BASE Ef]]+DATOS_[[#This Row],[Tot COMPL.SAL Ef]]</f>
        <v>0</v>
      </c>
      <c r="CF1490" s="139" t="n">
        <f aca="false">+SUM(DATOS_[[#This Row],[C.Extra.01]:[C.Extra.05]])</f>
        <v>0</v>
      </c>
      <c r="CG1490" s="139" t="n">
        <f aca="false">+DATOS_[[#This Row],[TOTAL SALARIO Ef]]+DATOS_[[#This Row],[Tot Extrasalarial Ef]]</f>
        <v>0</v>
      </c>
      <c r="CH1490" s="140" t="n">
        <f aca="false">MIN(IF(DATOS_[[#This Row],[Fecha Fin Contrato]]="",$D$4,DATOS_[[#This Row],[Fecha Fin Contrato]]),$D$4)-MAX(DATOS_[[#This Row],[Fecha de Contratación]],$D$3)+1</f>
        <v>1</v>
      </c>
      <c r="CI1490" s="141" t="str">
        <f aca="false">IF(COUNTIFS(DATOS_[id],DATOS_[[#This Row],[id]])&gt;1,DATOS_[[#This Row],[id]],"")</f>
        <v/>
      </c>
      <c r="CJ1490" s="141" t="n">
        <f aca="false">(Inicio!$G$10-DATOS_[[#This Row],[Fecha Nacimiento]])/365.25</f>
        <v>0</v>
      </c>
      <c r="CK1490" s="141" t="n">
        <f aca="false">(Inicio!$G$10-DATOS_[[#This Row],[Fecha de Antigüedad]])/365.25</f>
        <v>0</v>
      </c>
      <c r="CL1490" s="141" t="e">
        <f aca="false">+VLOOKUP(DATOS_[[#This Row],[Clave de Contrato]],TblTiposContrato13[],3,0)</f>
        <v>#N/A</v>
      </c>
      <c r="CM1490" s="141" t="e">
        <f aca="false">+VLOOKUP(DATOS_[[#This Row],[Clave de Contrato]],TblTiposContrato13[],4,0)</f>
        <v>#N/A</v>
      </c>
      <c r="CN1490" s="141" t="str">
        <f aca="false">VLOOKUP(DATOS_[[#This Row],[Edad]],CONTRATOS!TblRngEdad,2,1)</f>
        <v>20  o menos</v>
      </c>
      <c r="CO1490" s="141" t="str">
        <f aca="false">VLOOKUP(DATOS_[[#This Row],[Antigüedad]],TblRngAntg14[],2,1)</f>
        <v>0 a 1 años</v>
      </c>
    </row>
    <row r="1491" customFormat="false" ht="13.8" hidden="false" customHeight="false" outlineLevel="0" collapsed="false">
      <c r="D1491" s="128"/>
      <c r="E1491" s="129"/>
      <c r="F1491" s="129"/>
      <c r="G1491" s="129"/>
      <c r="H1491" s="130"/>
      <c r="I1491" s="131"/>
      <c r="J1491" s="128"/>
      <c r="K1491" s="132"/>
      <c r="L1491" s="132"/>
      <c r="M1491" s="133"/>
      <c r="N1491" s="133"/>
      <c r="O1491" s="133"/>
      <c r="P1491" s="129"/>
      <c r="Z1491" s="74"/>
      <c r="AA1491" s="75"/>
      <c r="AB1491" s="75"/>
      <c r="AC1491" s="129"/>
      <c r="AD1491" s="134"/>
      <c r="AE1491" s="134"/>
      <c r="AF1491" s="134"/>
      <c r="AG1491" s="134"/>
      <c r="AH1491" s="134"/>
      <c r="AI1491" s="134"/>
      <c r="AJ1491" s="134"/>
      <c r="AK1491" s="134"/>
      <c r="AL1491" s="134"/>
      <c r="AM1491" s="134"/>
      <c r="AN1491" s="134"/>
      <c r="AO1491" s="134"/>
      <c r="AP1491" s="134"/>
      <c r="AQ1491" s="134"/>
      <c r="AR1491" s="134"/>
      <c r="AS1491" s="134"/>
      <c r="AT1491" s="134"/>
      <c r="AU1491" s="134"/>
      <c r="AV1491" s="134"/>
      <c r="AW1491" s="134"/>
      <c r="AX1491" s="134"/>
      <c r="AY1491" s="134"/>
      <c r="AZ1491" s="134"/>
      <c r="BA1491" s="134"/>
      <c r="BB1491" s="134"/>
      <c r="BC1491" s="134"/>
      <c r="BD1491" s="134"/>
      <c r="BE1491" s="134"/>
      <c r="BF1491" s="134"/>
      <c r="BG1491" s="134"/>
      <c r="BH1491" s="134"/>
      <c r="BI1491" s="134"/>
      <c r="BJ1491" s="134"/>
      <c r="BK1491" s="134"/>
      <c r="BL1491" s="134"/>
      <c r="BM1491" s="135"/>
      <c r="BN1491" s="136" t="n">
        <f aca="false">+MAX($D$3,DATOS_[[#This Row],[Fecha Inicio Sit. Contract.]])</f>
        <v>0</v>
      </c>
      <c r="BO1491" s="136" t="n">
        <f aca="false">+MIN($D$4,DATOS_[[#This Row],[Fecha Fin Sit. Contract.]])</f>
        <v>0</v>
      </c>
      <c r="BP1491" s="137" t="n">
        <f aca="false">+DATOS_[[#This Row],[% de jornada]]*IF(DATOS_[[#This Row],[% jornada reducida]]="",1,DATOS_[[#This Row],[% jornada reducida]])</f>
        <v>0</v>
      </c>
      <c r="BQ1491" s="137" t="n">
        <f aca="false">+(DATOS_[[#This Row],[F.fin.cal]]-DATOS_[[#This Row],[F.ini.cal]]+1)/($D$4-$D$3+1)</f>
        <v>1</v>
      </c>
      <c r="BR1491" s="137" t="str">
        <f aca="false">IF(OR(AND(DATOS_[[#This Row],[Fecha Fin Contrato]]&lt;$D$3,DATOS_[[#This Row],[Fecha Fin Contrato]]&lt;&gt;""),DATOS_[[#This Row],[Fecha de Contratación]]&gt;$D$4),"Fuera","Dentro")</f>
        <v>Dentro</v>
      </c>
      <c r="BS1491" s="137" t="str">
        <f aca="false" t="array" ref="BS1491:BS1491">IF(MAX(IF(DATOS_[id]=DATOS_[[#This Row],[id]],DATOS_[F.fin.cal]))=DATOS_[[#This Row],[F.fin.cal]],"Sí","NO")</f>
        <v>Sí</v>
      </c>
      <c r="BT1491" s="137" t="str">
        <f aca="false">IF(AND(DATOS_[[#This Row],[% normaliz]]&lt;&gt;1,DATOS_[[#This Row],[% anualiz]]=1),"Sí","NO")</f>
        <v>Sí</v>
      </c>
      <c r="BU1491" s="137" t="str">
        <f aca="false">IF(AND(DATOS_[[#This Row],[% normaliz]]=1,DATOS_[[#This Row],[% anualiz]]&lt;&gt;1),"Sí","NO")</f>
        <v>NO</v>
      </c>
      <c r="BV1491" s="137" t="str">
        <f aca="false">IF(AND(DATOS_[[#This Row],[% normaliz]]&lt;&gt;1,DATOS_[[#This Row],[% anualiz]]&lt;&gt;1),"Sí","NO")</f>
        <v>NO</v>
      </c>
      <c r="BW1491" s="137" t="str">
        <f aca="false">+IF(DATOS_[[#This Row],[% normaliz]]*DATOS_[[#This Row],[% anualiz]]=1,"NO","Sí")</f>
        <v>Sí</v>
      </c>
      <c r="BX1491" s="138" t="e">
        <f aca="false">(DATOS_[[#This Row],[S.BASE]]*(1/DATOS_[[#This Row],[% normaliz]])*(1/DATOS_[[#This Row],[% anualiz]]))*IF(DATOS_[[#This Row],[Check Equiparado]]="Sí",1,0)</f>
        <v>#DIV/0!</v>
      </c>
      <c r="BY1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1" s="138" t="e">
        <f aca="false">+DATOS_[[#This Row],[SALARIO BASE Eq]]+DATOS_[[#This Row],[Tot COMPL.SAL Eq]]</f>
        <v>#DIV/0!</v>
      </c>
      <c r="CA1491" s="138" t="e">
        <f aca="false" t="array" ref="CA1491:CA1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1" s="138" t="e">
        <f aca="false">+DATOS_[[#This Row],[TOTAL SALARIO Eq]]+DATOS_[[#This Row],[Tot Extrasalarial Eq]]</f>
        <v>#DIV/0!</v>
      </c>
      <c r="CC1491" s="139" t="n">
        <f aca="false">DATOS_[[#This Row],[S.BASE]]</f>
        <v>0</v>
      </c>
      <c r="CD1491" s="139" t="n">
        <f aca="false">+SUM(DATOS_[[#This Row],[Conc.Sal.01]:[Conc.Sal.30]])</f>
        <v>0</v>
      </c>
      <c r="CE1491" s="139" t="n">
        <f aca="false">+DATOS_[[#This Row],[SALARIO BASE Ef]]+DATOS_[[#This Row],[Tot COMPL.SAL Ef]]</f>
        <v>0</v>
      </c>
      <c r="CF1491" s="139" t="n">
        <f aca="false">+SUM(DATOS_[[#This Row],[C.Extra.01]:[C.Extra.05]])</f>
        <v>0</v>
      </c>
      <c r="CG1491" s="139" t="n">
        <f aca="false">+DATOS_[[#This Row],[TOTAL SALARIO Ef]]+DATOS_[[#This Row],[Tot Extrasalarial Ef]]</f>
        <v>0</v>
      </c>
      <c r="CH1491" s="140" t="n">
        <f aca="false">MIN(IF(DATOS_[[#This Row],[Fecha Fin Contrato]]="",$D$4,DATOS_[[#This Row],[Fecha Fin Contrato]]),$D$4)-MAX(DATOS_[[#This Row],[Fecha de Contratación]],$D$3)+1</f>
        <v>1</v>
      </c>
      <c r="CI1491" s="141" t="str">
        <f aca="false">IF(COUNTIFS(DATOS_[id],DATOS_[[#This Row],[id]])&gt;1,DATOS_[[#This Row],[id]],"")</f>
        <v/>
      </c>
      <c r="CJ1491" s="141" t="n">
        <f aca="false">(Inicio!$G$10-DATOS_[[#This Row],[Fecha Nacimiento]])/365.25</f>
        <v>0</v>
      </c>
      <c r="CK1491" s="141" t="n">
        <f aca="false">(Inicio!$G$10-DATOS_[[#This Row],[Fecha de Antigüedad]])/365.25</f>
        <v>0</v>
      </c>
      <c r="CL1491" s="141" t="e">
        <f aca="false">+VLOOKUP(DATOS_[[#This Row],[Clave de Contrato]],TblTiposContrato13[],3,0)</f>
        <v>#N/A</v>
      </c>
      <c r="CM1491" s="141" t="e">
        <f aca="false">+VLOOKUP(DATOS_[[#This Row],[Clave de Contrato]],TblTiposContrato13[],4,0)</f>
        <v>#N/A</v>
      </c>
      <c r="CN1491" s="141" t="str">
        <f aca="false">VLOOKUP(DATOS_[[#This Row],[Edad]],CONTRATOS!TblRngEdad,2,1)</f>
        <v>20  o menos</v>
      </c>
      <c r="CO1491" s="141" t="str">
        <f aca="false">VLOOKUP(DATOS_[[#This Row],[Antigüedad]],TblRngAntg14[],2,1)</f>
        <v>0 a 1 años</v>
      </c>
    </row>
    <row r="1492" customFormat="false" ht="13.8" hidden="false" customHeight="false" outlineLevel="0" collapsed="false">
      <c r="D1492" s="128"/>
      <c r="E1492" s="129"/>
      <c r="F1492" s="129"/>
      <c r="G1492" s="129"/>
      <c r="H1492" s="130"/>
      <c r="I1492" s="131"/>
      <c r="J1492" s="128"/>
      <c r="K1492" s="132"/>
      <c r="L1492" s="132"/>
      <c r="M1492" s="133"/>
      <c r="N1492" s="133"/>
      <c r="O1492" s="133"/>
      <c r="P1492" s="129"/>
      <c r="Z1492" s="74"/>
      <c r="AA1492" s="75"/>
      <c r="AB1492" s="75"/>
      <c r="AC1492" s="129"/>
      <c r="AD1492" s="134"/>
      <c r="AE1492" s="134"/>
      <c r="AF1492" s="134"/>
      <c r="AG1492" s="134"/>
      <c r="AH1492" s="134"/>
      <c r="AI1492" s="134"/>
      <c r="AJ1492" s="134"/>
      <c r="AK1492" s="134"/>
      <c r="AL1492" s="134"/>
      <c r="AM1492" s="134"/>
      <c r="AN1492" s="134"/>
      <c r="AO1492" s="134"/>
      <c r="AP1492" s="134"/>
      <c r="AQ1492" s="134"/>
      <c r="AR1492" s="134"/>
      <c r="AS1492" s="134"/>
      <c r="AT1492" s="134"/>
      <c r="AU1492" s="134"/>
      <c r="AV1492" s="134"/>
      <c r="AW1492" s="134"/>
      <c r="AX1492" s="134"/>
      <c r="AY1492" s="134"/>
      <c r="AZ1492" s="134"/>
      <c r="BA1492" s="134"/>
      <c r="BB1492" s="134"/>
      <c r="BC1492" s="134"/>
      <c r="BD1492" s="134"/>
      <c r="BE1492" s="134"/>
      <c r="BF1492" s="134"/>
      <c r="BG1492" s="134"/>
      <c r="BH1492" s="134"/>
      <c r="BI1492" s="134"/>
      <c r="BJ1492" s="134"/>
      <c r="BK1492" s="134"/>
      <c r="BL1492" s="134"/>
      <c r="BM1492" s="135"/>
      <c r="BN1492" s="136" t="n">
        <f aca="false">+MAX($D$3,DATOS_[[#This Row],[Fecha Inicio Sit. Contract.]])</f>
        <v>0</v>
      </c>
      <c r="BO1492" s="136" t="n">
        <f aca="false">+MIN($D$4,DATOS_[[#This Row],[Fecha Fin Sit. Contract.]])</f>
        <v>0</v>
      </c>
      <c r="BP1492" s="137" t="n">
        <f aca="false">+DATOS_[[#This Row],[% de jornada]]*IF(DATOS_[[#This Row],[% jornada reducida]]="",1,DATOS_[[#This Row],[% jornada reducida]])</f>
        <v>0</v>
      </c>
      <c r="BQ1492" s="137" t="n">
        <f aca="false">+(DATOS_[[#This Row],[F.fin.cal]]-DATOS_[[#This Row],[F.ini.cal]]+1)/($D$4-$D$3+1)</f>
        <v>1</v>
      </c>
      <c r="BR1492" s="137" t="str">
        <f aca="false">IF(OR(AND(DATOS_[[#This Row],[Fecha Fin Contrato]]&lt;$D$3,DATOS_[[#This Row],[Fecha Fin Contrato]]&lt;&gt;""),DATOS_[[#This Row],[Fecha de Contratación]]&gt;$D$4),"Fuera","Dentro")</f>
        <v>Dentro</v>
      </c>
      <c r="BS1492" s="137" t="str">
        <f aca="false" t="array" ref="BS1492:BS1492">IF(MAX(IF(DATOS_[id]=DATOS_[[#This Row],[id]],DATOS_[F.fin.cal]))=DATOS_[[#This Row],[F.fin.cal]],"Sí","NO")</f>
        <v>Sí</v>
      </c>
      <c r="BT1492" s="137" t="str">
        <f aca="false">IF(AND(DATOS_[[#This Row],[% normaliz]]&lt;&gt;1,DATOS_[[#This Row],[% anualiz]]=1),"Sí","NO")</f>
        <v>Sí</v>
      </c>
      <c r="BU1492" s="137" t="str">
        <f aca="false">IF(AND(DATOS_[[#This Row],[% normaliz]]=1,DATOS_[[#This Row],[% anualiz]]&lt;&gt;1),"Sí","NO")</f>
        <v>NO</v>
      </c>
      <c r="BV1492" s="137" t="str">
        <f aca="false">IF(AND(DATOS_[[#This Row],[% normaliz]]&lt;&gt;1,DATOS_[[#This Row],[% anualiz]]&lt;&gt;1),"Sí","NO")</f>
        <v>NO</v>
      </c>
      <c r="BW1492" s="137" t="str">
        <f aca="false">+IF(DATOS_[[#This Row],[% normaliz]]*DATOS_[[#This Row],[% anualiz]]=1,"NO","Sí")</f>
        <v>Sí</v>
      </c>
      <c r="BX1492" s="138" t="e">
        <f aca="false">(DATOS_[[#This Row],[S.BASE]]*(1/DATOS_[[#This Row],[% normaliz]])*(1/DATOS_[[#This Row],[% anualiz]]))*IF(DATOS_[[#This Row],[Check Equiparado]]="Sí",1,0)</f>
        <v>#DIV/0!</v>
      </c>
      <c r="BY1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2" s="138" t="e">
        <f aca="false">+DATOS_[[#This Row],[SALARIO BASE Eq]]+DATOS_[[#This Row],[Tot COMPL.SAL Eq]]</f>
        <v>#DIV/0!</v>
      </c>
      <c r="CA1492" s="138" t="e">
        <f aca="false" t="array" ref="CA1492:CA1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2" s="138" t="e">
        <f aca="false">+DATOS_[[#This Row],[TOTAL SALARIO Eq]]+DATOS_[[#This Row],[Tot Extrasalarial Eq]]</f>
        <v>#DIV/0!</v>
      </c>
      <c r="CC1492" s="139" t="n">
        <f aca="false">DATOS_[[#This Row],[S.BASE]]</f>
        <v>0</v>
      </c>
      <c r="CD1492" s="139" t="n">
        <f aca="false">+SUM(DATOS_[[#This Row],[Conc.Sal.01]:[Conc.Sal.30]])</f>
        <v>0</v>
      </c>
      <c r="CE1492" s="139" t="n">
        <f aca="false">+DATOS_[[#This Row],[SALARIO BASE Ef]]+DATOS_[[#This Row],[Tot COMPL.SAL Ef]]</f>
        <v>0</v>
      </c>
      <c r="CF1492" s="139" t="n">
        <f aca="false">+SUM(DATOS_[[#This Row],[C.Extra.01]:[C.Extra.05]])</f>
        <v>0</v>
      </c>
      <c r="CG1492" s="139" t="n">
        <f aca="false">+DATOS_[[#This Row],[TOTAL SALARIO Ef]]+DATOS_[[#This Row],[Tot Extrasalarial Ef]]</f>
        <v>0</v>
      </c>
      <c r="CH1492" s="140" t="n">
        <f aca="false">MIN(IF(DATOS_[[#This Row],[Fecha Fin Contrato]]="",$D$4,DATOS_[[#This Row],[Fecha Fin Contrato]]),$D$4)-MAX(DATOS_[[#This Row],[Fecha de Contratación]],$D$3)+1</f>
        <v>1</v>
      </c>
      <c r="CI1492" s="141" t="str">
        <f aca="false">IF(COUNTIFS(DATOS_[id],DATOS_[[#This Row],[id]])&gt;1,DATOS_[[#This Row],[id]],"")</f>
        <v/>
      </c>
      <c r="CJ1492" s="141" t="n">
        <f aca="false">(Inicio!$G$10-DATOS_[[#This Row],[Fecha Nacimiento]])/365.25</f>
        <v>0</v>
      </c>
      <c r="CK1492" s="141" t="n">
        <f aca="false">(Inicio!$G$10-DATOS_[[#This Row],[Fecha de Antigüedad]])/365.25</f>
        <v>0</v>
      </c>
      <c r="CL1492" s="141" t="e">
        <f aca="false">+VLOOKUP(DATOS_[[#This Row],[Clave de Contrato]],TblTiposContrato13[],3,0)</f>
        <v>#N/A</v>
      </c>
      <c r="CM1492" s="141" t="e">
        <f aca="false">+VLOOKUP(DATOS_[[#This Row],[Clave de Contrato]],TblTiposContrato13[],4,0)</f>
        <v>#N/A</v>
      </c>
      <c r="CN1492" s="141" t="str">
        <f aca="false">VLOOKUP(DATOS_[[#This Row],[Edad]],CONTRATOS!TblRngEdad,2,1)</f>
        <v>20  o menos</v>
      </c>
      <c r="CO1492" s="141" t="str">
        <f aca="false">VLOOKUP(DATOS_[[#This Row],[Antigüedad]],TblRngAntg14[],2,1)</f>
        <v>0 a 1 años</v>
      </c>
    </row>
    <row r="1493" customFormat="false" ht="13.8" hidden="false" customHeight="false" outlineLevel="0" collapsed="false">
      <c r="D1493" s="128"/>
      <c r="E1493" s="129"/>
      <c r="F1493" s="129"/>
      <c r="G1493" s="129"/>
      <c r="H1493" s="130"/>
      <c r="I1493" s="131"/>
      <c r="J1493" s="128"/>
      <c r="K1493" s="132"/>
      <c r="L1493" s="132"/>
      <c r="M1493" s="133"/>
      <c r="N1493" s="133"/>
      <c r="O1493" s="133"/>
      <c r="P1493" s="129"/>
      <c r="Z1493" s="74"/>
      <c r="AA1493" s="75"/>
      <c r="AB1493" s="75"/>
      <c r="AC1493" s="129"/>
      <c r="AD1493" s="134"/>
      <c r="AE1493" s="134"/>
      <c r="AF1493" s="134"/>
      <c r="AG1493" s="134"/>
      <c r="AH1493" s="134"/>
      <c r="AI1493" s="134"/>
      <c r="AJ1493" s="134"/>
      <c r="AK1493" s="134"/>
      <c r="AL1493" s="134"/>
      <c r="AM1493" s="134"/>
      <c r="AN1493" s="134"/>
      <c r="AO1493" s="134"/>
      <c r="AP1493" s="134"/>
      <c r="AQ1493" s="134"/>
      <c r="AR1493" s="134"/>
      <c r="AS1493" s="134"/>
      <c r="AT1493" s="134"/>
      <c r="AU1493" s="134"/>
      <c r="AV1493" s="134"/>
      <c r="AW1493" s="134"/>
      <c r="AX1493" s="134"/>
      <c r="AY1493" s="134"/>
      <c r="AZ1493" s="134"/>
      <c r="BA1493" s="134"/>
      <c r="BB1493" s="134"/>
      <c r="BC1493" s="134"/>
      <c r="BD1493" s="134"/>
      <c r="BE1493" s="134"/>
      <c r="BF1493" s="134"/>
      <c r="BG1493" s="134"/>
      <c r="BH1493" s="134"/>
      <c r="BI1493" s="134"/>
      <c r="BJ1493" s="134"/>
      <c r="BK1493" s="134"/>
      <c r="BL1493" s="134"/>
      <c r="BM1493" s="135"/>
      <c r="BN1493" s="136" t="n">
        <f aca="false">+MAX($D$3,DATOS_[[#This Row],[Fecha Inicio Sit. Contract.]])</f>
        <v>0</v>
      </c>
      <c r="BO1493" s="136" t="n">
        <f aca="false">+MIN($D$4,DATOS_[[#This Row],[Fecha Fin Sit. Contract.]])</f>
        <v>0</v>
      </c>
      <c r="BP1493" s="137" t="n">
        <f aca="false">+DATOS_[[#This Row],[% de jornada]]*IF(DATOS_[[#This Row],[% jornada reducida]]="",1,DATOS_[[#This Row],[% jornada reducida]])</f>
        <v>0</v>
      </c>
      <c r="BQ1493" s="137" t="n">
        <f aca="false">+(DATOS_[[#This Row],[F.fin.cal]]-DATOS_[[#This Row],[F.ini.cal]]+1)/($D$4-$D$3+1)</f>
        <v>1</v>
      </c>
      <c r="BR1493" s="137" t="str">
        <f aca="false">IF(OR(AND(DATOS_[[#This Row],[Fecha Fin Contrato]]&lt;$D$3,DATOS_[[#This Row],[Fecha Fin Contrato]]&lt;&gt;""),DATOS_[[#This Row],[Fecha de Contratación]]&gt;$D$4),"Fuera","Dentro")</f>
        <v>Dentro</v>
      </c>
      <c r="BS1493" s="137" t="str">
        <f aca="false" t="array" ref="BS1493:BS1493">IF(MAX(IF(DATOS_[id]=DATOS_[[#This Row],[id]],DATOS_[F.fin.cal]))=DATOS_[[#This Row],[F.fin.cal]],"Sí","NO")</f>
        <v>Sí</v>
      </c>
      <c r="BT1493" s="137" t="str">
        <f aca="false">IF(AND(DATOS_[[#This Row],[% normaliz]]&lt;&gt;1,DATOS_[[#This Row],[% anualiz]]=1),"Sí","NO")</f>
        <v>Sí</v>
      </c>
      <c r="BU1493" s="137" t="str">
        <f aca="false">IF(AND(DATOS_[[#This Row],[% normaliz]]=1,DATOS_[[#This Row],[% anualiz]]&lt;&gt;1),"Sí","NO")</f>
        <v>NO</v>
      </c>
      <c r="BV1493" s="137" t="str">
        <f aca="false">IF(AND(DATOS_[[#This Row],[% normaliz]]&lt;&gt;1,DATOS_[[#This Row],[% anualiz]]&lt;&gt;1),"Sí","NO")</f>
        <v>NO</v>
      </c>
      <c r="BW1493" s="137" t="str">
        <f aca="false">+IF(DATOS_[[#This Row],[% normaliz]]*DATOS_[[#This Row],[% anualiz]]=1,"NO","Sí")</f>
        <v>Sí</v>
      </c>
      <c r="BX1493" s="138" t="e">
        <f aca="false">(DATOS_[[#This Row],[S.BASE]]*(1/DATOS_[[#This Row],[% normaliz]])*(1/DATOS_[[#This Row],[% anualiz]]))*IF(DATOS_[[#This Row],[Check Equiparado]]="Sí",1,0)</f>
        <v>#DIV/0!</v>
      </c>
      <c r="BY1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3" s="138" t="e">
        <f aca="false">+DATOS_[[#This Row],[SALARIO BASE Eq]]+DATOS_[[#This Row],[Tot COMPL.SAL Eq]]</f>
        <v>#DIV/0!</v>
      </c>
      <c r="CA1493" s="138" t="e">
        <f aca="false" t="array" ref="CA1493:CA1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3" s="138" t="e">
        <f aca="false">+DATOS_[[#This Row],[TOTAL SALARIO Eq]]+DATOS_[[#This Row],[Tot Extrasalarial Eq]]</f>
        <v>#DIV/0!</v>
      </c>
      <c r="CC1493" s="139" t="n">
        <f aca="false">DATOS_[[#This Row],[S.BASE]]</f>
        <v>0</v>
      </c>
      <c r="CD1493" s="139" t="n">
        <f aca="false">+SUM(DATOS_[[#This Row],[Conc.Sal.01]:[Conc.Sal.30]])</f>
        <v>0</v>
      </c>
      <c r="CE1493" s="139" t="n">
        <f aca="false">+DATOS_[[#This Row],[SALARIO BASE Ef]]+DATOS_[[#This Row],[Tot COMPL.SAL Ef]]</f>
        <v>0</v>
      </c>
      <c r="CF1493" s="139" t="n">
        <f aca="false">+SUM(DATOS_[[#This Row],[C.Extra.01]:[C.Extra.05]])</f>
        <v>0</v>
      </c>
      <c r="CG1493" s="139" t="n">
        <f aca="false">+DATOS_[[#This Row],[TOTAL SALARIO Ef]]+DATOS_[[#This Row],[Tot Extrasalarial Ef]]</f>
        <v>0</v>
      </c>
      <c r="CH1493" s="140" t="n">
        <f aca="false">MIN(IF(DATOS_[[#This Row],[Fecha Fin Contrato]]="",$D$4,DATOS_[[#This Row],[Fecha Fin Contrato]]),$D$4)-MAX(DATOS_[[#This Row],[Fecha de Contratación]],$D$3)+1</f>
        <v>1</v>
      </c>
      <c r="CI1493" s="141" t="str">
        <f aca="false">IF(COUNTIFS(DATOS_[id],DATOS_[[#This Row],[id]])&gt;1,DATOS_[[#This Row],[id]],"")</f>
        <v/>
      </c>
      <c r="CJ1493" s="141" t="n">
        <f aca="false">(Inicio!$G$10-DATOS_[[#This Row],[Fecha Nacimiento]])/365.25</f>
        <v>0</v>
      </c>
      <c r="CK1493" s="141" t="n">
        <f aca="false">(Inicio!$G$10-DATOS_[[#This Row],[Fecha de Antigüedad]])/365.25</f>
        <v>0</v>
      </c>
      <c r="CL1493" s="141" t="e">
        <f aca="false">+VLOOKUP(DATOS_[[#This Row],[Clave de Contrato]],TblTiposContrato13[],3,0)</f>
        <v>#N/A</v>
      </c>
      <c r="CM1493" s="141" t="e">
        <f aca="false">+VLOOKUP(DATOS_[[#This Row],[Clave de Contrato]],TblTiposContrato13[],4,0)</f>
        <v>#N/A</v>
      </c>
      <c r="CN1493" s="141" t="str">
        <f aca="false">VLOOKUP(DATOS_[[#This Row],[Edad]],CONTRATOS!TblRngEdad,2,1)</f>
        <v>20  o menos</v>
      </c>
      <c r="CO1493" s="141" t="str">
        <f aca="false">VLOOKUP(DATOS_[[#This Row],[Antigüedad]],TblRngAntg14[],2,1)</f>
        <v>0 a 1 años</v>
      </c>
    </row>
    <row r="1494" customFormat="false" ht="13.8" hidden="false" customHeight="false" outlineLevel="0" collapsed="false">
      <c r="D1494" s="128"/>
      <c r="E1494" s="129"/>
      <c r="F1494" s="129"/>
      <c r="G1494" s="129"/>
      <c r="H1494" s="130"/>
      <c r="I1494" s="131"/>
      <c r="J1494" s="128"/>
      <c r="K1494" s="132"/>
      <c r="L1494" s="132"/>
      <c r="M1494" s="133"/>
      <c r="N1494" s="133"/>
      <c r="O1494" s="133"/>
      <c r="P1494" s="129"/>
      <c r="Z1494" s="74"/>
      <c r="AA1494" s="75"/>
      <c r="AB1494" s="75"/>
      <c r="AC1494" s="129"/>
      <c r="AD1494" s="134"/>
      <c r="AE1494" s="134"/>
      <c r="AF1494" s="134"/>
      <c r="AG1494" s="134"/>
      <c r="AH1494" s="134"/>
      <c r="AI1494" s="134"/>
      <c r="AJ1494" s="134"/>
      <c r="AK1494" s="134"/>
      <c r="AL1494" s="134"/>
      <c r="AM1494" s="134"/>
      <c r="AN1494" s="134"/>
      <c r="AO1494" s="134"/>
      <c r="AP1494" s="134"/>
      <c r="AQ1494" s="134"/>
      <c r="AR1494" s="134"/>
      <c r="AS1494" s="134"/>
      <c r="AT1494" s="134"/>
      <c r="AU1494" s="134"/>
      <c r="AV1494" s="134"/>
      <c r="AW1494" s="134"/>
      <c r="AX1494" s="134"/>
      <c r="AY1494" s="134"/>
      <c r="AZ1494" s="134"/>
      <c r="BA1494" s="134"/>
      <c r="BB1494" s="134"/>
      <c r="BC1494" s="134"/>
      <c r="BD1494" s="134"/>
      <c r="BE1494" s="134"/>
      <c r="BF1494" s="134"/>
      <c r="BG1494" s="134"/>
      <c r="BH1494" s="134"/>
      <c r="BI1494" s="134"/>
      <c r="BJ1494" s="134"/>
      <c r="BK1494" s="134"/>
      <c r="BL1494" s="134"/>
      <c r="BM1494" s="135"/>
      <c r="BN1494" s="136" t="n">
        <f aca="false">+MAX($D$3,DATOS_[[#This Row],[Fecha Inicio Sit. Contract.]])</f>
        <v>0</v>
      </c>
      <c r="BO1494" s="136" t="n">
        <f aca="false">+MIN($D$4,DATOS_[[#This Row],[Fecha Fin Sit. Contract.]])</f>
        <v>0</v>
      </c>
      <c r="BP1494" s="137" t="n">
        <f aca="false">+DATOS_[[#This Row],[% de jornada]]*IF(DATOS_[[#This Row],[% jornada reducida]]="",1,DATOS_[[#This Row],[% jornada reducida]])</f>
        <v>0</v>
      </c>
      <c r="BQ1494" s="137" t="n">
        <f aca="false">+(DATOS_[[#This Row],[F.fin.cal]]-DATOS_[[#This Row],[F.ini.cal]]+1)/($D$4-$D$3+1)</f>
        <v>1</v>
      </c>
      <c r="BR1494" s="137" t="str">
        <f aca="false">IF(OR(AND(DATOS_[[#This Row],[Fecha Fin Contrato]]&lt;$D$3,DATOS_[[#This Row],[Fecha Fin Contrato]]&lt;&gt;""),DATOS_[[#This Row],[Fecha de Contratación]]&gt;$D$4),"Fuera","Dentro")</f>
        <v>Dentro</v>
      </c>
      <c r="BS1494" s="137" t="str">
        <f aca="false" t="array" ref="BS1494:BS1494">IF(MAX(IF(DATOS_[id]=DATOS_[[#This Row],[id]],DATOS_[F.fin.cal]))=DATOS_[[#This Row],[F.fin.cal]],"Sí","NO")</f>
        <v>Sí</v>
      </c>
      <c r="BT1494" s="137" t="str">
        <f aca="false">IF(AND(DATOS_[[#This Row],[% normaliz]]&lt;&gt;1,DATOS_[[#This Row],[% anualiz]]=1),"Sí","NO")</f>
        <v>Sí</v>
      </c>
      <c r="BU1494" s="137" t="str">
        <f aca="false">IF(AND(DATOS_[[#This Row],[% normaliz]]=1,DATOS_[[#This Row],[% anualiz]]&lt;&gt;1),"Sí","NO")</f>
        <v>NO</v>
      </c>
      <c r="BV1494" s="137" t="str">
        <f aca="false">IF(AND(DATOS_[[#This Row],[% normaliz]]&lt;&gt;1,DATOS_[[#This Row],[% anualiz]]&lt;&gt;1),"Sí","NO")</f>
        <v>NO</v>
      </c>
      <c r="BW1494" s="137" t="str">
        <f aca="false">+IF(DATOS_[[#This Row],[% normaliz]]*DATOS_[[#This Row],[% anualiz]]=1,"NO","Sí")</f>
        <v>Sí</v>
      </c>
      <c r="BX1494" s="138" t="e">
        <f aca="false">(DATOS_[[#This Row],[S.BASE]]*(1/DATOS_[[#This Row],[% normaliz]])*(1/DATOS_[[#This Row],[% anualiz]]))*IF(DATOS_[[#This Row],[Check Equiparado]]="Sí",1,0)</f>
        <v>#DIV/0!</v>
      </c>
      <c r="BY1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4" s="138" t="e">
        <f aca="false">+DATOS_[[#This Row],[SALARIO BASE Eq]]+DATOS_[[#This Row],[Tot COMPL.SAL Eq]]</f>
        <v>#DIV/0!</v>
      </c>
      <c r="CA1494" s="138" t="e">
        <f aca="false" t="array" ref="CA1494:CA1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4" s="138" t="e">
        <f aca="false">+DATOS_[[#This Row],[TOTAL SALARIO Eq]]+DATOS_[[#This Row],[Tot Extrasalarial Eq]]</f>
        <v>#DIV/0!</v>
      </c>
      <c r="CC1494" s="139" t="n">
        <f aca="false">DATOS_[[#This Row],[S.BASE]]</f>
        <v>0</v>
      </c>
      <c r="CD1494" s="139" t="n">
        <f aca="false">+SUM(DATOS_[[#This Row],[Conc.Sal.01]:[Conc.Sal.30]])</f>
        <v>0</v>
      </c>
      <c r="CE1494" s="139" t="n">
        <f aca="false">+DATOS_[[#This Row],[SALARIO BASE Ef]]+DATOS_[[#This Row],[Tot COMPL.SAL Ef]]</f>
        <v>0</v>
      </c>
      <c r="CF1494" s="139" t="n">
        <f aca="false">+SUM(DATOS_[[#This Row],[C.Extra.01]:[C.Extra.05]])</f>
        <v>0</v>
      </c>
      <c r="CG1494" s="139" t="n">
        <f aca="false">+DATOS_[[#This Row],[TOTAL SALARIO Ef]]+DATOS_[[#This Row],[Tot Extrasalarial Ef]]</f>
        <v>0</v>
      </c>
      <c r="CH1494" s="140" t="n">
        <f aca="false">MIN(IF(DATOS_[[#This Row],[Fecha Fin Contrato]]="",$D$4,DATOS_[[#This Row],[Fecha Fin Contrato]]),$D$4)-MAX(DATOS_[[#This Row],[Fecha de Contratación]],$D$3)+1</f>
        <v>1</v>
      </c>
      <c r="CI1494" s="141" t="str">
        <f aca="false">IF(COUNTIFS(DATOS_[id],DATOS_[[#This Row],[id]])&gt;1,DATOS_[[#This Row],[id]],"")</f>
        <v/>
      </c>
      <c r="CJ1494" s="141" t="n">
        <f aca="false">(Inicio!$G$10-DATOS_[[#This Row],[Fecha Nacimiento]])/365.25</f>
        <v>0</v>
      </c>
      <c r="CK1494" s="141" t="n">
        <f aca="false">(Inicio!$G$10-DATOS_[[#This Row],[Fecha de Antigüedad]])/365.25</f>
        <v>0</v>
      </c>
      <c r="CL1494" s="141" t="e">
        <f aca="false">+VLOOKUP(DATOS_[[#This Row],[Clave de Contrato]],TblTiposContrato13[],3,0)</f>
        <v>#N/A</v>
      </c>
      <c r="CM1494" s="141" t="e">
        <f aca="false">+VLOOKUP(DATOS_[[#This Row],[Clave de Contrato]],TblTiposContrato13[],4,0)</f>
        <v>#N/A</v>
      </c>
      <c r="CN1494" s="141" t="str">
        <f aca="false">VLOOKUP(DATOS_[[#This Row],[Edad]],CONTRATOS!TblRngEdad,2,1)</f>
        <v>20  o menos</v>
      </c>
      <c r="CO1494" s="141" t="str">
        <f aca="false">VLOOKUP(DATOS_[[#This Row],[Antigüedad]],TblRngAntg14[],2,1)</f>
        <v>0 a 1 años</v>
      </c>
    </row>
    <row r="1495" customFormat="false" ht="13.8" hidden="false" customHeight="false" outlineLevel="0" collapsed="false">
      <c r="D1495" s="128"/>
      <c r="E1495" s="129"/>
      <c r="F1495" s="129"/>
      <c r="G1495" s="129"/>
      <c r="H1495" s="130"/>
      <c r="I1495" s="131"/>
      <c r="J1495" s="128"/>
      <c r="K1495" s="132"/>
      <c r="L1495" s="132"/>
      <c r="M1495" s="133"/>
      <c r="N1495" s="133"/>
      <c r="O1495" s="133"/>
      <c r="P1495" s="129"/>
      <c r="Z1495" s="74"/>
      <c r="AA1495" s="75"/>
      <c r="AB1495" s="75"/>
      <c r="AC1495" s="129"/>
      <c r="AD1495" s="134"/>
      <c r="AE1495" s="134"/>
      <c r="AF1495" s="134"/>
      <c r="AG1495" s="134"/>
      <c r="AH1495" s="134"/>
      <c r="AI1495" s="134"/>
      <c r="AJ1495" s="134"/>
      <c r="AK1495" s="134"/>
      <c r="AL1495" s="134"/>
      <c r="AM1495" s="134"/>
      <c r="AN1495" s="134"/>
      <c r="AO1495" s="134"/>
      <c r="AP1495" s="134"/>
      <c r="AQ1495" s="134"/>
      <c r="AR1495" s="134"/>
      <c r="AS1495" s="134"/>
      <c r="AT1495" s="134"/>
      <c r="AU1495" s="134"/>
      <c r="AV1495" s="134"/>
      <c r="AW1495" s="134"/>
      <c r="AX1495" s="134"/>
      <c r="AY1495" s="134"/>
      <c r="AZ1495" s="134"/>
      <c r="BA1495" s="134"/>
      <c r="BB1495" s="134"/>
      <c r="BC1495" s="134"/>
      <c r="BD1495" s="134"/>
      <c r="BE1495" s="134"/>
      <c r="BF1495" s="134"/>
      <c r="BG1495" s="134"/>
      <c r="BH1495" s="134"/>
      <c r="BI1495" s="134"/>
      <c r="BJ1495" s="134"/>
      <c r="BK1495" s="134"/>
      <c r="BL1495" s="134"/>
      <c r="BM1495" s="135"/>
      <c r="BN1495" s="136" t="n">
        <f aca="false">+MAX($D$3,DATOS_[[#This Row],[Fecha Inicio Sit. Contract.]])</f>
        <v>0</v>
      </c>
      <c r="BO1495" s="136" t="n">
        <f aca="false">+MIN($D$4,DATOS_[[#This Row],[Fecha Fin Sit. Contract.]])</f>
        <v>0</v>
      </c>
      <c r="BP1495" s="137" t="n">
        <f aca="false">+DATOS_[[#This Row],[% de jornada]]*IF(DATOS_[[#This Row],[% jornada reducida]]="",1,DATOS_[[#This Row],[% jornada reducida]])</f>
        <v>0</v>
      </c>
      <c r="BQ1495" s="137" t="n">
        <f aca="false">+(DATOS_[[#This Row],[F.fin.cal]]-DATOS_[[#This Row],[F.ini.cal]]+1)/($D$4-$D$3+1)</f>
        <v>1</v>
      </c>
      <c r="BR1495" s="137" t="str">
        <f aca="false">IF(OR(AND(DATOS_[[#This Row],[Fecha Fin Contrato]]&lt;$D$3,DATOS_[[#This Row],[Fecha Fin Contrato]]&lt;&gt;""),DATOS_[[#This Row],[Fecha de Contratación]]&gt;$D$4),"Fuera","Dentro")</f>
        <v>Dentro</v>
      </c>
      <c r="BS1495" s="137" t="str">
        <f aca="false" t="array" ref="BS1495:BS1495">IF(MAX(IF(DATOS_[id]=DATOS_[[#This Row],[id]],DATOS_[F.fin.cal]))=DATOS_[[#This Row],[F.fin.cal]],"Sí","NO")</f>
        <v>Sí</v>
      </c>
      <c r="BT1495" s="137" t="str">
        <f aca="false">IF(AND(DATOS_[[#This Row],[% normaliz]]&lt;&gt;1,DATOS_[[#This Row],[% anualiz]]=1),"Sí","NO")</f>
        <v>Sí</v>
      </c>
      <c r="BU1495" s="137" t="str">
        <f aca="false">IF(AND(DATOS_[[#This Row],[% normaliz]]=1,DATOS_[[#This Row],[% anualiz]]&lt;&gt;1),"Sí","NO")</f>
        <v>NO</v>
      </c>
      <c r="BV1495" s="137" t="str">
        <f aca="false">IF(AND(DATOS_[[#This Row],[% normaliz]]&lt;&gt;1,DATOS_[[#This Row],[% anualiz]]&lt;&gt;1),"Sí","NO")</f>
        <v>NO</v>
      </c>
      <c r="BW1495" s="137" t="str">
        <f aca="false">+IF(DATOS_[[#This Row],[% normaliz]]*DATOS_[[#This Row],[% anualiz]]=1,"NO","Sí")</f>
        <v>Sí</v>
      </c>
      <c r="BX1495" s="138" t="e">
        <f aca="false">(DATOS_[[#This Row],[S.BASE]]*(1/DATOS_[[#This Row],[% normaliz]])*(1/DATOS_[[#This Row],[% anualiz]]))*IF(DATOS_[[#This Row],[Check Equiparado]]="Sí",1,0)</f>
        <v>#DIV/0!</v>
      </c>
      <c r="BY1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5" s="138" t="e">
        <f aca="false">+DATOS_[[#This Row],[SALARIO BASE Eq]]+DATOS_[[#This Row],[Tot COMPL.SAL Eq]]</f>
        <v>#DIV/0!</v>
      </c>
      <c r="CA1495" s="138" t="e">
        <f aca="false" t="array" ref="CA1495:CA1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5" s="138" t="e">
        <f aca="false">+DATOS_[[#This Row],[TOTAL SALARIO Eq]]+DATOS_[[#This Row],[Tot Extrasalarial Eq]]</f>
        <v>#DIV/0!</v>
      </c>
      <c r="CC1495" s="139" t="n">
        <f aca="false">DATOS_[[#This Row],[S.BASE]]</f>
        <v>0</v>
      </c>
      <c r="CD1495" s="139" t="n">
        <f aca="false">+SUM(DATOS_[[#This Row],[Conc.Sal.01]:[Conc.Sal.30]])</f>
        <v>0</v>
      </c>
      <c r="CE1495" s="139" t="n">
        <f aca="false">+DATOS_[[#This Row],[SALARIO BASE Ef]]+DATOS_[[#This Row],[Tot COMPL.SAL Ef]]</f>
        <v>0</v>
      </c>
      <c r="CF1495" s="139" t="n">
        <f aca="false">+SUM(DATOS_[[#This Row],[C.Extra.01]:[C.Extra.05]])</f>
        <v>0</v>
      </c>
      <c r="CG1495" s="139" t="n">
        <f aca="false">+DATOS_[[#This Row],[TOTAL SALARIO Ef]]+DATOS_[[#This Row],[Tot Extrasalarial Ef]]</f>
        <v>0</v>
      </c>
      <c r="CH1495" s="140" t="n">
        <f aca="false">MIN(IF(DATOS_[[#This Row],[Fecha Fin Contrato]]="",$D$4,DATOS_[[#This Row],[Fecha Fin Contrato]]),$D$4)-MAX(DATOS_[[#This Row],[Fecha de Contratación]],$D$3)+1</f>
        <v>1</v>
      </c>
      <c r="CI1495" s="141" t="str">
        <f aca="false">IF(COUNTIFS(DATOS_[id],DATOS_[[#This Row],[id]])&gt;1,DATOS_[[#This Row],[id]],"")</f>
        <v/>
      </c>
      <c r="CJ1495" s="141" t="n">
        <f aca="false">(Inicio!$G$10-DATOS_[[#This Row],[Fecha Nacimiento]])/365.25</f>
        <v>0</v>
      </c>
      <c r="CK1495" s="141" t="n">
        <f aca="false">(Inicio!$G$10-DATOS_[[#This Row],[Fecha de Antigüedad]])/365.25</f>
        <v>0</v>
      </c>
      <c r="CL1495" s="141" t="e">
        <f aca="false">+VLOOKUP(DATOS_[[#This Row],[Clave de Contrato]],TblTiposContrato13[],3,0)</f>
        <v>#N/A</v>
      </c>
      <c r="CM1495" s="141" t="e">
        <f aca="false">+VLOOKUP(DATOS_[[#This Row],[Clave de Contrato]],TblTiposContrato13[],4,0)</f>
        <v>#N/A</v>
      </c>
      <c r="CN1495" s="141" t="str">
        <f aca="false">VLOOKUP(DATOS_[[#This Row],[Edad]],CONTRATOS!TblRngEdad,2,1)</f>
        <v>20  o menos</v>
      </c>
      <c r="CO1495" s="141" t="str">
        <f aca="false">VLOOKUP(DATOS_[[#This Row],[Antigüedad]],TblRngAntg14[],2,1)</f>
        <v>0 a 1 años</v>
      </c>
    </row>
    <row r="1496" customFormat="false" ht="13.8" hidden="false" customHeight="false" outlineLevel="0" collapsed="false">
      <c r="D1496" s="128"/>
      <c r="E1496" s="129"/>
      <c r="F1496" s="129"/>
      <c r="G1496" s="129"/>
      <c r="H1496" s="130"/>
      <c r="I1496" s="131"/>
      <c r="J1496" s="128"/>
      <c r="K1496" s="132"/>
      <c r="L1496" s="132"/>
      <c r="M1496" s="133"/>
      <c r="N1496" s="133"/>
      <c r="O1496" s="133"/>
      <c r="P1496" s="129"/>
      <c r="Z1496" s="74"/>
      <c r="AA1496" s="75"/>
      <c r="AB1496" s="75"/>
      <c r="AC1496" s="129"/>
      <c r="AD1496" s="134"/>
      <c r="AE1496" s="134"/>
      <c r="AF1496" s="134"/>
      <c r="AG1496" s="134"/>
      <c r="AH1496" s="134"/>
      <c r="AI1496" s="134"/>
      <c r="AJ1496" s="134"/>
      <c r="AK1496" s="134"/>
      <c r="AL1496" s="134"/>
      <c r="AM1496" s="134"/>
      <c r="AN1496" s="134"/>
      <c r="AO1496" s="134"/>
      <c r="AP1496" s="134"/>
      <c r="AQ1496" s="134"/>
      <c r="AR1496" s="134"/>
      <c r="AS1496" s="134"/>
      <c r="AT1496" s="134"/>
      <c r="AU1496" s="134"/>
      <c r="AV1496" s="134"/>
      <c r="AW1496" s="134"/>
      <c r="AX1496" s="134"/>
      <c r="AY1496" s="134"/>
      <c r="AZ1496" s="134"/>
      <c r="BA1496" s="134"/>
      <c r="BB1496" s="134"/>
      <c r="BC1496" s="134"/>
      <c r="BD1496" s="134"/>
      <c r="BE1496" s="134"/>
      <c r="BF1496" s="134"/>
      <c r="BG1496" s="134"/>
      <c r="BH1496" s="134"/>
      <c r="BI1496" s="134"/>
      <c r="BJ1496" s="134"/>
      <c r="BK1496" s="134"/>
      <c r="BL1496" s="134"/>
      <c r="BM1496" s="135"/>
      <c r="BN1496" s="136" t="n">
        <f aca="false">+MAX($D$3,DATOS_[[#This Row],[Fecha Inicio Sit. Contract.]])</f>
        <v>0</v>
      </c>
      <c r="BO1496" s="136" t="n">
        <f aca="false">+MIN($D$4,DATOS_[[#This Row],[Fecha Fin Sit. Contract.]])</f>
        <v>0</v>
      </c>
      <c r="BP1496" s="137" t="n">
        <f aca="false">+DATOS_[[#This Row],[% de jornada]]*IF(DATOS_[[#This Row],[% jornada reducida]]="",1,DATOS_[[#This Row],[% jornada reducida]])</f>
        <v>0</v>
      </c>
      <c r="BQ1496" s="137" t="n">
        <f aca="false">+(DATOS_[[#This Row],[F.fin.cal]]-DATOS_[[#This Row],[F.ini.cal]]+1)/($D$4-$D$3+1)</f>
        <v>1</v>
      </c>
      <c r="BR1496" s="137" t="str">
        <f aca="false">IF(OR(AND(DATOS_[[#This Row],[Fecha Fin Contrato]]&lt;$D$3,DATOS_[[#This Row],[Fecha Fin Contrato]]&lt;&gt;""),DATOS_[[#This Row],[Fecha de Contratación]]&gt;$D$4),"Fuera","Dentro")</f>
        <v>Dentro</v>
      </c>
      <c r="BS1496" s="137" t="str">
        <f aca="false" t="array" ref="BS1496:BS1496">IF(MAX(IF(DATOS_[id]=DATOS_[[#This Row],[id]],DATOS_[F.fin.cal]))=DATOS_[[#This Row],[F.fin.cal]],"Sí","NO")</f>
        <v>Sí</v>
      </c>
      <c r="BT1496" s="137" t="str">
        <f aca="false">IF(AND(DATOS_[[#This Row],[% normaliz]]&lt;&gt;1,DATOS_[[#This Row],[% anualiz]]=1),"Sí","NO")</f>
        <v>Sí</v>
      </c>
      <c r="BU1496" s="137" t="str">
        <f aca="false">IF(AND(DATOS_[[#This Row],[% normaliz]]=1,DATOS_[[#This Row],[% anualiz]]&lt;&gt;1),"Sí","NO")</f>
        <v>NO</v>
      </c>
      <c r="BV1496" s="137" t="str">
        <f aca="false">IF(AND(DATOS_[[#This Row],[% normaliz]]&lt;&gt;1,DATOS_[[#This Row],[% anualiz]]&lt;&gt;1),"Sí","NO")</f>
        <v>NO</v>
      </c>
      <c r="BW1496" s="137" t="str">
        <f aca="false">+IF(DATOS_[[#This Row],[% normaliz]]*DATOS_[[#This Row],[% anualiz]]=1,"NO","Sí")</f>
        <v>Sí</v>
      </c>
      <c r="BX1496" s="138" t="e">
        <f aca="false">(DATOS_[[#This Row],[S.BASE]]*(1/DATOS_[[#This Row],[% normaliz]])*(1/DATOS_[[#This Row],[% anualiz]]))*IF(DATOS_[[#This Row],[Check Equiparado]]="Sí",1,0)</f>
        <v>#DIV/0!</v>
      </c>
      <c r="BY1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6" s="138" t="e">
        <f aca="false">+DATOS_[[#This Row],[SALARIO BASE Eq]]+DATOS_[[#This Row],[Tot COMPL.SAL Eq]]</f>
        <v>#DIV/0!</v>
      </c>
      <c r="CA1496" s="138" t="e">
        <f aca="false" t="array" ref="CA1496:CA1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6" s="138" t="e">
        <f aca="false">+DATOS_[[#This Row],[TOTAL SALARIO Eq]]+DATOS_[[#This Row],[Tot Extrasalarial Eq]]</f>
        <v>#DIV/0!</v>
      </c>
      <c r="CC1496" s="139" t="n">
        <f aca="false">DATOS_[[#This Row],[S.BASE]]</f>
        <v>0</v>
      </c>
      <c r="CD1496" s="139" t="n">
        <f aca="false">+SUM(DATOS_[[#This Row],[Conc.Sal.01]:[Conc.Sal.30]])</f>
        <v>0</v>
      </c>
      <c r="CE1496" s="139" t="n">
        <f aca="false">+DATOS_[[#This Row],[SALARIO BASE Ef]]+DATOS_[[#This Row],[Tot COMPL.SAL Ef]]</f>
        <v>0</v>
      </c>
      <c r="CF1496" s="139" t="n">
        <f aca="false">+SUM(DATOS_[[#This Row],[C.Extra.01]:[C.Extra.05]])</f>
        <v>0</v>
      </c>
      <c r="CG1496" s="139" t="n">
        <f aca="false">+DATOS_[[#This Row],[TOTAL SALARIO Ef]]+DATOS_[[#This Row],[Tot Extrasalarial Ef]]</f>
        <v>0</v>
      </c>
      <c r="CH1496" s="140" t="n">
        <f aca="false">MIN(IF(DATOS_[[#This Row],[Fecha Fin Contrato]]="",$D$4,DATOS_[[#This Row],[Fecha Fin Contrato]]),$D$4)-MAX(DATOS_[[#This Row],[Fecha de Contratación]],$D$3)+1</f>
        <v>1</v>
      </c>
      <c r="CI1496" s="141" t="str">
        <f aca="false">IF(COUNTIFS(DATOS_[id],DATOS_[[#This Row],[id]])&gt;1,DATOS_[[#This Row],[id]],"")</f>
        <v/>
      </c>
      <c r="CJ1496" s="141" t="n">
        <f aca="false">(Inicio!$G$10-DATOS_[[#This Row],[Fecha Nacimiento]])/365.25</f>
        <v>0</v>
      </c>
      <c r="CK1496" s="141" t="n">
        <f aca="false">(Inicio!$G$10-DATOS_[[#This Row],[Fecha de Antigüedad]])/365.25</f>
        <v>0</v>
      </c>
      <c r="CL1496" s="141" t="e">
        <f aca="false">+VLOOKUP(DATOS_[[#This Row],[Clave de Contrato]],TblTiposContrato13[],3,0)</f>
        <v>#N/A</v>
      </c>
      <c r="CM1496" s="141" t="e">
        <f aca="false">+VLOOKUP(DATOS_[[#This Row],[Clave de Contrato]],TblTiposContrato13[],4,0)</f>
        <v>#N/A</v>
      </c>
      <c r="CN1496" s="141" t="str">
        <f aca="false">VLOOKUP(DATOS_[[#This Row],[Edad]],CONTRATOS!TblRngEdad,2,1)</f>
        <v>20  o menos</v>
      </c>
      <c r="CO1496" s="141" t="str">
        <f aca="false">VLOOKUP(DATOS_[[#This Row],[Antigüedad]],TblRngAntg14[],2,1)</f>
        <v>0 a 1 años</v>
      </c>
    </row>
    <row r="1497" customFormat="false" ht="13.8" hidden="false" customHeight="false" outlineLevel="0" collapsed="false">
      <c r="D1497" s="128"/>
      <c r="E1497" s="129"/>
      <c r="F1497" s="129"/>
      <c r="G1497" s="129"/>
      <c r="H1497" s="130"/>
      <c r="I1497" s="131"/>
      <c r="J1497" s="128"/>
      <c r="K1497" s="132"/>
      <c r="L1497" s="132"/>
      <c r="M1497" s="133"/>
      <c r="N1497" s="133"/>
      <c r="O1497" s="133"/>
      <c r="P1497" s="129"/>
      <c r="Z1497" s="74"/>
      <c r="AA1497" s="75"/>
      <c r="AB1497" s="75"/>
      <c r="AC1497" s="129"/>
      <c r="AD1497" s="134"/>
      <c r="AE1497" s="134"/>
      <c r="AF1497" s="134"/>
      <c r="AG1497" s="134"/>
      <c r="AH1497" s="134"/>
      <c r="AI1497" s="134"/>
      <c r="AJ1497" s="134"/>
      <c r="AK1497" s="134"/>
      <c r="AL1497" s="134"/>
      <c r="AM1497" s="134"/>
      <c r="AN1497" s="134"/>
      <c r="AO1497" s="134"/>
      <c r="AP1497" s="134"/>
      <c r="AQ1497" s="134"/>
      <c r="AR1497" s="134"/>
      <c r="AS1497" s="134"/>
      <c r="AT1497" s="134"/>
      <c r="AU1497" s="134"/>
      <c r="AV1497" s="134"/>
      <c r="AW1497" s="134"/>
      <c r="AX1497" s="134"/>
      <c r="AY1497" s="134"/>
      <c r="AZ1497" s="134"/>
      <c r="BA1497" s="134"/>
      <c r="BB1497" s="134"/>
      <c r="BC1497" s="134"/>
      <c r="BD1497" s="134"/>
      <c r="BE1497" s="134"/>
      <c r="BF1497" s="134"/>
      <c r="BG1497" s="134"/>
      <c r="BH1497" s="134"/>
      <c r="BI1497" s="134"/>
      <c r="BJ1497" s="134"/>
      <c r="BK1497" s="134"/>
      <c r="BL1497" s="134"/>
      <c r="BM1497" s="135"/>
      <c r="BN1497" s="136" t="n">
        <f aca="false">+MAX($D$3,DATOS_[[#This Row],[Fecha Inicio Sit. Contract.]])</f>
        <v>0</v>
      </c>
      <c r="BO1497" s="136" t="n">
        <f aca="false">+MIN($D$4,DATOS_[[#This Row],[Fecha Fin Sit. Contract.]])</f>
        <v>0</v>
      </c>
      <c r="BP1497" s="137" t="n">
        <f aca="false">+DATOS_[[#This Row],[% de jornada]]*IF(DATOS_[[#This Row],[% jornada reducida]]="",1,DATOS_[[#This Row],[% jornada reducida]])</f>
        <v>0</v>
      </c>
      <c r="BQ1497" s="137" t="n">
        <f aca="false">+(DATOS_[[#This Row],[F.fin.cal]]-DATOS_[[#This Row],[F.ini.cal]]+1)/($D$4-$D$3+1)</f>
        <v>1</v>
      </c>
      <c r="BR1497" s="137" t="str">
        <f aca="false">IF(OR(AND(DATOS_[[#This Row],[Fecha Fin Contrato]]&lt;$D$3,DATOS_[[#This Row],[Fecha Fin Contrato]]&lt;&gt;""),DATOS_[[#This Row],[Fecha de Contratación]]&gt;$D$4),"Fuera","Dentro")</f>
        <v>Dentro</v>
      </c>
      <c r="BS1497" s="137" t="str">
        <f aca="false" t="array" ref="BS1497:BS1497">IF(MAX(IF(DATOS_[id]=DATOS_[[#This Row],[id]],DATOS_[F.fin.cal]))=DATOS_[[#This Row],[F.fin.cal]],"Sí","NO")</f>
        <v>Sí</v>
      </c>
      <c r="BT1497" s="137" t="str">
        <f aca="false">IF(AND(DATOS_[[#This Row],[% normaliz]]&lt;&gt;1,DATOS_[[#This Row],[% anualiz]]=1),"Sí","NO")</f>
        <v>Sí</v>
      </c>
      <c r="BU1497" s="137" t="str">
        <f aca="false">IF(AND(DATOS_[[#This Row],[% normaliz]]=1,DATOS_[[#This Row],[% anualiz]]&lt;&gt;1),"Sí","NO")</f>
        <v>NO</v>
      </c>
      <c r="BV1497" s="137" t="str">
        <f aca="false">IF(AND(DATOS_[[#This Row],[% normaliz]]&lt;&gt;1,DATOS_[[#This Row],[% anualiz]]&lt;&gt;1),"Sí","NO")</f>
        <v>NO</v>
      </c>
      <c r="BW1497" s="137" t="str">
        <f aca="false">+IF(DATOS_[[#This Row],[% normaliz]]*DATOS_[[#This Row],[% anualiz]]=1,"NO","Sí")</f>
        <v>Sí</v>
      </c>
      <c r="BX1497" s="138" t="e">
        <f aca="false">(DATOS_[[#This Row],[S.BASE]]*(1/DATOS_[[#This Row],[% normaliz]])*(1/DATOS_[[#This Row],[% anualiz]]))*IF(DATOS_[[#This Row],[Check Equiparado]]="Sí",1,0)</f>
        <v>#DIV/0!</v>
      </c>
      <c r="BY1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7" s="138" t="e">
        <f aca="false">+DATOS_[[#This Row],[SALARIO BASE Eq]]+DATOS_[[#This Row],[Tot COMPL.SAL Eq]]</f>
        <v>#DIV/0!</v>
      </c>
      <c r="CA1497" s="138" t="e">
        <f aca="false" t="array" ref="CA1497:CA1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7" s="138" t="e">
        <f aca="false">+DATOS_[[#This Row],[TOTAL SALARIO Eq]]+DATOS_[[#This Row],[Tot Extrasalarial Eq]]</f>
        <v>#DIV/0!</v>
      </c>
      <c r="CC1497" s="139" t="n">
        <f aca="false">DATOS_[[#This Row],[S.BASE]]</f>
        <v>0</v>
      </c>
      <c r="CD1497" s="139" t="n">
        <f aca="false">+SUM(DATOS_[[#This Row],[Conc.Sal.01]:[Conc.Sal.30]])</f>
        <v>0</v>
      </c>
      <c r="CE1497" s="139" t="n">
        <f aca="false">+DATOS_[[#This Row],[SALARIO BASE Ef]]+DATOS_[[#This Row],[Tot COMPL.SAL Ef]]</f>
        <v>0</v>
      </c>
      <c r="CF1497" s="139" t="n">
        <f aca="false">+SUM(DATOS_[[#This Row],[C.Extra.01]:[C.Extra.05]])</f>
        <v>0</v>
      </c>
      <c r="CG1497" s="139" t="n">
        <f aca="false">+DATOS_[[#This Row],[TOTAL SALARIO Ef]]+DATOS_[[#This Row],[Tot Extrasalarial Ef]]</f>
        <v>0</v>
      </c>
      <c r="CH1497" s="140" t="n">
        <f aca="false">MIN(IF(DATOS_[[#This Row],[Fecha Fin Contrato]]="",$D$4,DATOS_[[#This Row],[Fecha Fin Contrato]]),$D$4)-MAX(DATOS_[[#This Row],[Fecha de Contratación]],$D$3)+1</f>
        <v>1</v>
      </c>
      <c r="CI1497" s="141" t="str">
        <f aca="false">IF(COUNTIFS(DATOS_[id],DATOS_[[#This Row],[id]])&gt;1,DATOS_[[#This Row],[id]],"")</f>
        <v/>
      </c>
      <c r="CJ1497" s="141" t="n">
        <f aca="false">(Inicio!$G$10-DATOS_[[#This Row],[Fecha Nacimiento]])/365.25</f>
        <v>0</v>
      </c>
      <c r="CK1497" s="141" t="n">
        <f aca="false">(Inicio!$G$10-DATOS_[[#This Row],[Fecha de Antigüedad]])/365.25</f>
        <v>0</v>
      </c>
      <c r="CL1497" s="141" t="e">
        <f aca="false">+VLOOKUP(DATOS_[[#This Row],[Clave de Contrato]],TblTiposContrato13[],3,0)</f>
        <v>#N/A</v>
      </c>
      <c r="CM1497" s="141" t="e">
        <f aca="false">+VLOOKUP(DATOS_[[#This Row],[Clave de Contrato]],TblTiposContrato13[],4,0)</f>
        <v>#N/A</v>
      </c>
      <c r="CN1497" s="141" t="str">
        <f aca="false">VLOOKUP(DATOS_[[#This Row],[Edad]],CONTRATOS!TblRngEdad,2,1)</f>
        <v>20  o menos</v>
      </c>
      <c r="CO1497" s="141" t="str">
        <f aca="false">VLOOKUP(DATOS_[[#This Row],[Antigüedad]],TblRngAntg14[],2,1)</f>
        <v>0 a 1 años</v>
      </c>
    </row>
    <row r="1498" customFormat="false" ht="13.8" hidden="false" customHeight="false" outlineLevel="0" collapsed="false">
      <c r="D1498" s="128"/>
      <c r="E1498" s="129"/>
      <c r="F1498" s="129"/>
      <c r="G1498" s="129"/>
      <c r="H1498" s="130"/>
      <c r="I1498" s="131"/>
      <c r="J1498" s="128"/>
      <c r="K1498" s="132"/>
      <c r="L1498" s="132"/>
      <c r="M1498" s="133"/>
      <c r="N1498" s="133"/>
      <c r="O1498" s="133"/>
      <c r="P1498" s="129"/>
      <c r="Z1498" s="74"/>
      <c r="AA1498" s="75"/>
      <c r="AB1498" s="75"/>
      <c r="AC1498" s="129"/>
      <c r="AD1498" s="134"/>
      <c r="AE1498" s="134"/>
      <c r="AF1498" s="134"/>
      <c r="AG1498" s="134"/>
      <c r="AH1498" s="134"/>
      <c r="AI1498" s="134"/>
      <c r="AJ1498" s="134"/>
      <c r="AK1498" s="134"/>
      <c r="AL1498" s="134"/>
      <c r="AM1498" s="134"/>
      <c r="AN1498" s="134"/>
      <c r="AO1498" s="134"/>
      <c r="AP1498" s="134"/>
      <c r="AQ1498" s="134"/>
      <c r="AR1498" s="134"/>
      <c r="AS1498" s="134"/>
      <c r="AT1498" s="134"/>
      <c r="AU1498" s="134"/>
      <c r="AV1498" s="134"/>
      <c r="AW1498" s="134"/>
      <c r="AX1498" s="134"/>
      <c r="AY1498" s="134"/>
      <c r="AZ1498" s="134"/>
      <c r="BA1498" s="134"/>
      <c r="BB1498" s="134"/>
      <c r="BC1498" s="134"/>
      <c r="BD1498" s="134"/>
      <c r="BE1498" s="134"/>
      <c r="BF1498" s="134"/>
      <c r="BG1498" s="134"/>
      <c r="BH1498" s="134"/>
      <c r="BI1498" s="134"/>
      <c r="BJ1498" s="134"/>
      <c r="BK1498" s="134"/>
      <c r="BL1498" s="134"/>
      <c r="BM1498" s="135"/>
      <c r="BN1498" s="136" t="n">
        <f aca="false">+MAX($D$3,DATOS_[[#This Row],[Fecha Inicio Sit. Contract.]])</f>
        <v>0</v>
      </c>
      <c r="BO1498" s="136" t="n">
        <f aca="false">+MIN($D$4,DATOS_[[#This Row],[Fecha Fin Sit. Contract.]])</f>
        <v>0</v>
      </c>
      <c r="BP1498" s="137" t="n">
        <f aca="false">+DATOS_[[#This Row],[% de jornada]]*IF(DATOS_[[#This Row],[% jornada reducida]]="",1,DATOS_[[#This Row],[% jornada reducida]])</f>
        <v>0</v>
      </c>
      <c r="BQ1498" s="137" t="n">
        <f aca="false">+(DATOS_[[#This Row],[F.fin.cal]]-DATOS_[[#This Row],[F.ini.cal]]+1)/($D$4-$D$3+1)</f>
        <v>1</v>
      </c>
      <c r="BR1498" s="137" t="str">
        <f aca="false">IF(OR(AND(DATOS_[[#This Row],[Fecha Fin Contrato]]&lt;$D$3,DATOS_[[#This Row],[Fecha Fin Contrato]]&lt;&gt;""),DATOS_[[#This Row],[Fecha de Contratación]]&gt;$D$4),"Fuera","Dentro")</f>
        <v>Dentro</v>
      </c>
      <c r="BS1498" s="137" t="str">
        <f aca="false" t="array" ref="BS1498:BS1498">IF(MAX(IF(DATOS_[id]=DATOS_[[#This Row],[id]],DATOS_[F.fin.cal]))=DATOS_[[#This Row],[F.fin.cal]],"Sí","NO")</f>
        <v>Sí</v>
      </c>
      <c r="BT1498" s="137" t="str">
        <f aca="false">IF(AND(DATOS_[[#This Row],[% normaliz]]&lt;&gt;1,DATOS_[[#This Row],[% anualiz]]=1),"Sí","NO")</f>
        <v>Sí</v>
      </c>
      <c r="BU1498" s="137" t="str">
        <f aca="false">IF(AND(DATOS_[[#This Row],[% normaliz]]=1,DATOS_[[#This Row],[% anualiz]]&lt;&gt;1),"Sí","NO")</f>
        <v>NO</v>
      </c>
      <c r="BV1498" s="137" t="str">
        <f aca="false">IF(AND(DATOS_[[#This Row],[% normaliz]]&lt;&gt;1,DATOS_[[#This Row],[% anualiz]]&lt;&gt;1),"Sí","NO")</f>
        <v>NO</v>
      </c>
      <c r="BW1498" s="137" t="str">
        <f aca="false">+IF(DATOS_[[#This Row],[% normaliz]]*DATOS_[[#This Row],[% anualiz]]=1,"NO","Sí")</f>
        <v>Sí</v>
      </c>
      <c r="BX1498" s="138" t="e">
        <f aca="false">(DATOS_[[#This Row],[S.BASE]]*(1/DATOS_[[#This Row],[% normaliz]])*(1/DATOS_[[#This Row],[% anualiz]]))*IF(DATOS_[[#This Row],[Check Equiparado]]="Sí",1,0)</f>
        <v>#DIV/0!</v>
      </c>
      <c r="BY1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8" s="138" t="e">
        <f aca="false">+DATOS_[[#This Row],[SALARIO BASE Eq]]+DATOS_[[#This Row],[Tot COMPL.SAL Eq]]</f>
        <v>#DIV/0!</v>
      </c>
      <c r="CA1498" s="138" t="e">
        <f aca="false" t="array" ref="CA1498:CA1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8" s="138" t="e">
        <f aca="false">+DATOS_[[#This Row],[TOTAL SALARIO Eq]]+DATOS_[[#This Row],[Tot Extrasalarial Eq]]</f>
        <v>#DIV/0!</v>
      </c>
      <c r="CC1498" s="139" t="n">
        <f aca="false">DATOS_[[#This Row],[S.BASE]]</f>
        <v>0</v>
      </c>
      <c r="CD1498" s="139" t="n">
        <f aca="false">+SUM(DATOS_[[#This Row],[Conc.Sal.01]:[Conc.Sal.30]])</f>
        <v>0</v>
      </c>
      <c r="CE1498" s="139" t="n">
        <f aca="false">+DATOS_[[#This Row],[SALARIO BASE Ef]]+DATOS_[[#This Row],[Tot COMPL.SAL Ef]]</f>
        <v>0</v>
      </c>
      <c r="CF1498" s="139" t="n">
        <f aca="false">+SUM(DATOS_[[#This Row],[C.Extra.01]:[C.Extra.05]])</f>
        <v>0</v>
      </c>
      <c r="CG1498" s="139" t="n">
        <f aca="false">+DATOS_[[#This Row],[TOTAL SALARIO Ef]]+DATOS_[[#This Row],[Tot Extrasalarial Ef]]</f>
        <v>0</v>
      </c>
      <c r="CH1498" s="140" t="n">
        <f aca="false">MIN(IF(DATOS_[[#This Row],[Fecha Fin Contrato]]="",$D$4,DATOS_[[#This Row],[Fecha Fin Contrato]]),$D$4)-MAX(DATOS_[[#This Row],[Fecha de Contratación]],$D$3)+1</f>
        <v>1</v>
      </c>
      <c r="CI1498" s="141" t="str">
        <f aca="false">IF(COUNTIFS(DATOS_[id],DATOS_[[#This Row],[id]])&gt;1,DATOS_[[#This Row],[id]],"")</f>
        <v/>
      </c>
      <c r="CJ1498" s="141" t="n">
        <f aca="false">(Inicio!$G$10-DATOS_[[#This Row],[Fecha Nacimiento]])/365.25</f>
        <v>0</v>
      </c>
      <c r="CK1498" s="141" t="n">
        <f aca="false">(Inicio!$G$10-DATOS_[[#This Row],[Fecha de Antigüedad]])/365.25</f>
        <v>0</v>
      </c>
      <c r="CL1498" s="141" t="e">
        <f aca="false">+VLOOKUP(DATOS_[[#This Row],[Clave de Contrato]],TblTiposContrato13[],3,0)</f>
        <v>#N/A</v>
      </c>
      <c r="CM1498" s="141" t="e">
        <f aca="false">+VLOOKUP(DATOS_[[#This Row],[Clave de Contrato]],TblTiposContrato13[],4,0)</f>
        <v>#N/A</v>
      </c>
      <c r="CN1498" s="141" t="str">
        <f aca="false">VLOOKUP(DATOS_[[#This Row],[Edad]],CONTRATOS!TblRngEdad,2,1)</f>
        <v>20  o menos</v>
      </c>
      <c r="CO1498" s="141" t="str">
        <f aca="false">VLOOKUP(DATOS_[[#This Row],[Antigüedad]],TblRngAntg14[],2,1)</f>
        <v>0 a 1 años</v>
      </c>
    </row>
    <row r="1499" customFormat="false" ht="13.8" hidden="false" customHeight="false" outlineLevel="0" collapsed="false">
      <c r="D1499" s="128"/>
      <c r="E1499" s="129"/>
      <c r="F1499" s="129"/>
      <c r="G1499" s="129"/>
      <c r="H1499" s="130"/>
      <c r="I1499" s="131"/>
      <c r="J1499" s="128"/>
      <c r="K1499" s="132"/>
      <c r="L1499" s="132"/>
      <c r="M1499" s="133"/>
      <c r="N1499" s="133"/>
      <c r="O1499" s="133"/>
      <c r="P1499" s="129"/>
      <c r="Z1499" s="74"/>
      <c r="AA1499" s="75"/>
      <c r="AB1499" s="75"/>
      <c r="AC1499" s="129"/>
      <c r="AD1499" s="134"/>
      <c r="AE1499" s="134"/>
      <c r="AF1499" s="134"/>
      <c r="AG1499" s="134"/>
      <c r="AH1499" s="134"/>
      <c r="AI1499" s="134"/>
      <c r="AJ1499" s="134"/>
      <c r="AK1499" s="134"/>
      <c r="AL1499" s="134"/>
      <c r="AM1499" s="134"/>
      <c r="AN1499" s="134"/>
      <c r="AO1499" s="134"/>
      <c r="AP1499" s="134"/>
      <c r="AQ1499" s="134"/>
      <c r="AR1499" s="134"/>
      <c r="AS1499" s="134"/>
      <c r="AT1499" s="134"/>
      <c r="AU1499" s="134"/>
      <c r="AV1499" s="134"/>
      <c r="AW1499" s="134"/>
      <c r="AX1499" s="134"/>
      <c r="AY1499" s="134"/>
      <c r="AZ1499" s="134"/>
      <c r="BA1499" s="134"/>
      <c r="BB1499" s="134"/>
      <c r="BC1499" s="134"/>
      <c r="BD1499" s="134"/>
      <c r="BE1499" s="134"/>
      <c r="BF1499" s="134"/>
      <c r="BG1499" s="134"/>
      <c r="BH1499" s="134"/>
      <c r="BI1499" s="134"/>
      <c r="BJ1499" s="134"/>
      <c r="BK1499" s="134"/>
      <c r="BL1499" s="134"/>
      <c r="BM1499" s="135"/>
      <c r="BN1499" s="136" t="n">
        <f aca="false">+MAX($D$3,DATOS_[[#This Row],[Fecha Inicio Sit. Contract.]])</f>
        <v>0</v>
      </c>
      <c r="BO1499" s="136" t="n">
        <f aca="false">+MIN($D$4,DATOS_[[#This Row],[Fecha Fin Sit. Contract.]])</f>
        <v>0</v>
      </c>
      <c r="BP1499" s="137" t="n">
        <f aca="false">+DATOS_[[#This Row],[% de jornada]]*IF(DATOS_[[#This Row],[% jornada reducida]]="",1,DATOS_[[#This Row],[% jornada reducida]])</f>
        <v>0</v>
      </c>
      <c r="BQ1499" s="137" t="n">
        <f aca="false">+(DATOS_[[#This Row],[F.fin.cal]]-DATOS_[[#This Row],[F.ini.cal]]+1)/($D$4-$D$3+1)</f>
        <v>1</v>
      </c>
      <c r="BR1499" s="137" t="str">
        <f aca="false">IF(OR(AND(DATOS_[[#This Row],[Fecha Fin Contrato]]&lt;$D$3,DATOS_[[#This Row],[Fecha Fin Contrato]]&lt;&gt;""),DATOS_[[#This Row],[Fecha de Contratación]]&gt;$D$4),"Fuera","Dentro")</f>
        <v>Dentro</v>
      </c>
      <c r="BS1499" s="137" t="str">
        <f aca="false" t="array" ref="BS1499:BS1499">IF(MAX(IF(DATOS_[id]=DATOS_[[#This Row],[id]],DATOS_[F.fin.cal]))=DATOS_[[#This Row],[F.fin.cal]],"Sí","NO")</f>
        <v>Sí</v>
      </c>
      <c r="BT1499" s="137" t="str">
        <f aca="false">IF(AND(DATOS_[[#This Row],[% normaliz]]&lt;&gt;1,DATOS_[[#This Row],[% anualiz]]=1),"Sí","NO")</f>
        <v>Sí</v>
      </c>
      <c r="BU1499" s="137" t="str">
        <f aca="false">IF(AND(DATOS_[[#This Row],[% normaliz]]=1,DATOS_[[#This Row],[% anualiz]]&lt;&gt;1),"Sí","NO")</f>
        <v>NO</v>
      </c>
      <c r="BV1499" s="137" t="str">
        <f aca="false">IF(AND(DATOS_[[#This Row],[% normaliz]]&lt;&gt;1,DATOS_[[#This Row],[% anualiz]]&lt;&gt;1),"Sí","NO")</f>
        <v>NO</v>
      </c>
      <c r="BW1499" s="137" t="str">
        <f aca="false">+IF(DATOS_[[#This Row],[% normaliz]]*DATOS_[[#This Row],[% anualiz]]=1,"NO","Sí")</f>
        <v>Sí</v>
      </c>
      <c r="BX1499" s="138" t="e">
        <f aca="false">(DATOS_[[#This Row],[S.BASE]]*(1/DATOS_[[#This Row],[% normaliz]])*(1/DATOS_[[#This Row],[% anualiz]]))*IF(DATOS_[[#This Row],[Check Equiparado]]="Sí",1,0)</f>
        <v>#DIV/0!</v>
      </c>
      <c r="BY1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9" s="138" t="e">
        <f aca="false">+DATOS_[[#This Row],[SALARIO BASE Eq]]+DATOS_[[#This Row],[Tot COMPL.SAL Eq]]</f>
        <v>#DIV/0!</v>
      </c>
      <c r="CA1499" s="138" t="e">
        <f aca="false" t="array" ref="CA1499:CA1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9" s="138" t="e">
        <f aca="false">+DATOS_[[#This Row],[TOTAL SALARIO Eq]]+DATOS_[[#This Row],[Tot Extrasalarial Eq]]</f>
        <v>#DIV/0!</v>
      </c>
      <c r="CC1499" s="139" t="n">
        <f aca="false">DATOS_[[#This Row],[S.BASE]]</f>
        <v>0</v>
      </c>
      <c r="CD1499" s="139" t="n">
        <f aca="false">+SUM(DATOS_[[#This Row],[Conc.Sal.01]:[Conc.Sal.30]])</f>
        <v>0</v>
      </c>
      <c r="CE1499" s="139" t="n">
        <f aca="false">+DATOS_[[#This Row],[SALARIO BASE Ef]]+DATOS_[[#This Row],[Tot COMPL.SAL Ef]]</f>
        <v>0</v>
      </c>
      <c r="CF1499" s="139" t="n">
        <f aca="false">+SUM(DATOS_[[#This Row],[C.Extra.01]:[C.Extra.05]])</f>
        <v>0</v>
      </c>
      <c r="CG1499" s="139" t="n">
        <f aca="false">+DATOS_[[#This Row],[TOTAL SALARIO Ef]]+DATOS_[[#This Row],[Tot Extrasalarial Ef]]</f>
        <v>0</v>
      </c>
      <c r="CH1499" s="140" t="n">
        <f aca="false">MIN(IF(DATOS_[[#This Row],[Fecha Fin Contrato]]="",$D$4,DATOS_[[#This Row],[Fecha Fin Contrato]]),$D$4)-MAX(DATOS_[[#This Row],[Fecha de Contratación]],$D$3)+1</f>
        <v>1</v>
      </c>
      <c r="CI1499" s="141" t="str">
        <f aca="false">IF(COUNTIFS(DATOS_[id],DATOS_[[#This Row],[id]])&gt;1,DATOS_[[#This Row],[id]],"")</f>
        <v/>
      </c>
      <c r="CJ1499" s="141" t="n">
        <f aca="false">(Inicio!$G$10-DATOS_[[#This Row],[Fecha Nacimiento]])/365.25</f>
        <v>0</v>
      </c>
      <c r="CK1499" s="141" t="n">
        <f aca="false">(Inicio!$G$10-DATOS_[[#This Row],[Fecha de Antigüedad]])/365.25</f>
        <v>0</v>
      </c>
      <c r="CL1499" s="141" t="e">
        <f aca="false">+VLOOKUP(DATOS_[[#This Row],[Clave de Contrato]],TblTiposContrato13[],3,0)</f>
        <v>#N/A</v>
      </c>
      <c r="CM1499" s="141" t="e">
        <f aca="false">+VLOOKUP(DATOS_[[#This Row],[Clave de Contrato]],TblTiposContrato13[],4,0)</f>
        <v>#N/A</v>
      </c>
      <c r="CN1499" s="141" t="str">
        <f aca="false">VLOOKUP(DATOS_[[#This Row],[Edad]],CONTRATOS!TblRngEdad,2,1)</f>
        <v>20  o menos</v>
      </c>
      <c r="CO1499" s="141" t="str">
        <f aca="false">VLOOKUP(DATOS_[[#This Row],[Antigüedad]],TblRngAntg14[],2,1)</f>
        <v>0 a 1 años</v>
      </c>
    </row>
    <row r="1500" customFormat="false" ht="13.8" hidden="false" customHeight="false" outlineLevel="0" collapsed="false">
      <c r="D1500" s="128"/>
      <c r="E1500" s="129"/>
      <c r="F1500" s="129"/>
      <c r="G1500" s="129"/>
      <c r="H1500" s="130"/>
      <c r="I1500" s="131"/>
      <c r="J1500" s="128"/>
      <c r="K1500" s="132"/>
      <c r="L1500" s="132"/>
      <c r="M1500" s="133"/>
      <c r="N1500" s="133"/>
      <c r="O1500" s="133"/>
      <c r="P1500" s="129"/>
      <c r="Z1500" s="74"/>
      <c r="AA1500" s="75"/>
      <c r="AB1500" s="75"/>
      <c r="AC1500" s="129"/>
      <c r="AD1500" s="134"/>
      <c r="AE1500" s="134"/>
      <c r="AF1500" s="134"/>
      <c r="AG1500" s="134"/>
      <c r="AH1500" s="134"/>
      <c r="AI1500" s="134"/>
      <c r="AJ1500" s="134"/>
      <c r="AK1500" s="134"/>
      <c r="AL1500" s="134"/>
      <c r="AM1500" s="134"/>
      <c r="AN1500" s="134"/>
      <c r="AO1500" s="134"/>
      <c r="AP1500" s="134"/>
      <c r="AQ1500" s="134"/>
      <c r="AR1500" s="134"/>
      <c r="AS1500" s="134"/>
      <c r="AT1500" s="134"/>
      <c r="AU1500" s="134"/>
      <c r="AV1500" s="134"/>
      <c r="AW1500" s="134"/>
      <c r="AX1500" s="134"/>
      <c r="AY1500" s="134"/>
      <c r="AZ1500" s="134"/>
      <c r="BA1500" s="134"/>
      <c r="BB1500" s="134"/>
      <c r="BC1500" s="134"/>
      <c r="BD1500" s="134"/>
      <c r="BE1500" s="134"/>
      <c r="BF1500" s="134"/>
      <c r="BG1500" s="134"/>
      <c r="BH1500" s="134"/>
      <c r="BI1500" s="134"/>
      <c r="BJ1500" s="134"/>
      <c r="BK1500" s="134"/>
      <c r="BL1500" s="134"/>
      <c r="BM1500" s="135"/>
      <c r="BN1500" s="136" t="n">
        <f aca="false">+MAX($D$3,DATOS_[[#This Row],[Fecha Inicio Sit. Contract.]])</f>
        <v>0</v>
      </c>
      <c r="BO1500" s="136" t="n">
        <f aca="false">+MIN($D$4,DATOS_[[#This Row],[Fecha Fin Sit. Contract.]])</f>
        <v>0</v>
      </c>
      <c r="BP1500" s="137" t="n">
        <f aca="false">+DATOS_[[#This Row],[% de jornada]]*IF(DATOS_[[#This Row],[% jornada reducida]]="",1,DATOS_[[#This Row],[% jornada reducida]])</f>
        <v>0</v>
      </c>
      <c r="BQ1500" s="137" t="n">
        <f aca="false">+(DATOS_[[#This Row],[F.fin.cal]]-DATOS_[[#This Row],[F.ini.cal]]+1)/($D$4-$D$3+1)</f>
        <v>1</v>
      </c>
      <c r="BR1500" s="137" t="str">
        <f aca="false">IF(OR(AND(DATOS_[[#This Row],[Fecha Fin Contrato]]&lt;$D$3,DATOS_[[#This Row],[Fecha Fin Contrato]]&lt;&gt;""),DATOS_[[#This Row],[Fecha de Contratación]]&gt;$D$4),"Fuera","Dentro")</f>
        <v>Dentro</v>
      </c>
      <c r="BS1500" s="137" t="str">
        <f aca="false" t="array" ref="BS1500:BS1500">IF(MAX(IF(DATOS_[id]=DATOS_[[#This Row],[id]],DATOS_[F.fin.cal]))=DATOS_[[#This Row],[F.fin.cal]],"Sí","NO")</f>
        <v>Sí</v>
      </c>
      <c r="BT1500" s="137" t="str">
        <f aca="false">IF(AND(DATOS_[[#This Row],[% normaliz]]&lt;&gt;1,DATOS_[[#This Row],[% anualiz]]=1),"Sí","NO")</f>
        <v>Sí</v>
      </c>
      <c r="BU1500" s="137" t="str">
        <f aca="false">IF(AND(DATOS_[[#This Row],[% normaliz]]=1,DATOS_[[#This Row],[% anualiz]]&lt;&gt;1),"Sí","NO")</f>
        <v>NO</v>
      </c>
      <c r="BV1500" s="137" t="str">
        <f aca="false">IF(AND(DATOS_[[#This Row],[% normaliz]]&lt;&gt;1,DATOS_[[#This Row],[% anualiz]]&lt;&gt;1),"Sí","NO")</f>
        <v>NO</v>
      </c>
      <c r="BW1500" s="137" t="str">
        <f aca="false">+IF(DATOS_[[#This Row],[% normaliz]]*DATOS_[[#This Row],[% anualiz]]=1,"NO","Sí")</f>
        <v>Sí</v>
      </c>
      <c r="BX1500" s="138" t="e">
        <f aca="false">(DATOS_[[#This Row],[S.BASE]]*(1/DATOS_[[#This Row],[% normaliz]])*(1/DATOS_[[#This Row],[% anualiz]]))*IF(DATOS_[[#This Row],[Check Equiparado]]="Sí",1,0)</f>
        <v>#DIV/0!</v>
      </c>
      <c r="BY1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0" s="138" t="e">
        <f aca="false">+DATOS_[[#This Row],[SALARIO BASE Eq]]+DATOS_[[#This Row],[Tot COMPL.SAL Eq]]</f>
        <v>#DIV/0!</v>
      </c>
      <c r="CA1500" s="138" t="e">
        <f aca="false" t="array" ref="CA1500:CA1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0" s="138" t="e">
        <f aca="false">+DATOS_[[#This Row],[TOTAL SALARIO Eq]]+DATOS_[[#This Row],[Tot Extrasalarial Eq]]</f>
        <v>#DIV/0!</v>
      </c>
      <c r="CC1500" s="139" t="n">
        <f aca="false">DATOS_[[#This Row],[S.BASE]]</f>
        <v>0</v>
      </c>
      <c r="CD1500" s="139" t="n">
        <f aca="false">+SUM(DATOS_[[#This Row],[Conc.Sal.01]:[Conc.Sal.30]])</f>
        <v>0</v>
      </c>
      <c r="CE1500" s="139" t="n">
        <f aca="false">+DATOS_[[#This Row],[SALARIO BASE Ef]]+DATOS_[[#This Row],[Tot COMPL.SAL Ef]]</f>
        <v>0</v>
      </c>
      <c r="CF1500" s="139" t="n">
        <f aca="false">+SUM(DATOS_[[#This Row],[C.Extra.01]:[C.Extra.05]])</f>
        <v>0</v>
      </c>
      <c r="CG1500" s="139" t="n">
        <f aca="false">+DATOS_[[#This Row],[TOTAL SALARIO Ef]]+DATOS_[[#This Row],[Tot Extrasalarial Ef]]</f>
        <v>0</v>
      </c>
      <c r="CH1500" s="140" t="n">
        <f aca="false">MIN(IF(DATOS_[[#This Row],[Fecha Fin Contrato]]="",$D$4,DATOS_[[#This Row],[Fecha Fin Contrato]]),$D$4)-MAX(DATOS_[[#This Row],[Fecha de Contratación]],$D$3)+1</f>
        <v>1</v>
      </c>
      <c r="CI1500" s="141" t="str">
        <f aca="false">IF(COUNTIFS(DATOS_[id],DATOS_[[#This Row],[id]])&gt;1,DATOS_[[#This Row],[id]],"")</f>
        <v/>
      </c>
      <c r="CJ1500" s="141" t="n">
        <f aca="false">(Inicio!$G$10-DATOS_[[#This Row],[Fecha Nacimiento]])/365.25</f>
        <v>0</v>
      </c>
      <c r="CK1500" s="141" t="n">
        <f aca="false">(Inicio!$G$10-DATOS_[[#This Row],[Fecha de Antigüedad]])/365.25</f>
        <v>0</v>
      </c>
      <c r="CL1500" s="141" t="e">
        <f aca="false">+VLOOKUP(DATOS_[[#This Row],[Clave de Contrato]],TblTiposContrato13[],3,0)</f>
        <v>#N/A</v>
      </c>
      <c r="CM1500" s="141" t="e">
        <f aca="false">+VLOOKUP(DATOS_[[#This Row],[Clave de Contrato]],TblTiposContrato13[],4,0)</f>
        <v>#N/A</v>
      </c>
      <c r="CN1500" s="141" t="str">
        <f aca="false">VLOOKUP(DATOS_[[#This Row],[Edad]],CONTRATOS!TblRngEdad,2,1)</f>
        <v>20  o menos</v>
      </c>
      <c r="CO1500" s="141" t="str">
        <f aca="false">VLOOKUP(DATOS_[[#This Row],[Antigüedad]],TblRngAntg14[],2,1)</f>
        <v>0 a 1 años</v>
      </c>
    </row>
    <row r="1501" customFormat="false" ht="13.8" hidden="false" customHeight="false" outlineLevel="0" collapsed="false">
      <c r="D1501" s="128"/>
      <c r="E1501" s="129"/>
      <c r="F1501" s="129"/>
      <c r="G1501" s="129"/>
      <c r="H1501" s="130"/>
      <c r="I1501" s="131"/>
      <c r="J1501" s="128"/>
      <c r="K1501" s="132"/>
      <c r="L1501" s="132"/>
      <c r="M1501" s="133"/>
      <c r="N1501" s="133"/>
      <c r="O1501" s="133"/>
      <c r="P1501" s="129"/>
      <c r="Z1501" s="74"/>
      <c r="AA1501" s="75"/>
      <c r="AB1501" s="75"/>
      <c r="AC1501" s="129"/>
      <c r="AD1501" s="134"/>
      <c r="AE1501" s="134"/>
      <c r="AF1501" s="134"/>
      <c r="AG1501" s="134"/>
      <c r="AH1501" s="134"/>
      <c r="AI1501" s="134"/>
      <c r="AJ1501" s="134"/>
      <c r="AK1501" s="134"/>
      <c r="AL1501" s="134"/>
      <c r="AM1501" s="134"/>
      <c r="AN1501" s="134"/>
      <c r="AO1501" s="134"/>
      <c r="AP1501" s="134"/>
      <c r="AQ1501" s="134"/>
      <c r="AR1501" s="134"/>
      <c r="AS1501" s="134"/>
      <c r="AT1501" s="134"/>
      <c r="AU1501" s="134"/>
      <c r="AV1501" s="134"/>
      <c r="AW1501" s="134"/>
      <c r="AX1501" s="134"/>
      <c r="AY1501" s="134"/>
      <c r="AZ1501" s="134"/>
      <c r="BA1501" s="134"/>
      <c r="BB1501" s="134"/>
      <c r="BC1501" s="134"/>
      <c r="BD1501" s="134"/>
      <c r="BE1501" s="134"/>
      <c r="BF1501" s="134"/>
      <c r="BG1501" s="134"/>
      <c r="BH1501" s="134"/>
      <c r="BI1501" s="134"/>
      <c r="BJ1501" s="134"/>
      <c r="BK1501" s="134"/>
      <c r="BL1501" s="134"/>
      <c r="BM1501" s="135"/>
      <c r="BN1501" s="136" t="n">
        <f aca="false">+MAX($D$3,DATOS_[[#This Row],[Fecha Inicio Sit. Contract.]])</f>
        <v>0</v>
      </c>
      <c r="BO1501" s="136" t="n">
        <f aca="false">+MIN($D$4,DATOS_[[#This Row],[Fecha Fin Sit. Contract.]])</f>
        <v>0</v>
      </c>
      <c r="BP1501" s="137" t="n">
        <f aca="false">+DATOS_[[#This Row],[% de jornada]]*IF(DATOS_[[#This Row],[% jornada reducida]]="",1,DATOS_[[#This Row],[% jornada reducida]])</f>
        <v>0</v>
      </c>
      <c r="BQ1501" s="137" t="n">
        <f aca="false">+(DATOS_[[#This Row],[F.fin.cal]]-DATOS_[[#This Row],[F.ini.cal]]+1)/($D$4-$D$3+1)</f>
        <v>1</v>
      </c>
      <c r="BR1501" s="137" t="str">
        <f aca="false">IF(OR(AND(DATOS_[[#This Row],[Fecha Fin Contrato]]&lt;$D$3,DATOS_[[#This Row],[Fecha Fin Contrato]]&lt;&gt;""),DATOS_[[#This Row],[Fecha de Contratación]]&gt;$D$4),"Fuera","Dentro")</f>
        <v>Dentro</v>
      </c>
      <c r="BS1501" s="137" t="str">
        <f aca="false" t="array" ref="BS1501:BS1501">IF(MAX(IF(DATOS_[id]=DATOS_[[#This Row],[id]],DATOS_[F.fin.cal]))=DATOS_[[#This Row],[F.fin.cal]],"Sí","NO")</f>
        <v>Sí</v>
      </c>
      <c r="BT1501" s="137" t="str">
        <f aca="false">IF(AND(DATOS_[[#This Row],[% normaliz]]&lt;&gt;1,DATOS_[[#This Row],[% anualiz]]=1),"Sí","NO")</f>
        <v>Sí</v>
      </c>
      <c r="BU1501" s="137" t="str">
        <f aca="false">IF(AND(DATOS_[[#This Row],[% normaliz]]=1,DATOS_[[#This Row],[% anualiz]]&lt;&gt;1),"Sí","NO")</f>
        <v>NO</v>
      </c>
      <c r="BV1501" s="137" t="str">
        <f aca="false">IF(AND(DATOS_[[#This Row],[% normaliz]]&lt;&gt;1,DATOS_[[#This Row],[% anualiz]]&lt;&gt;1),"Sí","NO")</f>
        <v>NO</v>
      </c>
      <c r="BW1501" s="137" t="str">
        <f aca="false">+IF(DATOS_[[#This Row],[% normaliz]]*DATOS_[[#This Row],[% anualiz]]=1,"NO","Sí")</f>
        <v>Sí</v>
      </c>
      <c r="BX1501" s="138" t="e">
        <f aca="false">(DATOS_[[#This Row],[S.BASE]]*(1/DATOS_[[#This Row],[% normaliz]])*(1/DATOS_[[#This Row],[% anualiz]]))*IF(DATOS_[[#This Row],[Check Equiparado]]="Sí",1,0)</f>
        <v>#DIV/0!</v>
      </c>
      <c r="BY1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1" s="138" t="e">
        <f aca="false">+DATOS_[[#This Row],[SALARIO BASE Eq]]+DATOS_[[#This Row],[Tot COMPL.SAL Eq]]</f>
        <v>#DIV/0!</v>
      </c>
      <c r="CA1501" s="138" t="e">
        <f aca="false" t="array" ref="CA1501:CA1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1" s="138" t="e">
        <f aca="false">+DATOS_[[#This Row],[TOTAL SALARIO Eq]]+DATOS_[[#This Row],[Tot Extrasalarial Eq]]</f>
        <v>#DIV/0!</v>
      </c>
      <c r="CC1501" s="139" t="n">
        <f aca="false">DATOS_[[#This Row],[S.BASE]]</f>
        <v>0</v>
      </c>
      <c r="CD1501" s="139" t="n">
        <f aca="false">+SUM(DATOS_[[#This Row],[Conc.Sal.01]:[Conc.Sal.30]])</f>
        <v>0</v>
      </c>
      <c r="CE1501" s="139" t="n">
        <f aca="false">+DATOS_[[#This Row],[SALARIO BASE Ef]]+DATOS_[[#This Row],[Tot COMPL.SAL Ef]]</f>
        <v>0</v>
      </c>
      <c r="CF1501" s="139" t="n">
        <f aca="false">+SUM(DATOS_[[#This Row],[C.Extra.01]:[C.Extra.05]])</f>
        <v>0</v>
      </c>
      <c r="CG1501" s="139" t="n">
        <f aca="false">+DATOS_[[#This Row],[TOTAL SALARIO Ef]]+DATOS_[[#This Row],[Tot Extrasalarial Ef]]</f>
        <v>0</v>
      </c>
      <c r="CH1501" s="140" t="n">
        <f aca="false">MIN(IF(DATOS_[[#This Row],[Fecha Fin Contrato]]="",$D$4,DATOS_[[#This Row],[Fecha Fin Contrato]]),$D$4)-MAX(DATOS_[[#This Row],[Fecha de Contratación]],$D$3)+1</f>
        <v>1</v>
      </c>
      <c r="CI1501" s="141" t="str">
        <f aca="false">IF(COUNTIFS(DATOS_[id],DATOS_[[#This Row],[id]])&gt;1,DATOS_[[#This Row],[id]],"")</f>
        <v/>
      </c>
      <c r="CJ1501" s="141" t="n">
        <f aca="false">(Inicio!$G$10-DATOS_[[#This Row],[Fecha Nacimiento]])/365.25</f>
        <v>0</v>
      </c>
      <c r="CK1501" s="141" t="n">
        <f aca="false">(Inicio!$G$10-DATOS_[[#This Row],[Fecha de Antigüedad]])/365.25</f>
        <v>0</v>
      </c>
      <c r="CL1501" s="141" t="e">
        <f aca="false">+VLOOKUP(DATOS_[[#This Row],[Clave de Contrato]],TblTiposContrato13[],3,0)</f>
        <v>#N/A</v>
      </c>
      <c r="CM1501" s="141" t="e">
        <f aca="false">+VLOOKUP(DATOS_[[#This Row],[Clave de Contrato]],TblTiposContrato13[],4,0)</f>
        <v>#N/A</v>
      </c>
      <c r="CN1501" s="141" t="str">
        <f aca="false">VLOOKUP(DATOS_[[#This Row],[Edad]],CONTRATOS!TblRngEdad,2,1)</f>
        <v>20  o menos</v>
      </c>
      <c r="CO1501" s="141" t="str">
        <f aca="false">VLOOKUP(DATOS_[[#This Row],[Antigüedad]],TblRngAntg14[],2,1)</f>
        <v>0 a 1 años</v>
      </c>
    </row>
    <row r="1502" customFormat="false" ht="13.8" hidden="false" customHeight="false" outlineLevel="0" collapsed="false">
      <c r="D1502" s="128"/>
      <c r="E1502" s="129"/>
      <c r="F1502" s="129"/>
      <c r="G1502" s="129"/>
      <c r="H1502" s="130"/>
      <c r="I1502" s="131"/>
      <c r="J1502" s="128"/>
      <c r="K1502" s="132"/>
      <c r="L1502" s="132"/>
      <c r="M1502" s="133"/>
      <c r="N1502" s="133"/>
      <c r="O1502" s="133"/>
      <c r="P1502" s="129"/>
      <c r="Z1502" s="74"/>
      <c r="AA1502" s="75"/>
      <c r="AB1502" s="75"/>
      <c r="AC1502" s="129"/>
      <c r="AD1502" s="134"/>
      <c r="AE1502" s="134"/>
      <c r="AF1502" s="134"/>
      <c r="AG1502" s="134"/>
      <c r="AH1502" s="134"/>
      <c r="AI1502" s="134"/>
      <c r="AJ1502" s="134"/>
      <c r="AK1502" s="134"/>
      <c r="AL1502" s="134"/>
      <c r="AM1502" s="134"/>
      <c r="AN1502" s="134"/>
      <c r="AO1502" s="134"/>
      <c r="AP1502" s="134"/>
      <c r="AQ1502" s="134"/>
      <c r="AR1502" s="134"/>
      <c r="AS1502" s="134"/>
      <c r="AT1502" s="134"/>
      <c r="AU1502" s="134"/>
      <c r="AV1502" s="134"/>
      <c r="AW1502" s="134"/>
      <c r="AX1502" s="134"/>
      <c r="AY1502" s="134"/>
      <c r="AZ1502" s="134"/>
      <c r="BA1502" s="134"/>
      <c r="BB1502" s="134"/>
      <c r="BC1502" s="134"/>
      <c r="BD1502" s="134"/>
      <c r="BE1502" s="134"/>
      <c r="BF1502" s="134"/>
      <c r="BG1502" s="134"/>
      <c r="BH1502" s="134"/>
      <c r="BI1502" s="134"/>
      <c r="BJ1502" s="134"/>
      <c r="BK1502" s="134"/>
      <c r="BL1502" s="134"/>
      <c r="BM1502" s="135"/>
      <c r="BN1502" s="136" t="n">
        <f aca="false">+MAX($D$3,DATOS_[[#This Row],[Fecha Inicio Sit. Contract.]])</f>
        <v>0</v>
      </c>
      <c r="BO1502" s="136" t="n">
        <f aca="false">+MIN($D$4,DATOS_[[#This Row],[Fecha Fin Sit. Contract.]])</f>
        <v>0</v>
      </c>
      <c r="BP1502" s="137" t="n">
        <f aca="false">+DATOS_[[#This Row],[% de jornada]]*IF(DATOS_[[#This Row],[% jornada reducida]]="",1,DATOS_[[#This Row],[% jornada reducida]])</f>
        <v>0</v>
      </c>
      <c r="BQ1502" s="137" t="n">
        <f aca="false">+(DATOS_[[#This Row],[F.fin.cal]]-DATOS_[[#This Row],[F.ini.cal]]+1)/($D$4-$D$3+1)</f>
        <v>1</v>
      </c>
      <c r="BR1502" s="137" t="str">
        <f aca="false">IF(OR(AND(DATOS_[[#This Row],[Fecha Fin Contrato]]&lt;$D$3,DATOS_[[#This Row],[Fecha Fin Contrato]]&lt;&gt;""),DATOS_[[#This Row],[Fecha de Contratación]]&gt;$D$4),"Fuera","Dentro")</f>
        <v>Dentro</v>
      </c>
      <c r="BS1502" s="137" t="str">
        <f aca="false" t="array" ref="BS1502:BS1502">IF(MAX(IF(DATOS_[id]=DATOS_[[#This Row],[id]],DATOS_[F.fin.cal]))=DATOS_[[#This Row],[F.fin.cal]],"Sí","NO")</f>
        <v>Sí</v>
      </c>
      <c r="BT1502" s="137" t="str">
        <f aca="false">IF(AND(DATOS_[[#This Row],[% normaliz]]&lt;&gt;1,DATOS_[[#This Row],[% anualiz]]=1),"Sí","NO")</f>
        <v>Sí</v>
      </c>
      <c r="BU1502" s="137" t="str">
        <f aca="false">IF(AND(DATOS_[[#This Row],[% normaliz]]=1,DATOS_[[#This Row],[% anualiz]]&lt;&gt;1),"Sí","NO")</f>
        <v>NO</v>
      </c>
      <c r="BV1502" s="137" t="str">
        <f aca="false">IF(AND(DATOS_[[#This Row],[% normaliz]]&lt;&gt;1,DATOS_[[#This Row],[% anualiz]]&lt;&gt;1),"Sí","NO")</f>
        <v>NO</v>
      </c>
      <c r="BW1502" s="137" t="str">
        <f aca="false">+IF(DATOS_[[#This Row],[% normaliz]]*DATOS_[[#This Row],[% anualiz]]=1,"NO","Sí")</f>
        <v>Sí</v>
      </c>
      <c r="BX1502" s="138" t="e">
        <f aca="false">(DATOS_[[#This Row],[S.BASE]]*(1/DATOS_[[#This Row],[% normaliz]])*(1/DATOS_[[#This Row],[% anualiz]]))*IF(DATOS_[[#This Row],[Check Equiparado]]="Sí",1,0)</f>
        <v>#DIV/0!</v>
      </c>
      <c r="BY1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2" s="138" t="e">
        <f aca="false">+DATOS_[[#This Row],[SALARIO BASE Eq]]+DATOS_[[#This Row],[Tot COMPL.SAL Eq]]</f>
        <v>#DIV/0!</v>
      </c>
      <c r="CA1502" s="138" t="e">
        <f aca="false" t="array" ref="CA1502:CA1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2" s="138" t="e">
        <f aca="false">+DATOS_[[#This Row],[TOTAL SALARIO Eq]]+DATOS_[[#This Row],[Tot Extrasalarial Eq]]</f>
        <v>#DIV/0!</v>
      </c>
      <c r="CC1502" s="139" t="n">
        <f aca="false">DATOS_[[#This Row],[S.BASE]]</f>
        <v>0</v>
      </c>
      <c r="CD1502" s="139" t="n">
        <f aca="false">+SUM(DATOS_[[#This Row],[Conc.Sal.01]:[Conc.Sal.30]])</f>
        <v>0</v>
      </c>
      <c r="CE1502" s="139" t="n">
        <f aca="false">+DATOS_[[#This Row],[SALARIO BASE Ef]]+DATOS_[[#This Row],[Tot COMPL.SAL Ef]]</f>
        <v>0</v>
      </c>
      <c r="CF1502" s="139" t="n">
        <f aca="false">+SUM(DATOS_[[#This Row],[C.Extra.01]:[C.Extra.05]])</f>
        <v>0</v>
      </c>
      <c r="CG1502" s="139" t="n">
        <f aca="false">+DATOS_[[#This Row],[TOTAL SALARIO Ef]]+DATOS_[[#This Row],[Tot Extrasalarial Ef]]</f>
        <v>0</v>
      </c>
      <c r="CH1502" s="140" t="n">
        <f aca="false">MIN(IF(DATOS_[[#This Row],[Fecha Fin Contrato]]="",$D$4,DATOS_[[#This Row],[Fecha Fin Contrato]]),$D$4)-MAX(DATOS_[[#This Row],[Fecha de Contratación]],$D$3)+1</f>
        <v>1</v>
      </c>
      <c r="CI1502" s="141" t="str">
        <f aca="false">IF(COUNTIFS(DATOS_[id],DATOS_[[#This Row],[id]])&gt;1,DATOS_[[#This Row],[id]],"")</f>
        <v/>
      </c>
      <c r="CJ1502" s="141" t="n">
        <f aca="false">(Inicio!$G$10-DATOS_[[#This Row],[Fecha Nacimiento]])/365.25</f>
        <v>0</v>
      </c>
      <c r="CK1502" s="141" t="n">
        <f aca="false">(Inicio!$G$10-DATOS_[[#This Row],[Fecha de Antigüedad]])/365.25</f>
        <v>0</v>
      </c>
      <c r="CL1502" s="141" t="e">
        <f aca="false">+VLOOKUP(DATOS_[[#This Row],[Clave de Contrato]],TblTiposContrato13[],3,0)</f>
        <v>#N/A</v>
      </c>
      <c r="CM1502" s="141" t="e">
        <f aca="false">+VLOOKUP(DATOS_[[#This Row],[Clave de Contrato]],TblTiposContrato13[],4,0)</f>
        <v>#N/A</v>
      </c>
      <c r="CN1502" s="141" t="str">
        <f aca="false">VLOOKUP(DATOS_[[#This Row],[Edad]],CONTRATOS!TblRngEdad,2,1)</f>
        <v>20  o menos</v>
      </c>
      <c r="CO1502" s="141" t="str">
        <f aca="false">VLOOKUP(DATOS_[[#This Row],[Antigüedad]],TblRngAntg14[],2,1)</f>
        <v>0 a 1 años</v>
      </c>
    </row>
    <row r="1503" customFormat="false" ht="13.8" hidden="false" customHeight="false" outlineLevel="0" collapsed="false">
      <c r="D1503" s="128"/>
      <c r="E1503" s="129"/>
      <c r="F1503" s="129"/>
      <c r="G1503" s="129"/>
      <c r="H1503" s="130"/>
      <c r="I1503" s="131"/>
      <c r="J1503" s="128"/>
      <c r="K1503" s="132"/>
      <c r="L1503" s="132"/>
      <c r="M1503" s="133"/>
      <c r="N1503" s="133"/>
      <c r="O1503" s="133"/>
      <c r="P1503" s="129"/>
      <c r="Z1503" s="74"/>
      <c r="AA1503" s="75"/>
      <c r="AB1503" s="75"/>
      <c r="AC1503" s="129"/>
      <c r="AD1503" s="134"/>
      <c r="AE1503" s="134"/>
      <c r="AF1503" s="134"/>
      <c r="AG1503" s="134"/>
      <c r="AH1503" s="134"/>
      <c r="AI1503" s="134"/>
      <c r="AJ1503" s="134"/>
      <c r="AK1503" s="134"/>
      <c r="AL1503" s="134"/>
      <c r="AM1503" s="134"/>
      <c r="AN1503" s="134"/>
      <c r="AO1503" s="134"/>
      <c r="AP1503" s="134"/>
      <c r="AQ1503" s="134"/>
      <c r="AR1503" s="134"/>
      <c r="AS1503" s="134"/>
      <c r="AT1503" s="134"/>
      <c r="AU1503" s="134"/>
      <c r="AV1503" s="134"/>
      <c r="AW1503" s="134"/>
      <c r="AX1503" s="134"/>
      <c r="AY1503" s="134"/>
      <c r="AZ1503" s="134"/>
      <c r="BA1503" s="134"/>
      <c r="BB1503" s="134"/>
      <c r="BC1503" s="134"/>
      <c r="BD1503" s="134"/>
      <c r="BE1503" s="134"/>
      <c r="BF1503" s="134"/>
      <c r="BG1503" s="134"/>
      <c r="BH1503" s="134"/>
      <c r="BI1503" s="134"/>
      <c r="BJ1503" s="134"/>
      <c r="BK1503" s="134"/>
      <c r="BL1503" s="134"/>
      <c r="BM1503" s="135"/>
      <c r="BN1503" s="136" t="n">
        <f aca="false">+MAX($D$3,DATOS_[[#This Row],[Fecha Inicio Sit. Contract.]])</f>
        <v>0</v>
      </c>
      <c r="BO1503" s="136" t="n">
        <f aca="false">+MIN($D$4,DATOS_[[#This Row],[Fecha Fin Sit. Contract.]])</f>
        <v>0</v>
      </c>
      <c r="BP1503" s="137" t="n">
        <f aca="false">+DATOS_[[#This Row],[% de jornada]]*IF(DATOS_[[#This Row],[% jornada reducida]]="",1,DATOS_[[#This Row],[% jornada reducida]])</f>
        <v>0</v>
      </c>
      <c r="BQ1503" s="137" t="n">
        <f aca="false">+(DATOS_[[#This Row],[F.fin.cal]]-DATOS_[[#This Row],[F.ini.cal]]+1)/($D$4-$D$3+1)</f>
        <v>1</v>
      </c>
      <c r="BR1503" s="137" t="str">
        <f aca="false">IF(OR(AND(DATOS_[[#This Row],[Fecha Fin Contrato]]&lt;$D$3,DATOS_[[#This Row],[Fecha Fin Contrato]]&lt;&gt;""),DATOS_[[#This Row],[Fecha de Contratación]]&gt;$D$4),"Fuera","Dentro")</f>
        <v>Dentro</v>
      </c>
      <c r="BS1503" s="137" t="str">
        <f aca="false" t="array" ref="BS1503:BS1503">IF(MAX(IF(DATOS_[id]=DATOS_[[#This Row],[id]],DATOS_[F.fin.cal]))=DATOS_[[#This Row],[F.fin.cal]],"Sí","NO")</f>
        <v>Sí</v>
      </c>
      <c r="BT1503" s="137" t="str">
        <f aca="false">IF(AND(DATOS_[[#This Row],[% normaliz]]&lt;&gt;1,DATOS_[[#This Row],[% anualiz]]=1),"Sí","NO")</f>
        <v>Sí</v>
      </c>
      <c r="BU1503" s="137" t="str">
        <f aca="false">IF(AND(DATOS_[[#This Row],[% normaliz]]=1,DATOS_[[#This Row],[% anualiz]]&lt;&gt;1),"Sí","NO")</f>
        <v>NO</v>
      </c>
      <c r="BV1503" s="137" t="str">
        <f aca="false">IF(AND(DATOS_[[#This Row],[% normaliz]]&lt;&gt;1,DATOS_[[#This Row],[% anualiz]]&lt;&gt;1),"Sí","NO")</f>
        <v>NO</v>
      </c>
      <c r="BW1503" s="137" t="str">
        <f aca="false">+IF(DATOS_[[#This Row],[% normaliz]]*DATOS_[[#This Row],[% anualiz]]=1,"NO","Sí")</f>
        <v>Sí</v>
      </c>
      <c r="BX1503" s="138" t="e">
        <f aca="false">(DATOS_[[#This Row],[S.BASE]]*(1/DATOS_[[#This Row],[% normaliz]])*(1/DATOS_[[#This Row],[% anualiz]]))*IF(DATOS_[[#This Row],[Check Equiparado]]="Sí",1,0)</f>
        <v>#DIV/0!</v>
      </c>
      <c r="BY1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3" s="138" t="e">
        <f aca="false">+DATOS_[[#This Row],[SALARIO BASE Eq]]+DATOS_[[#This Row],[Tot COMPL.SAL Eq]]</f>
        <v>#DIV/0!</v>
      </c>
      <c r="CA1503" s="138" t="e">
        <f aca="false" t="array" ref="CA1503:CA1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3" s="138" t="e">
        <f aca="false">+DATOS_[[#This Row],[TOTAL SALARIO Eq]]+DATOS_[[#This Row],[Tot Extrasalarial Eq]]</f>
        <v>#DIV/0!</v>
      </c>
      <c r="CC1503" s="139" t="n">
        <f aca="false">DATOS_[[#This Row],[S.BASE]]</f>
        <v>0</v>
      </c>
      <c r="CD1503" s="139" t="n">
        <f aca="false">+SUM(DATOS_[[#This Row],[Conc.Sal.01]:[Conc.Sal.30]])</f>
        <v>0</v>
      </c>
      <c r="CE1503" s="139" t="n">
        <f aca="false">+DATOS_[[#This Row],[SALARIO BASE Ef]]+DATOS_[[#This Row],[Tot COMPL.SAL Ef]]</f>
        <v>0</v>
      </c>
      <c r="CF1503" s="139" t="n">
        <f aca="false">+SUM(DATOS_[[#This Row],[C.Extra.01]:[C.Extra.05]])</f>
        <v>0</v>
      </c>
      <c r="CG1503" s="139" t="n">
        <f aca="false">+DATOS_[[#This Row],[TOTAL SALARIO Ef]]+DATOS_[[#This Row],[Tot Extrasalarial Ef]]</f>
        <v>0</v>
      </c>
      <c r="CH1503" s="140" t="n">
        <f aca="false">MIN(IF(DATOS_[[#This Row],[Fecha Fin Contrato]]="",$D$4,DATOS_[[#This Row],[Fecha Fin Contrato]]),$D$4)-MAX(DATOS_[[#This Row],[Fecha de Contratación]],$D$3)+1</f>
        <v>1</v>
      </c>
      <c r="CI1503" s="141" t="str">
        <f aca="false">IF(COUNTIFS(DATOS_[id],DATOS_[[#This Row],[id]])&gt;1,DATOS_[[#This Row],[id]],"")</f>
        <v/>
      </c>
      <c r="CJ1503" s="141" t="n">
        <f aca="false">(Inicio!$G$10-DATOS_[[#This Row],[Fecha Nacimiento]])/365.25</f>
        <v>0</v>
      </c>
      <c r="CK1503" s="141" t="n">
        <f aca="false">(Inicio!$G$10-DATOS_[[#This Row],[Fecha de Antigüedad]])/365.25</f>
        <v>0</v>
      </c>
      <c r="CL1503" s="141" t="e">
        <f aca="false">+VLOOKUP(DATOS_[[#This Row],[Clave de Contrato]],TblTiposContrato13[],3,0)</f>
        <v>#N/A</v>
      </c>
      <c r="CM1503" s="141" t="e">
        <f aca="false">+VLOOKUP(DATOS_[[#This Row],[Clave de Contrato]],TblTiposContrato13[],4,0)</f>
        <v>#N/A</v>
      </c>
      <c r="CN1503" s="141" t="str">
        <f aca="false">VLOOKUP(DATOS_[[#This Row],[Edad]],CONTRATOS!TblRngEdad,2,1)</f>
        <v>20  o menos</v>
      </c>
      <c r="CO1503" s="141" t="str">
        <f aca="false">VLOOKUP(DATOS_[[#This Row],[Antigüedad]],TblRngAntg14[],2,1)</f>
        <v>0 a 1 años</v>
      </c>
    </row>
    <row r="1504" customFormat="false" ht="13.8" hidden="false" customHeight="false" outlineLevel="0" collapsed="false">
      <c r="D1504" s="128"/>
      <c r="E1504" s="129"/>
      <c r="F1504" s="129"/>
      <c r="G1504" s="129"/>
      <c r="H1504" s="130"/>
      <c r="I1504" s="131"/>
      <c r="J1504" s="128"/>
      <c r="K1504" s="132"/>
      <c r="L1504" s="132"/>
      <c r="M1504" s="133"/>
      <c r="N1504" s="133"/>
      <c r="O1504" s="133"/>
      <c r="P1504" s="129"/>
      <c r="Z1504" s="74"/>
      <c r="AA1504" s="75"/>
      <c r="AB1504" s="75"/>
      <c r="AC1504" s="129"/>
      <c r="AD1504" s="134"/>
      <c r="AE1504" s="134"/>
      <c r="AF1504" s="134"/>
      <c r="AG1504" s="134"/>
      <c r="AH1504" s="134"/>
      <c r="AI1504" s="134"/>
      <c r="AJ1504" s="134"/>
      <c r="AK1504" s="134"/>
      <c r="AL1504" s="134"/>
      <c r="AM1504" s="134"/>
      <c r="AN1504" s="134"/>
      <c r="AO1504" s="134"/>
      <c r="AP1504" s="134"/>
      <c r="AQ1504" s="134"/>
      <c r="AR1504" s="134"/>
      <c r="AS1504" s="134"/>
      <c r="AT1504" s="134"/>
      <c r="AU1504" s="134"/>
      <c r="AV1504" s="134"/>
      <c r="AW1504" s="134"/>
      <c r="AX1504" s="134"/>
      <c r="AY1504" s="134"/>
      <c r="AZ1504" s="134"/>
      <c r="BA1504" s="134"/>
      <c r="BB1504" s="134"/>
      <c r="BC1504" s="134"/>
      <c r="BD1504" s="134"/>
      <c r="BE1504" s="134"/>
      <c r="BF1504" s="134"/>
      <c r="BG1504" s="134"/>
      <c r="BH1504" s="134"/>
      <c r="BI1504" s="134"/>
      <c r="BJ1504" s="134"/>
      <c r="BK1504" s="134"/>
      <c r="BL1504" s="134"/>
      <c r="BM1504" s="135"/>
      <c r="BN1504" s="136" t="n">
        <f aca="false">+MAX($D$3,DATOS_[[#This Row],[Fecha Inicio Sit. Contract.]])</f>
        <v>0</v>
      </c>
      <c r="BO1504" s="136" t="n">
        <f aca="false">+MIN($D$4,DATOS_[[#This Row],[Fecha Fin Sit. Contract.]])</f>
        <v>0</v>
      </c>
      <c r="BP1504" s="137" t="n">
        <f aca="false">+DATOS_[[#This Row],[% de jornada]]*IF(DATOS_[[#This Row],[% jornada reducida]]="",1,DATOS_[[#This Row],[% jornada reducida]])</f>
        <v>0</v>
      </c>
      <c r="BQ1504" s="137" t="n">
        <f aca="false">+(DATOS_[[#This Row],[F.fin.cal]]-DATOS_[[#This Row],[F.ini.cal]]+1)/($D$4-$D$3+1)</f>
        <v>1</v>
      </c>
      <c r="BR1504" s="137" t="str">
        <f aca="false">IF(OR(AND(DATOS_[[#This Row],[Fecha Fin Contrato]]&lt;$D$3,DATOS_[[#This Row],[Fecha Fin Contrato]]&lt;&gt;""),DATOS_[[#This Row],[Fecha de Contratación]]&gt;$D$4),"Fuera","Dentro")</f>
        <v>Dentro</v>
      </c>
      <c r="BS1504" s="137" t="str">
        <f aca="false" t="array" ref="BS1504:BS1504">IF(MAX(IF(DATOS_[id]=DATOS_[[#This Row],[id]],DATOS_[F.fin.cal]))=DATOS_[[#This Row],[F.fin.cal]],"Sí","NO")</f>
        <v>Sí</v>
      </c>
      <c r="BT1504" s="137" t="str">
        <f aca="false">IF(AND(DATOS_[[#This Row],[% normaliz]]&lt;&gt;1,DATOS_[[#This Row],[% anualiz]]=1),"Sí","NO")</f>
        <v>Sí</v>
      </c>
      <c r="BU1504" s="137" t="str">
        <f aca="false">IF(AND(DATOS_[[#This Row],[% normaliz]]=1,DATOS_[[#This Row],[% anualiz]]&lt;&gt;1),"Sí","NO")</f>
        <v>NO</v>
      </c>
      <c r="BV1504" s="137" t="str">
        <f aca="false">IF(AND(DATOS_[[#This Row],[% normaliz]]&lt;&gt;1,DATOS_[[#This Row],[% anualiz]]&lt;&gt;1),"Sí","NO")</f>
        <v>NO</v>
      </c>
      <c r="BW1504" s="137" t="str">
        <f aca="false">+IF(DATOS_[[#This Row],[% normaliz]]*DATOS_[[#This Row],[% anualiz]]=1,"NO","Sí")</f>
        <v>Sí</v>
      </c>
      <c r="BX1504" s="138" t="e">
        <f aca="false">(DATOS_[[#This Row],[S.BASE]]*(1/DATOS_[[#This Row],[% normaliz]])*(1/DATOS_[[#This Row],[% anualiz]]))*IF(DATOS_[[#This Row],[Check Equiparado]]="Sí",1,0)</f>
        <v>#DIV/0!</v>
      </c>
      <c r="BY1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4" s="138" t="e">
        <f aca="false">+DATOS_[[#This Row],[SALARIO BASE Eq]]+DATOS_[[#This Row],[Tot COMPL.SAL Eq]]</f>
        <v>#DIV/0!</v>
      </c>
      <c r="CA1504" s="138" t="e">
        <f aca="false" t="array" ref="CA1504:CA1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4" s="138" t="e">
        <f aca="false">+DATOS_[[#This Row],[TOTAL SALARIO Eq]]+DATOS_[[#This Row],[Tot Extrasalarial Eq]]</f>
        <v>#DIV/0!</v>
      </c>
      <c r="CC1504" s="139" t="n">
        <f aca="false">DATOS_[[#This Row],[S.BASE]]</f>
        <v>0</v>
      </c>
      <c r="CD1504" s="139" t="n">
        <f aca="false">+SUM(DATOS_[[#This Row],[Conc.Sal.01]:[Conc.Sal.30]])</f>
        <v>0</v>
      </c>
      <c r="CE1504" s="139" t="n">
        <f aca="false">+DATOS_[[#This Row],[SALARIO BASE Ef]]+DATOS_[[#This Row],[Tot COMPL.SAL Ef]]</f>
        <v>0</v>
      </c>
      <c r="CF1504" s="139" t="n">
        <f aca="false">+SUM(DATOS_[[#This Row],[C.Extra.01]:[C.Extra.05]])</f>
        <v>0</v>
      </c>
      <c r="CG1504" s="139" t="n">
        <f aca="false">+DATOS_[[#This Row],[TOTAL SALARIO Ef]]+DATOS_[[#This Row],[Tot Extrasalarial Ef]]</f>
        <v>0</v>
      </c>
      <c r="CH1504" s="140" t="n">
        <f aca="false">MIN(IF(DATOS_[[#This Row],[Fecha Fin Contrato]]="",$D$4,DATOS_[[#This Row],[Fecha Fin Contrato]]),$D$4)-MAX(DATOS_[[#This Row],[Fecha de Contratación]],$D$3)+1</f>
        <v>1</v>
      </c>
      <c r="CI1504" s="141" t="str">
        <f aca="false">IF(COUNTIFS(DATOS_[id],DATOS_[[#This Row],[id]])&gt;1,DATOS_[[#This Row],[id]],"")</f>
        <v/>
      </c>
      <c r="CJ1504" s="141" t="n">
        <f aca="false">(Inicio!$G$10-DATOS_[[#This Row],[Fecha Nacimiento]])/365.25</f>
        <v>0</v>
      </c>
      <c r="CK1504" s="141" t="n">
        <f aca="false">(Inicio!$G$10-DATOS_[[#This Row],[Fecha de Antigüedad]])/365.25</f>
        <v>0</v>
      </c>
      <c r="CL1504" s="141" t="e">
        <f aca="false">+VLOOKUP(DATOS_[[#This Row],[Clave de Contrato]],TblTiposContrato13[],3,0)</f>
        <v>#N/A</v>
      </c>
      <c r="CM1504" s="141" t="e">
        <f aca="false">+VLOOKUP(DATOS_[[#This Row],[Clave de Contrato]],TblTiposContrato13[],4,0)</f>
        <v>#N/A</v>
      </c>
      <c r="CN1504" s="141" t="str">
        <f aca="false">VLOOKUP(DATOS_[[#This Row],[Edad]],CONTRATOS!TblRngEdad,2,1)</f>
        <v>20  o menos</v>
      </c>
      <c r="CO1504" s="141" t="str">
        <f aca="false">VLOOKUP(DATOS_[[#This Row],[Antigüedad]],TblRngAntg14[],2,1)</f>
        <v>0 a 1 años</v>
      </c>
    </row>
    <row r="1505" customFormat="false" ht="13.8" hidden="false" customHeight="false" outlineLevel="0" collapsed="false">
      <c r="D1505" s="128"/>
      <c r="E1505" s="129"/>
      <c r="F1505" s="129"/>
      <c r="G1505" s="129"/>
      <c r="H1505" s="130"/>
      <c r="I1505" s="131"/>
      <c r="J1505" s="128"/>
      <c r="K1505" s="132"/>
      <c r="L1505" s="132"/>
      <c r="M1505" s="133"/>
      <c r="N1505" s="133"/>
      <c r="O1505" s="133"/>
      <c r="P1505" s="129"/>
      <c r="Z1505" s="74"/>
      <c r="AA1505" s="75"/>
      <c r="AB1505" s="75"/>
      <c r="AC1505" s="129"/>
      <c r="AD1505" s="134"/>
      <c r="AE1505" s="134"/>
      <c r="AF1505" s="134"/>
      <c r="AG1505" s="134"/>
      <c r="AH1505" s="134"/>
      <c r="AI1505" s="134"/>
      <c r="AJ1505" s="134"/>
      <c r="AK1505" s="134"/>
      <c r="AL1505" s="134"/>
      <c r="AM1505" s="134"/>
      <c r="AN1505" s="134"/>
      <c r="AO1505" s="134"/>
      <c r="AP1505" s="134"/>
      <c r="AQ1505" s="134"/>
      <c r="AR1505" s="134"/>
      <c r="AS1505" s="134"/>
      <c r="AT1505" s="134"/>
      <c r="AU1505" s="134"/>
      <c r="AV1505" s="134"/>
      <c r="AW1505" s="134"/>
      <c r="AX1505" s="134"/>
      <c r="AY1505" s="134"/>
      <c r="AZ1505" s="134"/>
      <c r="BA1505" s="134"/>
      <c r="BB1505" s="134"/>
      <c r="BC1505" s="134"/>
      <c r="BD1505" s="134"/>
      <c r="BE1505" s="134"/>
      <c r="BF1505" s="134"/>
      <c r="BG1505" s="134"/>
      <c r="BH1505" s="134"/>
      <c r="BI1505" s="134"/>
      <c r="BJ1505" s="134"/>
      <c r="BK1505" s="134"/>
      <c r="BL1505" s="134"/>
      <c r="BM1505" s="135"/>
      <c r="BN1505" s="136" t="n">
        <f aca="false">+MAX($D$3,DATOS_[[#This Row],[Fecha Inicio Sit. Contract.]])</f>
        <v>0</v>
      </c>
      <c r="BO1505" s="136" t="n">
        <f aca="false">+MIN($D$4,DATOS_[[#This Row],[Fecha Fin Sit. Contract.]])</f>
        <v>0</v>
      </c>
      <c r="BP1505" s="137" t="n">
        <f aca="false">+DATOS_[[#This Row],[% de jornada]]*IF(DATOS_[[#This Row],[% jornada reducida]]="",1,DATOS_[[#This Row],[% jornada reducida]])</f>
        <v>0</v>
      </c>
      <c r="BQ1505" s="137" t="n">
        <f aca="false">+(DATOS_[[#This Row],[F.fin.cal]]-DATOS_[[#This Row],[F.ini.cal]]+1)/($D$4-$D$3+1)</f>
        <v>1</v>
      </c>
      <c r="BR1505" s="137" t="str">
        <f aca="false">IF(OR(AND(DATOS_[[#This Row],[Fecha Fin Contrato]]&lt;$D$3,DATOS_[[#This Row],[Fecha Fin Contrato]]&lt;&gt;""),DATOS_[[#This Row],[Fecha de Contratación]]&gt;$D$4),"Fuera","Dentro")</f>
        <v>Dentro</v>
      </c>
      <c r="BS1505" s="137" t="str">
        <f aca="false" t="array" ref="BS1505:BS1505">IF(MAX(IF(DATOS_[id]=DATOS_[[#This Row],[id]],DATOS_[F.fin.cal]))=DATOS_[[#This Row],[F.fin.cal]],"Sí","NO")</f>
        <v>Sí</v>
      </c>
      <c r="BT1505" s="137" t="str">
        <f aca="false">IF(AND(DATOS_[[#This Row],[% normaliz]]&lt;&gt;1,DATOS_[[#This Row],[% anualiz]]=1),"Sí","NO")</f>
        <v>Sí</v>
      </c>
      <c r="BU1505" s="137" t="str">
        <f aca="false">IF(AND(DATOS_[[#This Row],[% normaliz]]=1,DATOS_[[#This Row],[% anualiz]]&lt;&gt;1),"Sí","NO")</f>
        <v>NO</v>
      </c>
      <c r="BV1505" s="137" t="str">
        <f aca="false">IF(AND(DATOS_[[#This Row],[% normaliz]]&lt;&gt;1,DATOS_[[#This Row],[% anualiz]]&lt;&gt;1),"Sí","NO")</f>
        <v>NO</v>
      </c>
      <c r="BW1505" s="137" t="str">
        <f aca="false">+IF(DATOS_[[#This Row],[% normaliz]]*DATOS_[[#This Row],[% anualiz]]=1,"NO","Sí")</f>
        <v>Sí</v>
      </c>
      <c r="BX1505" s="138" t="e">
        <f aca="false">(DATOS_[[#This Row],[S.BASE]]*(1/DATOS_[[#This Row],[% normaliz]])*(1/DATOS_[[#This Row],[% anualiz]]))*IF(DATOS_[[#This Row],[Check Equiparado]]="Sí",1,0)</f>
        <v>#DIV/0!</v>
      </c>
      <c r="BY1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5" s="138" t="e">
        <f aca="false">+DATOS_[[#This Row],[SALARIO BASE Eq]]+DATOS_[[#This Row],[Tot COMPL.SAL Eq]]</f>
        <v>#DIV/0!</v>
      </c>
      <c r="CA1505" s="138" t="e">
        <f aca="false" t="array" ref="CA1505:CA1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5" s="138" t="e">
        <f aca="false">+DATOS_[[#This Row],[TOTAL SALARIO Eq]]+DATOS_[[#This Row],[Tot Extrasalarial Eq]]</f>
        <v>#DIV/0!</v>
      </c>
      <c r="CC1505" s="139" t="n">
        <f aca="false">DATOS_[[#This Row],[S.BASE]]</f>
        <v>0</v>
      </c>
      <c r="CD1505" s="139" t="n">
        <f aca="false">+SUM(DATOS_[[#This Row],[Conc.Sal.01]:[Conc.Sal.30]])</f>
        <v>0</v>
      </c>
      <c r="CE1505" s="139" t="n">
        <f aca="false">+DATOS_[[#This Row],[SALARIO BASE Ef]]+DATOS_[[#This Row],[Tot COMPL.SAL Ef]]</f>
        <v>0</v>
      </c>
      <c r="CF1505" s="139" t="n">
        <f aca="false">+SUM(DATOS_[[#This Row],[C.Extra.01]:[C.Extra.05]])</f>
        <v>0</v>
      </c>
      <c r="CG1505" s="139" t="n">
        <f aca="false">+DATOS_[[#This Row],[TOTAL SALARIO Ef]]+DATOS_[[#This Row],[Tot Extrasalarial Ef]]</f>
        <v>0</v>
      </c>
      <c r="CH1505" s="140" t="n">
        <f aca="false">MIN(IF(DATOS_[[#This Row],[Fecha Fin Contrato]]="",$D$4,DATOS_[[#This Row],[Fecha Fin Contrato]]),$D$4)-MAX(DATOS_[[#This Row],[Fecha de Contratación]],$D$3)+1</f>
        <v>1</v>
      </c>
      <c r="CI1505" s="141" t="str">
        <f aca="false">IF(COUNTIFS(DATOS_[id],DATOS_[[#This Row],[id]])&gt;1,DATOS_[[#This Row],[id]],"")</f>
        <v/>
      </c>
      <c r="CJ1505" s="141" t="n">
        <f aca="false">(Inicio!$G$10-DATOS_[[#This Row],[Fecha Nacimiento]])/365.25</f>
        <v>0</v>
      </c>
      <c r="CK1505" s="141" t="n">
        <f aca="false">(Inicio!$G$10-DATOS_[[#This Row],[Fecha de Antigüedad]])/365.25</f>
        <v>0</v>
      </c>
      <c r="CL1505" s="141" t="e">
        <f aca="false">+VLOOKUP(DATOS_[[#This Row],[Clave de Contrato]],TblTiposContrato13[],3,0)</f>
        <v>#N/A</v>
      </c>
      <c r="CM1505" s="141" t="e">
        <f aca="false">+VLOOKUP(DATOS_[[#This Row],[Clave de Contrato]],TblTiposContrato13[],4,0)</f>
        <v>#N/A</v>
      </c>
      <c r="CN1505" s="141" t="str">
        <f aca="false">VLOOKUP(DATOS_[[#This Row],[Edad]],CONTRATOS!TblRngEdad,2,1)</f>
        <v>20  o menos</v>
      </c>
      <c r="CO1505" s="141" t="str">
        <f aca="false">VLOOKUP(DATOS_[[#This Row],[Antigüedad]],TblRngAntg14[],2,1)</f>
        <v>0 a 1 años</v>
      </c>
    </row>
    <row r="1506" customFormat="false" ht="13.8" hidden="false" customHeight="false" outlineLevel="0" collapsed="false">
      <c r="D1506" s="128"/>
      <c r="E1506" s="129"/>
      <c r="F1506" s="129"/>
      <c r="G1506" s="129"/>
      <c r="H1506" s="130"/>
      <c r="I1506" s="131"/>
      <c r="J1506" s="128"/>
      <c r="K1506" s="132"/>
      <c r="L1506" s="132"/>
      <c r="M1506" s="133"/>
      <c r="N1506" s="133"/>
      <c r="O1506" s="133"/>
      <c r="P1506" s="129"/>
      <c r="Z1506" s="74"/>
      <c r="AA1506" s="75"/>
      <c r="AB1506" s="75"/>
      <c r="AC1506" s="129"/>
      <c r="AD1506" s="134"/>
      <c r="AE1506" s="134"/>
      <c r="AF1506" s="134"/>
      <c r="AG1506" s="134"/>
      <c r="AH1506" s="134"/>
      <c r="AI1506" s="134"/>
      <c r="AJ1506" s="134"/>
      <c r="AK1506" s="134"/>
      <c r="AL1506" s="134"/>
      <c r="AM1506" s="134"/>
      <c r="AN1506" s="134"/>
      <c r="AO1506" s="134"/>
      <c r="AP1506" s="134"/>
      <c r="AQ1506" s="134"/>
      <c r="AR1506" s="134"/>
      <c r="AS1506" s="134"/>
      <c r="AT1506" s="134"/>
      <c r="AU1506" s="134"/>
      <c r="AV1506" s="134"/>
      <c r="AW1506" s="134"/>
      <c r="AX1506" s="134"/>
      <c r="AY1506" s="134"/>
      <c r="AZ1506" s="134"/>
      <c r="BA1506" s="134"/>
      <c r="BB1506" s="134"/>
      <c r="BC1506" s="134"/>
      <c r="BD1506" s="134"/>
      <c r="BE1506" s="134"/>
      <c r="BF1506" s="134"/>
      <c r="BG1506" s="134"/>
      <c r="BH1506" s="134"/>
      <c r="BI1506" s="134"/>
      <c r="BJ1506" s="134"/>
      <c r="BK1506" s="134"/>
      <c r="BL1506" s="134"/>
      <c r="BM1506" s="135"/>
      <c r="BN1506" s="136" t="n">
        <f aca="false">+MAX($D$3,DATOS_[[#This Row],[Fecha Inicio Sit. Contract.]])</f>
        <v>0</v>
      </c>
      <c r="BO1506" s="136" t="n">
        <f aca="false">+MIN($D$4,DATOS_[[#This Row],[Fecha Fin Sit. Contract.]])</f>
        <v>0</v>
      </c>
      <c r="BP1506" s="137" t="n">
        <f aca="false">+DATOS_[[#This Row],[% de jornada]]*IF(DATOS_[[#This Row],[% jornada reducida]]="",1,DATOS_[[#This Row],[% jornada reducida]])</f>
        <v>0</v>
      </c>
      <c r="BQ1506" s="137" t="n">
        <f aca="false">+(DATOS_[[#This Row],[F.fin.cal]]-DATOS_[[#This Row],[F.ini.cal]]+1)/($D$4-$D$3+1)</f>
        <v>1</v>
      </c>
      <c r="BR1506" s="137" t="str">
        <f aca="false">IF(OR(AND(DATOS_[[#This Row],[Fecha Fin Contrato]]&lt;$D$3,DATOS_[[#This Row],[Fecha Fin Contrato]]&lt;&gt;""),DATOS_[[#This Row],[Fecha de Contratación]]&gt;$D$4),"Fuera","Dentro")</f>
        <v>Dentro</v>
      </c>
      <c r="BS1506" s="137" t="str">
        <f aca="false" t="array" ref="BS1506:BS1506">IF(MAX(IF(DATOS_[id]=DATOS_[[#This Row],[id]],DATOS_[F.fin.cal]))=DATOS_[[#This Row],[F.fin.cal]],"Sí","NO")</f>
        <v>Sí</v>
      </c>
      <c r="BT1506" s="137" t="str">
        <f aca="false">IF(AND(DATOS_[[#This Row],[% normaliz]]&lt;&gt;1,DATOS_[[#This Row],[% anualiz]]=1),"Sí","NO")</f>
        <v>Sí</v>
      </c>
      <c r="BU1506" s="137" t="str">
        <f aca="false">IF(AND(DATOS_[[#This Row],[% normaliz]]=1,DATOS_[[#This Row],[% anualiz]]&lt;&gt;1),"Sí","NO")</f>
        <v>NO</v>
      </c>
      <c r="BV1506" s="137" t="str">
        <f aca="false">IF(AND(DATOS_[[#This Row],[% normaliz]]&lt;&gt;1,DATOS_[[#This Row],[% anualiz]]&lt;&gt;1),"Sí","NO")</f>
        <v>NO</v>
      </c>
      <c r="BW1506" s="137" t="str">
        <f aca="false">+IF(DATOS_[[#This Row],[% normaliz]]*DATOS_[[#This Row],[% anualiz]]=1,"NO","Sí")</f>
        <v>Sí</v>
      </c>
      <c r="BX1506" s="138" t="e">
        <f aca="false">(DATOS_[[#This Row],[S.BASE]]*(1/DATOS_[[#This Row],[% normaliz]])*(1/DATOS_[[#This Row],[% anualiz]]))*IF(DATOS_[[#This Row],[Check Equiparado]]="Sí",1,0)</f>
        <v>#DIV/0!</v>
      </c>
      <c r="BY1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6" s="138" t="e">
        <f aca="false">+DATOS_[[#This Row],[SALARIO BASE Eq]]+DATOS_[[#This Row],[Tot COMPL.SAL Eq]]</f>
        <v>#DIV/0!</v>
      </c>
      <c r="CA1506" s="138" t="e">
        <f aca="false" t="array" ref="CA1506:CA1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6" s="138" t="e">
        <f aca="false">+DATOS_[[#This Row],[TOTAL SALARIO Eq]]+DATOS_[[#This Row],[Tot Extrasalarial Eq]]</f>
        <v>#DIV/0!</v>
      </c>
      <c r="CC1506" s="139" t="n">
        <f aca="false">DATOS_[[#This Row],[S.BASE]]</f>
        <v>0</v>
      </c>
      <c r="CD1506" s="139" t="n">
        <f aca="false">+SUM(DATOS_[[#This Row],[Conc.Sal.01]:[Conc.Sal.30]])</f>
        <v>0</v>
      </c>
      <c r="CE1506" s="139" t="n">
        <f aca="false">+DATOS_[[#This Row],[SALARIO BASE Ef]]+DATOS_[[#This Row],[Tot COMPL.SAL Ef]]</f>
        <v>0</v>
      </c>
      <c r="CF1506" s="139" t="n">
        <f aca="false">+SUM(DATOS_[[#This Row],[C.Extra.01]:[C.Extra.05]])</f>
        <v>0</v>
      </c>
      <c r="CG1506" s="139" t="n">
        <f aca="false">+DATOS_[[#This Row],[TOTAL SALARIO Ef]]+DATOS_[[#This Row],[Tot Extrasalarial Ef]]</f>
        <v>0</v>
      </c>
      <c r="CH1506" s="140" t="n">
        <f aca="false">MIN(IF(DATOS_[[#This Row],[Fecha Fin Contrato]]="",$D$4,DATOS_[[#This Row],[Fecha Fin Contrato]]),$D$4)-MAX(DATOS_[[#This Row],[Fecha de Contratación]],$D$3)+1</f>
        <v>1</v>
      </c>
      <c r="CI1506" s="141" t="str">
        <f aca="false">IF(COUNTIFS(DATOS_[id],DATOS_[[#This Row],[id]])&gt;1,DATOS_[[#This Row],[id]],"")</f>
        <v/>
      </c>
      <c r="CJ1506" s="141" t="n">
        <f aca="false">(Inicio!$G$10-DATOS_[[#This Row],[Fecha Nacimiento]])/365.25</f>
        <v>0</v>
      </c>
      <c r="CK1506" s="141" t="n">
        <f aca="false">(Inicio!$G$10-DATOS_[[#This Row],[Fecha de Antigüedad]])/365.25</f>
        <v>0</v>
      </c>
      <c r="CL1506" s="141" t="e">
        <f aca="false">+VLOOKUP(DATOS_[[#This Row],[Clave de Contrato]],TblTiposContrato13[],3,0)</f>
        <v>#N/A</v>
      </c>
      <c r="CM1506" s="141" t="e">
        <f aca="false">+VLOOKUP(DATOS_[[#This Row],[Clave de Contrato]],TblTiposContrato13[],4,0)</f>
        <v>#N/A</v>
      </c>
      <c r="CN1506" s="141" t="str">
        <f aca="false">VLOOKUP(DATOS_[[#This Row],[Edad]],CONTRATOS!TblRngEdad,2,1)</f>
        <v>20  o menos</v>
      </c>
      <c r="CO1506" s="141" t="str">
        <f aca="false">VLOOKUP(DATOS_[[#This Row],[Antigüedad]],TblRngAntg14[],2,1)</f>
        <v>0 a 1 años</v>
      </c>
    </row>
    <row r="1507" customFormat="false" ht="13.8" hidden="false" customHeight="false" outlineLevel="0" collapsed="false">
      <c r="D1507" s="128"/>
      <c r="E1507" s="129"/>
      <c r="F1507" s="129"/>
      <c r="G1507" s="129"/>
      <c r="H1507" s="130"/>
      <c r="I1507" s="131"/>
      <c r="J1507" s="128"/>
      <c r="K1507" s="132"/>
      <c r="L1507" s="132"/>
      <c r="M1507" s="133"/>
      <c r="N1507" s="133"/>
      <c r="O1507" s="133"/>
      <c r="P1507" s="129"/>
      <c r="Z1507" s="74"/>
      <c r="AA1507" s="75"/>
      <c r="AB1507" s="75"/>
      <c r="AC1507" s="129"/>
      <c r="AD1507" s="134"/>
      <c r="AE1507" s="134"/>
      <c r="AF1507" s="134"/>
      <c r="AG1507" s="134"/>
      <c r="AH1507" s="134"/>
      <c r="AI1507" s="134"/>
      <c r="AJ1507" s="134"/>
      <c r="AK1507" s="134"/>
      <c r="AL1507" s="134"/>
      <c r="AM1507" s="134"/>
      <c r="AN1507" s="134"/>
      <c r="AO1507" s="134"/>
      <c r="AP1507" s="134"/>
      <c r="AQ1507" s="134"/>
      <c r="AR1507" s="134"/>
      <c r="AS1507" s="134"/>
      <c r="AT1507" s="134"/>
      <c r="AU1507" s="134"/>
      <c r="AV1507" s="134"/>
      <c r="AW1507" s="134"/>
      <c r="AX1507" s="134"/>
      <c r="AY1507" s="134"/>
      <c r="AZ1507" s="134"/>
      <c r="BA1507" s="134"/>
      <c r="BB1507" s="134"/>
      <c r="BC1507" s="134"/>
      <c r="BD1507" s="134"/>
      <c r="BE1507" s="134"/>
      <c r="BF1507" s="134"/>
      <c r="BG1507" s="134"/>
      <c r="BH1507" s="134"/>
      <c r="BI1507" s="134"/>
      <c r="BJ1507" s="134"/>
      <c r="BK1507" s="134"/>
      <c r="BL1507" s="134"/>
      <c r="BM1507" s="135"/>
      <c r="BN1507" s="136" t="n">
        <f aca="false">+MAX($D$3,DATOS_[[#This Row],[Fecha Inicio Sit. Contract.]])</f>
        <v>0</v>
      </c>
      <c r="BO1507" s="136" t="n">
        <f aca="false">+MIN($D$4,DATOS_[[#This Row],[Fecha Fin Sit. Contract.]])</f>
        <v>0</v>
      </c>
      <c r="BP1507" s="137" t="n">
        <f aca="false">+DATOS_[[#This Row],[% de jornada]]*IF(DATOS_[[#This Row],[% jornada reducida]]="",1,DATOS_[[#This Row],[% jornada reducida]])</f>
        <v>0</v>
      </c>
      <c r="BQ1507" s="137" t="n">
        <f aca="false">+(DATOS_[[#This Row],[F.fin.cal]]-DATOS_[[#This Row],[F.ini.cal]]+1)/($D$4-$D$3+1)</f>
        <v>1</v>
      </c>
      <c r="BR1507" s="137" t="str">
        <f aca="false">IF(OR(AND(DATOS_[[#This Row],[Fecha Fin Contrato]]&lt;$D$3,DATOS_[[#This Row],[Fecha Fin Contrato]]&lt;&gt;""),DATOS_[[#This Row],[Fecha de Contratación]]&gt;$D$4),"Fuera","Dentro")</f>
        <v>Dentro</v>
      </c>
      <c r="BS1507" s="137" t="str">
        <f aca="false" t="array" ref="BS1507:BS1507">IF(MAX(IF(DATOS_[id]=DATOS_[[#This Row],[id]],DATOS_[F.fin.cal]))=DATOS_[[#This Row],[F.fin.cal]],"Sí","NO")</f>
        <v>Sí</v>
      </c>
      <c r="BT1507" s="137" t="str">
        <f aca="false">IF(AND(DATOS_[[#This Row],[% normaliz]]&lt;&gt;1,DATOS_[[#This Row],[% anualiz]]=1),"Sí","NO")</f>
        <v>Sí</v>
      </c>
      <c r="BU1507" s="137" t="str">
        <f aca="false">IF(AND(DATOS_[[#This Row],[% normaliz]]=1,DATOS_[[#This Row],[% anualiz]]&lt;&gt;1),"Sí","NO")</f>
        <v>NO</v>
      </c>
      <c r="BV1507" s="137" t="str">
        <f aca="false">IF(AND(DATOS_[[#This Row],[% normaliz]]&lt;&gt;1,DATOS_[[#This Row],[% anualiz]]&lt;&gt;1),"Sí","NO")</f>
        <v>NO</v>
      </c>
      <c r="BW1507" s="137" t="str">
        <f aca="false">+IF(DATOS_[[#This Row],[% normaliz]]*DATOS_[[#This Row],[% anualiz]]=1,"NO","Sí")</f>
        <v>Sí</v>
      </c>
      <c r="BX1507" s="138" t="e">
        <f aca="false">(DATOS_[[#This Row],[S.BASE]]*(1/DATOS_[[#This Row],[% normaliz]])*(1/DATOS_[[#This Row],[% anualiz]]))*IF(DATOS_[[#This Row],[Check Equiparado]]="Sí",1,0)</f>
        <v>#DIV/0!</v>
      </c>
      <c r="BY1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7" s="138" t="e">
        <f aca="false">+DATOS_[[#This Row],[SALARIO BASE Eq]]+DATOS_[[#This Row],[Tot COMPL.SAL Eq]]</f>
        <v>#DIV/0!</v>
      </c>
      <c r="CA1507" s="138" t="e">
        <f aca="false" t="array" ref="CA1507:CA1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7" s="138" t="e">
        <f aca="false">+DATOS_[[#This Row],[TOTAL SALARIO Eq]]+DATOS_[[#This Row],[Tot Extrasalarial Eq]]</f>
        <v>#DIV/0!</v>
      </c>
      <c r="CC1507" s="139" t="n">
        <f aca="false">DATOS_[[#This Row],[S.BASE]]</f>
        <v>0</v>
      </c>
      <c r="CD1507" s="139" t="n">
        <f aca="false">+SUM(DATOS_[[#This Row],[Conc.Sal.01]:[Conc.Sal.30]])</f>
        <v>0</v>
      </c>
      <c r="CE1507" s="139" t="n">
        <f aca="false">+DATOS_[[#This Row],[SALARIO BASE Ef]]+DATOS_[[#This Row],[Tot COMPL.SAL Ef]]</f>
        <v>0</v>
      </c>
      <c r="CF1507" s="139" t="n">
        <f aca="false">+SUM(DATOS_[[#This Row],[C.Extra.01]:[C.Extra.05]])</f>
        <v>0</v>
      </c>
      <c r="CG1507" s="139" t="n">
        <f aca="false">+DATOS_[[#This Row],[TOTAL SALARIO Ef]]+DATOS_[[#This Row],[Tot Extrasalarial Ef]]</f>
        <v>0</v>
      </c>
      <c r="CH1507" s="140" t="n">
        <f aca="false">MIN(IF(DATOS_[[#This Row],[Fecha Fin Contrato]]="",$D$4,DATOS_[[#This Row],[Fecha Fin Contrato]]),$D$4)-MAX(DATOS_[[#This Row],[Fecha de Contratación]],$D$3)+1</f>
        <v>1</v>
      </c>
      <c r="CI1507" s="141" t="str">
        <f aca="false">IF(COUNTIFS(DATOS_[id],DATOS_[[#This Row],[id]])&gt;1,DATOS_[[#This Row],[id]],"")</f>
        <v/>
      </c>
      <c r="CJ1507" s="141" t="n">
        <f aca="false">(Inicio!$G$10-DATOS_[[#This Row],[Fecha Nacimiento]])/365.25</f>
        <v>0</v>
      </c>
      <c r="CK1507" s="141" t="n">
        <f aca="false">(Inicio!$G$10-DATOS_[[#This Row],[Fecha de Antigüedad]])/365.25</f>
        <v>0</v>
      </c>
      <c r="CL1507" s="141" t="e">
        <f aca="false">+VLOOKUP(DATOS_[[#This Row],[Clave de Contrato]],TblTiposContrato13[],3,0)</f>
        <v>#N/A</v>
      </c>
      <c r="CM1507" s="141" t="e">
        <f aca="false">+VLOOKUP(DATOS_[[#This Row],[Clave de Contrato]],TblTiposContrato13[],4,0)</f>
        <v>#N/A</v>
      </c>
      <c r="CN1507" s="141" t="str">
        <f aca="false">VLOOKUP(DATOS_[[#This Row],[Edad]],CONTRATOS!TblRngEdad,2,1)</f>
        <v>20  o menos</v>
      </c>
      <c r="CO1507" s="141" t="str">
        <f aca="false">VLOOKUP(DATOS_[[#This Row],[Antigüedad]],TblRngAntg14[],2,1)</f>
        <v>0 a 1 años</v>
      </c>
    </row>
    <row r="1508" customFormat="false" ht="13.8" hidden="false" customHeight="false" outlineLevel="0" collapsed="false">
      <c r="D1508" s="128"/>
      <c r="E1508" s="129"/>
      <c r="F1508" s="129"/>
      <c r="G1508" s="129"/>
      <c r="H1508" s="130"/>
      <c r="I1508" s="131"/>
      <c r="J1508" s="128"/>
      <c r="K1508" s="132"/>
      <c r="L1508" s="132"/>
      <c r="M1508" s="133"/>
      <c r="N1508" s="133"/>
      <c r="O1508" s="133"/>
      <c r="P1508" s="129"/>
      <c r="Z1508" s="74"/>
      <c r="AA1508" s="75"/>
      <c r="AB1508" s="75"/>
      <c r="AC1508" s="129"/>
      <c r="AD1508" s="134"/>
      <c r="AE1508" s="134"/>
      <c r="AF1508" s="134"/>
      <c r="AG1508" s="134"/>
      <c r="AH1508" s="134"/>
      <c r="AI1508" s="134"/>
      <c r="AJ1508" s="134"/>
      <c r="AK1508" s="134"/>
      <c r="AL1508" s="134"/>
      <c r="AM1508" s="134"/>
      <c r="AN1508" s="134"/>
      <c r="AO1508" s="134"/>
      <c r="AP1508" s="134"/>
      <c r="AQ1508" s="134"/>
      <c r="AR1508" s="134"/>
      <c r="AS1508" s="134"/>
      <c r="AT1508" s="134"/>
      <c r="AU1508" s="134"/>
      <c r="AV1508" s="134"/>
      <c r="AW1508" s="134"/>
      <c r="AX1508" s="134"/>
      <c r="AY1508" s="134"/>
      <c r="AZ1508" s="134"/>
      <c r="BA1508" s="134"/>
      <c r="BB1508" s="134"/>
      <c r="BC1508" s="134"/>
      <c r="BD1508" s="134"/>
      <c r="BE1508" s="134"/>
      <c r="BF1508" s="134"/>
      <c r="BG1508" s="134"/>
      <c r="BH1508" s="134"/>
      <c r="BI1508" s="134"/>
      <c r="BJ1508" s="134"/>
      <c r="BK1508" s="134"/>
      <c r="BL1508" s="134"/>
      <c r="BM1508" s="135"/>
      <c r="BN1508" s="136" t="n">
        <f aca="false">+MAX($D$3,DATOS_[[#This Row],[Fecha Inicio Sit. Contract.]])</f>
        <v>0</v>
      </c>
      <c r="BO1508" s="136" t="n">
        <f aca="false">+MIN($D$4,DATOS_[[#This Row],[Fecha Fin Sit. Contract.]])</f>
        <v>0</v>
      </c>
      <c r="BP1508" s="137" t="n">
        <f aca="false">+DATOS_[[#This Row],[% de jornada]]*IF(DATOS_[[#This Row],[% jornada reducida]]="",1,DATOS_[[#This Row],[% jornada reducida]])</f>
        <v>0</v>
      </c>
      <c r="BQ1508" s="137" t="n">
        <f aca="false">+(DATOS_[[#This Row],[F.fin.cal]]-DATOS_[[#This Row],[F.ini.cal]]+1)/($D$4-$D$3+1)</f>
        <v>1</v>
      </c>
      <c r="BR1508" s="137" t="str">
        <f aca="false">IF(OR(AND(DATOS_[[#This Row],[Fecha Fin Contrato]]&lt;$D$3,DATOS_[[#This Row],[Fecha Fin Contrato]]&lt;&gt;""),DATOS_[[#This Row],[Fecha de Contratación]]&gt;$D$4),"Fuera","Dentro")</f>
        <v>Dentro</v>
      </c>
      <c r="BS1508" s="137" t="str">
        <f aca="false" t="array" ref="BS1508:BS1508">IF(MAX(IF(DATOS_[id]=DATOS_[[#This Row],[id]],DATOS_[F.fin.cal]))=DATOS_[[#This Row],[F.fin.cal]],"Sí","NO")</f>
        <v>Sí</v>
      </c>
      <c r="BT1508" s="137" t="str">
        <f aca="false">IF(AND(DATOS_[[#This Row],[% normaliz]]&lt;&gt;1,DATOS_[[#This Row],[% anualiz]]=1),"Sí","NO")</f>
        <v>Sí</v>
      </c>
      <c r="BU1508" s="137" t="str">
        <f aca="false">IF(AND(DATOS_[[#This Row],[% normaliz]]=1,DATOS_[[#This Row],[% anualiz]]&lt;&gt;1),"Sí","NO")</f>
        <v>NO</v>
      </c>
      <c r="BV1508" s="137" t="str">
        <f aca="false">IF(AND(DATOS_[[#This Row],[% normaliz]]&lt;&gt;1,DATOS_[[#This Row],[% anualiz]]&lt;&gt;1),"Sí","NO")</f>
        <v>NO</v>
      </c>
      <c r="BW1508" s="137" t="str">
        <f aca="false">+IF(DATOS_[[#This Row],[% normaliz]]*DATOS_[[#This Row],[% anualiz]]=1,"NO","Sí")</f>
        <v>Sí</v>
      </c>
      <c r="BX1508" s="138" t="e">
        <f aca="false">(DATOS_[[#This Row],[S.BASE]]*(1/DATOS_[[#This Row],[% normaliz]])*(1/DATOS_[[#This Row],[% anualiz]]))*IF(DATOS_[[#This Row],[Check Equiparado]]="Sí",1,0)</f>
        <v>#DIV/0!</v>
      </c>
      <c r="BY1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8" s="138" t="e">
        <f aca="false">+DATOS_[[#This Row],[SALARIO BASE Eq]]+DATOS_[[#This Row],[Tot COMPL.SAL Eq]]</f>
        <v>#DIV/0!</v>
      </c>
      <c r="CA1508" s="138" t="e">
        <f aca="false" t="array" ref="CA1508:CA1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8" s="138" t="e">
        <f aca="false">+DATOS_[[#This Row],[TOTAL SALARIO Eq]]+DATOS_[[#This Row],[Tot Extrasalarial Eq]]</f>
        <v>#DIV/0!</v>
      </c>
      <c r="CC1508" s="139" t="n">
        <f aca="false">DATOS_[[#This Row],[S.BASE]]</f>
        <v>0</v>
      </c>
      <c r="CD1508" s="139" t="n">
        <f aca="false">+SUM(DATOS_[[#This Row],[Conc.Sal.01]:[Conc.Sal.30]])</f>
        <v>0</v>
      </c>
      <c r="CE1508" s="139" t="n">
        <f aca="false">+DATOS_[[#This Row],[SALARIO BASE Ef]]+DATOS_[[#This Row],[Tot COMPL.SAL Ef]]</f>
        <v>0</v>
      </c>
      <c r="CF1508" s="139" t="n">
        <f aca="false">+SUM(DATOS_[[#This Row],[C.Extra.01]:[C.Extra.05]])</f>
        <v>0</v>
      </c>
      <c r="CG1508" s="139" t="n">
        <f aca="false">+DATOS_[[#This Row],[TOTAL SALARIO Ef]]+DATOS_[[#This Row],[Tot Extrasalarial Ef]]</f>
        <v>0</v>
      </c>
      <c r="CH1508" s="140" t="n">
        <f aca="false">MIN(IF(DATOS_[[#This Row],[Fecha Fin Contrato]]="",$D$4,DATOS_[[#This Row],[Fecha Fin Contrato]]),$D$4)-MAX(DATOS_[[#This Row],[Fecha de Contratación]],$D$3)+1</f>
        <v>1</v>
      </c>
      <c r="CI1508" s="141" t="str">
        <f aca="false">IF(COUNTIFS(DATOS_[id],DATOS_[[#This Row],[id]])&gt;1,DATOS_[[#This Row],[id]],"")</f>
        <v/>
      </c>
      <c r="CJ1508" s="141" t="n">
        <f aca="false">(Inicio!$G$10-DATOS_[[#This Row],[Fecha Nacimiento]])/365.25</f>
        <v>0</v>
      </c>
      <c r="CK1508" s="141" t="n">
        <f aca="false">(Inicio!$G$10-DATOS_[[#This Row],[Fecha de Antigüedad]])/365.25</f>
        <v>0</v>
      </c>
      <c r="CL1508" s="141" t="e">
        <f aca="false">+VLOOKUP(DATOS_[[#This Row],[Clave de Contrato]],TblTiposContrato13[],3,0)</f>
        <v>#N/A</v>
      </c>
      <c r="CM1508" s="141" t="e">
        <f aca="false">+VLOOKUP(DATOS_[[#This Row],[Clave de Contrato]],TblTiposContrato13[],4,0)</f>
        <v>#N/A</v>
      </c>
      <c r="CN1508" s="141" t="str">
        <f aca="false">VLOOKUP(DATOS_[[#This Row],[Edad]],CONTRATOS!TblRngEdad,2,1)</f>
        <v>20  o menos</v>
      </c>
      <c r="CO1508" s="141" t="str">
        <f aca="false">VLOOKUP(DATOS_[[#This Row],[Antigüedad]],TblRngAntg14[],2,1)</f>
        <v>0 a 1 años</v>
      </c>
    </row>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B9:B1508">
    <cfRule type="duplicateValues" priority="2" aboveAverage="0" equalAverage="0" bottom="0" percent="0" rank="0" text="" dxfId="0"/>
  </conditionalFormatting>
  <dataValidations count="3">
    <dataValidation allowBlank="true" operator="between" showDropDown="false" showErrorMessage="true" showInputMessage="true" sqref="W9:W1508" type="list">
      <formula1>AGR_CL_EMP</formula1>
      <formula2>0</formula2>
    </dataValidation>
    <dataValidation allowBlank="true" operator="between" showDropDown="false" showErrorMessage="true" showInputMessage="true" sqref="C9:C1508" type="list">
      <formula1>"Mujer,Hombre"</formula1>
      <formula2>0</formula2>
    </dataValidation>
    <dataValidation allowBlank="true" operator="between" showDropDown="false" showErrorMessage="true" showInputMessage="true" sqref="X9:X15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2:L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5" defaultRowHeight="15" zeroHeight="false" outlineLevelRow="0" outlineLevelCol="0"/>
  <cols>
    <col collapsed="false" customWidth="true" hidden="false" outlineLevel="0" max="4" min="4" style="0" width="16.28"/>
    <col collapsed="false" customWidth="true" hidden="false" outlineLevel="0" max="21" min="5" style="0" width="9.41"/>
  </cols>
  <sheetData>
    <row r="2" customFormat="false" ht="21.6" hidden="false" customHeight="true" outlineLevel="0" collapsed="false"/>
    <row r="8" customFormat="false" ht="18.75" hidden="false" customHeight="false" outlineLevel="0" collapsed="false">
      <c r="C8" s="142" t="s">
        <v>281</v>
      </c>
      <c r="D8" s="143"/>
      <c r="E8" s="143"/>
      <c r="F8" s="143"/>
      <c r="G8" s="143"/>
      <c r="H8" s="143"/>
      <c r="I8" s="143"/>
      <c r="J8" s="143"/>
    </row>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99" customFormat="false" ht="18.75" hidden="false" customHeight="false" outlineLevel="0" collapsed="false">
      <c r="B99" s="145" t="s">
        <v>284</v>
      </c>
      <c r="C99" s="146"/>
      <c r="D99" s="146"/>
      <c r="E99" s="146"/>
      <c r="F99" s="146"/>
      <c r="G99" s="146"/>
      <c r="H99" s="146"/>
      <c r="I99" s="146"/>
      <c r="J99" s="146"/>
      <c r="K99" s="146"/>
      <c r="L99" s="146"/>
    </row>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7148437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5</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2021-05-07T09:32:37Z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