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iuae.sharepoint.com/sites/QuantumComputing/Drive/IT and Logistics/Stock/"/>
    </mc:Choice>
  </mc:AlternateContent>
  <xr:revisionPtr revIDLastSave="1738" documentId="11_924874E5C5FBB6926123EA198B3E8C185103838B" xr6:coauthVersionLast="47" xr6:coauthVersionMax="47" xr10:uidLastSave="{585723E8-9335-4F58-8862-05640CC5D718}"/>
  <bookViews>
    <workbookView xWindow="11424" yWindow="0" windowWidth="11712" windowHeight="12336" activeTab="2" xr2:uid="{00000000-000D-0000-FFFF-FFFF00000000}"/>
    <workbookView xWindow="-108" yWindow="-108" windowWidth="23256" windowHeight="12456" xr2:uid="{FC4B583D-AED5-47B6-9D01-AE68EEE8049A}"/>
  </bookViews>
  <sheets>
    <sheet name="Resource " sheetId="1" r:id="rId1"/>
    <sheet name="In_use " sheetId="2" r:id="rId2"/>
    <sheet name="XLD" sheetId="3" r:id="rId3"/>
    <sheet name="SD" sheetId="4" r:id="rId4"/>
  </sheets>
  <definedNames>
    <definedName name="_xlnm._FilterDatabase" localSheetId="0" hidden="1">'Resource '!$A$2:$L$133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N4" i="1" s="1"/>
  <c r="O4" i="1" s="1"/>
  <c r="M5" i="1"/>
  <c r="N5" i="1" s="1"/>
  <c r="O5" i="1" s="1"/>
  <c r="M6" i="1"/>
  <c r="N6" i="1" s="1"/>
  <c r="O6" i="1" s="1"/>
  <c r="M7" i="1"/>
  <c r="N7" i="1" s="1"/>
  <c r="O7" i="1" s="1"/>
  <c r="M8" i="1"/>
  <c r="N8" i="1"/>
  <c r="O8" i="1"/>
  <c r="M9" i="1"/>
  <c r="N9" i="1" s="1"/>
  <c r="O9" i="1" s="1"/>
  <c r="M10" i="1"/>
  <c r="N10" i="1"/>
  <c r="O10" i="1" s="1"/>
  <c r="M11" i="1"/>
  <c r="N11" i="1"/>
  <c r="O11" i="1" s="1"/>
  <c r="M12" i="1"/>
  <c r="N12" i="1"/>
  <c r="O12" i="1" s="1"/>
  <c r="M13" i="1"/>
  <c r="N13" i="1"/>
  <c r="O13" i="1"/>
  <c r="M14" i="1"/>
  <c r="N14" i="1"/>
  <c r="O14" i="1" s="1"/>
  <c r="M15" i="1"/>
  <c r="N15" i="1"/>
  <c r="O15" i="1"/>
  <c r="M16" i="1"/>
  <c r="N16" i="1"/>
  <c r="O16" i="1"/>
  <c r="M17" i="1"/>
  <c r="N17" i="1"/>
  <c r="O17" i="1"/>
  <c r="M18" i="1"/>
  <c r="N18" i="1" s="1"/>
  <c r="O18" i="1" s="1"/>
  <c r="M19" i="1"/>
  <c r="N19" i="1"/>
  <c r="O19" i="1"/>
  <c r="M20" i="1"/>
  <c r="N20" i="1" s="1"/>
  <c r="O20" i="1" s="1"/>
  <c r="M21" i="1"/>
  <c r="N21" i="1" s="1"/>
  <c r="O21" i="1" s="1"/>
  <c r="M22" i="1"/>
  <c r="N22" i="1" s="1"/>
  <c r="O22" i="1" s="1"/>
  <c r="M23" i="1"/>
  <c r="N23" i="1" s="1"/>
  <c r="O23" i="1" s="1"/>
  <c r="M24" i="1"/>
  <c r="N24" i="1"/>
  <c r="O24" i="1"/>
  <c r="M25" i="1"/>
  <c r="N25" i="1" s="1"/>
  <c r="O25" i="1" s="1"/>
  <c r="M26" i="1"/>
  <c r="N26" i="1"/>
  <c r="O26" i="1" s="1"/>
  <c r="M27" i="1"/>
  <c r="N27" i="1"/>
  <c r="O27" i="1" s="1"/>
  <c r="M28" i="1"/>
  <c r="N28" i="1"/>
  <c r="O28" i="1" s="1"/>
  <c r="M29" i="1"/>
  <c r="N29" i="1"/>
  <c r="O29" i="1"/>
  <c r="M30" i="1"/>
  <c r="N30" i="1"/>
  <c r="O30" i="1" s="1"/>
  <c r="M31" i="1"/>
  <c r="N31" i="1"/>
  <c r="O31" i="1"/>
  <c r="M32" i="1"/>
  <c r="N32" i="1"/>
  <c r="O32" i="1"/>
  <c r="M33" i="1"/>
  <c r="N33" i="1"/>
  <c r="O33" i="1"/>
  <c r="M34" i="1"/>
  <c r="N34" i="1" s="1"/>
  <c r="O34" i="1" s="1"/>
  <c r="M35" i="1"/>
  <c r="N35" i="1"/>
  <c r="O35" i="1"/>
  <c r="M36" i="1"/>
  <c r="N36" i="1" s="1"/>
  <c r="O36" i="1" s="1"/>
  <c r="M37" i="1"/>
  <c r="N37" i="1" s="1"/>
  <c r="O37" i="1" s="1"/>
  <c r="M38" i="1"/>
  <c r="N38" i="1" s="1"/>
  <c r="O38" i="1" s="1"/>
  <c r="M39" i="1"/>
  <c r="N39" i="1" s="1"/>
  <c r="O39" i="1" s="1"/>
  <c r="M40" i="1"/>
  <c r="N40" i="1"/>
  <c r="O40" i="1"/>
  <c r="M41" i="1"/>
  <c r="N41" i="1" s="1"/>
  <c r="O41" i="1" s="1"/>
  <c r="M42" i="1"/>
  <c r="N42" i="1"/>
  <c r="O42" i="1" s="1"/>
  <c r="M43" i="1"/>
  <c r="N43" i="1"/>
  <c r="O43" i="1" s="1"/>
  <c r="M44" i="1"/>
  <c r="N44" i="1"/>
  <c r="O44" i="1" s="1"/>
  <c r="M45" i="1"/>
  <c r="N45" i="1"/>
  <c r="O45" i="1"/>
  <c r="M46" i="1"/>
  <c r="N46" i="1"/>
  <c r="O46" i="1" s="1"/>
  <c r="M47" i="1"/>
  <c r="N47" i="1"/>
  <c r="O47" i="1"/>
  <c r="M48" i="1"/>
  <c r="N48" i="1"/>
  <c r="O48" i="1"/>
  <c r="M49" i="1"/>
  <c r="N49" i="1"/>
  <c r="O49" i="1"/>
  <c r="M50" i="1"/>
  <c r="N50" i="1" s="1"/>
  <c r="O50" i="1" s="1"/>
  <c r="M51" i="1"/>
  <c r="N51" i="1"/>
  <c r="O51" i="1"/>
  <c r="M52" i="1"/>
  <c r="N52" i="1" s="1"/>
  <c r="O52" i="1" s="1"/>
  <c r="M53" i="1"/>
  <c r="N53" i="1" s="1"/>
  <c r="O53" i="1" s="1"/>
  <c r="M54" i="1"/>
  <c r="N54" i="1" s="1"/>
  <c r="O54" i="1" s="1"/>
  <c r="M55" i="1"/>
  <c r="N55" i="1" s="1"/>
  <c r="O55" i="1" s="1"/>
  <c r="M56" i="1"/>
  <c r="N56" i="1"/>
  <c r="O56" i="1"/>
  <c r="M57" i="1"/>
  <c r="N57" i="1" s="1"/>
  <c r="O57" i="1" s="1"/>
  <c r="M58" i="1"/>
  <c r="N58" i="1"/>
  <c r="O58" i="1" s="1"/>
  <c r="M59" i="1"/>
  <c r="N59" i="1"/>
  <c r="O59" i="1" s="1"/>
  <c r="M60" i="1"/>
  <c r="N60" i="1"/>
  <c r="O60" i="1" s="1"/>
  <c r="M61" i="1"/>
  <c r="N61" i="1"/>
  <c r="O61" i="1"/>
  <c r="M62" i="1"/>
  <c r="N62" i="1"/>
  <c r="O62" i="1" s="1"/>
  <c r="M63" i="1"/>
  <c r="N63" i="1"/>
  <c r="O63" i="1"/>
  <c r="M64" i="1"/>
  <c r="N64" i="1"/>
  <c r="O64" i="1"/>
  <c r="M65" i="1"/>
  <c r="N65" i="1"/>
  <c r="O65" i="1"/>
  <c r="M66" i="1"/>
  <c r="N66" i="1" s="1"/>
  <c r="O66" i="1" s="1"/>
  <c r="M67" i="1"/>
  <c r="N67" i="1"/>
  <c r="O67" i="1"/>
  <c r="M68" i="1"/>
  <c r="N68" i="1" s="1"/>
  <c r="O68" i="1" s="1"/>
  <c r="M69" i="1"/>
  <c r="N69" i="1" s="1"/>
  <c r="O69" i="1" s="1"/>
  <c r="M70" i="1"/>
  <c r="N70" i="1" s="1"/>
  <c r="O70" i="1" s="1"/>
  <c r="M71" i="1"/>
  <c r="N71" i="1" s="1"/>
  <c r="O71" i="1" s="1"/>
  <c r="M72" i="1"/>
  <c r="N72" i="1"/>
  <c r="O72" i="1"/>
  <c r="M73" i="1"/>
  <c r="N73" i="1" s="1"/>
  <c r="O73" i="1" s="1"/>
  <c r="M74" i="1"/>
  <c r="N74" i="1"/>
  <c r="O74" i="1" s="1"/>
  <c r="M75" i="1"/>
  <c r="N75" i="1"/>
  <c r="O75" i="1" s="1"/>
  <c r="M76" i="1"/>
  <c r="N76" i="1"/>
  <c r="O76" i="1" s="1"/>
  <c r="M77" i="1"/>
  <c r="N77" i="1"/>
  <c r="O77" i="1"/>
  <c r="M78" i="1"/>
  <c r="N78" i="1"/>
  <c r="O78" i="1" s="1"/>
  <c r="M79" i="1"/>
  <c r="N79" i="1"/>
  <c r="O79" i="1"/>
  <c r="M80" i="1"/>
  <c r="N80" i="1" s="1"/>
  <c r="O80" i="1" s="1"/>
  <c r="M81" i="1"/>
  <c r="N81" i="1" s="1"/>
  <c r="O81" i="1" s="1"/>
  <c r="M82" i="1"/>
  <c r="N82" i="1" s="1"/>
  <c r="O82" i="1" s="1"/>
  <c r="M83" i="1"/>
  <c r="N83" i="1"/>
  <c r="O83" i="1"/>
  <c r="M84" i="1"/>
  <c r="N84" i="1" s="1"/>
  <c r="O84" i="1" s="1"/>
  <c r="M85" i="1"/>
  <c r="N85" i="1" s="1"/>
  <c r="O85" i="1" s="1"/>
  <c r="M86" i="1"/>
  <c r="N86" i="1" s="1"/>
  <c r="O86" i="1" s="1"/>
  <c r="M87" i="1"/>
  <c r="N87" i="1" s="1"/>
  <c r="O87" i="1" s="1"/>
  <c r="M88" i="1"/>
  <c r="N88" i="1"/>
  <c r="O88" i="1"/>
  <c r="M89" i="1"/>
  <c r="N89" i="1" s="1"/>
  <c r="O89" i="1" s="1"/>
  <c r="M90" i="1"/>
  <c r="N90" i="1"/>
  <c r="O90" i="1" s="1"/>
  <c r="M91" i="1"/>
  <c r="N91" i="1"/>
  <c r="O91" i="1" s="1"/>
  <c r="M92" i="1"/>
  <c r="N92" i="1"/>
  <c r="O92" i="1" s="1"/>
  <c r="M93" i="1"/>
  <c r="N93" i="1"/>
  <c r="O93" i="1"/>
  <c r="M94" i="1"/>
  <c r="N94" i="1"/>
  <c r="O94" i="1" s="1"/>
  <c r="M95" i="1"/>
  <c r="N95" i="1"/>
  <c r="O95" i="1"/>
  <c r="M96" i="1"/>
  <c r="N96" i="1"/>
  <c r="O96" i="1"/>
  <c r="M97" i="1"/>
  <c r="N97" i="1" s="1"/>
  <c r="O97" i="1" s="1"/>
  <c r="M98" i="1"/>
  <c r="N98" i="1" s="1"/>
  <c r="O98" i="1" s="1"/>
  <c r="M99" i="1"/>
  <c r="N99" i="1"/>
  <c r="O99" i="1"/>
  <c r="M100" i="1"/>
  <c r="N100" i="1" s="1"/>
  <c r="O100" i="1" s="1"/>
  <c r="M101" i="1"/>
  <c r="N101" i="1" s="1"/>
  <c r="O101" i="1" s="1"/>
  <c r="M102" i="1"/>
  <c r="N102" i="1" s="1"/>
  <c r="O102" i="1" s="1"/>
  <c r="M103" i="1"/>
  <c r="N103" i="1" s="1"/>
  <c r="O103" i="1" s="1"/>
  <c r="M104" i="1"/>
  <c r="N104" i="1"/>
  <c r="O104" i="1"/>
  <c r="M105" i="1"/>
  <c r="N105" i="1" s="1"/>
  <c r="O105" i="1" s="1"/>
  <c r="M106" i="1"/>
  <c r="N106" i="1"/>
  <c r="O106" i="1" s="1"/>
  <c r="M107" i="1"/>
  <c r="N107" i="1"/>
  <c r="O107" i="1" s="1"/>
  <c r="M108" i="1"/>
  <c r="N108" i="1"/>
  <c r="O108" i="1" s="1"/>
  <c r="M109" i="1"/>
  <c r="N109" i="1"/>
  <c r="O109" i="1"/>
  <c r="M110" i="1"/>
  <c r="N110" i="1"/>
  <c r="O110" i="1" s="1"/>
  <c r="M111" i="1"/>
  <c r="N111" i="1"/>
  <c r="O111" i="1"/>
  <c r="M112" i="1"/>
  <c r="N112" i="1"/>
  <c r="O112" i="1"/>
  <c r="M113" i="1"/>
  <c r="N113" i="1"/>
  <c r="O113" i="1"/>
  <c r="M114" i="1"/>
  <c r="N114" i="1" s="1"/>
  <c r="O114" i="1" s="1"/>
  <c r="M115" i="1"/>
  <c r="N115" i="1"/>
  <c r="O115" i="1"/>
  <c r="M116" i="1"/>
  <c r="N116" i="1" s="1"/>
  <c r="O116" i="1" s="1"/>
  <c r="M117" i="1"/>
  <c r="N117" i="1" s="1"/>
  <c r="O117" i="1" s="1"/>
  <c r="M118" i="1"/>
  <c r="N118" i="1" s="1"/>
  <c r="O118" i="1" s="1"/>
  <c r="M119" i="1"/>
  <c r="N119" i="1" s="1"/>
  <c r="O119" i="1" s="1"/>
  <c r="M120" i="1"/>
  <c r="N120" i="1"/>
  <c r="O120" i="1"/>
  <c r="M121" i="1"/>
  <c r="N121" i="1" s="1"/>
  <c r="O121" i="1" s="1"/>
  <c r="M122" i="1"/>
  <c r="N122" i="1"/>
  <c r="O122" i="1" s="1"/>
  <c r="M123" i="1"/>
  <c r="N123" i="1"/>
  <c r="O123" i="1" s="1"/>
  <c r="M124" i="1"/>
  <c r="N124" i="1"/>
  <c r="O124" i="1" s="1"/>
  <c r="M125" i="1"/>
  <c r="N125" i="1"/>
  <c r="O125" i="1"/>
  <c r="M126" i="1"/>
  <c r="N126" i="1"/>
  <c r="O126" i="1" s="1"/>
  <c r="M127" i="1"/>
  <c r="N127" i="1" s="1"/>
  <c r="O127" i="1" s="1"/>
  <c r="M128" i="1"/>
  <c r="N128" i="1" s="1"/>
  <c r="O128" i="1" s="1"/>
  <c r="M129" i="1"/>
  <c r="N129" i="1"/>
  <c r="O129" i="1"/>
  <c r="M130" i="1"/>
  <c r="N130" i="1" s="1"/>
  <c r="O130" i="1" s="1"/>
  <c r="M131" i="1"/>
  <c r="N131" i="1"/>
  <c r="O131" i="1"/>
  <c r="M132" i="1"/>
  <c r="N132" i="1" s="1"/>
  <c r="O132" i="1" s="1"/>
  <c r="M133" i="1"/>
  <c r="N133" i="1" s="1"/>
  <c r="O133" i="1" s="1"/>
  <c r="O3" i="1"/>
  <c r="M3" i="1"/>
  <c r="N3" i="1" s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" i="1"/>
</calcChain>
</file>

<file path=xl/sharedStrings.xml><?xml version="1.0" encoding="utf-8"?>
<sst xmlns="http://schemas.openxmlformats.org/spreadsheetml/2006/main" count="1035" uniqueCount="503">
  <si>
    <t>Category</t>
  </si>
  <si>
    <t>Sub-category</t>
  </si>
  <si>
    <t>Brand</t>
  </si>
  <si>
    <t>Item Name </t>
  </si>
  <si>
    <t>Part Number</t>
  </si>
  <si>
    <t>KiCad name</t>
  </si>
  <si>
    <t>Description</t>
  </si>
  <si>
    <t>Quantity</t>
  </si>
  <si>
    <t>Resource</t>
  </si>
  <si>
    <t>Adaptor</t>
  </si>
  <si>
    <t>BNC(M)-BNC(M)</t>
  </si>
  <si>
    <t>AL MASROOR ELECTRONICS SHOP</t>
  </si>
  <si>
    <t xml:space="preserve">BNC(M)-BNC(M) Adaptor </t>
  </si>
  <si>
    <t xml:space="preserve">Local </t>
  </si>
  <si>
    <t>BNC(F)-BNC(F)</t>
  </si>
  <si>
    <t>BNC(F)-BNC(F) Adaptor</t>
  </si>
  <si>
    <t xml:space="preserve">Amplifier </t>
  </si>
  <si>
    <t xml:space="preserve">Cryogenic </t>
  </si>
  <si>
    <t>LNF</t>
  </si>
  <si>
    <t xml:space="preserve">LNF-LNC4_8F </t>
  </si>
  <si>
    <t xml:space="preserve">4-8 GHz </t>
  </si>
  <si>
    <t>RT</t>
  </si>
  <si>
    <t xml:space="preserve">MiniCircuit </t>
  </si>
  <si>
    <t>ZVA-183-S+</t>
  </si>
  <si>
    <t>12V 10A</t>
  </si>
  <si>
    <t>Connector</t>
  </si>
  <si>
    <t>D-sub</t>
  </si>
  <si>
    <t>Norcomp</t>
  </si>
  <si>
    <t>205-4668</t>
  </si>
  <si>
    <t>171-015-213R001</t>
  </si>
  <si>
    <t>Norcomp 171 15 Way Panel Mount D-sub Connector Socket</t>
  </si>
  <si>
    <t>Instrument Power</t>
  </si>
  <si>
    <t>LNA</t>
  </si>
  <si>
    <t>LNF-PS3b</t>
  </si>
  <si>
    <t>LNA constant current power supply</t>
  </si>
  <si>
    <t>Amplifier RF</t>
  </si>
  <si>
    <t>LNF-LNR1_15B_SV</t>
  </si>
  <si>
    <t>1-15 Ghz room temp. LNA with single +5VDC suuply</t>
  </si>
  <si>
    <t>Passive RF</t>
  </si>
  <si>
    <t>Isolator</t>
  </si>
  <si>
    <t>LNF-ISISC4_8A</t>
  </si>
  <si>
    <t>4-8 GHz Cryogenic Dual Junction Isolator with 2x F SMA connectors</t>
  </si>
  <si>
    <t xml:space="preserve">Isolator </t>
  </si>
  <si>
    <t>LNF-ISISC4_12A</t>
  </si>
  <si>
    <t>4-12 GHz Cryogenic Triple Junction Isolator with 2x F SMA connectors</t>
  </si>
  <si>
    <t>Shield</t>
  </si>
  <si>
    <t>LNF-Shield4_8_DJ</t>
  </si>
  <si>
    <t>Dual junction Isolator Shield</t>
  </si>
  <si>
    <t>LNF-Shield4_8_TJ</t>
  </si>
  <si>
    <t>Triple junction Isolator Shield</t>
  </si>
  <si>
    <t>LNF-PBA</t>
  </si>
  <si>
    <t>Low noise power block</t>
  </si>
  <si>
    <t>-2)</t>
  </si>
  <si>
    <t>LNF-LNC4_8C</t>
  </si>
  <si>
    <t xml:space="preserve">Not sure </t>
  </si>
  <si>
    <t>Cable Power</t>
  </si>
  <si>
    <t>Cable PS3b to PBA cable</t>
  </si>
  <si>
    <t>12V power supply HEMT</t>
  </si>
  <si>
    <t>DC-out cable for PS3b</t>
  </si>
  <si>
    <t>LNF-NANO9M</t>
  </si>
  <si>
    <t>9-pin male Nano-D pigtail 18</t>
  </si>
  <si>
    <t>Filter</t>
  </si>
  <si>
    <t>Infrared</t>
  </si>
  <si>
    <t>Quantum Microwave </t>
  </si>
  <si>
    <t>IR 10 GHz </t>
  </si>
  <si>
    <t>QMC-CRYOIRF-002</t>
  </si>
  <si>
    <t>IR-10GHz-FF</t>
  </si>
  <si>
    <t>Infrared Filter SMA F on both side IR 10 Ghz</t>
  </si>
  <si>
    <t>IR 1 GHz </t>
  </si>
  <si>
    <t>QMC-CRYOIRF-001</t>
  </si>
  <si>
    <t>IR-1GHz-FF</t>
  </si>
  <si>
    <t xml:space="preserve">Infrared Filter SMA F on both side IR 1 GHz </t>
  </si>
  <si>
    <t>QMC-CRYOIRF-003MF</t>
  </si>
  <si>
    <t>IR-10GHz </t>
  </si>
  <si>
    <t>Infrared Filter SMA-Male-Female 10 Ghz</t>
  </si>
  <si>
    <t>-4)</t>
  </si>
  <si>
    <t>QMC-CRYOIRF-001MF</t>
  </si>
  <si>
    <t>IR-1GHz </t>
  </si>
  <si>
    <t>Infrared Filter SMA-Male-Female 1 Ghz</t>
  </si>
  <si>
    <t>Coupler</t>
  </si>
  <si>
    <t>QMC-CRYOCOUPLER-20</t>
  </si>
  <si>
    <t>Coupling 20 dB Removable Thermalized 50 Ohm Termination</t>
  </si>
  <si>
    <t>Panel</t>
  </si>
  <si>
    <t>Mouser Electronics</t>
  </si>
  <si>
    <t>SMA Panel Mount</t>
  </si>
  <si>
    <t>Jack 2-Hole Flange Round Post 50 Ohm </t>
  </si>
  <si>
    <t>Low pass</t>
  </si>
  <si>
    <t>BLP-1.9+</t>
  </si>
  <si>
    <t xml:space="preserve">Low pass filter 50 OHM DC-1.9MHz </t>
  </si>
  <si>
    <t>VLF-7200+</t>
  </si>
  <si>
    <t xml:space="preserve">Low pass filter DC-7200MHz </t>
  </si>
  <si>
    <t xml:space="preserve">VLFX-1050+ </t>
  </si>
  <si>
    <t xml:space="preserve">Low pass filter DC-1050MHz 40 Db rejection 20 GHz </t>
  </si>
  <si>
    <t>Band Pass</t>
  </si>
  <si>
    <t>VBFZ-6260-S+</t>
  </si>
  <si>
    <t>Band Pass Filter 5600-7000 MHz</t>
  </si>
  <si>
    <t>VBF-7331+</t>
  </si>
  <si>
    <t xml:space="preserve">Band Pass Filter 6850-7850 MHz </t>
  </si>
  <si>
    <t>VBFZ-5500-S+</t>
  </si>
  <si>
    <t>Band Pass Filter 4900-6200 MHz</t>
  </si>
  <si>
    <t>VBF-4440+</t>
  </si>
  <si>
    <t xml:space="preserve">Band Pass Filter 4200-4700 MHz </t>
  </si>
  <si>
    <t>VBFZ-4000-S+</t>
  </si>
  <si>
    <t xml:space="preserve">Band Pass Filter 3500-4500 MHz </t>
  </si>
  <si>
    <t>ZX7BP-4700-S+</t>
  </si>
  <si>
    <t xml:space="preserve">Band Pass Filter 4400-5000 MHz </t>
  </si>
  <si>
    <t>ZBSS-4G-S+</t>
  </si>
  <si>
    <t xml:space="preserve">Band Pass Filter 2000-6000 MHz </t>
  </si>
  <si>
    <t>ZBSS-6G-S+</t>
  </si>
  <si>
    <t xml:space="preserve">Band Pass Filter 4000- 8000 MHz </t>
  </si>
  <si>
    <t>Cable DC</t>
  </si>
  <si>
    <t>SMA-BNC</t>
  </si>
  <si>
    <t>Thorlabs</t>
  </si>
  <si>
    <t>SMA-BNC Cables</t>
  </si>
  <si>
    <t>CA2848</t>
  </si>
  <si>
    <t>48 inch</t>
  </si>
  <si>
    <t>BNC-SMA</t>
  </si>
  <si>
    <t>BNC(F)-SMA(M) Adaptor</t>
  </si>
  <si>
    <t>Local</t>
  </si>
  <si>
    <t xml:space="preserve">BNC(M)-SMA(F) Adaptor </t>
  </si>
  <si>
    <t>SMA-SMA</t>
  </si>
  <si>
    <t>Digikey</t>
  </si>
  <si>
    <t>SMA(F)-SMA(F)</t>
  </si>
  <si>
    <t>?</t>
  </si>
  <si>
    <t xml:space="preserve">SMA(M)-SMA(M) Brass </t>
  </si>
  <si>
    <t>SMA(M)-SMA(M) Brass</t>
  </si>
  <si>
    <t>Attenuator</t>
  </si>
  <si>
    <t>Cryogenic</t>
  </si>
  <si>
    <t>XMA</t>
  </si>
  <si>
    <t>Attenuators 30-Cryo</t>
  </si>
  <si>
    <t>2082-6044-30-CRYO</t>
  </si>
  <si>
    <t>Attenuators 03-Cryo</t>
  </si>
  <si>
    <t>2082-6040-03-CRYO</t>
  </si>
  <si>
    <t>Attenuators 06-Cryo</t>
  </si>
  <si>
    <t>2082-6041-06-CRYO</t>
  </si>
  <si>
    <t>-38)</t>
  </si>
  <si>
    <t>Attenuators 20-Cryo</t>
  </si>
  <si>
    <t>2082-6043-20-CRYO</t>
  </si>
  <si>
    <t>Attenuators 10-Cryo</t>
  </si>
  <si>
    <t>2082-6042-10-CRYO</t>
  </si>
  <si>
    <t>Attenuators 01-Cryo</t>
  </si>
  <si>
    <t>2082-6040-01-CRYO</t>
  </si>
  <si>
    <t>Attenuators 00-Cryo</t>
  </si>
  <si>
    <t>2082-6040-00-CRYO</t>
  </si>
  <si>
    <t>Attenuators 18-Cryo</t>
  </si>
  <si>
    <t>Cable RF</t>
  </si>
  <si>
    <t>Cbl-12FT-SMSM+</t>
  </si>
  <si>
    <t>12 ft SMA(M)-SMA(M)</t>
  </si>
  <si>
    <t>BlueFors</t>
  </si>
  <si>
    <t>1K-100MK (smallest cryo-cable)</t>
  </si>
  <si>
    <t>BF0030235</t>
  </si>
  <si>
    <t>CuNi RF line</t>
  </si>
  <si>
    <t>5,2inch</t>
  </si>
  <si>
    <t>50K-4K(biggest cryo-cable)</t>
  </si>
  <si>
    <t>BF0030236</t>
  </si>
  <si>
    <t>10,2 inch</t>
  </si>
  <si>
    <t>100MK-MXC (small cryo-cable)</t>
  </si>
  <si>
    <t>BF0030237</t>
  </si>
  <si>
    <t>8inch</t>
  </si>
  <si>
    <t>RT-50K(mid)</t>
  </si>
  <si>
    <t>BF0030238</t>
  </si>
  <si>
    <t>8,5 inch</t>
  </si>
  <si>
    <t>4K-1K (big cryo-cable)</t>
  </si>
  <si>
    <t>BF0030239</t>
  </si>
  <si>
    <t>9 inch</t>
  </si>
  <si>
    <t>RC</t>
  </si>
  <si>
    <t>QDevil</t>
  </si>
  <si>
    <t>QFilter</t>
  </si>
  <si>
    <t>Q019</t>
  </si>
  <si>
    <t xml:space="preserve">Bias Tee </t>
  </si>
  <si>
    <t>ZFBT-6GW-FT+</t>
  </si>
  <si>
    <t>Bias Tee 0.1-6000 MHz</t>
  </si>
  <si>
    <t>Splitter</t>
  </si>
  <si>
    <t>ZFSC-2-10G+</t>
  </si>
  <si>
    <t>Splitter 2-10 GHz</t>
  </si>
  <si>
    <t>Power Splitter</t>
  </si>
  <si>
    <t>ZFRSC-183-S+</t>
  </si>
  <si>
    <t>DC-18000 MHz</t>
  </si>
  <si>
    <t>Frequency Mixer</t>
  </si>
  <si>
    <t>ZX05-153LH-S+</t>
  </si>
  <si>
    <t>3200 - 15000 MHz</t>
  </si>
  <si>
    <t xml:space="preserve">Mixer </t>
  </si>
  <si>
    <t>Marki</t>
  </si>
  <si>
    <t>IQ4509LXP</t>
  </si>
  <si>
    <t xml:space="preserve">Power divider </t>
  </si>
  <si>
    <t>PD0R413</t>
  </si>
  <si>
    <t>Power divider 0.4-13 GHz SMA F-connectors</t>
  </si>
  <si>
    <t>-3)</t>
  </si>
  <si>
    <t>Crystek</t>
  </si>
  <si>
    <t>CBTEE-01-50-6000</t>
  </si>
  <si>
    <t>50 - 6000 MHz</t>
  </si>
  <si>
    <t xml:space="preserve">Switch </t>
  </si>
  <si>
    <t>Radiall</t>
  </si>
  <si>
    <t>R583423141</t>
  </si>
  <si>
    <t>0 -18 GHz UN:28V</t>
  </si>
  <si>
    <t>SMA(F)-Precision N (M)</t>
  </si>
  <si>
    <t>Pasternack</t>
  </si>
  <si>
    <t>PE9426</t>
  </si>
  <si>
    <t>Precision N Male to N Female Adapter for the Spectrum Analyser</t>
  </si>
  <si>
    <t>Instrument Control</t>
  </si>
  <si>
    <t>Qblox</t>
  </si>
  <si>
    <t>Pulsar</t>
  </si>
  <si>
    <t>AWG</t>
  </si>
  <si>
    <t>QuantumMachines</t>
  </si>
  <si>
    <t xml:space="preserve">Digital Markers- 10, Analog Outputs - 10, Analog Inputs 2 </t>
  </si>
  <si>
    <t xml:space="preserve">Zurich Instruments </t>
  </si>
  <si>
    <t>SHFQC Qubit Controller</t>
  </si>
  <si>
    <t>Synchronization module</t>
  </si>
  <si>
    <t>QCM</t>
  </si>
  <si>
    <t xml:space="preserve">4 outputs </t>
  </si>
  <si>
    <t>QCM-RF</t>
  </si>
  <si>
    <t>2 outputs</t>
  </si>
  <si>
    <t>QRM</t>
  </si>
  <si>
    <t xml:space="preserve">2 outputs 2 inputs </t>
  </si>
  <si>
    <t>QRM-RF</t>
  </si>
  <si>
    <t xml:space="preserve">1 output 1 input </t>
  </si>
  <si>
    <t>Local Oscillator</t>
  </si>
  <si>
    <t>Rohde&amp;Schwarz</t>
  </si>
  <si>
    <t>R&amp;S®SGS100A SGMA RF source</t>
  </si>
  <si>
    <t>12.75 GHz</t>
  </si>
  <si>
    <t>RLC</t>
  </si>
  <si>
    <t>F‐30‐8000‐R</t>
  </si>
  <si>
    <t>Low pass filter 30-8000 MHz, cryogenic, light-tight</t>
  </si>
  <si>
    <t>Sensor</t>
  </si>
  <si>
    <t xml:space="preserve">Magnetic </t>
  </si>
  <si>
    <t>Paragraf</t>
  </si>
  <si>
    <t>Graphene Sensor</t>
  </si>
  <si>
    <t>AGHKCE1001 ?</t>
  </si>
  <si>
    <t>GHS-CE Cryogenic Extreme-Range Single Axis Graphene Hall Sensor</t>
  </si>
  <si>
    <t>MiST</t>
  </si>
  <si>
    <t xml:space="preserve">MiST Multi Sensor Test Kit </t>
  </si>
  <si>
    <t>Cable-6ft-SMSM+</t>
  </si>
  <si>
    <t>COAX-6FT</t>
  </si>
  <si>
    <t>6ft</t>
  </si>
  <si>
    <t>Cable-4ft-SMSM+</t>
  </si>
  <si>
    <t>COAX-4FT</t>
  </si>
  <si>
    <t>4ft</t>
  </si>
  <si>
    <t>Cable-2ft-SMSM+</t>
  </si>
  <si>
    <t>COAX-2FT</t>
  </si>
  <si>
    <t>2ft</t>
  </si>
  <si>
    <t>Wurth Elektronik</t>
  </si>
  <si>
    <t>RF cryo cable 6 inch</t>
  </si>
  <si>
    <t>732-13891-ND</t>
  </si>
  <si>
    <t>6inch SMA-SMA</t>
  </si>
  <si>
    <t>RF cryo cable 4 inch</t>
  </si>
  <si>
    <t>744-1374-ND</t>
  </si>
  <si>
    <t>4inch</t>
  </si>
  <si>
    <t>RF cryo cable 8 inch</t>
  </si>
  <si>
    <t>744-1427-ND</t>
  </si>
  <si>
    <t>-6)</t>
  </si>
  <si>
    <t>not sure</t>
  </si>
  <si>
    <t>RF cryo cable 18 inch</t>
  </si>
  <si>
    <t>744-1430-ND</t>
  </si>
  <si>
    <t>18inch</t>
  </si>
  <si>
    <t>RF cryo cable 12 inch SMA-Pin</t>
  </si>
  <si>
    <t xml:space="preserve"> PE36168LF-12</t>
  </si>
  <si>
    <t>RF cryo cable 12 inch SMA-SMP</t>
  </si>
  <si>
    <t>SMA-SMP 12inch</t>
  </si>
  <si>
    <t>RF cryo cable 12 inch -SMSM+</t>
  </si>
  <si>
    <t>732-13898-ND</t>
  </si>
  <si>
    <t>12inch</t>
  </si>
  <si>
    <t>RF cryo cable 36 inch SMA-Pin</t>
  </si>
  <si>
    <t xml:space="preserve"> PE36168LF-36</t>
  </si>
  <si>
    <t>RF cryo cable 36 inch SMA-SMP</t>
  </si>
  <si>
    <t>SMA-SMP 36inch</t>
  </si>
  <si>
    <t xml:space="preserve">Local oscillator </t>
  </si>
  <si>
    <t>ERA Instruments</t>
  </si>
  <si>
    <t>ERA Synth++</t>
  </si>
  <si>
    <t xml:space="preserve">250 kHz to 20 GHz </t>
  </si>
  <si>
    <t>Microlambdawireless</t>
  </si>
  <si>
    <t>MLFP-70520</t>
  </si>
  <si>
    <t>Microlambdawireless MLFP-70520</t>
  </si>
  <si>
    <t>Bandpass YIG Filters, 7 stage, 0.5-2GHz</t>
  </si>
  <si>
    <t>MLFP-70508</t>
  </si>
  <si>
    <t>Microlambdawireless MLFP-70508</t>
  </si>
  <si>
    <t>Bandpass YIG Filters, 7 stage, 2-8GHz</t>
  </si>
  <si>
    <t>UK Power cable</t>
  </si>
  <si>
    <t>UK Laptop power cable</t>
  </si>
  <si>
    <t>UK 2 pin power cable</t>
  </si>
  <si>
    <t>Furniture</t>
  </si>
  <si>
    <t>Door</t>
  </si>
  <si>
    <t>Door stopper</t>
  </si>
  <si>
    <t>Computer</t>
  </si>
  <si>
    <t>Hub</t>
  </si>
  <si>
    <t xml:space="preserve">USB C Hub </t>
  </si>
  <si>
    <t>7 in 1</t>
  </si>
  <si>
    <t xml:space="preserve">5 in 1 </t>
  </si>
  <si>
    <t>USB ethernet adaptor</t>
  </si>
  <si>
    <t xml:space="preserve">Data Cable </t>
  </si>
  <si>
    <t>Ethernet</t>
  </si>
  <si>
    <t>Ethernet cables</t>
  </si>
  <si>
    <t>HDMI</t>
  </si>
  <si>
    <t xml:space="preserve">HDMI cable </t>
  </si>
  <si>
    <t>2 M</t>
  </si>
  <si>
    <t>15 M</t>
  </si>
  <si>
    <t>Transformer</t>
  </si>
  <si>
    <t xml:space="preserve">Transformer </t>
  </si>
  <si>
    <t>24V 10A</t>
  </si>
  <si>
    <t>Water pump</t>
  </si>
  <si>
    <t xml:space="preserve">Water pump </t>
  </si>
  <si>
    <t>24V 45Gpm</t>
  </si>
  <si>
    <t>Water Dispensor</t>
  </si>
  <si>
    <t>Breakout Box</t>
  </si>
  <si>
    <t>Custom SMA breakout box</t>
  </si>
  <si>
    <t>24 female BNC connectors</t>
  </si>
  <si>
    <t>Fisher-Fisher</t>
  </si>
  <si>
    <t>Qdevil</t>
  </si>
  <si>
    <t xml:space="preserve">Cable assembly </t>
  </si>
  <si>
    <t>Q205-03</t>
  </si>
  <si>
    <t>24 ch. male Fischer to male Fischer, double-shielded twisted pairs, with ground, 3 meters</t>
  </si>
  <si>
    <t xml:space="preserve">QBox 24 </t>
  </si>
  <si>
    <t>Q201</t>
  </si>
  <si>
    <t>channel breakout box, numbered 1-24</t>
  </si>
  <si>
    <t>RF cryo cable 24 inch</t>
  </si>
  <si>
    <t>24inch SMA-SMP</t>
  </si>
  <si>
    <t>-49)</t>
  </si>
  <si>
    <t>Cheap</t>
  </si>
  <si>
    <t xml:space="preserve">SMA Coaxial </t>
  </si>
  <si>
    <t>CA2906</t>
  </si>
  <si>
    <t>CableMM 6" (152 mm) </t>
  </si>
  <si>
    <t xml:space="preserve">BlueFors </t>
  </si>
  <si>
    <t xml:space="preserve">IR Filter </t>
  </si>
  <si>
    <t>BlueFors A02442</t>
  </si>
  <si>
    <t>Insertion loss DC  6 GHz: &lt; 1 dB, Return loss DC  6 GHz: &gt; 20 dB, Total length: 57.4 mm</t>
  </si>
  <si>
    <t>8inch SMA-SMP</t>
  </si>
  <si>
    <t>2210-FMA28-S1PR-S24-ND</t>
  </si>
  <si>
    <t>24inch SMA-SMP on side</t>
  </si>
  <si>
    <t>RF cryo cable 36 inch SMA-SMA</t>
  </si>
  <si>
    <t>SMA-SMA 36inch</t>
  </si>
  <si>
    <t>SMA</t>
  </si>
  <si>
    <t>Cinch Connectivity Solutions Johnson</t>
  </si>
  <si>
    <t>SMA Connector Plug</t>
  </si>
  <si>
    <t>142-0693-001</t>
  </si>
  <si>
    <t>Male Pin 50Ohm Free Hanging (In-Line) Solder</t>
  </si>
  <si>
    <t>SMA socket to MCX Plug Adaptor</t>
  </si>
  <si>
    <t>Keple</t>
  </si>
  <si>
    <t>SMA Socket, MMCX Plug</t>
  </si>
  <si>
    <t>Keple KEP3727</t>
  </si>
  <si>
    <t>Keple SMA Socket to MCX Plug Adaptor - Gold Plated Connectors, 50 Ohm Coaxial Adapter, Male to Female Connector</t>
  </si>
  <si>
    <t>Current Source</t>
  </si>
  <si>
    <t>SPI-Rack</t>
  </si>
  <si>
    <t>Zurich Instruments</t>
  </si>
  <si>
    <t>HDAWG8 Arbitrary Waveform Generator</t>
  </si>
  <si>
    <t>HDAWG4 Arbitrary Waveform Generator</t>
  </si>
  <si>
    <t>Zurich Instrument</t>
  </si>
  <si>
    <t>PQSC Programmable Quantum System Controller</t>
  </si>
  <si>
    <t>Power Supply</t>
  </si>
  <si>
    <t>Keysight</t>
  </si>
  <si>
    <t>Keysight DC Power Supply</t>
  </si>
  <si>
    <t>E36313A</t>
  </si>
  <si>
    <t>Instrument Analysis</t>
  </si>
  <si>
    <t xml:space="preserve">Signal Analyser </t>
  </si>
  <si>
    <t>N9010B</t>
  </si>
  <si>
    <t>10Hz-26,5 GHz</t>
  </si>
  <si>
    <t>Network Analyzer</t>
  </si>
  <si>
    <t>E5080B</t>
  </si>
  <si>
    <t xml:space="preserve">Oscilloscope </t>
  </si>
  <si>
    <t>Teledyne Lecroy</t>
  </si>
  <si>
    <t>940-WAVESURFER-3034Z</t>
  </si>
  <si>
    <t>350MHz Oscilloscope 4GS/s</t>
  </si>
  <si>
    <t>Bias tee</t>
  </si>
  <si>
    <t>Digi Key</t>
  </si>
  <si>
    <t>CONN BIAS TEE 50-6000MHZ</t>
  </si>
  <si>
    <t>744-1725-ND</t>
  </si>
  <si>
    <t>50MHz ~ 6GHz</t>
  </si>
  <si>
    <t>Cable</t>
  </si>
  <si>
    <t>Minicircuit</t>
  </si>
  <si>
    <t>CBL-5ft-SMSM+</t>
  </si>
  <si>
    <t>5ft</t>
  </si>
  <si>
    <t>Broadband</t>
  </si>
  <si>
    <t>ZX60-153LN-S+</t>
  </si>
  <si>
    <t>Directional Coupler</t>
  </si>
  <si>
    <t>ZUDc20-02183-S+</t>
  </si>
  <si>
    <t>IQ mixer</t>
  </si>
  <si>
    <t>spinq</t>
  </si>
  <si>
    <t>RFMW</t>
  </si>
  <si>
    <t>RFWM 1515-1</t>
  </si>
  <si>
    <t>Item name</t>
  </si>
  <si>
    <t xml:space="preserve">Company </t>
  </si>
  <si>
    <t>IR-1Ghz</t>
  </si>
  <si>
    <t>IR-10GHz</t>
  </si>
  <si>
    <t>TWPA</t>
  </si>
  <si>
    <t xml:space="preserve">Triple Junction Isolator </t>
  </si>
  <si>
    <t>LP-VLFX-7200+</t>
  </si>
  <si>
    <t>LP-VLFX-1050+</t>
  </si>
  <si>
    <t>LP-30-8000-RLC</t>
  </si>
  <si>
    <t>SLDcryocable</t>
  </si>
  <si>
    <t>40?</t>
  </si>
  <si>
    <t>XLDcryocable</t>
  </si>
  <si>
    <t>228?</t>
  </si>
  <si>
    <t>XLDcable</t>
  </si>
  <si>
    <t>SLDcable</t>
  </si>
  <si>
    <t>XLD LNA</t>
  </si>
  <si>
    <t>SLD LNA</t>
  </si>
  <si>
    <t xml:space="preserve">SLD amplifier </t>
  </si>
  <si>
    <t>Source:</t>
  </si>
  <si>
    <t>C:\Users\maxime.hantute\Technology Innovation Institute\Quantum Computing Group - Drive\Dilution Fridges and Electronics\Schematics\quantum_kicad\XLD\Q1_2023\Q1_2023.kicad_sch</t>
  </si>
  <si>
    <t>Date:</t>
  </si>
  <si>
    <t>Tool:</t>
  </si>
  <si>
    <t>Eeschema (7.0.0)</t>
  </si>
  <si>
    <t>Generator:</t>
  </si>
  <si>
    <t>C:\Program Files\KiCad\7.0\bin\scripting\plugins/bom_csv_grouped_by_value_with_fp.py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</si>
  <si>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</si>
  <si>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</si>
  <si>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</si>
  <si>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</si>
  <si>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</si>
  <si>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</si>
  <si>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Vendor</t>
  </si>
  <si>
    <t>DNP</t>
  </si>
  <si>
    <t>ATT201, ATT202, ATT203, ATT204, ATT205, ATT206, ATT207, ATT208, ATT209, ATT210, ATT211, ATT212, ATT213, ATT214, ATT215, ATT216, ATT217, ATT218, ATT219, ATT220, ATT346, ATT376, ATT436, ATT456, ATT457, ATT458, ATT460, ATT462, ATT464, ATT466, ATT468, ATT470, ATT472, ATT475, ATT477, ATT479, ATT481, ATT483, ATT485, ATT487, ATT489, ATT491, ATT493, ATT501, ATT503, ATT504, ATT505, ATT506, ATT508, ATT509, ATT510, ATT511, ATT513, ATT514, ATT515, ATT516, ATT518, ATT519, ATT520, ATT521, ATT523, ATT524, ATT525, ATT526, ATT528, ATT529, ATT530, ATT531, ATT533, ATT534, ATT535, ATT536, ATT538, ATT539, ATT540, ATT541, ATT543, ATT544, ATT545, ATT546, ATT548, ATT549, ATT550, ATT551, ATT553, ATT554, ATT555, ATT556, ATT558, ATT559, ATT560, ATT561, ATT563, ATT564, ATT565, ATT566, ATT568, ATT569, ATT570</t>
  </si>
  <si>
    <t>Attenuator 0-Cryo</t>
  </si>
  <si>
    <t>ATT301, ATT303, ATT306, ATT308, ATT311, ATT313, ATT316, ATT318, ATT321, ATT323, ATT326, ATT328, ATT331, ATT333, ATT336, ATT338, ATT341, ATT343, ATT348, ATT351, ATT353, ATT356, ATT358, ATT361, ATT363, ATT366, ATT368, ATT371, ATT373, ATT378, ATT381, ATT383, ATT386, ATT388, ATT391, ATT393, ATT396, ATT398, ATT401, ATT403, ATT406, ATT408, ATT411, ATT413, ATT416, ATT418, ATT421, ATT423, ATT426, ATT428, ATT431, ATT433, ATT438, ATT441, ATT443, ATT446, ATT448, ATT451, ATT453, ATT571, ATT573, ATT576, ATT578, ATT581, ATT583, ATT586, ATT588, ATT591, ATT593, ATT596, ATT598, ATT601, ATT603, ATT606, ATT608, ATT611, ATT613, ATT616, ATT618, ATT621, ATT623, ATT626, ATT628, ATT631, ATT633, ATT636, ATT638, ATT641, ATT643, ATT646, ATT648, ATT651, ATT653, ATT656, ATT658</t>
  </si>
  <si>
    <t>Attenuator 6-Cryo</t>
  </si>
  <si>
    <t>ATT302, ATT307, ATT312, ATT317, ATT322, ATT327, ATT332, ATT337, ATT342, ATT349, ATT352, ATT357, ATT362, ATT367, ATT372, ATT379, ATT392, ATT417, ATT439, ATT445, ATT473, ATT474, ATT572, ATT577, ATT582, ATT587, ATT592, ATT597, ATT602, ATT607, ATT612, ATT617, ATT622, ATT627, ATT632, ATT637, ATT642, ATT647, ATT652, ATT657</t>
  </si>
  <si>
    <t>Attenuator 10-Cryo</t>
  </si>
  <si>
    <t>ATT304, ATT309, ATT314, ATT319, ATT324, ATT329, ATT334, ATT339, ATT344, ATT350, ATT354, ATT359, ATT364, ATT369, ATT374, ATT380, ATT384, ATT389, ATT394, ATT399, ATT404, ATT409, ATT414, ATT419, ATT424, ATT429, ATT434, ATT440, ATT444, ATT449, ATT454, ATT574, ATT579, ATT584, ATT589, ATT594, ATT599, ATT604, ATT609, ATT614, ATT619, ATT624, ATT629, ATT634, ATT639, ATT644, ATT649, ATT654, ATT659</t>
  </si>
  <si>
    <t>Attenuator 3-Cryo</t>
  </si>
  <si>
    <t>ATT305, ATT310, ATT315, ATT320, ATT325, ATT330, ATT335, ATT340, ATT345, ATT355, ATT360, ATT365, ATT370, ATT375, ATT395, ATT420, ATT442, ATT575, ATT580, ATT585, ATT590, ATT595, ATT600, ATT605, ATT610, ATT615, ATT620, ATT625, ATT630, ATT635, ATT640, ATT645, ATT650, ATT655, ATT660</t>
  </si>
  <si>
    <t>Attenuator 30-Cryo</t>
  </si>
  <si>
    <t>ATT347, ATT377, ATT382, ATT385, ATT387, ATT390, ATT397, ATT400, ATT402, ATT405, ATT407, ATT410, ATT412, ATT415, ATT422, ATT425, ATT427, ATT430, ATT432, ATT435, ATT437, ATT447, ATT450, ATT452, ATT455, ATT459, ATT461, ATT463, ATT465, ATT467, ATT469, ATT471, ATT476, ATT478, ATT480, ATT482, ATT484, ATT486, ATT488, ATT490, ATT492, ATT494, ATT495, ATT496, ATT497, ATT498, ATT499, ATT502, ATT507, ATT512, ATT517, ATT522, ATT527, ATT532, ATT537, ATT542, ATT547, ATT552, ATT557, ATT562, ATT567</t>
  </si>
  <si>
    <t>Attenuator 20-Cryo</t>
  </si>
  <si>
    <t>BT701, BT702</t>
  </si>
  <si>
    <t>Bias Tee</t>
  </si>
  <si>
    <t>Coupler201, Coupler401, Coupler402</t>
  </si>
  <si>
    <t>Eccosorb301, Eccosorb302, Eccosorb303, Eccosorb304, Eccosorb305, Eccosorb306, Eccosorb307, Eccosorb308, Eccosorb309, Eccosorb315, Eccosorb316, Eccosorb317, Eccosorb318, Eccosorb319, Eccosorb320, Eccosorb321, Eccosorb323, Eccosorb324, Eccosorb325, Eccosorb326, Eccosorb520, Eccosorb521, Eccosorb522, Eccosorb523, Eccosorb524, Eccosorb525, Eccosorb526, Eccosorb527, Eccosorb528, Eccosorb529, Eccosorb530, Eccosorb531, Eccosorb532</t>
  </si>
  <si>
    <t>Eccosorb310, Eccosorb311, Eccosorb312, Eccosorb313, Eccosorb314, Eccosorb322, Eccosorb515, Eccosorb516, Eccosorb517, Eccosorb518, Eccosorb519</t>
  </si>
  <si>
    <t>Eccosorb401, Eccosorb402, Eccosorb403, Eccosorb404, Eccosorb405, Eccosorb406, Eccosorb407, Eccosorb408, Eccosorb409, Eccosorb410, Eccosorb411, Eccosorb412, Eccosorb413, Eccosorb414, Eccosorb415, Eccosorb416, Eccosorb417, Eccosorb418, Eccosorb419, Eccosorb420, Eccosorb421, Eccosorb422, Eccosorb423, Eccosorb506, Eccosorb507, Eccosorb508, Eccosorb509, Eccosorb510, Eccosorb511, Eccosorb512, Eccosorb513, Eccosorb514</t>
  </si>
  <si>
    <t>IR-1GHz</t>
  </si>
  <si>
    <t>Eccosorb501, Eccosorb502, Eccosorb503, Eccosorb504, Eccosorb505</t>
  </si>
  <si>
    <t>HEMT201, HEMT202, HEMT203, HEMT204, HEMT205, HEMT206, HEMT207, HEMT208, HEMT401, HEMT402</t>
  </si>
  <si>
    <t>Amplifier</t>
  </si>
  <si>
    <t>IP601, IP801</t>
  </si>
  <si>
    <t>Qblox_Cluster</t>
  </si>
  <si>
    <t>Synchronization</t>
  </si>
  <si>
    <t>L:101, L:102, L:202, L:204, L:206, L:208, L:209, L:210, L:212, L:214, L:215, L:216, L:337, L:339, L:341, L:344, L:402, L:404, L:405, L:407, L:408, L:410, L:411</t>
  </si>
  <si>
    <t>L:201, L:203, L:205, L:207, L:301, L:303, L:305, L:307, L:309, L:311, L:313, L:315, L:317, L:319, L:320, L:322, L:324, L:326, L:328, L:330, L:331, L:332, L:334, L:336, L:338, L:340, L:342, L:343, L:345, L:347, L:349, L:351, L:352, L:353, L:355, L:356, L:401, L:406, L:412, L:413, L:414, L:415, L:416, L:417, L:418, L:419, L:420, L:422, L:424, L:426, L:428, L:429, L:431, L:433, L:435, L:437, L:439, L:441, L:443, L:445, L:447, L:501, L:503, L:505, L:507, L:509, L:511, L:512, L:513, L:514, L:515, L:516, L:517, L:518, L:519, L:520, L:521, L:522, L:523, L:524, L:525, L:526, L:527, L:529, L:531, L:533, L:535, L:537, L:539, L:541, L:543, L:545, L:547</t>
  </si>
  <si>
    <t>L:211, L:403, L:409</t>
  </si>
  <si>
    <t>SMA-SMA_small</t>
  </si>
  <si>
    <t>L:213, L:302, L:304, L:306, L:308, L:310, L:312, L:314, L:316, L:318, L:321, L:323, L:325, L:327, L:329, L:333, L:335, L:346, L:348, L:350, L:354, L:421, L:423, L:425, L:427, L:430, L:432, L:434, L:436, L:438, L:440, L:442, L:444, L:446, L:448, L:502, L:504, L:506, L:508, L:510, L:528, L:530, L:532, L:534, L:536, L:538, L:540, L:542, L:544, L:546, L:548</t>
  </si>
  <si>
    <t>SMA-SMP</t>
  </si>
  <si>
    <t>LO701, LO702, LO703</t>
  </si>
  <si>
    <t>LO_R&amp;S</t>
  </si>
  <si>
    <t>Synthesiser</t>
  </si>
  <si>
    <t>LPF301, LPF302, LPF303, LPF304, LPF305, LPF306, LPF307, LPF308, LPF309, LPF315, LPF316, LPF317, LPF318, LPF319, LPF320, LPF321, LPF322, LPF323, LPF324, LPF325, LPF326, LPF513, LPF514, LPF515, LPF516, LPF517, LPF518, LPF519, LPF520, LPF521, LPF522, LPF523</t>
  </si>
  <si>
    <t>Fâ€30â€8000â€R</t>
  </si>
  <si>
    <t>LPF310, LPF311, LPF312, LPF313, LPF314</t>
  </si>
  <si>
    <t>LPF401, LPF402, LPF403, LPF404, LPF405, LPF406, LPF407, LPF408, LPF409, LPF410, LPF411, LPF412, LPF413, LPF414, LPF415, LPF416, LPF417, LPF418, LPF419, LPF420, LPF421, LPF422, LPF423, LPF501, LPF502, LPF503, LPF504, LPF505</t>
  </si>
  <si>
    <t>VLFX-1050+</t>
  </si>
  <si>
    <t>LPF506, LPF507, LPF508, LPF509, LPF510, LPF511, LPF512</t>
  </si>
  <si>
    <t>F-30-8000-R</t>
  </si>
  <si>
    <t>LX201, LX401</t>
  </si>
  <si>
    <t>RF-Feedthrough-25</t>
  </si>
  <si>
    <t>LX301, LX501</t>
  </si>
  <si>
    <t>RF-Feedthrough-32</t>
  </si>
  <si>
    <t>LX-X201, LX-X202, LX-X203, LX-X204, LX-X205, LX-X301, LX-X302, LX-X303, LX-X304, LX-X305, LX-X306, LX-X307, LX-X308, LX-X309, LX-X310, LX-X311, LX-X312, LX-X313, LX-X314, LX-X315, LX-X316, LX-X317, LX-X318, LX-X319, LX-X320, LX-X321, LX-X322, LX-X323, LX-X324, LX-X325, LX-X326, LX-X327, LX-X328, LX-X329, LX-X330, LX-X331, LX-X401, LX-X402, LX-X403, LX-X404, LX-X405, LX-X406, LX-X407, LX-X408, LX-X409, LX-X410, LX-X411, LX-X412, LX-X413, LX-X414, LX-X415, LX-X416, LX-X417, LX-X418, LX-X419, LX-X420, LX-X421, LX-X422, LX-X423, LX-X424, LX-X425, LX-X501, LX-X502, LX-X503, LX-X504, LX-X505, LX-X506, LX-X507, LX-X508, LX-X509, LX-X510, LX-X511, LX-X512, LX-X513, LX-X514, LX-X515, LX-X516, LX-X517, LX-X518, LX-X519, LX-X520, LX-X521, LX-X522, LX-X523, LX-X524, LX-X525, LX-X526, LX-X527, LX-X528, LX-X529, LX-X530, LX-X531, LX-X532</t>
  </si>
  <si>
    <t>NbTi-RF-line</t>
  </si>
  <si>
    <t>MX701, MX702, MX703, MX704, MX705, MX706</t>
  </si>
  <si>
    <t>Mixer_IQ</t>
  </si>
  <si>
    <t>Mixer</t>
  </si>
  <si>
    <t>OPX701, OPX702, OPX703, OPX704, OPX705, OPX706, OPX707</t>
  </si>
  <si>
    <t>QM_OPX</t>
  </si>
  <si>
    <t>QCM601, QCM801</t>
  </si>
  <si>
    <t>QBlox_CTRL</t>
  </si>
  <si>
    <t>Arbitrary Waveform Generator</t>
  </si>
  <si>
    <t>QCM602, QCM603</t>
  </si>
  <si>
    <t>QBlox_QCM</t>
  </si>
  <si>
    <t>QCM_RF601, QCM_RF602, QCM_RF603, QCM_RF604, QCM_RF801, QCM_RF802, QCM_RF803</t>
  </si>
  <si>
    <t>QBlox_QCM_RF</t>
  </si>
  <si>
    <t>QPU101, QPU102, QPU103</t>
  </si>
  <si>
    <t>QPU_1q_3D</t>
  </si>
  <si>
    <t>QPU</t>
  </si>
  <si>
    <t>QPU104</t>
  </si>
  <si>
    <t>QPU_5q_flux_4couplers</t>
  </si>
  <si>
    <t>QPU105</t>
  </si>
  <si>
    <t>QPU_5q_flux</t>
  </si>
  <si>
    <t>QPU106</t>
  </si>
  <si>
    <t>QPU_21q_flux</t>
  </si>
  <si>
    <t>QRM801</t>
  </si>
  <si>
    <t>QBlox_QRM</t>
  </si>
  <si>
    <t>QRM_RF601, QRM_RF602, QRM_RF802, QRM_RF803</t>
  </si>
  <si>
    <t>QBlox_QRM_RF</t>
  </si>
  <si>
    <t>QRM_RF801, QRM_RF804</t>
  </si>
  <si>
    <t>SC601, SC602, SC801, SC802</t>
  </si>
  <si>
    <t>Splitter_Combiner</t>
  </si>
  <si>
    <t>Splitter Combiner</t>
  </si>
  <si>
    <t>Splitter701, Splitter702, Splitter703</t>
  </si>
  <si>
    <t>ZFRSC_183_S+</t>
  </si>
  <si>
    <t>TJI201, TJI202, TJI203, TJI204, TJI205, TJI206, TJI207, TJI208, TJI209, TJI401, TJI402, TJI403, TJI404</t>
  </si>
  <si>
    <t>Tripple Junction Isolator</t>
  </si>
  <si>
    <t>TWPA201, TWPA401, TWPA402</t>
  </si>
  <si>
    <t>SW_TWPA</t>
  </si>
  <si>
    <t>Î©301301301, Î©401401401, Î©402401401, Î©501501501, Î©502501501, Î©306301301301301, Î©307301301301301, Î©701701701701701, Î©702701701701701</t>
  </si>
  <si>
    <t>50_cap</t>
  </si>
  <si>
    <t>In use</t>
  </si>
  <si>
    <t xml:space="preserve">BNC(M)-BNC(M) Adaptor,IR-1GHz-FF </t>
  </si>
  <si>
    <t>BNC(F)-BNC(F) Adaptor,IR-1GHz-FF</t>
  </si>
  <si>
    <t>Comment</t>
  </si>
  <si>
    <t>None</t>
  </si>
  <si>
    <t>XLD</t>
  </si>
  <si>
    <t>Attenuator 1-Cryo</t>
  </si>
  <si>
    <t>Attenuator 18-Cryo</t>
  </si>
  <si>
    <t>SD (to be added)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</si>
</sst>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141414"/>
      <name val="Calibri Light"/>
      <family val="2"/>
      <scheme val="major"/>
    </font>
    <font>
      <sz val="11"/>
      <color rgb="FF0F1111"/>
      <name val="Calibri Light"/>
      <family val="2"/>
      <scheme val="major"/>
    </font>
    <font>
      <sz val="11"/>
      <color rgb="FF333333"/>
      <name val="Calibri Light"/>
      <family val="2"/>
      <scheme val="major"/>
    </font>
    <font>
      <b/>
      <i/>
      <sz val="11"/>
      <color rgb="FF00000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2" applyFont="1" applyAlignment="1">
      <alignment wrapText="1"/>
    </xf>
    <xf numFmtId="0" fontId="5" fillId="0" borderId="0" xfId="2" applyFont="1" applyAlignment="1">
      <alignment wrapText="1"/>
    </xf>
    <xf numFmtId="164" fontId="4" fillId="0" borderId="0" xfId="1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2" borderId="0" xfId="0" applyFont="1" applyFill="1"/>
    <xf numFmtId="22" fontId="0" fillId="0" borderId="0" xfId="0" applyNumberFormat="1"/>
  </cellXfs>
  <cellStyles count="3">
    <cellStyle name="Comma" xfId="1" builtinId="3"/>
    <cellStyle name="Normal" xfId="0" builtinId="0"/>
    <cellStyle name="Normal 2" xfId="2" xr:uid="{A65A7C72-FB4D-49C4-B9E0-C39A17B36D53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133"/>
  <sheetViews>
    <sheetView topLeftCell="C1" workbookViewId="0">
      <selection activeCell="O17" sqref="O17"/>
    </sheetView>
    <sheetView tabSelected="1" topLeftCell="E1" workbookViewId="1">
      <selection activeCell="O1" sqref="O1:O1048576"/>
    </sheetView>
  </sheetViews>
  <sheetFormatPr defaultColWidth="8.88671875" defaultRowHeight="14.4" x14ac:dyDescent="0.3"/>
  <cols>
    <col min="1" max="2" width="29.5546875" style="2" customWidth="1"/>
    <col min="3" max="3" width="33.6640625" style="2" customWidth="1"/>
    <col min="4" max="4" width="28.88671875" style="2" customWidth="1"/>
    <col min="5" max="5" width="43.5546875" style="2" customWidth="1"/>
    <col min="6" max="6" width="28.88671875" style="2" bestFit="1" customWidth="1"/>
    <col min="7" max="7" width="30" style="2" customWidth="1"/>
    <col min="8" max="8" width="8.88671875" style="2" customWidth="1"/>
    <col min="9" max="9" width="10" style="2" customWidth="1"/>
    <col min="10" max="10" width="10.44140625" style="2" customWidth="1"/>
    <col min="11" max="11" width="8.88671875" style="2" customWidth="1"/>
    <col min="12" max="16384" width="8.88671875" style="2"/>
  </cols>
  <sheetData>
    <row r="2" spans="1:15" x14ac:dyDescent="0.3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494</v>
      </c>
      <c r="I2" s="10" t="s">
        <v>7</v>
      </c>
      <c r="J2" s="10" t="s">
        <v>8</v>
      </c>
      <c r="K2" s="10" t="s">
        <v>497</v>
      </c>
      <c r="L2" s="10" t="s">
        <v>499</v>
      </c>
      <c r="M2" s="10" t="s">
        <v>502</v>
      </c>
      <c r="N2" s="10" t="s">
        <v>494</v>
      </c>
      <c r="O2" s="10" t="s">
        <v>8</v>
      </c>
    </row>
    <row r="3" spans="1:15" x14ac:dyDescent="0.3">
      <c r="A3" s="3" t="s">
        <v>9</v>
      </c>
      <c r="B3" s="3" t="s">
        <v>10</v>
      </c>
      <c r="C3" s="3" t="s">
        <v>11</v>
      </c>
      <c r="D3" s="3" t="s">
        <v>12</v>
      </c>
      <c r="E3" s="3" t="s">
        <v>13</v>
      </c>
      <c r="F3" s="3" t="s">
        <v>495</v>
      </c>
      <c r="G3" s="3"/>
      <c r="H3" s="2">
        <v>0</v>
      </c>
      <c r="I3" s="2">
        <v>4</v>
      </c>
      <c r="J3" s="3">
        <v>4</v>
      </c>
      <c r="L3" s="2">
        <f>SUMIF(XLD!C:C, "*"&amp;F3&amp;"*", XLD!B:B)</f>
        <v>0</v>
      </c>
      <c r="M3" s="2">
        <f>SUMIF(SD!C:C, "*"&amp;F3&amp;"*", XLD!B:B)</f>
        <v>0</v>
      </c>
      <c r="N3" s="2">
        <f>SUM(L3:M3)</f>
        <v>0</v>
      </c>
      <c r="O3" s="2">
        <f>I3-N3</f>
        <v>4</v>
      </c>
    </row>
    <row r="4" spans="1:15" x14ac:dyDescent="0.3">
      <c r="A4" s="3" t="s">
        <v>9</v>
      </c>
      <c r="B4" s="3" t="s">
        <v>14</v>
      </c>
      <c r="C4" s="3" t="s">
        <v>11</v>
      </c>
      <c r="D4" s="3" t="s">
        <v>15</v>
      </c>
      <c r="E4" s="3" t="s">
        <v>13</v>
      </c>
      <c r="F4" s="3" t="s">
        <v>496</v>
      </c>
      <c r="G4" s="3"/>
      <c r="H4" s="2">
        <v>0</v>
      </c>
      <c r="I4" s="2">
        <v>4</v>
      </c>
      <c r="J4" s="3">
        <v>4</v>
      </c>
      <c r="L4" s="2">
        <f>SUMIF(XLD!C:C, "*"&amp;F4&amp;"*", XLD!B:B)</f>
        <v>0</v>
      </c>
      <c r="M4" s="2">
        <f>SUMIF(SD!C:C, "*"&amp;F4&amp;"*", XLD!B:B)</f>
        <v>0</v>
      </c>
      <c r="N4" s="2">
        <f t="shared" ref="N4:N67" si="0">SUM(L4:M4)</f>
        <v>0</v>
      </c>
      <c r="O4" s="2">
        <f t="shared" ref="O4:O67" si="1">I4-N4</f>
        <v>4</v>
      </c>
    </row>
    <row r="5" spans="1:15" x14ac:dyDescent="0.3">
      <c r="A5" s="3" t="s">
        <v>16</v>
      </c>
      <c r="B5" s="3" t="s">
        <v>17</v>
      </c>
      <c r="C5" s="3" t="s">
        <v>18</v>
      </c>
      <c r="D5" s="3" t="s">
        <v>19</v>
      </c>
      <c r="E5" s="3" t="s">
        <v>19</v>
      </c>
      <c r="F5" s="3" t="s">
        <v>19</v>
      </c>
      <c r="G5" s="3" t="s">
        <v>20</v>
      </c>
      <c r="H5" s="2">
        <v>9</v>
      </c>
      <c r="I5" s="2">
        <v>17</v>
      </c>
      <c r="J5" s="3">
        <v>8</v>
      </c>
      <c r="L5" s="2">
        <f>SUMIF(XLD!C:C, "*"&amp;F5&amp;"*", XLD!B:B)</f>
        <v>0</v>
      </c>
      <c r="M5" s="2">
        <f>SUMIF(SD!C:C, "*"&amp;F5&amp;"*", XLD!B:B)</f>
        <v>0</v>
      </c>
      <c r="N5" s="2">
        <f t="shared" si="0"/>
        <v>0</v>
      </c>
      <c r="O5" s="2">
        <f t="shared" si="1"/>
        <v>17</v>
      </c>
    </row>
    <row r="6" spans="1:15" x14ac:dyDescent="0.3">
      <c r="A6" s="3" t="s">
        <v>16</v>
      </c>
      <c r="B6" s="3" t="s">
        <v>21</v>
      </c>
      <c r="C6" s="3" t="s">
        <v>22</v>
      </c>
      <c r="D6" s="3" t="s">
        <v>23</v>
      </c>
      <c r="E6" s="3" t="s">
        <v>23</v>
      </c>
      <c r="F6" s="3" t="s">
        <v>23</v>
      </c>
      <c r="G6" s="3" t="s">
        <v>24</v>
      </c>
      <c r="H6" s="2">
        <v>3</v>
      </c>
      <c r="I6" s="2">
        <v>6</v>
      </c>
      <c r="J6" s="3">
        <v>3</v>
      </c>
      <c r="L6" s="2">
        <f>SUMIF(XLD!C:C, "*"&amp;F6&amp;"*", XLD!B:B)</f>
        <v>0</v>
      </c>
      <c r="M6" s="2">
        <f>SUMIF(SD!C:C, "*"&amp;F6&amp;"*", XLD!B:B)</f>
        <v>0</v>
      </c>
      <c r="N6" s="2">
        <f t="shared" si="0"/>
        <v>0</v>
      </c>
      <c r="O6" s="2">
        <f t="shared" si="1"/>
        <v>6</v>
      </c>
    </row>
    <row r="7" spans="1:15" x14ac:dyDescent="0.3">
      <c r="A7" s="2" t="s">
        <v>25</v>
      </c>
      <c r="B7" s="3" t="s">
        <v>26</v>
      </c>
      <c r="C7" s="3" t="s">
        <v>27</v>
      </c>
      <c r="D7" s="3" t="s">
        <v>28</v>
      </c>
      <c r="E7" s="3" t="s">
        <v>29</v>
      </c>
      <c r="F7" s="3" t="s">
        <v>28</v>
      </c>
      <c r="G7" s="3" t="s">
        <v>30</v>
      </c>
      <c r="H7" s="2">
        <v>1</v>
      </c>
      <c r="I7" s="2">
        <v>10</v>
      </c>
      <c r="J7" s="3">
        <v>9</v>
      </c>
      <c r="L7" s="2">
        <f>SUMIF(XLD!C:C, "*"&amp;F7&amp;"*", XLD!B:B)</f>
        <v>0</v>
      </c>
      <c r="M7" s="2">
        <f>SUMIF(SD!C:C, "*"&amp;F7&amp;"*", XLD!B:B)</f>
        <v>0</v>
      </c>
      <c r="N7" s="2">
        <f t="shared" si="0"/>
        <v>0</v>
      </c>
      <c r="O7" s="2">
        <f t="shared" si="1"/>
        <v>10</v>
      </c>
    </row>
    <row r="8" spans="1:15" x14ac:dyDescent="0.3">
      <c r="A8" s="3" t="s">
        <v>31</v>
      </c>
      <c r="B8" s="3" t="s">
        <v>32</v>
      </c>
      <c r="C8" s="3" t="s">
        <v>18</v>
      </c>
      <c r="D8" s="3" t="s">
        <v>33</v>
      </c>
      <c r="E8" s="3" t="s">
        <v>33</v>
      </c>
      <c r="F8" s="3" t="s">
        <v>33</v>
      </c>
      <c r="G8" s="3" t="s">
        <v>34</v>
      </c>
      <c r="H8" s="2">
        <v>9</v>
      </c>
      <c r="I8" s="2">
        <v>17</v>
      </c>
      <c r="J8" s="3">
        <v>7</v>
      </c>
      <c r="L8" s="2">
        <f>SUMIF(XLD!C:C, "*"&amp;F8&amp;"*", XLD!B:B)</f>
        <v>0</v>
      </c>
      <c r="M8" s="2">
        <f>SUMIF(SD!C:C, "*"&amp;F8&amp;"*", XLD!B:B)</f>
        <v>0</v>
      </c>
      <c r="N8" s="2">
        <f t="shared" si="0"/>
        <v>0</v>
      </c>
      <c r="O8" s="2">
        <f t="shared" si="1"/>
        <v>17</v>
      </c>
    </row>
    <row r="9" spans="1:15" x14ac:dyDescent="0.3">
      <c r="A9" s="3" t="s">
        <v>35</v>
      </c>
      <c r="B9" s="3" t="s">
        <v>21</v>
      </c>
      <c r="C9" s="3" t="s">
        <v>18</v>
      </c>
      <c r="D9" s="3" t="s">
        <v>36</v>
      </c>
      <c r="E9" s="3" t="s">
        <v>36</v>
      </c>
      <c r="F9" s="3" t="s">
        <v>36</v>
      </c>
      <c r="G9" s="3" t="s">
        <v>37</v>
      </c>
      <c r="H9" s="2">
        <v>9</v>
      </c>
      <c r="I9" s="2">
        <v>17</v>
      </c>
      <c r="J9" s="3">
        <v>8</v>
      </c>
      <c r="L9" s="2">
        <f>SUMIF(XLD!C:C, "*"&amp;F9&amp;"*", XLD!B:B)</f>
        <v>0</v>
      </c>
      <c r="M9" s="2">
        <f>SUMIF(SD!C:C, "*"&amp;F9&amp;"*", XLD!B:B)</f>
        <v>0</v>
      </c>
      <c r="N9" s="2">
        <f t="shared" si="0"/>
        <v>0</v>
      </c>
      <c r="O9" s="2">
        <f t="shared" si="1"/>
        <v>17</v>
      </c>
    </row>
    <row r="10" spans="1:15" x14ac:dyDescent="0.3">
      <c r="A10" s="2" t="s">
        <v>38</v>
      </c>
      <c r="B10" s="3" t="s">
        <v>39</v>
      </c>
      <c r="C10" s="3" t="s">
        <v>18</v>
      </c>
      <c r="D10" s="3" t="s">
        <v>40</v>
      </c>
      <c r="E10" s="3" t="s">
        <v>40</v>
      </c>
      <c r="F10" s="3" t="s">
        <v>40</v>
      </c>
      <c r="G10" s="3" t="s">
        <v>41</v>
      </c>
      <c r="H10" s="2">
        <v>2</v>
      </c>
      <c r="I10" s="2">
        <v>6</v>
      </c>
      <c r="J10" s="3">
        <v>4</v>
      </c>
      <c r="L10" s="2">
        <f>SUMIF(XLD!C:C, "*"&amp;F10&amp;"*", XLD!B:B)</f>
        <v>0</v>
      </c>
      <c r="M10" s="2">
        <f>SUMIF(SD!C:C, "*"&amp;F10&amp;"*", XLD!B:B)</f>
        <v>0</v>
      </c>
      <c r="N10" s="2">
        <f t="shared" si="0"/>
        <v>0</v>
      </c>
      <c r="O10" s="2">
        <f t="shared" si="1"/>
        <v>6</v>
      </c>
    </row>
    <row r="11" spans="1:15" x14ac:dyDescent="0.3">
      <c r="A11" s="2" t="s">
        <v>38</v>
      </c>
      <c r="B11" s="3" t="s">
        <v>42</v>
      </c>
      <c r="C11" s="3" t="s">
        <v>18</v>
      </c>
      <c r="D11" s="3" t="s">
        <v>43</v>
      </c>
      <c r="E11" s="3" t="s">
        <v>43</v>
      </c>
      <c r="F11" s="3" t="s">
        <v>43</v>
      </c>
      <c r="G11" s="3" t="s">
        <v>44</v>
      </c>
      <c r="H11" s="2">
        <v>5</v>
      </c>
      <c r="I11" s="2">
        <v>14</v>
      </c>
      <c r="J11" s="3">
        <v>9</v>
      </c>
      <c r="L11" s="2">
        <f>SUMIF(XLD!C:C, "*"&amp;F11&amp;"*", XLD!B:B)</f>
        <v>13</v>
      </c>
      <c r="M11" s="2">
        <f>SUMIF(SD!C:C, "*"&amp;F11&amp;"*", XLD!B:B)</f>
        <v>0</v>
      </c>
      <c r="N11" s="2">
        <f t="shared" si="0"/>
        <v>13</v>
      </c>
      <c r="O11" s="2">
        <f t="shared" si="1"/>
        <v>1</v>
      </c>
    </row>
    <row r="12" spans="1:15" x14ac:dyDescent="0.3">
      <c r="A12" s="2" t="s">
        <v>38</v>
      </c>
      <c r="B12" s="3" t="s">
        <v>45</v>
      </c>
      <c r="C12" s="3" t="s">
        <v>18</v>
      </c>
      <c r="D12" s="3" t="s">
        <v>46</v>
      </c>
      <c r="E12" s="3" t="s">
        <v>46</v>
      </c>
      <c r="F12" s="3" t="s">
        <v>46</v>
      </c>
      <c r="G12" s="3" t="s">
        <v>47</v>
      </c>
      <c r="H12" s="2">
        <v>0</v>
      </c>
      <c r="I12" s="2">
        <v>4</v>
      </c>
      <c r="J12" s="3">
        <v>4</v>
      </c>
      <c r="L12" s="2">
        <f>SUMIF(XLD!C:C, "*"&amp;F12&amp;"*", XLD!B:B)</f>
        <v>0</v>
      </c>
      <c r="M12" s="2">
        <f>SUMIF(SD!C:C, "*"&amp;F12&amp;"*", XLD!B:B)</f>
        <v>0</v>
      </c>
      <c r="N12" s="2">
        <f t="shared" si="0"/>
        <v>0</v>
      </c>
      <c r="O12" s="2">
        <f t="shared" si="1"/>
        <v>4</v>
      </c>
    </row>
    <row r="13" spans="1:15" x14ac:dyDescent="0.3">
      <c r="A13" s="2" t="s">
        <v>38</v>
      </c>
      <c r="B13" s="3" t="s">
        <v>45</v>
      </c>
      <c r="C13" s="3" t="s">
        <v>18</v>
      </c>
      <c r="D13" s="3" t="s">
        <v>48</v>
      </c>
      <c r="E13" s="3" t="s">
        <v>48</v>
      </c>
      <c r="F13" s="3" t="s">
        <v>48</v>
      </c>
      <c r="G13" s="3" t="s">
        <v>49</v>
      </c>
      <c r="H13" s="2">
        <v>11</v>
      </c>
      <c r="I13" s="2">
        <v>18</v>
      </c>
      <c r="J13" s="3">
        <v>7</v>
      </c>
      <c r="L13" s="2">
        <f>SUMIF(XLD!C:C, "*"&amp;F13&amp;"*", XLD!B:B)</f>
        <v>0</v>
      </c>
      <c r="M13" s="2">
        <f>SUMIF(SD!C:C, "*"&amp;F13&amp;"*", XLD!B:B)</f>
        <v>0</v>
      </c>
      <c r="N13" s="2">
        <f t="shared" si="0"/>
        <v>0</v>
      </c>
      <c r="O13" s="2">
        <f t="shared" si="1"/>
        <v>18</v>
      </c>
    </row>
    <row r="14" spans="1:15" x14ac:dyDescent="0.3">
      <c r="A14" s="3" t="s">
        <v>31</v>
      </c>
      <c r="B14" s="3" t="s">
        <v>32</v>
      </c>
      <c r="C14" s="3" t="s">
        <v>18</v>
      </c>
      <c r="D14" s="3" t="s">
        <v>50</v>
      </c>
      <c r="E14" s="3" t="s">
        <v>50</v>
      </c>
      <c r="F14" s="3" t="s">
        <v>50</v>
      </c>
      <c r="G14" s="3" t="s">
        <v>51</v>
      </c>
      <c r="H14" s="2" t="s">
        <v>52</v>
      </c>
      <c r="I14" s="2">
        <v>3</v>
      </c>
      <c r="J14" s="3">
        <v>5</v>
      </c>
      <c r="L14" s="2">
        <f>SUMIF(XLD!C:C, "*"&amp;F14&amp;"*", XLD!B:B)</f>
        <v>0</v>
      </c>
      <c r="M14" s="2">
        <f>SUMIF(SD!C:C, "*"&amp;F14&amp;"*", XLD!B:B)</f>
        <v>0</v>
      </c>
      <c r="N14" s="2">
        <f t="shared" si="0"/>
        <v>0</v>
      </c>
      <c r="O14" s="2">
        <f t="shared" si="1"/>
        <v>3</v>
      </c>
    </row>
    <row r="15" spans="1:15" x14ac:dyDescent="0.3">
      <c r="A15" s="3" t="s">
        <v>16</v>
      </c>
      <c r="B15" s="3" t="s">
        <v>17</v>
      </c>
      <c r="C15" s="3" t="s">
        <v>18</v>
      </c>
      <c r="D15" s="3" t="s">
        <v>53</v>
      </c>
      <c r="E15" s="3" t="s">
        <v>53</v>
      </c>
      <c r="F15" s="3" t="s">
        <v>53</v>
      </c>
      <c r="G15" s="3"/>
      <c r="H15" s="2">
        <v>17</v>
      </c>
      <c r="I15" s="2">
        <v>17</v>
      </c>
      <c r="J15" s="3">
        <v>0</v>
      </c>
      <c r="K15" s="2" t="s">
        <v>54</v>
      </c>
      <c r="L15" s="2">
        <f>SUMIF(XLD!C:C, "*"&amp;F15&amp;"*", XLD!B:B)</f>
        <v>10</v>
      </c>
      <c r="M15" s="2">
        <f>SUMIF(SD!C:C, "*"&amp;F15&amp;"*", XLD!B:B)</f>
        <v>0</v>
      </c>
      <c r="N15" s="2">
        <f t="shared" si="0"/>
        <v>10</v>
      </c>
      <c r="O15" s="2">
        <f t="shared" si="1"/>
        <v>7</v>
      </c>
    </row>
    <row r="16" spans="1:15" x14ac:dyDescent="0.3">
      <c r="A16" s="3" t="s">
        <v>55</v>
      </c>
      <c r="B16" s="3" t="s">
        <v>32</v>
      </c>
      <c r="C16" s="3" t="s">
        <v>18</v>
      </c>
      <c r="D16" s="3" t="s">
        <v>56</v>
      </c>
      <c r="E16" s="3">
        <v>0</v>
      </c>
      <c r="F16" s="3" t="s">
        <v>56</v>
      </c>
      <c r="G16" s="3" t="s">
        <v>57</v>
      </c>
      <c r="H16" s="2">
        <v>7</v>
      </c>
      <c r="I16" s="2">
        <v>7</v>
      </c>
      <c r="J16" s="3">
        <v>7</v>
      </c>
      <c r="L16" s="2">
        <f>SUMIF(XLD!C:C, "*"&amp;F16&amp;"*", XLD!B:B)</f>
        <v>0</v>
      </c>
      <c r="M16" s="2">
        <f>SUMIF(SD!C:C, "*"&amp;F16&amp;"*", XLD!B:B)</f>
        <v>0</v>
      </c>
      <c r="N16" s="2">
        <f t="shared" si="0"/>
        <v>0</v>
      </c>
      <c r="O16" s="2">
        <f t="shared" si="1"/>
        <v>7</v>
      </c>
    </row>
    <row r="17" spans="1:15" x14ac:dyDescent="0.3">
      <c r="A17" s="3" t="s">
        <v>55</v>
      </c>
      <c r="B17" s="3" t="s">
        <v>32</v>
      </c>
      <c r="C17" s="3" t="s">
        <v>18</v>
      </c>
      <c r="D17" s="3" t="s">
        <v>58</v>
      </c>
      <c r="E17" s="3">
        <v>0</v>
      </c>
      <c r="F17" s="3" t="s">
        <v>58</v>
      </c>
      <c r="G17" s="3" t="s">
        <v>57</v>
      </c>
      <c r="H17" s="2">
        <v>7</v>
      </c>
      <c r="I17" s="2">
        <v>7</v>
      </c>
      <c r="J17" s="3">
        <v>7</v>
      </c>
      <c r="L17" s="2">
        <f>SUMIF(XLD!C:C, "*"&amp;F17&amp;"*", XLD!B:B)</f>
        <v>0</v>
      </c>
      <c r="M17" s="2">
        <f>SUMIF(SD!C:C, "*"&amp;F17&amp;"*", XLD!B:B)</f>
        <v>0</v>
      </c>
      <c r="N17" s="2">
        <f t="shared" si="0"/>
        <v>0</v>
      </c>
      <c r="O17" s="2">
        <f t="shared" si="1"/>
        <v>7</v>
      </c>
    </row>
    <row r="18" spans="1:15" x14ac:dyDescent="0.3">
      <c r="A18" s="3" t="s">
        <v>55</v>
      </c>
      <c r="B18" s="3" t="s">
        <v>32</v>
      </c>
      <c r="C18" s="3" t="s">
        <v>18</v>
      </c>
      <c r="D18" s="3" t="s">
        <v>59</v>
      </c>
      <c r="E18" s="3" t="s">
        <v>59</v>
      </c>
      <c r="F18" s="3" t="s">
        <v>59</v>
      </c>
      <c r="G18" s="3" t="s">
        <v>60</v>
      </c>
      <c r="H18" s="2">
        <v>12</v>
      </c>
      <c r="I18" s="2">
        <v>20</v>
      </c>
      <c r="J18" s="3">
        <v>8</v>
      </c>
      <c r="L18" s="2">
        <f>SUMIF(XLD!C:C, "*"&amp;F18&amp;"*", XLD!B:B)</f>
        <v>0</v>
      </c>
      <c r="M18" s="2">
        <f>SUMIF(SD!C:C, "*"&amp;F18&amp;"*", XLD!B:B)</f>
        <v>0</v>
      </c>
      <c r="N18" s="2">
        <f t="shared" si="0"/>
        <v>0</v>
      </c>
      <c r="O18" s="2">
        <f t="shared" si="1"/>
        <v>20</v>
      </c>
    </row>
    <row r="19" spans="1:15" x14ac:dyDescent="0.3">
      <c r="A19" s="3" t="s">
        <v>61</v>
      </c>
      <c r="B19" s="3" t="s">
        <v>62</v>
      </c>
      <c r="C19" s="3" t="s">
        <v>63</v>
      </c>
      <c r="D19" s="3" t="s">
        <v>64</v>
      </c>
      <c r="E19" s="4" t="s">
        <v>65</v>
      </c>
      <c r="F19" s="3" t="s">
        <v>66</v>
      </c>
      <c r="G19" s="3" t="s">
        <v>67</v>
      </c>
      <c r="H19" s="2">
        <v>25</v>
      </c>
      <c r="I19" s="2">
        <v>48</v>
      </c>
      <c r="J19" s="3">
        <v>23</v>
      </c>
      <c r="L19" s="2">
        <f>SUMIF(XLD!C:C, "*"&amp;F19&amp;"*", XLD!B:B)</f>
        <v>11</v>
      </c>
      <c r="M19" s="2">
        <f>SUMIF(SD!C:C, "*"&amp;F19&amp;"*", XLD!B:B)</f>
        <v>0</v>
      </c>
      <c r="N19" s="2">
        <f t="shared" si="0"/>
        <v>11</v>
      </c>
      <c r="O19" s="2">
        <f t="shared" si="1"/>
        <v>37</v>
      </c>
    </row>
    <row r="20" spans="1:15" x14ac:dyDescent="0.3">
      <c r="A20" s="3" t="s">
        <v>61</v>
      </c>
      <c r="B20" s="3" t="s">
        <v>62</v>
      </c>
      <c r="C20" s="3" t="s">
        <v>63</v>
      </c>
      <c r="D20" s="3" t="s">
        <v>68</v>
      </c>
      <c r="E20" s="3" t="s">
        <v>69</v>
      </c>
      <c r="F20" s="3" t="s">
        <v>70</v>
      </c>
      <c r="G20" s="3" t="s">
        <v>71</v>
      </c>
      <c r="H20" s="2">
        <v>12</v>
      </c>
      <c r="I20" s="2">
        <v>48</v>
      </c>
      <c r="J20" s="3">
        <v>36</v>
      </c>
      <c r="L20" s="2">
        <f>SUMIF(XLD!C:C, "*"&amp;F20&amp;"*", XLD!B:B)</f>
        <v>5</v>
      </c>
      <c r="M20" s="2">
        <f>SUMIF(SD!C:C, "*"&amp;F20&amp;"*", XLD!B:B)</f>
        <v>0</v>
      </c>
      <c r="N20" s="2">
        <f t="shared" si="0"/>
        <v>5</v>
      </c>
      <c r="O20" s="2">
        <f t="shared" si="1"/>
        <v>43</v>
      </c>
    </row>
    <row r="21" spans="1:15" x14ac:dyDescent="0.3">
      <c r="A21" s="3" t="s">
        <v>61</v>
      </c>
      <c r="B21" s="3" t="s">
        <v>62</v>
      </c>
      <c r="C21" s="3" t="s">
        <v>63</v>
      </c>
      <c r="D21" s="3" t="s">
        <v>72</v>
      </c>
      <c r="E21" s="3" t="s">
        <v>72</v>
      </c>
      <c r="F21" s="3" t="s">
        <v>73</v>
      </c>
      <c r="G21" s="3" t="s">
        <v>74</v>
      </c>
      <c r="H21" s="2" t="s">
        <v>75</v>
      </c>
      <c r="I21" s="2">
        <v>25</v>
      </c>
      <c r="J21" s="3">
        <v>29</v>
      </c>
      <c r="L21" s="2">
        <f>SUMIF(XLD!C:C, "*"&amp;F21&amp;"*", XLD!B:B)</f>
        <v>0</v>
      </c>
      <c r="M21" s="2">
        <f>SUMIF(SD!C:C, "*"&amp;F21&amp;"*", XLD!B:B)</f>
        <v>0</v>
      </c>
      <c r="N21" s="2">
        <f t="shared" si="0"/>
        <v>0</v>
      </c>
      <c r="O21" s="2">
        <f t="shared" si="1"/>
        <v>25</v>
      </c>
    </row>
    <row r="22" spans="1:15" x14ac:dyDescent="0.3">
      <c r="A22" s="3" t="s">
        <v>61</v>
      </c>
      <c r="B22" s="3" t="s">
        <v>62</v>
      </c>
      <c r="C22" s="3" t="s">
        <v>63</v>
      </c>
      <c r="D22" s="3" t="s">
        <v>76</v>
      </c>
      <c r="E22" s="3" t="s">
        <v>76</v>
      </c>
      <c r="F22" s="3" t="s">
        <v>77</v>
      </c>
      <c r="G22" s="3" t="s">
        <v>78</v>
      </c>
      <c r="H22" s="2">
        <v>0</v>
      </c>
      <c r="I22" s="2">
        <v>25</v>
      </c>
      <c r="J22" s="3">
        <v>25</v>
      </c>
      <c r="L22" s="2">
        <f>SUMIF(XLD!C:C, "*"&amp;F22&amp;"*", XLD!B:B)</f>
        <v>0</v>
      </c>
      <c r="M22" s="2">
        <f>SUMIF(SD!C:C, "*"&amp;F22&amp;"*", XLD!B:B)</f>
        <v>0</v>
      </c>
      <c r="N22" s="2">
        <f t="shared" si="0"/>
        <v>0</v>
      </c>
      <c r="O22" s="2">
        <f t="shared" si="1"/>
        <v>25</v>
      </c>
    </row>
    <row r="23" spans="1:15" x14ac:dyDescent="0.3">
      <c r="A23" s="2" t="s">
        <v>38</v>
      </c>
      <c r="B23" s="3" t="s">
        <v>79</v>
      </c>
      <c r="C23" s="3" t="s">
        <v>63</v>
      </c>
      <c r="D23" s="3" t="s">
        <v>80</v>
      </c>
      <c r="E23" s="3" t="s">
        <v>80</v>
      </c>
      <c r="F23" s="3" t="s">
        <v>80</v>
      </c>
      <c r="G23" s="3" t="s">
        <v>81</v>
      </c>
      <c r="H23" s="2">
        <v>0</v>
      </c>
      <c r="I23" s="2">
        <v>1</v>
      </c>
      <c r="J23" s="3">
        <v>1</v>
      </c>
      <c r="L23" s="2">
        <f>SUMIF(XLD!C:C, "*"&amp;F23&amp;"*", XLD!B:B)</f>
        <v>3</v>
      </c>
      <c r="M23" s="2">
        <f>SUMIF(SD!C:C, "*"&amp;F23&amp;"*", XLD!B:B)</f>
        <v>0</v>
      </c>
      <c r="N23" s="2">
        <f t="shared" si="0"/>
        <v>3</v>
      </c>
      <c r="O23" s="2">
        <f t="shared" si="1"/>
        <v>-2</v>
      </c>
    </row>
    <row r="24" spans="1:15" x14ac:dyDescent="0.3">
      <c r="A24" s="3" t="s">
        <v>82</v>
      </c>
      <c r="B24" s="3"/>
      <c r="C24" s="3" t="s">
        <v>83</v>
      </c>
      <c r="D24" s="3" t="s">
        <v>84</v>
      </c>
      <c r="E24" s="3"/>
      <c r="F24" s="3" t="s">
        <v>84</v>
      </c>
      <c r="G24" s="3" t="s">
        <v>85</v>
      </c>
      <c r="H24" s="2">
        <v>0</v>
      </c>
      <c r="I24" s="2">
        <v>30</v>
      </c>
      <c r="J24" s="3">
        <v>30</v>
      </c>
      <c r="K24" s="2" t="s">
        <v>54</v>
      </c>
      <c r="L24" s="2">
        <f>SUMIF(XLD!C:C, "*"&amp;F24&amp;"*", XLD!B:B)</f>
        <v>0</v>
      </c>
      <c r="M24" s="2">
        <f>SUMIF(SD!C:C, "*"&amp;F24&amp;"*", XLD!B:B)</f>
        <v>0</v>
      </c>
      <c r="N24" s="2">
        <f t="shared" si="0"/>
        <v>0</v>
      </c>
      <c r="O24" s="2">
        <f t="shared" si="1"/>
        <v>30</v>
      </c>
    </row>
    <row r="25" spans="1:15" x14ac:dyDescent="0.3">
      <c r="A25" s="2" t="s">
        <v>61</v>
      </c>
      <c r="B25" s="2" t="s">
        <v>86</v>
      </c>
      <c r="C25" s="2" t="s">
        <v>22</v>
      </c>
      <c r="D25" s="2" t="s">
        <v>87</v>
      </c>
      <c r="E25" s="2" t="s">
        <v>87</v>
      </c>
      <c r="F25" s="2" t="s">
        <v>87</v>
      </c>
      <c r="G25" s="2" t="s">
        <v>88</v>
      </c>
      <c r="H25" s="2">
        <v>0</v>
      </c>
      <c r="I25" s="2">
        <v>6</v>
      </c>
      <c r="J25" s="2">
        <v>6</v>
      </c>
      <c r="L25" s="2">
        <f>SUMIF(XLD!C:C, "*"&amp;F25&amp;"*", XLD!B:B)</f>
        <v>0</v>
      </c>
      <c r="M25" s="2">
        <f>SUMIF(SD!C:C, "*"&amp;F25&amp;"*", XLD!B:B)</f>
        <v>0</v>
      </c>
      <c r="N25" s="2">
        <f t="shared" si="0"/>
        <v>0</v>
      </c>
      <c r="O25" s="2">
        <f t="shared" si="1"/>
        <v>6</v>
      </c>
    </row>
    <row r="26" spans="1:15" x14ac:dyDescent="0.3">
      <c r="A26" s="3" t="s">
        <v>61</v>
      </c>
      <c r="B26" s="3" t="s">
        <v>86</v>
      </c>
      <c r="C26" s="2" t="s">
        <v>22</v>
      </c>
      <c r="D26" s="2" t="s">
        <v>89</v>
      </c>
      <c r="E26" s="2" t="s">
        <v>89</v>
      </c>
      <c r="F26" s="2" t="s">
        <v>89</v>
      </c>
      <c r="G26" s="2" t="s">
        <v>90</v>
      </c>
      <c r="H26" s="2">
        <v>5</v>
      </c>
      <c r="I26" s="2">
        <v>52</v>
      </c>
      <c r="J26" s="2">
        <v>15</v>
      </c>
      <c r="L26" s="2">
        <f>SUMIF(XLD!C:C, "*"&amp;F26&amp;"*", XLD!B:B)</f>
        <v>5</v>
      </c>
      <c r="M26" s="2">
        <f>SUMIF(SD!C:C, "*"&amp;F26&amp;"*", XLD!B:B)</f>
        <v>0</v>
      </c>
      <c r="N26" s="2">
        <f t="shared" si="0"/>
        <v>5</v>
      </c>
      <c r="O26" s="2">
        <f t="shared" si="1"/>
        <v>47</v>
      </c>
    </row>
    <row r="27" spans="1:15" x14ac:dyDescent="0.3">
      <c r="A27" s="3" t="s">
        <v>61</v>
      </c>
      <c r="B27" s="3" t="s">
        <v>86</v>
      </c>
      <c r="C27" s="2" t="s">
        <v>22</v>
      </c>
      <c r="D27" s="2" t="s">
        <v>91</v>
      </c>
      <c r="E27" s="2" t="s">
        <v>91</v>
      </c>
      <c r="F27" s="2" t="s">
        <v>91</v>
      </c>
      <c r="G27" s="2" t="s">
        <v>92</v>
      </c>
      <c r="H27" s="2">
        <v>14</v>
      </c>
      <c r="I27" s="2">
        <v>47</v>
      </c>
      <c r="J27" s="2">
        <v>22</v>
      </c>
      <c r="L27" s="2">
        <f>SUMIF(XLD!C:C, "*"&amp;F27&amp;"*", XLD!B:B)</f>
        <v>0</v>
      </c>
      <c r="M27" s="2">
        <f>SUMIF(SD!C:C, "*"&amp;F27&amp;"*", XLD!B:B)</f>
        <v>0</v>
      </c>
      <c r="N27" s="2">
        <f t="shared" si="0"/>
        <v>0</v>
      </c>
      <c r="O27" s="2">
        <f t="shared" si="1"/>
        <v>47</v>
      </c>
    </row>
    <row r="28" spans="1:15" x14ac:dyDescent="0.3">
      <c r="A28" s="3" t="s">
        <v>61</v>
      </c>
      <c r="B28" s="2" t="s">
        <v>93</v>
      </c>
      <c r="C28" s="2" t="s">
        <v>22</v>
      </c>
      <c r="D28" s="2" t="s">
        <v>94</v>
      </c>
      <c r="E28" s="2" t="s">
        <v>94</v>
      </c>
      <c r="F28" s="2" t="s">
        <v>94</v>
      </c>
      <c r="G28" s="2" t="s">
        <v>95</v>
      </c>
      <c r="H28" s="2">
        <v>19</v>
      </c>
      <c r="I28" s="2">
        <v>51</v>
      </c>
      <c r="J28" s="2">
        <v>32</v>
      </c>
      <c r="L28" s="2">
        <f>SUMIF(XLD!C:C, "*"&amp;F28&amp;"*", XLD!B:B)</f>
        <v>0</v>
      </c>
      <c r="M28" s="2">
        <f>SUMIF(SD!C:C, "*"&amp;F28&amp;"*", XLD!B:B)</f>
        <v>0</v>
      </c>
      <c r="N28" s="2">
        <f t="shared" si="0"/>
        <v>0</v>
      </c>
      <c r="O28" s="2">
        <f t="shared" si="1"/>
        <v>51</v>
      </c>
    </row>
    <row r="29" spans="1:15" x14ac:dyDescent="0.3">
      <c r="A29" s="3" t="s">
        <v>61</v>
      </c>
      <c r="B29" s="2" t="s">
        <v>93</v>
      </c>
      <c r="C29" s="2" t="s">
        <v>22</v>
      </c>
      <c r="D29" s="2" t="s">
        <v>96</v>
      </c>
      <c r="E29" s="2" t="s">
        <v>96</v>
      </c>
      <c r="F29" s="2" t="s">
        <v>96</v>
      </c>
      <c r="G29" s="2" t="s">
        <v>97</v>
      </c>
      <c r="H29" s="2">
        <v>21</v>
      </c>
      <c r="I29" s="2">
        <v>53</v>
      </c>
      <c r="J29" s="2">
        <v>32</v>
      </c>
      <c r="L29" s="2">
        <f>SUMIF(XLD!C:C, "*"&amp;F29&amp;"*", XLD!B:B)</f>
        <v>0</v>
      </c>
      <c r="M29" s="2">
        <f>SUMIF(SD!C:C, "*"&amp;F29&amp;"*", XLD!B:B)</f>
        <v>0</v>
      </c>
      <c r="N29" s="2">
        <f t="shared" si="0"/>
        <v>0</v>
      </c>
      <c r="O29" s="2">
        <f t="shared" si="1"/>
        <v>53</v>
      </c>
    </row>
    <row r="30" spans="1:15" x14ac:dyDescent="0.3">
      <c r="A30" s="3" t="s">
        <v>61</v>
      </c>
      <c r="B30" s="2" t="s">
        <v>93</v>
      </c>
      <c r="C30" s="2" t="s">
        <v>22</v>
      </c>
      <c r="D30" s="2" t="s">
        <v>98</v>
      </c>
      <c r="E30" s="2" t="s">
        <v>98</v>
      </c>
      <c r="F30" s="2" t="s">
        <v>98</v>
      </c>
      <c r="G30" s="2" t="s">
        <v>99</v>
      </c>
      <c r="H30" s="2">
        <v>23</v>
      </c>
      <c r="I30" s="2">
        <v>59</v>
      </c>
      <c r="J30" s="2">
        <v>36</v>
      </c>
      <c r="L30" s="2">
        <f>SUMIF(XLD!C:C, "*"&amp;F30&amp;"*", XLD!B:B)</f>
        <v>0</v>
      </c>
      <c r="M30" s="2">
        <f>SUMIF(SD!C:C, "*"&amp;F30&amp;"*", XLD!B:B)</f>
        <v>0</v>
      </c>
      <c r="N30" s="2">
        <f t="shared" si="0"/>
        <v>0</v>
      </c>
      <c r="O30" s="2">
        <f t="shared" si="1"/>
        <v>59</v>
      </c>
    </row>
    <row r="31" spans="1:15" x14ac:dyDescent="0.3">
      <c r="A31" s="3" t="s">
        <v>61</v>
      </c>
      <c r="B31" s="2" t="s">
        <v>93</v>
      </c>
      <c r="C31" s="2" t="s">
        <v>22</v>
      </c>
      <c r="D31" s="2" t="s">
        <v>100</v>
      </c>
      <c r="E31" s="2" t="s">
        <v>100</v>
      </c>
      <c r="F31" s="2" t="s">
        <v>100</v>
      </c>
      <c r="G31" s="2" t="s">
        <v>101</v>
      </c>
      <c r="H31" s="2">
        <v>18</v>
      </c>
      <c r="I31" s="2">
        <v>51</v>
      </c>
      <c r="J31" s="2">
        <v>33</v>
      </c>
      <c r="L31" s="2">
        <f>SUMIF(XLD!C:C, "*"&amp;F31&amp;"*", XLD!B:B)</f>
        <v>0</v>
      </c>
      <c r="M31" s="2">
        <f>SUMIF(SD!C:C, "*"&amp;F31&amp;"*", XLD!B:B)</f>
        <v>0</v>
      </c>
      <c r="N31" s="2">
        <f t="shared" si="0"/>
        <v>0</v>
      </c>
      <c r="O31" s="2">
        <f t="shared" si="1"/>
        <v>51</v>
      </c>
    </row>
    <row r="32" spans="1:15" x14ac:dyDescent="0.3">
      <c r="A32" s="3" t="s">
        <v>61</v>
      </c>
      <c r="B32" s="2" t="s">
        <v>93</v>
      </c>
      <c r="C32" s="2" t="s">
        <v>22</v>
      </c>
      <c r="D32" s="2" t="s">
        <v>102</v>
      </c>
      <c r="E32" s="2" t="s">
        <v>102</v>
      </c>
      <c r="F32" s="2" t="s">
        <v>102</v>
      </c>
      <c r="G32" s="2" t="s">
        <v>103</v>
      </c>
      <c r="H32" s="2">
        <v>21</v>
      </c>
      <c r="I32" s="2">
        <v>59</v>
      </c>
      <c r="J32" s="2">
        <v>38</v>
      </c>
      <c r="L32" s="2">
        <f>SUMIF(XLD!C:C, "*"&amp;F32&amp;"*", XLD!B:B)</f>
        <v>0</v>
      </c>
      <c r="M32" s="2">
        <f>SUMIF(SD!C:C, "*"&amp;F32&amp;"*", XLD!B:B)</f>
        <v>0</v>
      </c>
      <c r="N32" s="2">
        <f t="shared" si="0"/>
        <v>0</v>
      </c>
      <c r="O32" s="2">
        <f t="shared" si="1"/>
        <v>59</v>
      </c>
    </row>
    <row r="33" spans="1:15" x14ac:dyDescent="0.3">
      <c r="A33" s="3" t="s">
        <v>61</v>
      </c>
      <c r="B33" s="2" t="s">
        <v>93</v>
      </c>
      <c r="C33" s="2" t="s">
        <v>22</v>
      </c>
      <c r="D33" s="2" t="s">
        <v>104</v>
      </c>
      <c r="E33" s="2" t="s">
        <v>104</v>
      </c>
      <c r="F33" s="2" t="s">
        <v>104</v>
      </c>
      <c r="G33" s="2" t="s">
        <v>105</v>
      </c>
      <c r="H33" s="2">
        <v>19</v>
      </c>
      <c r="I33" s="2">
        <v>51</v>
      </c>
      <c r="J33" s="2">
        <v>32</v>
      </c>
      <c r="L33" s="2">
        <f>SUMIF(XLD!C:C, "*"&amp;F33&amp;"*", XLD!B:B)</f>
        <v>0</v>
      </c>
      <c r="M33" s="2">
        <f>SUMIF(SD!C:C, "*"&amp;F33&amp;"*", XLD!B:B)</f>
        <v>0</v>
      </c>
      <c r="N33" s="2">
        <f t="shared" si="0"/>
        <v>0</v>
      </c>
      <c r="O33" s="2">
        <f t="shared" si="1"/>
        <v>51</v>
      </c>
    </row>
    <row r="34" spans="1:15" x14ac:dyDescent="0.3">
      <c r="A34" s="3" t="s">
        <v>61</v>
      </c>
      <c r="B34" s="2" t="s">
        <v>93</v>
      </c>
      <c r="C34" s="2" t="s">
        <v>22</v>
      </c>
      <c r="D34" s="2" t="s">
        <v>106</v>
      </c>
      <c r="E34" s="2" t="s">
        <v>106</v>
      </c>
      <c r="F34" s="2" t="s">
        <v>106</v>
      </c>
      <c r="G34" s="2" t="s">
        <v>107</v>
      </c>
      <c r="H34" s="2">
        <v>0</v>
      </c>
      <c r="I34" s="2">
        <v>6</v>
      </c>
      <c r="J34" s="2">
        <v>6</v>
      </c>
      <c r="L34" s="2">
        <f>SUMIF(XLD!C:C, "*"&amp;F34&amp;"*", XLD!B:B)</f>
        <v>0</v>
      </c>
      <c r="M34" s="2">
        <f>SUMIF(SD!C:C, "*"&amp;F34&amp;"*", XLD!B:B)</f>
        <v>0</v>
      </c>
      <c r="N34" s="2">
        <f t="shared" si="0"/>
        <v>0</v>
      </c>
      <c r="O34" s="2">
        <f t="shared" si="1"/>
        <v>6</v>
      </c>
    </row>
    <row r="35" spans="1:15" x14ac:dyDescent="0.3">
      <c r="A35" s="3" t="s">
        <v>61</v>
      </c>
      <c r="B35" s="2" t="s">
        <v>93</v>
      </c>
      <c r="C35" s="2" t="s">
        <v>22</v>
      </c>
      <c r="D35" s="2" t="s">
        <v>108</v>
      </c>
      <c r="E35" s="2" t="s">
        <v>108</v>
      </c>
      <c r="F35" s="2" t="s">
        <v>108</v>
      </c>
      <c r="G35" s="2" t="s">
        <v>109</v>
      </c>
      <c r="H35" s="2">
        <v>4</v>
      </c>
      <c r="I35" s="2">
        <v>6</v>
      </c>
      <c r="J35" s="2">
        <v>2</v>
      </c>
      <c r="L35" s="2">
        <f>SUMIF(XLD!C:C, "*"&amp;F35&amp;"*", XLD!B:B)</f>
        <v>0</v>
      </c>
      <c r="M35" s="2">
        <f>SUMIF(SD!C:C, "*"&amp;F35&amp;"*", XLD!B:B)</f>
        <v>0</v>
      </c>
      <c r="N35" s="2">
        <f t="shared" si="0"/>
        <v>0</v>
      </c>
      <c r="O35" s="2">
        <f t="shared" si="1"/>
        <v>6</v>
      </c>
    </row>
    <row r="36" spans="1:15" x14ac:dyDescent="0.3">
      <c r="A36" s="2" t="s">
        <v>110</v>
      </c>
      <c r="B36" s="2" t="s">
        <v>111</v>
      </c>
      <c r="C36" s="2" t="s">
        <v>112</v>
      </c>
      <c r="D36" s="2" t="s">
        <v>113</v>
      </c>
      <c r="E36" s="2" t="s">
        <v>114</v>
      </c>
      <c r="F36" s="2" t="s">
        <v>113</v>
      </c>
      <c r="G36" s="2" t="s">
        <v>115</v>
      </c>
      <c r="H36" s="2">
        <v>-43</v>
      </c>
      <c r="I36" s="2">
        <v>24</v>
      </c>
      <c r="J36" s="2">
        <v>67</v>
      </c>
      <c r="L36" s="2">
        <f>SUMIF(XLD!C:C, "*"&amp;F36&amp;"*", XLD!B:B)</f>
        <v>0</v>
      </c>
      <c r="M36" s="2">
        <f>SUMIF(SD!C:C, "*"&amp;F36&amp;"*", XLD!B:B)</f>
        <v>0</v>
      </c>
      <c r="N36" s="2">
        <f t="shared" si="0"/>
        <v>0</v>
      </c>
      <c r="O36" s="2">
        <f t="shared" si="1"/>
        <v>24</v>
      </c>
    </row>
    <row r="37" spans="1:15" x14ac:dyDescent="0.3">
      <c r="A37" s="3" t="s">
        <v>9</v>
      </c>
      <c r="B37" s="2" t="s">
        <v>116</v>
      </c>
      <c r="C37" s="3" t="s">
        <v>11</v>
      </c>
      <c r="D37" s="2" t="s">
        <v>117</v>
      </c>
      <c r="E37" s="2" t="s">
        <v>118</v>
      </c>
      <c r="F37" s="2" t="s">
        <v>117</v>
      </c>
      <c r="H37" s="2">
        <v>0</v>
      </c>
      <c r="I37" s="2">
        <v>59</v>
      </c>
      <c r="J37" s="2">
        <v>59</v>
      </c>
      <c r="K37" s="2" t="s">
        <v>54</v>
      </c>
      <c r="L37" s="2">
        <f>SUMIF(XLD!C:C, "*"&amp;F37&amp;"*", XLD!B:B)</f>
        <v>0</v>
      </c>
      <c r="M37" s="2">
        <f>SUMIF(SD!C:C, "*"&amp;F37&amp;"*", XLD!B:B)</f>
        <v>0</v>
      </c>
      <c r="N37" s="2">
        <f t="shared" si="0"/>
        <v>0</v>
      </c>
      <c r="O37" s="2">
        <f t="shared" si="1"/>
        <v>59</v>
      </c>
    </row>
    <row r="38" spans="1:15" x14ac:dyDescent="0.3">
      <c r="A38" s="3" t="s">
        <v>9</v>
      </c>
      <c r="B38" s="2" t="s">
        <v>116</v>
      </c>
      <c r="C38" s="2" t="s">
        <v>11</v>
      </c>
      <c r="D38" s="2" t="s">
        <v>119</v>
      </c>
      <c r="E38" s="2" t="s">
        <v>118</v>
      </c>
      <c r="F38" s="2" t="s">
        <v>119</v>
      </c>
      <c r="H38" s="2">
        <v>0</v>
      </c>
      <c r="I38" s="2">
        <v>36</v>
      </c>
      <c r="J38" s="2">
        <v>36</v>
      </c>
      <c r="K38" s="2" t="s">
        <v>54</v>
      </c>
      <c r="L38" s="2">
        <f>SUMIF(XLD!C:C, "*"&amp;F38&amp;"*", XLD!B:B)</f>
        <v>0</v>
      </c>
      <c r="M38" s="2">
        <f>SUMIF(SD!C:C, "*"&amp;F38&amp;"*", XLD!B:B)</f>
        <v>0</v>
      </c>
      <c r="N38" s="2">
        <f t="shared" si="0"/>
        <v>0</v>
      </c>
      <c r="O38" s="2">
        <f t="shared" si="1"/>
        <v>36</v>
      </c>
    </row>
    <row r="39" spans="1:15" x14ac:dyDescent="0.3">
      <c r="A39" s="3" t="s">
        <v>9</v>
      </c>
      <c r="B39" s="2" t="s">
        <v>120</v>
      </c>
      <c r="C39" s="2" t="s">
        <v>121</v>
      </c>
      <c r="D39" s="2" t="s">
        <v>122</v>
      </c>
      <c r="E39" s="2" t="s">
        <v>123</v>
      </c>
      <c r="F39" s="2" t="s">
        <v>122</v>
      </c>
      <c r="H39" s="2">
        <v>0</v>
      </c>
      <c r="I39" s="2">
        <v>202</v>
      </c>
      <c r="J39" s="2">
        <v>202</v>
      </c>
      <c r="K39" s="2" t="s">
        <v>54</v>
      </c>
      <c r="L39" s="2">
        <f>SUMIF(XLD!C:C, "*"&amp;F39&amp;"*", XLD!B:B)</f>
        <v>0</v>
      </c>
      <c r="M39" s="2">
        <f>SUMIF(SD!C:C, "*"&amp;F39&amp;"*", XLD!B:B)</f>
        <v>0</v>
      </c>
      <c r="N39" s="2">
        <f t="shared" si="0"/>
        <v>0</v>
      </c>
      <c r="O39" s="2">
        <f t="shared" si="1"/>
        <v>202</v>
      </c>
    </row>
    <row r="40" spans="1:15" x14ac:dyDescent="0.3">
      <c r="A40" s="3" t="s">
        <v>9</v>
      </c>
      <c r="B40" s="2" t="s">
        <v>120</v>
      </c>
      <c r="C40" s="2" t="s">
        <v>121</v>
      </c>
      <c r="D40" s="2" t="s">
        <v>124</v>
      </c>
      <c r="E40" s="2" t="s">
        <v>123</v>
      </c>
      <c r="F40" s="2" t="s">
        <v>125</v>
      </c>
      <c r="H40" s="2">
        <v>0</v>
      </c>
      <c r="I40" s="2">
        <v>40</v>
      </c>
      <c r="J40" s="2">
        <v>40</v>
      </c>
      <c r="K40" s="2" t="s">
        <v>54</v>
      </c>
      <c r="L40" s="2">
        <f>SUMIF(XLD!C:C, "*"&amp;F40&amp;"*", XLD!B:B)</f>
        <v>0</v>
      </c>
      <c r="M40" s="2">
        <f>SUMIF(SD!C:C, "*"&amp;F40&amp;"*", XLD!B:B)</f>
        <v>0</v>
      </c>
      <c r="N40" s="2">
        <f t="shared" si="0"/>
        <v>0</v>
      </c>
      <c r="O40" s="2">
        <f t="shared" si="1"/>
        <v>40</v>
      </c>
    </row>
    <row r="41" spans="1:15" x14ac:dyDescent="0.3">
      <c r="A41" s="2" t="s">
        <v>126</v>
      </c>
      <c r="B41" s="2" t="s">
        <v>127</v>
      </c>
      <c r="C41" s="2" t="s">
        <v>128</v>
      </c>
      <c r="D41" s="2" t="s">
        <v>129</v>
      </c>
      <c r="E41" s="5" t="s">
        <v>130</v>
      </c>
      <c r="F41" s="2" t="s">
        <v>419</v>
      </c>
      <c r="H41" s="2">
        <v>7</v>
      </c>
      <c r="I41" s="2">
        <v>64</v>
      </c>
      <c r="J41" s="2">
        <v>57</v>
      </c>
      <c r="L41" s="2">
        <f>SUMIF(XLD!C:C, "*"&amp;F41&amp;"*", XLD!B:B)</f>
        <v>35</v>
      </c>
      <c r="M41" s="2">
        <f>SUMIF(SD!C:C, "*"&amp;F41&amp;"*", XLD!B:B)</f>
        <v>0</v>
      </c>
      <c r="N41" s="2">
        <f t="shared" si="0"/>
        <v>35</v>
      </c>
      <c r="O41" s="2">
        <f t="shared" si="1"/>
        <v>29</v>
      </c>
    </row>
    <row r="42" spans="1:15" x14ac:dyDescent="0.3">
      <c r="A42" s="2" t="s">
        <v>126</v>
      </c>
      <c r="B42" s="2" t="s">
        <v>127</v>
      </c>
      <c r="C42" s="2" t="s">
        <v>128</v>
      </c>
      <c r="D42" s="2" t="s">
        <v>131</v>
      </c>
      <c r="E42" s="4" t="s">
        <v>132</v>
      </c>
      <c r="F42" s="2" t="s">
        <v>417</v>
      </c>
      <c r="H42" s="2">
        <v>2</v>
      </c>
      <c r="I42" s="2">
        <v>60</v>
      </c>
      <c r="J42" s="2">
        <v>58</v>
      </c>
      <c r="L42" s="2">
        <f>SUMIF(XLD!C:C, "*"&amp;F42&amp;"*", XLD!B:B)</f>
        <v>49</v>
      </c>
      <c r="M42" s="2">
        <f>SUMIF(SD!C:C, "*"&amp;F42&amp;"*", XLD!B:B)</f>
        <v>0</v>
      </c>
      <c r="N42" s="2">
        <f t="shared" si="0"/>
        <v>49</v>
      </c>
      <c r="O42" s="2">
        <f t="shared" si="1"/>
        <v>11</v>
      </c>
    </row>
    <row r="43" spans="1:15" x14ac:dyDescent="0.3">
      <c r="A43" s="2" t="s">
        <v>126</v>
      </c>
      <c r="B43" s="2" t="s">
        <v>127</v>
      </c>
      <c r="C43" s="2" t="s">
        <v>128</v>
      </c>
      <c r="D43" s="2" t="s">
        <v>133</v>
      </c>
      <c r="E43" s="5" t="s">
        <v>134</v>
      </c>
      <c r="F43" s="2" t="s">
        <v>413</v>
      </c>
      <c r="H43" s="2" t="s">
        <v>135</v>
      </c>
      <c r="I43" s="2">
        <v>60</v>
      </c>
      <c r="J43" s="2">
        <v>98</v>
      </c>
      <c r="L43" s="2">
        <f>SUMIF(XLD!C:C, "*"&amp;F43&amp;"*", XLD!B:B)</f>
        <v>95</v>
      </c>
      <c r="M43" s="2">
        <f>SUMIF(SD!C:C, "*"&amp;F43&amp;"*", XLD!B:B)</f>
        <v>0</v>
      </c>
      <c r="N43" s="2">
        <f t="shared" si="0"/>
        <v>95</v>
      </c>
      <c r="O43" s="2">
        <f t="shared" si="1"/>
        <v>-35</v>
      </c>
    </row>
    <row r="44" spans="1:15" x14ac:dyDescent="0.3">
      <c r="A44" s="2" t="s">
        <v>126</v>
      </c>
      <c r="B44" s="2" t="s">
        <v>127</v>
      </c>
      <c r="C44" s="2" t="s">
        <v>128</v>
      </c>
      <c r="D44" s="2" t="s">
        <v>136</v>
      </c>
      <c r="E44" s="5" t="s">
        <v>137</v>
      </c>
      <c r="F44" s="2" t="s">
        <v>421</v>
      </c>
      <c r="H44" s="2">
        <v>59</v>
      </c>
      <c r="I44" s="2">
        <v>128</v>
      </c>
      <c r="J44" s="2">
        <v>69</v>
      </c>
      <c r="L44" s="2">
        <f>SUMIF(XLD!C:C, "*"&amp;F44&amp;"*", XLD!B:B)</f>
        <v>61</v>
      </c>
      <c r="M44" s="2">
        <f>SUMIF(SD!C:C, "*"&amp;F44&amp;"*", XLD!B:B)</f>
        <v>0</v>
      </c>
      <c r="N44" s="2">
        <f t="shared" si="0"/>
        <v>61</v>
      </c>
      <c r="O44" s="2">
        <f t="shared" si="1"/>
        <v>67</v>
      </c>
    </row>
    <row r="45" spans="1:15" x14ac:dyDescent="0.3">
      <c r="A45" s="2" t="s">
        <v>126</v>
      </c>
      <c r="B45" s="2" t="s">
        <v>127</v>
      </c>
      <c r="C45" s="2" t="s">
        <v>128</v>
      </c>
      <c r="D45" s="2" t="s">
        <v>138</v>
      </c>
      <c r="E45" s="5" t="s">
        <v>139</v>
      </c>
      <c r="F45" s="2" t="s">
        <v>415</v>
      </c>
      <c r="H45" s="2">
        <v>148</v>
      </c>
      <c r="I45" s="2">
        <v>242</v>
      </c>
      <c r="J45" s="2">
        <v>94</v>
      </c>
      <c r="L45" s="2">
        <f>SUMIF(XLD!C:C, "*"&amp;F45&amp;"*", XLD!B:B)</f>
        <v>40</v>
      </c>
      <c r="M45" s="2">
        <f>SUMIF(SD!C:C, "*"&amp;F45&amp;"*", XLD!B:B)</f>
        <v>0</v>
      </c>
      <c r="N45" s="2">
        <f t="shared" si="0"/>
        <v>40</v>
      </c>
      <c r="O45" s="2">
        <f t="shared" si="1"/>
        <v>202</v>
      </c>
    </row>
    <row r="46" spans="1:15" x14ac:dyDescent="0.3">
      <c r="A46" s="2" t="s">
        <v>126</v>
      </c>
      <c r="B46" s="2" t="s">
        <v>127</v>
      </c>
      <c r="C46" s="2" t="s">
        <v>128</v>
      </c>
      <c r="D46" s="2" t="s">
        <v>140</v>
      </c>
      <c r="E46" s="4" t="s">
        <v>141</v>
      </c>
      <c r="F46" s="2" t="s">
        <v>500</v>
      </c>
      <c r="H46" s="2">
        <v>25</v>
      </c>
      <c r="I46" s="2">
        <v>60</v>
      </c>
      <c r="J46" s="2">
        <v>35</v>
      </c>
      <c r="L46" s="2">
        <f>SUMIF(XLD!C:C, "*"&amp;F46&amp;"*", XLD!B:B)</f>
        <v>0</v>
      </c>
      <c r="M46" s="2">
        <f>SUMIF(SD!C:C, "*"&amp;F46&amp;"*", XLD!B:B)</f>
        <v>0</v>
      </c>
      <c r="N46" s="2">
        <f t="shared" si="0"/>
        <v>0</v>
      </c>
      <c r="O46" s="2">
        <f t="shared" si="1"/>
        <v>60</v>
      </c>
    </row>
    <row r="47" spans="1:15" x14ac:dyDescent="0.3">
      <c r="A47" s="2" t="s">
        <v>126</v>
      </c>
      <c r="B47" s="2" t="s">
        <v>127</v>
      </c>
      <c r="C47" s="2" t="s">
        <v>128</v>
      </c>
      <c r="D47" s="2" t="s">
        <v>142</v>
      </c>
      <c r="E47" s="4" t="s">
        <v>143</v>
      </c>
      <c r="F47" s="2" t="s">
        <v>411</v>
      </c>
      <c r="H47" s="2">
        <v>209</v>
      </c>
      <c r="I47" s="2">
        <v>242</v>
      </c>
      <c r="J47" s="2">
        <v>33</v>
      </c>
      <c r="L47" s="2">
        <f>SUMIF(XLD!C:C, "*"&amp;F47&amp;"*", XLD!B:B)</f>
        <v>99</v>
      </c>
      <c r="M47" s="2">
        <f>SUMIF(SD!C:C, "*"&amp;F47&amp;"*", XLD!B:B)</f>
        <v>0</v>
      </c>
      <c r="N47" s="2">
        <f t="shared" si="0"/>
        <v>99</v>
      </c>
      <c r="O47" s="2">
        <f t="shared" si="1"/>
        <v>143</v>
      </c>
    </row>
    <row r="48" spans="1:15" x14ac:dyDescent="0.3">
      <c r="A48" s="2" t="s">
        <v>126</v>
      </c>
      <c r="B48" s="2" t="s">
        <v>127</v>
      </c>
      <c r="C48" s="2" t="s">
        <v>128</v>
      </c>
      <c r="D48" s="2" t="s">
        <v>144</v>
      </c>
      <c r="F48" s="2" t="s">
        <v>501</v>
      </c>
      <c r="H48" s="2">
        <v>0</v>
      </c>
      <c r="I48" s="2">
        <v>1</v>
      </c>
      <c r="J48" s="2">
        <v>1</v>
      </c>
      <c r="L48" s="2">
        <f>SUMIF(XLD!C:C, "*"&amp;F48&amp;"*", XLD!B:B)</f>
        <v>0</v>
      </c>
      <c r="M48" s="2">
        <f>SUMIF(SD!C:C, "*"&amp;F48&amp;"*", XLD!B:B)</f>
        <v>0</v>
      </c>
      <c r="N48" s="2">
        <f t="shared" si="0"/>
        <v>0</v>
      </c>
      <c r="O48" s="2">
        <f t="shared" si="1"/>
        <v>1</v>
      </c>
    </row>
    <row r="49" spans="1:15" x14ac:dyDescent="0.3">
      <c r="A49" s="2" t="s">
        <v>145</v>
      </c>
      <c r="B49" s="2" t="s">
        <v>21</v>
      </c>
      <c r="C49" s="2" t="s">
        <v>22</v>
      </c>
      <c r="D49" s="2" t="s">
        <v>146</v>
      </c>
      <c r="E49" s="2" t="s">
        <v>146</v>
      </c>
      <c r="F49" s="2" t="s">
        <v>146</v>
      </c>
      <c r="G49" s="2" t="s">
        <v>147</v>
      </c>
      <c r="H49" s="3">
        <v>66</v>
      </c>
      <c r="I49" s="2">
        <v>222</v>
      </c>
      <c r="J49" s="2">
        <v>149</v>
      </c>
      <c r="L49" s="2">
        <f>SUMIF(XLD!C:C, "*"&amp;F49&amp;"*", XLD!B:B)</f>
        <v>0</v>
      </c>
      <c r="M49" s="2">
        <f>SUMIF(SD!C:C, "*"&amp;F49&amp;"*", XLD!B:B)</f>
        <v>0</v>
      </c>
      <c r="N49" s="2">
        <f t="shared" si="0"/>
        <v>0</v>
      </c>
      <c r="O49" s="2">
        <f t="shared" si="1"/>
        <v>222</v>
      </c>
    </row>
    <row r="50" spans="1:15" x14ac:dyDescent="0.3">
      <c r="A50" s="2" t="s">
        <v>145</v>
      </c>
      <c r="B50" s="2" t="s">
        <v>127</v>
      </c>
      <c r="C50" s="2" t="s">
        <v>148</v>
      </c>
      <c r="D50" s="2" t="s">
        <v>149</v>
      </c>
      <c r="E50" s="2" t="s">
        <v>150</v>
      </c>
      <c r="F50" s="2" t="s">
        <v>151</v>
      </c>
      <c r="G50" s="2" t="s">
        <v>152</v>
      </c>
      <c r="H50" s="2">
        <v>33</v>
      </c>
      <c r="I50" s="2">
        <v>83</v>
      </c>
      <c r="J50" s="2">
        <v>50</v>
      </c>
      <c r="L50" s="2">
        <f>SUMIF(XLD!C:C, "*"&amp;F50&amp;"*", XLD!B:B)</f>
        <v>0</v>
      </c>
      <c r="M50" s="2">
        <f>SUMIF(SD!C:C, "*"&amp;F50&amp;"*", XLD!B:B)</f>
        <v>0</v>
      </c>
      <c r="N50" s="2">
        <f t="shared" si="0"/>
        <v>0</v>
      </c>
      <c r="O50" s="2">
        <f t="shared" si="1"/>
        <v>83</v>
      </c>
    </row>
    <row r="51" spans="1:15" x14ac:dyDescent="0.3">
      <c r="A51" s="2" t="s">
        <v>145</v>
      </c>
      <c r="B51" s="2" t="s">
        <v>127</v>
      </c>
      <c r="C51" s="2" t="s">
        <v>148</v>
      </c>
      <c r="D51" s="2" t="s">
        <v>153</v>
      </c>
      <c r="E51" s="2" t="s">
        <v>154</v>
      </c>
      <c r="F51" s="2" t="s">
        <v>153</v>
      </c>
      <c r="G51" s="2" t="s">
        <v>155</v>
      </c>
      <c r="H51" s="2">
        <v>54</v>
      </c>
      <c r="I51" s="2">
        <v>83</v>
      </c>
      <c r="J51" s="2">
        <v>29</v>
      </c>
      <c r="L51" s="2">
        <f>SUMIF(XLD!C:C, "*"&amp;F51&amp;"*", XLD!B:B)</f>
        <v>0</v>
      </c>
      <c r="M51" s="2">
        <f>SUMIF(SD!C:C, "*"&amp;F51&amp;"*", XLD!B:B)</f>
        <v>0</v>
      </c>
      <c r="N51" s="2">
        <f t="shared" si="0"/>
        <v>0</v>
      </c>
      <c r="O51" s="2">
        <f t="shared" si="1"/>
        <v>83</v>
      </c>
    </row>
    <row r="52" spans="1:15" x14ac:dyDescent="0.3">
      <c r="A52" s="2" t="s">
        <v>145</v>
      </c>
      <c r="B52" s="2" t="s">
        <v>127</v>
      </c>
      <c r="C52" s="2" t="s">
        <v>148</v>
      </c>
      <c r="D52" s="2" t="s">
        <v>156</v>
      </c>
      <c r="E52" s="2" t="s">
        <v>157</v>
      </c>
      <c r="F52" s="2" t="s">
        <v>156</v>
      </c>
      <c r="G52" s="2" t="s">
        <v>158</v>
      </c>
      <c r="H52" s="2">
        <v>54</v>
      </c>
      <c r="I52" s="2">
        <v>83</v>
      </c>
      <c r="J52" s="2">
        <v>29</v>
      </c>
      <c r="L52" s="2">
        <f>SUMIF(XLD!C:C, "*"&amp;F52&amp;"*", XLD!B:B)</f>
        <v>0</v>
      </c>
      <c r="M52" s="2">
        <f>SUMIF(SD!C:C, "*"&amp;F52&amp;"*", XLD!B:B)</f>
        <v>0</v>
      </c>
      <c r="N52" s="2">
        <f t="shared" si="0"/>
        <v>0</v>
      </c>
      <c r="O52" s="2">
        <f t="shared" si="1"/>
        <v>83</v>
      </c>
    </row>
    <row r="53" spans="1:15" x14ac:dyDescent="0.3">
      <c r="A53" s="2" t="s">
        <v>145</v>
      </c>
      <c r="B53" s="2" t="s">
        <v>127</v>
      </c>
      <c r="C53" s="2" t="s">
        <v>148</v>
      </c>
      <c r="D53" s="2" t="s">
        <v>159</v>
      </c>
      <c r="E53" s="2" t="s">
        <v>160</v>
      </c>
      <c r="F53" s="2" t="s">
        <v>159</v>
      </c>
      <c r="G53" s="2" t="s">
        <v>161</v>
      </c>
      <c r="H53" s="2">
        <v>54</v>
      </c>
      <c r="I53" s="2">
        <v>83</v>
      </c>
      <c r="J53" s="2">
        <v>29</v>
      </c>
      <c r="L53" s="2">
        <f>SUMIF(XLD!C:C, "*"&amp;F53&amp;"*", XLD!B:B)</f>
        <v>0</v>
      </c>
      <c r="M53" s="2">
        <f>SUMIF(SD!C:C, "*"&amp;F53&amp;"*", XLD!B:B)</f>
        <v>0</v>
      </c>
      <c r="N53" s="2">
        <f t="shared" si="0"/>
        <v>0</v>
      </c>
      <c r="O53" s="2">
        <f t="shared" si="1"/>
        <v>83</v>
      </c>
    </row>
    <row r="54" spans="1:15" x14ac:dyDescent="0.3">
      <c r="A54" s="2" t="s">
        <v>145</v>
      </c>
      <c r="B54" s="2" t="s">
        <v>127</v>
      </c>
      <c r="C54" s="2" t="s">
        <v>148</v>
      </c>
      <c r="D54" s="2" t="s">
        <v>162</v>
      </c>
      <c r="E54" s="2" t="s">
        <v>163</v>
      </c>
      <c r="F54" s="2" t="s">
        <v>162</v>
      </c>
      <c r="G54" s="2" t="s">
        <v>164</v>
      </c>
      <c r="H54" s="2">
        <v>79</v>
      </c>
      <c r="I54" s="2">
        <v>83</v>
      </c>
      <c r="J54" s="2">
        <v>4</v>
      </c>
      <c r="L54" s="2">
        <f>SUMIF(XLD!C:C, "*"&amp;F54&amp;"*", XLD!B:B)</f>
        <v>0</v>
      </c>
      <c r="M54" s="2">
        <f>SUMIF(SD!C:C, "*"&amp;F54&amp;"*", XLD!B:B)</f>
        <v>0</v>
      </c>
      <c r="N54" s="2">
        <f t="shared" si="0"/>
        <v>0</v>
      </c>
      <c r="O54" s="2">
        <f t="shared" si="1"/>
        <v>83</v>
      </c>
    </row>
    <row r="55" spans="1:15" x14ac:dyDescent="0.3">
      <c r="A55" s="2" t="s">
        <v>61</v>
      </c>
      <c r="B55" s="2" t="s">
        <v>165</v>
      </c>
      <c r="C55" s="2" t="s">
        <v>166</v>
      </c>
      <c r="D55" s="2" t="s">
        <v>167</v>
      </c>
      <c r="E55" s="2" t="s">
        <v>168</v>
      </c>
      <c r="F55" s="2" t="s">
        <v>167</v>
      </c>
      <c r="H55" s="2">
        <v>1</v>
      </c>
      <c r="I55" s="2">
        <v>3</v>
      </c>
      <c r="J55" s="2">
        <v>2</v>
      </c>
      <c r="L55" s="2">
        <f>SUMIF(XLD!C:C, "*"&amp;F55&amp;"*", XLD!B:B)</f>
        <v>0</v>
      </c>
      <c r="M55" s="2">
        <f>SUMIF(SD!C:C, "*"&amp;F55&amp;"*", XLD!B:B)</f>
        <v>0</v>
      </c>
      <c r="N55" s="2">
        <f t="shared" si="0"/>
        <v>0</v>
      </c>
      <c r="O55" s="2">
        <f t="shared" si="1"/>
        <v>3</v>
      </c>
    </row>
    <row r="56" spans="1:15" x14ac:dyDescent="0.3">
      <c r="A56" s="2" t="s">
        <v>38</v>
      </c>
      <c r="B56" s="2" t="s">
        <v>169</v>
      </c>
      <c r="C56" s="2" t="s">
        <v>22</v>
      </c>
      <c r="D56" s="2" t="s">
        <v>170</v>
      </c>
      <c r="E56" s="2" t="s">
        <v>170</v>
      </c>
      <c r="F56" s="2" t="s">
        <v>170</v>
      </c>
      <c r="G56" s="2" t="s">
        <v>171</v>
      </c>
      <c r="H56" s="2">
        <v>18</v>
      </c>
      <c r="I56" s="2">
        <v>46</v>
      </c>
      <c r="J56" s="2">
        <v>28</v>
      </c>
      <c r="L56" s="2">
        <f>SUMIF(XLD!C:C, "*"&amp;F56&amp;"*", XLD!B:B)</f>
        <v>0</v>
      </c>
      <c r="M56" s="2">
        <f>SUMIF(SD!C:C, "*"&amp;F56&amp;"*", XLD!B:B)</f>
        <v>0</v>
      </c>
      <c r="N56" s="2">
        <f t="shared" si="0"/>
        <v>0</v>
      </c>
      <c r="O56" s="2">
        <f t="shared" si="1"/>
        <v>46</v>
      </c>
    </row>
    <row r="57" spans="1:15" x14ac:dyDescent="0.3">
      <c r="A57" s="2" t="s">
        <v>38</v>
      </c>
      <c r="B57" s="2" t="s">
        <v>172</v>
      </c>
      <c r="C57" s="2" t="s">
        <v>22</v>
      </c>
      <c r="D57" s="2" t="s">
        <v>173</v>
      </c>
      <c r="E57" s="2" t="s">
        <v>173</v>
      </c>
      <c r="F57" s="2" t="s">
        <v>173</v>
      </c>
      <c r="G57" s="2" t="s">
        <v>174</v>
      </c>
      <c r="H57" s="2">
        <v>12</v>
      </c>
      <c r="I57" s="2">
        <v>15</v>
      </c>
      <c r="J57" s="2">
        <v>3</v>
      </c>
      <c r="L57" s="2">
        <f>SUMIF(XLD!C:C, "*"&amp;F57&amp;"*", XLD!B:B)</f>
        <v>0</v>
      </c>
      <c r="M57" s="2">
        <f>SUMIF(SD!C:C, "*"&amp;F57&amp;"*", XLD!B:B)</f>
        <v>0</v>
      </c>
      <c r="N57" s="2">
        <f t="shared" si="0"/>
        <v>0</v>
      </c>
      <c r="O57" s="2">
        <f t="shared" si="1"/>
        <v>15</v>
      </c>
    </row>
    <row r="58" spans="1:15" x14ac:dyDescent="0.3">
      <c r="A58" s="2" t="s">
        <v>38</v>
      </c>
      <c r="B58" s="2" t="s">
        <v>175</v>
      </c>
      <c r="C58" s="2" t="s">
        <v>22</v>
      </c>
      <c r="D58" s="2" t="s">
        <v>176</v>
      </c>
      <c r="E58" s="2" t="s">
        <v>176</v>
      </c>
      <c r="F58" s="2" t="s">
        <v>176</v>
      </c>
      <c r="G58" s="2" t="s">
        <v>177</v>
      </c>
      <c r="H58" s="2">
        <v>1</v>
      </c>
      <c r="I58" s="2">
        <v>24</v>
      </c>
      <c r="J58" s="2">
        <v>23</v>
      </c>
      <c r="L58" s="2">
        <f>SUMIF(XLD!C:C, "*"&amp;F58&amp;"*", XLD!B:B)</f>
        <v>0</v>
      </c>
      <c r="M58" s="2">
        <f>SUMIF(SD!C:C, "*"&amp;F58&amp;"*", XLD!B:B)</f>
        <v>0</v>
      </c>
      <c r="N58" s="2">
        <f t="shared" si="0"/>
        <v>0</v>
      </c>
      <c r="O58" s="2">
        <f t="shared" si="1"/>
        <v>24</v>
      </c>
    </row>
    <row r="59" spans="1:15" x14ac:dyDescent="0.3">
      <c r="A59" s="2" t="s">
        <v>38</v>
      </c>
      <c r="B59" s="2" t="s">
        <v>178</v>
      </c>
      <c r="C59" s="2" t="s">
        <v>22</v>
      </c>
      <c r="D59" s="2" t="s">
        <v>179</v>
      </c>
      <c r="E59" s="2" t="s">
        <v>179</v>
      </c>
      <c r="F59" s="2" t="s">
        <v>179</v>
      </c>
      <c r="G59" s="2" t="s">
        <v>180</v>
      </c>
      <c r="H59" s="2">
        <v>0</v>
      </c>
      <c r="I59" s="2">
        <v>1</v>
      </c>
      <c r="J59" s="2">
        <v>1</v>
      </c>
      <c r="L59" s="2">
        <f>SUMIF(XLD!C:C, "*"&amp;F59&amp;"*", XLD!B:B)</f>
        <v>0</v>
      </c>
      <c r="M59" s="2">
        <f>SUMIF(SD!C:C, "*"&amp;F59&amp;"*", XLD!B:B)</f>
        <v>0</v>
      </c>
      <c r="N59" s="2">
        <f t="shared" si="0"/>
        <v>0</v>
      </c>
      <c r="O59" s="2">
        <f t="shared" si="1"/>
        <v>1</v>
      </c>
    </row>
    <row r="60" spans="1:15" x14ac:dyDescent="0.3">
      <c r="A60" s="2" t="s">
        <v>38</v>
      </c>
      <c r="B60" s="2" t="s">
        <v>181</v>
      </c>
      <c r="C60" s="2" t="s">
        <v>182</v>
      </c>
      <c r="D60" s="2" t="s">
        <v>183</v>
      </c>
      <c r="E60" s="2" t="s">
        <v>183</v>
      </c>
      <c r="F60" s="2" t="s">
        <v>183</v>
      </c>
      <c r="H60" s="2">
        <v>9</v>
      </c>
      <c r="I60" s="2">
        <v>22</v>
      </c>
      <c r="J60" s="2">
        <v>13</v>
      </c>
      <c r="L60" s="2">
        <f>SUMIF(XLD!C:C, "*"&amp;F60&amp;"*", XLD!B:B)</f>
        <v>0</v>
      </c>
      <c r="M60" s="2">
        <f>SUMIF(SD!C:C, "*"&amp;F60&amp;"*", XLD!B:B)</f>
        <v>0</v>
      </c>
      <c r="N60" s="2">
        <f t="shared" si="0"/>
        <v>0</v>
      </c>
      <c r="O60" s="2">
        <f t="shared" si="1"/>
        <v>22</v>
      </c>
    </row>
    <row r="61" spans="1:15" x14ac:dyDescent="0.3">
      <c r="A61" s="2" t="s">
        <v>38</v>
      </c>
      <c r="B61" s="2" t="s">
        <v>184</v>
      </c>
      <c r="C61" s="2" t="s">
        <v>182</v>
      </c>
      <c r="D61" s="2" t="s">
        <v>185</v>
      </c>
      <c r="E61" s="2" t="s">
        <v>185</v>
      </c>
      <c r="F61" s="2" t="s">
        <v>185</v>
      </c>
      <c r="G61" s="2" t="s">
        <v>186</v>
      </c>
      <c r="H61" s="2" t="s">
        <v>187</v>
      </c>
      <c r="I61" s="2">
        <v>6</v>
      </c>
      <c r="J61" s="2">
        <v>9</v>
      </c>
      <c r="L61" s="2">
        <f>SUMIF(XLD!C:C, "*"&amp;F61&amp;"*", XLD!B:B)</f>
        <v>0</v>
      </c>
      <c r="M61" s="2">
        <f>SUMIF(SD!C:C, "*"&amp;F61&amp;"*", XLD!B:B)</f>
        <v>0</v>
      </c>
      <c r="N61" s="2">
        <f t="shared" si="0"/>
        <v>0</v>
      </c>
      <c r="O61" s="2">
        <f t="shared" si="1"/>
        <v>6</v>
      </c>
    </row>
    <row r="62" spans="1:15" x14ac:dyDescent="0.3">
      <c r="A62" s="2" t="s">
        <v>38</v>
      </c>
      <c r="B62" s="2" t="s">
        <v>169</v>
      </c>
      <c r="C62" s="2" t="s">
        <v>188</v>
      </c>
      <c r="D62" s="2" t="s">
        <v>189</v>
      </c>
      <c r="E62" s="2" t="s">
        <v>189</v>
      </c>
      <c r="F62" s="2" t="s">
        <v>189</v>
      </c>
      <c r="G62" s="2" t="s">
        <v>190</v>
      </c>
      <c r="H62" s="2">
        <v>25</v>
      </c>
      <c r="I62" s="2">
        <v>26</v>
      </c>
      <c r="J62" s="2">
        <v>1</v>
      </c>
      <c r="L62" s="2">
        <f>SUMIF(XLD!C:C, "*"&amp;F62&amp;"*", XLD!B:B)</f>
        <v>0</v>
      </c>
      <c r="M62" s="2">
        <f>SUMIF(SD!C:C, "*"&amp;F62&amp;"*", XLD!B:B)</f>
        <v>0</v>
      </c>
      <c r="N62" s="2">
        <f t="shared" si="0"/>
        <v>0</v>
      </c>
      <c r="O62" s="2">
        <f t="shared" si="1"/>
        <v>26</v>
      </c>
    </row>
    <row r="63" spans="1:15" x14ac:dyDescent="0.3">
      <c r="A63" s="2" t="s">
        <v>38</v>
      </c>
      <c r="B63" s="2" t="s">
        <v>191</v>
      </c>
      <c r="C63" s="2" t="s">
        <v>192</v>
      </c>
      <c r="D63" s="2" t="s">
        <v>193</v>
      </c>
      <c r="E63" s="2" t="s">
        <v>193</v>
      </c>
      <c r="F63" s="2" t="s">
        <v>193</v>
      </c>
      <c r="G63" s="2" t="s">
        <v>194</v>
      </c>
      <c r="H63" s="2">
        <v>2</v>
      </c>
      <c r="I63" s="2">
        <v>4</v>
      </c>
      <c r="J63" s="2">
        <v>2</v>
      </c>
      <c r="L63" s="2">
        <f>SUMIF(XLD!C:C, "*"&amp;F63&amp;"*", XLD!B:B)</f>
        <v>0</v>
      </c>
      <c r="M63" s="2">
        <f>SUMIF(SD!C:C, "*"&amp;F63&amp;"*", XLD!B:B)</f>
        <v>0</v>
      </c>
      <c r="N63" s="2">
        <f t="shared" si="0"/>
        <v>0</v>
      </c>
      <c r="O63" s="2">
        <f t="shared" si="1"/>
        <v>4</v>
      </c>
    </row>
    <row r="64" spans="1:15" x14ac:dyDescent="0.3">
      <c r="A64" s="3" t="s">
        <v>9</v>
      </c>
      <c r="B64" s="2" t="s">
        <v>195</v>
      </c>
      <c r="C64" s="2" t="s">
        <v>196</v>
      </c>
      <c r="D64" s="2" t="s">
        <v>197</v>
      </c>
      <c r="E64" s="2" t="s">
        <v>197</v>
      </c>
      <c r="F64" s="2" t="s">
        <v>197</v>
      </c>
      <c r="G64" s="2" t="s">
        <v>198</v>
      </c>
      <c r="H64" s="2">
        <v>0</v>
      </c>
      <c r="I64" s="2">
        <v>2</v>
      </c>
      <c r="J64" s="2">
        <v>2</v>
      </c>
      <c r="L64" s="2">
        <f>SUMIF(XLD!C:C, "*"&amp;F64&amp;"*", XLD!B:B)</f>
        <v>0</v>
      </c>
      <c r="M64" s="2">
        <f>SUMIF(SD!C:C, "*"&amp;F64&amp;"*", XLD!B:B)</f>
        <v>0</v>
      </c>
      <c r="N64" s="2">
        <f t="shared" si="0"/>
        <v>0</v>
      </c>
      <c r="O64" s="2">
        <f t="shared" si="1"/>
        <v>2</v>
      </c>
    </row>
    <row r="65" spans="1:15" s="11" customFormat="1" x14ac:dyDescent="0.3">
      <c r="A65" s="11" t="s">
        <v>199</v>
      </c>
      <c r="C65" s="11" t="s">
        <v>200</v>
      </c>
      <c r="F65" s="11" t="s">
        <v>498</v>
      </c>
      <c r="H65" s="11">
        <v>4</v>
      </c>
      <c r="I65" s="11">
        <v>4</v>
      </c>
      <c r="J65" s="11">
        <v>0</v>
      </c>
      <c r="L65" s="2">
        <f>SUMIF(XLD!C:C, "*"&amp;F65&amp;"*", XLD!B:B)</f>
        <v>0</v>
      </c>
      <c r="M65" s="2">
        <f>SUMIF(SD!C:C, "*"&amp;F65&amp;"*", XLD!B:B)</f>
        <v>0</v>
      </c>
      <c r="N65" s="2">
        <f t="shared" si="0"/>
        <v>0</v>
      </c>
      <c r="O65" s="2">
        <f t="shared" si="1"/>
        <v>4</v>
      </c>
    </row>
    <row r="66" spans="1:15" s="11" customFormat="1" x14ac:dyDescent="0.3">
      <c r="A66" s="11" t="s">
        <v>199</v>
      </c>
      <c r="B66" s="11" t="s">
        <v>201</v>
      </c>
      <c r="C66" s="11" t="s">
        <v>200</v>
      </c>
      <c r="F66" s="11" t="s">
        <v>498</v>
      </c>
      <c r="H66" s="11">
        <v>6</v>
      </c>
      <c r="I66" s="11">
        <v>6</v>
      </c>
      <c r="J66" s="11">
        <v>0</v>
      </c>
      <c r="L66" s="2">
        <f>SUMIF(XLD!C:C, "*"&amp;F66&amp;"*", XLD!B:B)</f>
        <v>0</v>
      </c>
      <c r="M66" s="2">
        <f>SUMIF(SD!C:C, "*"&amp;F66&amp;"*", XLD!B:B)</f>
        <v>0</v>
      </c>
      <c r="N66" s="2">
        <f t="shared" si="0"/>
        <v>0</v>
      </c>
      <c r="O66" s="2">
        <f t="shared" si="1"/>
        <v>6</v>
      </c>
    </row>
    <row r="67" spans="1:15" x14ac:dyDescent="0.3">
      <c r="A67" s="2" t="s">
        <v>199</v>
      </c>
      <c r="B67" s="2" t="s">
        <v>202</v>
      </c>
      <c r="C67" s="2" t="s">
        <v>203</v>
      </c>
      <c r="F67" s="11" t="s">
        <v>498</v>
      </c>
      <c r="G67" s="2" t="s">
        <v>204</v>
      </c>
      <c r="H67" s="2">
        <v>9</v>
      </c>
      <c r="I67" s="2">
        <v>9</v>
      </c>
      <c r="J67" s="2">
        <v>0</v>
      </c>
      <c r="L67" s="2">
        <f>SUMIF(XLD!C:C, "*"&amp;F67&amp;"*", XLD!B:B)</f>
        <v>0</v>
      </c>
      <c r="M67" s="2">
        <f>SUMIF(SD!C:C, "*"&amp;F67&amp;"*", XLD!B:B)</f>
        <v>0</v>
      </c>
      <c r="N67" s="2">
        <f t="shared" si="0"/>
        <v>0</v>
      </c>
      <c r="O67" s="2">
        <f t="shared" si="1"/>
        <v>9</v>
      </c>
    </row>
    <row r="68" spans="1:15" x14ac:dyDescent="0.3">
      <c r="A68" s="2" t="s">
        <v>199</v>
      </c>
      <c r="B68" s="2" t="s">
        <v>202</v>
      </c>
      <c r="C68" s="2" t="s">
        <v>205</v>
      </c>
      <c r="D68" s="3" t="s">
        <v>206</v>
      </c>
      <c r="F68" s="11" t="s">
        <v>498</v>
      </c>
      <c r="H68" s="2">
        <v>1</v>
      </c>
      <c r="I68" s="2">
        <v>1</v>
      </c>
      <c r="J68" s="2">
        <v>0</v>
      </c>
      <c r="L68" s="2">
        <f>SUMIF(XLD!C:C, "*"&amp;F68&amp;"*", XLD!B:B)</f>
        <v>0</v>
      </c>
      <c r="M68" s="2">
        <f>SUMIF(SD!C:C, "*"&amp;F68&amp;"*", XLD!B:B)</f>
        <v>0</v>
      </c>
      <c r="N68" s="2">
        <f t="shared" ref="N68:N131" si="2">SUM(L68:M68)</f>
        <v>0</v>
      </c>
      <c r="O68" s="2">
        <f t="shared" ref="O68:O131" si="3">I68-N68</f>
        <v>1</v>
      </c>
    </row>
    <row r="69" spans="1:15" x14ac:dyDescent="0.3">
      <c r="A69" s="2" t="s">
        <v>199</v>
      </c>
      <c r="B69" s="2" t="s">
        <v>207</v>
      </c>
      <c r="C69" s="2" t="s">
        <v>203</v>
      </c>
      <c r="F69" s="11" t="s">
        <v>498</v>
      </c>
      <c r="H69" s="2">
        <v>3</v>
      </c>
      <c r="I69" s="2">
        <v>3</v>
      </c>
      <c r="J69" s="2">
        <v>0</v>
      </c>
      <c r="L69" s="2">
        <f>SUMIF(XLD!C:C, "*"&amp;F69&amp;"*", XLD!B:B)</f>
        <v>0</v>
      </c>
      <c r="M69" s="2">
        <f>SUMIF(SD!C:C, "*"&amp;F69&amp;"*", XLD!B:B)</f>
        <v>0</v>
      </c>
      <c r="N69" s="2">
        <f t="shared" si="2"/>
        <v>0</v>
      </c>
      <c r="O69" s="2">
        <f t="shared" si="3"/>
        <v>3</v>
      </c>
    </row>
    <row r="70" spans="1:15" x14ac:dyDescent="0.3">
      <c r="A70" s="2" t="s">
        <v>199</v>
      </c>
      <c r="B70" s="2" t="s">
        <v>202</v>
      </c>
      <c r="C70" s="2" t="s">
        <v>200</v>
      </c>
      <c r="D70" s="2" t="s">
        <v>208</v>
      </c>
      <c r="F70" s="2" t="s">
        <v>208</v>
      </c>
      <c r="G70" s="2" t="s">
        <v>209</v>
      </c>
      <c r="H70" s="2">
        <v>6</v>
      </c>
      <c r="I70" s="2">
        <v>6</v>
      </c>
      <c r="J70" s="2">
        <v>0</v>
      </c>
      <c r="L70" s="2">
        <f>SUMIF(XLD!C:C, "*"&amp;F70&amp;"*", XLD!B:B)</f>
        <v>11</v>
      </c>
      <c r="M70" s="2">
        <f>SUMIF(SD!C:C, "*"&amp;F70&amp;"*", XLD!B:B)</f>
        <v>0</v>
      </c>
      <c r="N70" s="2">
        <f t="shared" si="2"/>
        <v>11</v>
      </c>
      <c r="O70" s="2">
        <f t="shared" si="3"/>
        <v>-5</v>
      </c>
    </row>
    <row r="71" spans="1:15" x14ac:dyDescent="0.3">
      <c r="A71" s="2" t="s">
        <v>199</v>
      </c>
      <c r="B71" s="2" t="s">
        <v>202</v>
      </c>
      <c r="C71" s="2" t="s">
        <v>200</v>
      </c>
      <c r="D71" s="2" t="s">
        <v>210</v>
      </c>
      <c r="F71" s="2" t="s">
        <v>210</v>
      </c>
      <c r="G71" s="2" t="s">
        <v>211</v>
      </c>
      <c r="H71" s="2">
        <v>7</v>
      </c>
      <c r="I71" s="2">
        <v>7</v>
      </c>
      <c r="J71" s="2">
        <v>0</v>
      </c>
      <c r="L71" s="2">
        <f>SUMIF(XLD!C:C, "*"&amp;F71&amp;"*", XLD!B:B)</f>
        <v>0</v>
      </c>
      <c r="M71" s="2">
        <f>SUMIF(SD!C:C, "*"&amp;F71&amp;"*", XLD!B:B)</f>
        <v>0</v>
      </c>
      <c r="N71" s="2">
        <f t="shared" si="2"/>
        <v>0</v>
      </c>
      <c r="O71" s="2">
        <f t="shared" si="3"/>
        <v>7</v>
      </c>
    </row>
    <row r="72" spans="1:15" x14ac:dyDescent="0.3">
      <c r="A72" s="2" t="s">
        <v>199</v>
      </c>
      <c r="B72" s="2" t="s">
        <v>202</v>
      </c>
      <c r="C72" s="2" t="s">
        <v>200</v>
      </c>
      <c r="D72" s="2" t="s">
        <v>212</v>
      </c>
      <c r="F72" s="2" t="s">
        <v>212</v>
      </c>
      <c r="G72" s="2" t="s">
        <v>213</v>
      </c>
      <c r="H72" s="2">
        <v>1</v>
      </c>
      <c r="I72" s="2">
        <v>1</v>
      </c>
      <c r="J72" s="2">
        <v>0</v>
      </c>
      <c r="L72" s="2">
        <f>SUMIF(XLD!C:C, "*"&amp;F72&amp;"*", XLD!B:B)</f>
        <v>5</v>
      </c>
      <c r="M72" s="2">
        <f>SUMIF(SD!C:C, "*"&amp;F72&amp;"*", XLD!B:B)</f>
        <v>0</v>
      </c>
      <c r="N72" s="2">
        <f t="shared" si="2"/>
        <v>5</v>
      </c>
      <c r="O72" s="2">
        <f t="shared" si="3"/>
        <v>-4</v>
      </c>
    </row>
    <row r="73" spans="1:15" x14ac:dyDescent="0.3">
      <c r="A73" s="2" t="s">
        <v>199</v>
      </c>
      <c r="B73" s="2" t="s">
        <v>202</v>
      </c>
      <c r="C73" s="2" t="s">
        <v>200</v>
      </c>
      <c r="D73" s="2" t="s">
        <v>214</v>
      </c>
      <c r="F73" s="2" t="s">
        <v>214</v>
      </c>
      <c r="G73" s="2" t="s">
        <v>215</v>
      </c>
      <c r="H73" s="2">
        <v>6</v>
      </c>
      <c r="I73" s="2">
        <v>6</v>
      </c>
      <c r="J73" s="2">
        <v>0</v>
      </c>
      <c r="L73" s="2">
        <f>SUMIF(XLD!C:C, "*"&amp;F73&amp;"*", XLD!B:B)</f>
        <v>0</v>
      </c>
      <c r="M73" s="2">
        <f>SUMIF(SD!C:C, "*"&amp;F73&amp;"*", XLD!B:B)</f>
        <v>0</v>
      </c>
      <c r="N73" s="2">
        <f t="shared" si="2"/>
        <v>0</v>
      </c>
      <c r="O73" s="2">
        <f t="shared" si="3"/>
        <v>6</v>
      </c>
    </row>
    <row r="74" spans="1:15" x14ac:dyDescent="0.3">
      <c r="A74" s="2" t="s">
        <v>199</v>
      </c>
      <c r="B74" s="2" t="s">
        <v>202</v>
      </c>
      <c r="C74" s="2" t="s">
        <v>205</v>
      </c>
      <c r="F74" s="2" t="s">
        <v>498</v>
      </c>
      <c r="H74" s="2">
        <v>1</v>
      </c>
      <c r="I74" s="2">
        <v>1</v>
      </c>
      <c r="J74" s="2">
        <v>0</v>
      </c>
      <c r="L74" s="2">
        <f>SUMIF(XLD!C:C, "*"&amp;F74&amp;"*", XLD!B:B)</f>
        <v>0</v>
      </c>
      <c r="M74" s="2">
        <f>SUMIF(SD!C:C, "*"&amp;F74&amp;"*", XLD!B:B)</f>
        <v>0</v>
      </c>
      <c r="N74" s="2">
        <f t="shared" si="2"/>
        <v>0</v>
      </c>
      <c r="O74" s="2">
        <f t="shared" si="3"/>
        <v>1</v>
      </c>
    </row>
    <row r="75" spans="1:15" x14ac:dyDescent="0.3">
      <c r="A75" s="2" t="s">
        <v>199</v>
      </c>
      <c r="B75" s="2" t="s">
        <v>216</v>
      </c>
      <c r="C75" s="2" t="s">
        <v>217</v>
      </c>
      <c r="D75" s="2" t="s">
        <v>218</v>
      </c>
      <c r="F75" s="2" t="s">
        <v>498</v>
      </c>
      <c r="G75" s="2" t="s">
        <v>219</v>
      </c>
      <c r="H75" s="2">
        <v>8</v>
      </c>
      <c r="I75" s="2">
        <v>8</v>
      </c>
      <c r="J75" s="2">
        <v>0</v>
      </c>
      <c r="L75" s="2">
        <f>SUMIF(XLD!C:C, "*"&amp;F75&amp;"*", XLD!B:B)</f>
        <v>0</v>
      </c>
      <c r="M75" s="2">
        <f>SUMIF(SD!C:C, "*"&amp;F75&amp;"*", XLD!B:B)</f>
        <v>0</v>
      </c>
      <c r="N75" s="2">
        <f t="shared" si="2"/>
        <v>0</v>
      </c>
      <c r="O75" s="2">
        <f t="shared" si="3"/>
        <v>8</v>
      </c>
    </row>
    <row r="76" spans="1:15" x14ac:dyDescent="0.3">
      <c r="A76" s="2" t="s">
        <v>61</v>
      </c>
      <c r="B76" s="3" t="s">
        <v>86</v>
      </c>
      <c r="C76" s="2" t="s">
        <v>220</v>
      </c>
      <c r="E76" s="2" t="s">
        <v>221</v>
      </c>
      <c r="F76" s="2" t="s">
        <v>498</v>
      </c>
      <c r="G76" s="2" t="s">
        <v>222</v>
      </c>
      <c r="H76" s="2">
        <v>2</v>
      </c>
      <c r="I76" s="2">
        <v>37</v>
      </c>
      <c r="J76" s="2">
        <v>38</v>
      </c>
      <c r="L76" s="2">
        <f>SUMIF(XLD!C:C, "*"&amp;F76&amp;"*", XLD!B:B)</f>
        <v>0</v>
      </c>
      <c r="M76" s="2">
        <f>SUMIF(SD!C:C, "*"&amp;F76&amp;"*", XLD!B:B)</f>
        <v>0</v>
      </c>
      <c r="N76" s="2">
        <f t="shared" si="2"/>
        <v>0</v>
      </c>
      <c r="O76" s="2">
        <f t="shared" si="3"/>
        <v>37</v>
      </c>
    </row>
    <row r="77" spans="1:15" x14ac:dyDescent="0.3">
      <c r="A77" s="2" t="s">
        <v>223</v>
      </c>
      <c r="B77" s="2" t="s">
        <v>224</v>
      </c>
      <c r="C77" s="2" t="s">
        <v>225</v>
      </c>
      <c r="D77" s="2" t="s">
        <v>226</v>
      </c>
      <c r="E77" s="2" t="s">
        <v>227</v>
      </c>
      <c r="F77" s="2" t="s">
        <v>226</v>
      </c>
      <c r="G77" s="2" t="s">
        <v>228</v>
      </c>
      <c r="H77" s="2">
        <v>0</v>
      </c>
      <c r="I77" s="2">
        <v>1</v>
      </c>
      <c r="J77" s="2">
        <v>1</v>
      </c>
      <c r="L77" s="2">
        <f>SUMIF(XLD!C:C, "*"&amp;F77&amp;"*", XLD!B:B)</f>
        <v>0</v>
      </c>
      <c r="M77" s="2">
        <f>SUMIF(SD!C:C, "*"&amp;F77&amp;"*", XLD!B:B)</f>
        <v>0</v>
      </c>
      <c r="N77" s="2">
        <f t="shared" si="2"/>
        <v>0</v>
      </c>
      <c r="O77" s="2">
        <f t="shared" si="3"/>
        <v>1</v>
      </c>
    </row>
    <row r="78" spans="1:15" x14ac:dyDescent="0.3">
      <c r="A78" s="2" t="s">
        <v>223</v>
      </c>
      <c r="B78" s="2" t="s">
        <v>224</v>
      </c>
      <c r="C78" s="2" t="s">
        <v>225</v>
      </c>
      <c r="D78" s="2" t="s">
        <v>229</v>
      </c>
      <c r="F78" s="2" t="s">
        <v>229</v>
      </c>
      <c r="G78" s="2" t="s">
        <v>230</v>
      </c>
      <c r="H78" s="2">
        <v>0</v>
      </c>
      <c r="I78" s="2">
        <v>1</v>
      </c>
      <c r="J78" s="2">
        <v>1</v>
      </c>
      <c r="L78" s="2">
        <f>SUMIF(XLD!C:C, "*"&amp;F78&amp;"*", XLD!B:B)</f>
        <v>0</v>
      </c>
      <c r="M78" s="2">
        <f>SUMIF(SD!C:C, "*"&amp;F78&amp;"*", XLD!B:B)</f>
        <v>0</v>
      </c>
      <c r="N78" s="2">
        <f t="shared" si="2"/>
        <v>0</v>
      </c>
      <c r="O78" s="2">
        <f t="shared" si="3"/>
        <v>1</v>
      </c>
    </row>
    <row r="79" spans="1:15" x14ac:dyDescent="0.3">
      <c r="A79" s="2" t="s">
        <v>145</v>
      </c>
      <c r="B79" s="2" t="s">
        <v>21</v>
      </c>
      <c r="C79" s="2" t="s">
        <v>22</v>
      </c>
      <c r="D79" s="2" t="s">
        <v>231</v>
      </c>
      <c r="E79" s="2" t="s">
        <v>231</v>
      </c>
      <c r="F79" s="2" t="s">
        <v>232</v>
      </c>
      <c r="G79" s="2" t="s">
        <v>233</v>
      </c>
      <c r="H79" s="2">
        <v>10</v>
      </c>
      <c r="I79" s="2">
        <v>18</v>
      </c>
      <c r="J79" s="2">
        <v>8</v>
      </c>
      <c r="L79" s="2">
        <f>SUMIF(XLD!C:C, "*"&amp;F79&amp;"*", XLD!B:B)</f>
        <v>93</v>
      </c>
      <c r="M79" s="2">
        <f>SUMIF(SD!C:C, "*"&amp;F79&amp;"*", XLD!B:B)</f>
        <v>0</v>
      </c>
      <c r="N79" s="2">
        <f t="shared" si="2"/>
        <v>93</v>
      </c>
      <c r="O79" s="2">
        <f t="shared" si="3"/>
        <v>-75</v>
      </c>
    </row>
    <row r="80" spans="1:15" x14ac:dyDescent="0.3">
      <c r="A80" s="2" t="s">
        <v>145</v>
      </c>
      <c r="B80" s="2" t="s">
        <v>21</v>
      </c>
      <c r="C80" s="2" t="s">
        <v>22</v>
      </c>
      <c r="D80" s="2" t="s">
        <v>234</v>
      </c>
      <c r="E80" s="2" t="s">
        <v>234</v>
      </c>
      <c r="F80" s="2" t="s">
        <v>235</v>
      </c>
      <c r="G80" s="2" t="s">
        <v>236</v>
      </c>
      <c r="H80" s="2">
        <v>7</v>
      </c>
      <c r="I80" s="2">
        <v>14</v>
      </c>
      <c r="J80" s="2">
        <v>7</v>
      </c>
      <c r="L80" s="2">
        <f>SUMIF(XLD!C:C, "*"&amp;F80&amp;"*", XLD!B:B)</f>
        <v>0</v>
      </c>
      <c r="M80" s="2">
        <f>SUMIF(SD!C:C, "*"&amp;F80&amp;"*", XLD!B:B)</f>
        <v>0</v>
      </c>
      <c r="N80" s="2">
        <f t="shared" si="2"/>
        <v>0</v>
      </c>
      <c r="O80" s="2">
        <f t="shared" si="3"/>
        <v>14</v>
      </c>
    </row>
    <row r="81" spans="1:15" x14ac:dyDescent="0.3">
      <c r="A81" s="2" t="s">
        <v>145</v>
      </c>
      <c r="B81" s="2" t="s">
        <v>21</v>
      </c>
      <c r="C81" s="2" t="s">
        <v>22</v>
      </c>
      <c r="D81" s="2" t="s">
        <v>237</v>
      </c>
      <c r="E81" s="2" t="s">
        <v>237</v>
      </c>
      <c r="F81" s="2" t="s">
        <v>238</v>
      </c>
      <c r="G81" s="2" t="s">
        <v>239</v>
      </c>
      <c r="H81" s="2">
        <v>37</v>
      </c>
      <c r="I81" s="2">
        <v>138</v>
      </c>
      <c r="J81" s="2">
        <v>101</v>
      </c>
      <c r="L81" s="2">
        <f>SUMIF(XLD!C:C, "*"&amp;F81&amp;"*", XLD!B:B)</f>
        <v>0</v>
      </c>
      <c r="M81" s="2">
        <f>SUMIF(SD!C:C, "*"&amp;F81&amp;"*", XLD!B:B)</f>
        <v>0</v>
      </c>
      <c r="N81" s="2">
        <f t="shared" si="2"/>
        <v>0</v>
      </c>
      <c r="O81" s="2">
        <f t="shared" si="3"/>
        <v>138</v>
      </c>
    </row>
    <row r="82" spans="1:15" x14ac:dyDescent="0.3">
      <c r="A82" s="2" t="s">
        <v>145</v>
      </c>
      <c r="B82" s="2" t="s">
        <v>127</v>
      </c>
      <c r="C82" s="2" t="s">
        <v>240</v>
      </c>
      <c r="D82" s="2" t="s">
        <v>241</v>
      </c>
      <c r="E82" s="2" t="s">
        <v>242</v>
      </c>
      <c r="F82" s="2" t="s">
        <v>241</v>
      </c>
      <c r="G82" s="2" t="s">
        <v>243</v>
      </c>
      <c r="H82" s="2">
        <v>4</v>
      </c>
      <c r="I82" s="2">
        <v>23</v>
      </c>
      <c r="J82" s="2">
        <v>19</v>
      </c>
      <c r="L82" s="2">
        <f>SUMIF(XLD!C:C, "*"&amp;F82&amp;"*", XLD!B:B)</f>
        <v>0</v>
      </c>
      <c r="M82" s="2">
        <f>SUMIF(SD!C:C, "*"&amp;F82&amp;"*", XLD!B:B)</f>
        <v>0</v>
      </c>
      <c r="N82" s="2">
        <f t="shared" si="2"/>
        <v>0</v>
      </c>
      <c r="O82" s="2">
        <f t="shared" si="3"/>
        <v>23</v>
      </c>
    </row>
    <row r="83" spans="1:15" x14ac:dyDescent="0.3">
      <c r="A83" s="2" t="s">
        <v>145</v>
      </c>
      <c r="B83" s="2" t="s">
        <v>127</v>
      </c>
      <c r="C83" s="2" t="s">
        <v>196</v>
      </c>
      <c r="D83" s="2" t="s">
        <v>244</v>
      </c>
      <c r="E83" s="2" t="s">
        <v>245</v>
      </c>
      <c r="F83" s="2" t="s">
        <v>244</v>
      </c>
      <c r="G83" s="2" t="s">
        <v>246</v>
      </c>
      <c r="H83" s="2">
        <v>0</v>
      </c>
      <c r="I83" s="6">
        <v>20</v>
      </c>
      <c r="J83" s="2">
        <v>20</v>
      </c>
      <c r="L83" s="2">
        <f>SUMIF(XLD!C:C, "*"&amp;F83&amp;"*", XLD!B:B)</f>
        <v>0</v>
      </c>
      <c r="M83" s="2">
        <f>SUMIF(SD!C:C, "*"&amp;F83&amp;"*", XLD!B:B)</f>
        <v>0</v>
      </c>
      <c r="N83" s="2">
        <f t="shared" si="2"/>
        <v>0</v>
      </c>
      <c r="O83" s="2">
        <f t="shared" si="3"/>
        <v>20</v>
      </c>
    </row>
    <row r="84" spans="1:15" x14ac:dyDescent="0.3">
      <c r="A84" s="2" t="s">
        <v>145</v>
      </c>
      <c r="B84" s="2" t="s">
        <v>127</v>
      </c>
      <c r="C84" s="2" t="s">
        <v>196</v>
      </c>
      <c r="D84" s="2" t="s">
        <v>247</v>
      </c>
      <c r="E84" s="2" t="s">
        <v>248</v>
      </c>
      <c r="F84" s="2" t="s">
        <v>247</v>
      </c>
      <c r="G84" s="2" t="s">
        <v>158</v>
      </c>
      <c r="H84" s="2" t="s">
        <v>249</v>
      </c>
      <c r="I84" s="2">
        <v>20</v>
      </c>
      <c r="J84" s="2">
        <v>26</v>
      </c>
      <c r="K84" s="2" t="s">
        <v>250</v>
      </c>
      <c r="L84" s="2">
        <f>SUMIF(XLD!C:C, "*"&amp;F84&amp;"*", XLD!B:B)</f>
        <v>0</v>
      </c>
      <c r="M84" s="2">
        <f>SUMIF(SD!C:C, "*"&amp;F84&amp;"*", XLD!B:B)</f>
        <v>0</v>
      </c>
      <c r="N84" s="2">
        <f t="shared" si="2"/>
        <v>0</v>
      </c>
      <c r="O84" s="2">
        <f t="shared" si="3"/>
        <v>20</v>
      </c>
    </row>
    <row r="85" spans="1:15" x14ac:dyDescent="0.3">
      <c r="A85" s="2" t="s">
        <v>145</v>
      </c>
      <c r="B85" s="2" t="s">
        <v>127</v>
      </c>
      <c r="C85" s="2" t="s">
        <v>196</v>
      </c>
      <c r="D85" s="2" t="s">
        <v>251</v>
      </c>
      <c r="E85" s="2" t="s">
        <v>252</v>
      </c>
      <c r="F85" s="2" t="s">
        <v>251</v>
      </c>
      <c r="G85" s="2" t="s">
        <v>253</v>
      </c>
      <c r="H85" s="2">
        <v>0</v>
      </c>
      <c r="I85" s="2">
        <v>31</v>
      </c>
      <c r="J85" s="2">
        <v>31</v>
      </c>
      <c r="K85" s="2" t="s">
        <v>250</v>
      </c>
      <c r="L85" s="2">
        <f>SUMIF(XLD!C:C, "*"&amp;F85&amp;"*", XLD!B:B)</f>
        <v>0</v>
      </c>
      <c r="M85" s="2">
        <f>SUMIF(SD!C:C, "*"&amp;F85&amp;"*", XLD!B:B)</f>
        <v>0</v>
      </c>
      <c r="N85" s="2">
        <f t="shared" si="2"/>
        <v>0</v>
      </c>
      <c r="O85" s="2">
        <f t="shared" si="3"/>
        <v>31</v>
      </c>
    </row>
    <row r="86" spans="1:15" x14ac:dyDescent="0.3">
      <c r="A86" s="2" t="s">
        <v>145</v>
      </c>
      <c r="B86" s="2" t="s">
        <v>127</v>
      </c>
      <c r="C86" s="2" t="s">
        <v>196</v>
      </c>
      <c r="D86" s="2" t="s">
        <v>254</v>
      </c>
      <c r="E86" s="4" t="s">
        <v>255</v>
      </c>
      <c r="F86" s="2" t="s">
        <v>256</v>
      </c>
      <c r="G86" s="2" t="s">
        <v>257</v>
      </c>
      <c r="H86" s="2">
        <v>21</v>
      </c>
      <c r="I86" s="2">
        <v>76</v>
      </c>
      <c r="J86" s="2">
        <v>55</v>
      </c>
      <c r="L86" s="2">
        <f>SUMIF(XLD!C:C, "*"&amp;F86&amp;"*", XLD!B:B)</f>
        <v>0</v>
      </c>
      <c r="M86" s="2">
        <f>SUMIF(SD!C:C, "*"&amp;F86&amp;"*", XLD!B:B)</f>
        <v>0</v>
      </c>
      <c r="N86" s="2">
        <f t="shared" si="2"/>
        <v>0</v>
      </c>
      <c r="O86" s="2">
        <f t="shared" si="3"/>
        <v>76</v>
      </c>
    </row>
    <row r="87" spans="1:15" x14ac:dyDescent="0.3">
      <c r="A87" s="2" t="s">
        <v>145</v>
      </c>
      <c r="B87" s="2" t="s">
        <v>127</v>
      </c>
      <c r="C87" s="2" t="s">
        <v>240</v>
      </c>
      <c r="D87" s="2" t="s">
        <v>258</v>
      </c>
      <c r="E87" s="4" t="s">
        <v>259</v>
      </c>
      <c r="F87" s="2" t="s">
        <v>258</v>
      </c>
      <c r="G87" s="2" t="s">
        <v>260</v>
      </c>
      <c r="H87" s="2">
        <v>3</v>
      </c>
      <c r="I87" s="2">
        <v>24</v>
      </c>
      <c r="J87" s="2">
        <v>21</v>
      </c>
      <c r="L87" s="2">
        <f>SUMIF(XLD!C:C, "*"&amp;F87&amp;"*", XLD!B:B)</f>
        <v>0</v>
      </c>
      <c r="M87" s="2">
        <f>SUMIF(SD!C:C, "*"&amp;F87&amp;"*", XLD!B:B)</f>
        <v>0</v>
      </c>
      <c r="N87" s="2">
        <f t="shared" si="2"/>
        <v>0</v>
      </c>
      <c r="O87" s="2">
        <f t="shared" si="3"/>
        <v>24</v>
      </c>
    </row>
    <row r="88" spans="1:15" x14ac:dyDescent="0.3">
      <c r="A88" s="2" t="s">
        <v>145</v>
      </c>
      <c r="B88" s="2" t="s">
        <v>127</v>
      </c>
      <c r="C88" s="2" t="s">
        <v>196</v>
      </c>
      <c r="D88" s="2" t="s">
        <v>261</v>
      </c>
      <c r="E88" s="4" t="s">
        <v>262</v>
      </c>
      <c r="F88" s="2" t="s">
        <v>263</v>
      </c>
      <c r="G88" s="2" t="s">
        <v>264</v>
      </c>
      <c r="H88" s="2">
        <v>18</v>
      </c>
      <c r="I88" s="6">
        <v>54</v>
      </c>
      <c r="J88" s="2">
        <v>65</v>
      </c>
      <c r="L88" s="2">
        <f>SUMIF(XLD!C:C, "*"&amp;F88&amp;"*", XLD!B:B)</f>
        <v>0</v>
      </c>
      <c r="M88" s="2">
        <f>SUMIF(SD!C:C, "*"&amp;F88&amp;"*", XLD!B:B)</f>
        <v>0</v>
      </c>
      <c r="N88" s="2">
        <f t="shared" si="2"/>
        <v>0</v>
      </c>
      <c r="O88" s="2">
        <f t="shared" si="3"/>
        <v>54</v>
      </c>
    </row>
    <row r="89" spans="1:15" ht="15" customHeight="1" x14ac:dyDescent="0.3">
      <c r="A89" s="2" t="s">
        <v>199</v>
      </c>
      <c r="B89" s="2" t="s">
        <v>265</v>
      </c>
      <c r="C89" s="2" t="s">
        <v>266</v>
      </c>
      <c r="D89" s="2" t="s">
        <v>267</v>
      </c>
      <c r="E89" s="2" t="s">
        <v>267</v>
      </c>
      <c r="F89" s="2" t="s">
        <v>267</v>
      </c>
      <c r="G89" s="2" t="s">
        <v>268</v>
      </c>
      <c r="H89" s="2">
        <v>0</v>
      </c>
      <c r="I89" s="2">
        <v>11</v>
      </c>
      <c r="J89" s="2">
        <v>11</v>
      </c>
      <c r="L89" s="2">
        <f>SUMIF(XLD!C:C, "*"&amp;F89&amp;"*", XLD!B:B)</f>
        <v>0</v>
      </c>
      <c r="M89" s="2">
        <f>SUMIF(SD!C:C, "*"&amp;F89&amp;"*", XLD!B:B)</f>
        <v>0</v>
      </c>
      <c r="N89" s="2">
        <f t="shared" si="2"/>
        <v>0</v>
      </c>
      <c r="O89" s="2">
        <f t="shared" si="3"/>
        <v>11</v>
      </c>
    </row>
    <row r="90" spans="1:15" x14ac:dyDescent="0.3">
      <c r="A90" s="2" t="s">
        <v>61</v>
      </c>
      <c r="B90" s="3" t="s">
        <v>93</v>
      </c>
      <c r="C90" s="2" t="s">
        <v>269</v>
      </c>
      <c r="D90" s="2" t="s">
        <v>270</v>
      </c>
      <c r="E90" s="2" t="s">
        <v>271</v>
      </c>
      <c r="F90" s="2" t="s">
        <v>270</v>
      </c>
      <c r="G90" s="2" t="s">
        <v>272</v>
      </c>
      <c r="H90" s="2">
        <v>0</v>
      </c>
      <c r="I90" s="2">
        <v>13</v>
      </c>
      <c r="J90" s="2">
        <v>13</v>
      </c>
      <c r="L90" s="2">
        <f>SUMIF(XLD!C:C, "*"&amp;F90&amp;"*", XLD!B:B)</f>
        <v>0</v>
      </c>
      <c r="M90" s="2">
        <f>SUMIF(SD!C:C, "*"&amp;F90&amp;"*", XLD!B:B)</f>
        <v>0</v>
      </c>
      <c r="N90" s="2">
        <f t="shared" si="2"/>
        <v>0</v>
      </c>
      <c r="O90" s="2">
        <f t="shared" si="3"/>
        <v>13</v>
      </c>
    </row>
    <row r="91" spans="1:15" ht="13.95" customHeight="1" x14ac:dyDescent="0.3">
      <c r="A91" s="2" t="s">
        <v>61</v>
      </c>
      <c r="B91" s="3" t="s">
        <v>93</v>
      </c>
      <c r="C91" s="2" t="s">
        <v>269</v>
      </c>
      <c r="D91" s="2" t="s">
        <v>273</v>
      </c>
      <c r="E91" s="2" t="s">
        <v>274</v>
      </c>
      <c r="F91" s="2" t="s">
        <v>273</v>
      </c>
      <c r="G91" s="2" t="s">
        <v>275</v>
      </c>
      <c r="H91" s="2">
        <v>0</v>
      </c>
      <c r="I91" s="2">
        <v>13</v>
      </c>
      <c r="J91" s="2">
        <v>13</v>
      </c>
      <c r="L91" s="2">
        <f>SUMIF(XLD!C:C, "*"&amp;F91&amp;"*", XLD!B:B)</f>
        <v>0</v>
      </c>
      <c r="M91" s="2">
        <f>SUMIF(SD!C:C, "*"&amp;F91&amp;"*", XLD!B:B)</f>
        <v>0</v>
      </c>
      <c r="N91" s="2">
        <f t="shared" si="2"/>
        <v>0</v>
      </c>
      <c r="O91" s="2">
        <f t="shared" si="3"/>
        <v>13</v>
      </c>
    </row>
    <row r="92" spans="1:15" x14ac:dyDescent="0.3">
      <c r="A92" s="3" t="s">
        <v>55</v>
      </c>
      <c r="B92" s="2" t="s">
        <v>21</v>
      </c>
      <c r="D92" s="2" t="s">
        <v>276</v>
      </c>
      <c r="E92" s="2">
        <v>0</v>
      </c>
      <c r="F92" s="2" t="s">
        <v>276</v>
      </c>
      <c r="H92" s="2">
        <v>10</v>
      </c>
      <c r="I92" s="2">
        <v>19</v>
      </c>
      <c r="J92" s="2">
        <v>9</v>
      </c>
      <c r="L92" s="2">
        <f>SUMIF(XLD!C:C, "*"&amp;F92&amp;"*", XLD!B:B)</f>
        <v>0</v>
      </c>
      <c r="M92" s="2">
        <f>SUMIF(SD!C:C, "*"&amp;F92&amp;"*", XLD!B:B)</f>
        <v>0</v>
      </c>
      <c r="N92" s="2">
        <f t="shared" si="2"/>
        <v>0</v>
      </c>
      <c r="O92" s="2">
        <f t="shared" si="3"/>
        <v>19</v>
      </c>
    </row>
    <row r="93" spans="1:15" x14ac:dyDescent="0.3">
      <c r="A93" s="3" t="s">
        <v>55</v>
      </c>
      <c r="B93" s="3" t="s">
        <v>21</v>
      </c>
      <c r="D93" s="2" t="s">
        <v>276</v>
      </c>
      <c r="E93" s="2">
        <v>0</v>
      </c>
      <c r="F93" s="2" t="s">
        <v>276</v>
      </c>
      <c r="H93" s="2">
        <v>0</v>
      </c>
      <c r="I93" s="2">
        <v>5</v>
      </c>
      <c r="J93" s="2">
        <v>5</v>
      </c>
      <c r="L93" s="2">
        <f>SUMIF(XLD!C:C, "*"&amp;F93&amp;"*", XLD!B:B)</f>
        <v>0</v>
      </c>
      <c r="M93" s="2">
        <f>SUMIF(SD!C:C, "*"&amp;F93&amp;"*", XLD!B:B)</f>
        <v>0</v>
      </c>
      <c r="N93" s="2">
        <f t="shared" si="2"/>
        <v>0</v>
      </c>
      <c r="O93" s="2">
        <f t="shared" si="3"/>
        <v>5</v>
      </c>
    </row>
    <row r="94" spans="1:15" x14ac:dyDescent="0.3">
      <c r="A94" s="3" t="s">
        <v>55</v>
      </c>
      <c r="B94" s="3" t="s">
        <v>21</v>
      </c>
      <c r="D94" s="2" t="s">
        <v>276</v>
      </c>
      <c r="E94" s="2">
        <v>0</v>
      </c>
      <c r="F94" s="2" t="s">
        <v>276</v>
      </c>
      <c r="H94" s="2">
        <v>0</v>
      </c>
      <c r="I94" s="2">
        <v>2</v>
      </c>
      <c r="J94" s="2">
        <v>2</v>
      </c>
      <c r="L94" s="2">
        <f>SUMIF(XLD!C:C, "*"&amp;F94&amp;"*", XLD!B:B)</f>
        <v>0</v>
      </c>
      <c r="M94" s="2">
        <f>SUMIF(SD!C:C, "*"&amp;F94&amp;"*", XLD!B:B)</f>
        <v>0</v>
      </c>
      <c r="N94" s="2">
        <f t="shared" si="2"/>
        <v>0</v>
      </c>
      <c r="O94" s="2">
        <f t="shared" si="3"/>
        <v>2</v>
      </c>
    </row>
    <row r="95" spans="1:15" x14ac:dyDescent="0.3">
      <c r="A95" s="3" t="s">
        <v>55</v>
      </c>
      <c r="B95" s="3" t="s">
        <v>21</v>
      </c>
      <c r="D95" s="2" t="s">
        <v>277</v>
      </c>
      <c r="E95" s="2">
        <v>0</v>
      </c>
      <c r="F95" s="2" t="s">
        <v>277</v>
      </c>
      <c r="H95" s="2">
        <v>0</v>
      </c>
      <c r="I95" s="2">
        <v>2</v>
      </c>
      <c r="J95" s="2">
        <v>2</v>
      </c>
      <c r="L95" s="2">
        <f>SUMIF(XLD!C:C, "*"&amp;F95&amp;"*", XLD!B:B)</f>
        <v>0</v>
      </c>
      <c r="M95" s="2">
        <f>SUMIF(SD!C:C, "*"&amp;F95&amp;"*", XLD!B:B)</f>
        <v>0</v>
      </c>
      <c r="N95" s="2">
        <f t="shared" si="2"/>
        <v>0</v>
      </c>
      <c r="O95" s="2">
        <f t="shared" si="3"/>
        <v>2</v>
      </c>
    </row>
    <row r="96" spans="1:15" x14ac:dyDescent="0.3">
      <c r="A96" s="3" t="s">
        <v>55</v>
      </c>
      <c r="B96" s="3" t="s">
        <v>21</v>
      </c>
      <c r="D96" s="2" t="s">
        <v>278</v>
      </c>
      <c r="E96" s="2">
        <v>0</v>
      </c>
      <c r="F96" s="2" t="s">
        <v>278</v>
      </c>
      <c r="H96" s="2">
        <v>0</v>
      </c>
      <c r="I96" s="2">
        <v>2</v>
      </c>
      <c r="J96" s="2">
        <v>2</v>
      </c>
      <c r="L96" s="2">
        <f>SUMIF(XLD!C:C, "*"&amp;F96&amp;"*", XLD!B:B)</f>
        <v>0</v>
      </c>
      <c r="M96" s="2">
        <f>SUMIF(SD!C:C, "*"&amp;F96&amp;"*", XLD!B:B)</f>
        <v>0</v>
      </c>
      <c r="N96" s="2">
        <f t="shared" si="2"/>
        <v>0</v>
      </c>
      <c r="O96" s="2">
        <f t="shared" si="3"/>
        <v>2</v>
      </c>
    </row>
    <row r="97" spans="1:15" x14ac:dyDescent="0.3">
      <c r="A97" s="2" t="s">
        <v>279</v>
      </c>
      <c r="B97" s="3" t="s">
        <v>280</v>
      </c>
      <c r="D97" s="2" t="s">
        <v>281</v>
      </c>
      <c r="E97" s="2">
        <v>0</v>
      </c>
      <c r="F97" s="2" t="s">
        <v>281</v>
      </c>
      <c r="H97" s="2">
        <v>3</v>
      </c>
      <c r="I97" s="2">
        <v>4</v>
      </c>
      <c r="J97" s="2">
        <v>1</v>
      </c>
      <c r="L97" s="2">
        <f>SUMIF(XLD!C:C, "*"&amp;F97&amp;"*", XLD!B:B)</f>
        <v>0</v>
      </c>
      <c r="M97" s="2">
        <f>SUMIF(SD!C:C, "*"&amp;F97&amp;"*", XLD!B:B)</f>
        <v>0</v>
      </c>
      <c r="N97" s="2">
        <f t="shared" si="2"/>
        <v>0</v>
      </c>
      <c r="O97" s="2">
        <f t="shared" si="3"/>
        <v>4</v>
      </c>
    </row>
    <row r="98" spans="1:15" x14ac:dyDescent="0.3">
      <c r="A98" s="2" t="s">
        <v>282</v>
      </c>
      <c r="B98" s="3" t="s">
        <v>283</v>
      </c>
      <c r="D98" s="2" t="s">
        <v>284</v>
      </c>
      <c r="E98" s="2">
        <v>0</v>
      </c>
      <c r="F98" s="2" t="s">
        <v>284</v>
      </c>
      <c r="G98" s="2" t="s">
        <v>285</v>
      </c>
      <c r="H98" s="2">
        <v>0</v>
      </c>
      <c r="I98" s="2">
        <v>1</v>
      </c>
      <c r="J98" s="2">
        <v>1</v>
      </c>
      <c r="L98" s="2">
        <f>SUMIF(XLD!C:C, "*"&amp;F98&amp;"*", XLD!B:B)</f>
        <v>0</v>
      </c>
      <c r="M98" s="2">
        <f>SUMIF(SD!C:C, "*"&amp;F98&amp;"*", XLD!B:B)</f>
        <v>0</v>
      </c>
      <c r="N98" s="2">
        <f t="shared" si="2"/>
        <v>0</v>
      </c>
      <c r="O98" s="2">
        <f t="shared" si="3"/>
        <v>1</v>
      </c>
    </row>
    <row r="99" spans="1:15" x14ac:dyDescent="0.3">
      <c r="A99" s="2" t="s">
        <v>282</v>
      </c>
      <c r="B99" s="3" t="s">
        <v>283</v>
      </c>
      <c r="D99" s="2" t="s">
        <v>284</v>
      </c>
      <c r="E99" s="2">
        <v>0</v>
      </c>
      <c r="F99" s="2" t="s">
        <v>284</v>
      </c>
      <c r="G99" s="2" t="s">
        <v>286</v>
      </c>
      <c r="H99" s="2">
        <v>0</v>
      </c>
      <c r="I99" s="2">
        <v>5</v>
      </c>
      <c r="J99" s="2">
        <v>5</v>
      </c>
      <c r="L99" s="2">
        <f>SUMIF(XLD!C:C, "*"&amp;F99&amp;"*", XLD!B:B)</f>
        <v>0</v>
      </c>
      <c r="M99" s="2">
        <f>SUMIF(SD!C:C, "*"&amp;F99&amp;"*", XLD!B:B)</f>
        <v>0</v>
      </c>
      <c r="N99" s="2">
        <f t="shared" si="2"/>
        <v>0</v>
      </c>
      <c r="O99" s="2">
        <f t="shared" si="3"/>
        <v>5</v>
      </c>
    </row>
    <row r="100" spans="1:15" x14ac:dyDescent="0.3">
      <c r="A100" s="2" t="s">
        <v>282</v>
      </c>
      <c r="B100" s="3" t="s">
        <v>9</v>
      </c>
      <c r="D100" s="2" t="s">
        <v>287</v>
      </c>
      <c r="E100" s="2">
        <v>0</v>
      </c>
      <c r="F100" s="2" t="s">
        <v>287</v>
      </c>
      <c r="H100" s="2">
        <v>0</v>
      </c>
      <c r="I100" s="2">
        <v>2</v>
      </c>
      <c r="J100" s="2">
        <v>2</v>
      </c>
      <c r="L100" s="2">
        <f>SUMIF(XLD!C:C, "*"&amp;F100&amp;"*", XLD!B:B)</f>
        <v>0</v>
      </c>
      <c r="M100" s="2">
        <f>SUMIF(SD!C:C, "*"&amp;F100&amp;"*", XLD!B:B)</f>
        <v>0</v>
      </c>
      <c r="N100" s="2">
        <f t="shared" si="2"/>
        <v>0</v>
      </c>
      <c r="O100" s="2">
        <f t="shared" si="3"/>
        <v>2</v>
      </c>
    </row>
    <row r="101" spans="1:15" x14ac:dyDescent="0.3">
      <c r="A101" s="2" t="s">
        <v>288</v>
      </c>
      <c r="B101" s="3" t="s">
        <v>289</v>
      </c>
      <c r="D101" s="2" t="s">
        <v>290</v>
      </c>
      <c r="E101" s="2">
        <v>0</v>
      </c>
      <c r="F101" s="2" t="s">
        <v>290</v>
      </c>
      <c r="H101" s="2">
        <v>1</v>
      </c>
      <c r="I101" s="2">
        <v>10</v>
      </c>
      <c r="J101" s="2">
        <v>9</v>
      </c>
      <c r="L101" s="2">
        <f>SUMIF(XLD!C:C, "*"&amp;F101&amp;"*", XLD!B:B)</f>
        <v>0</v>
      </c>
      <c r="M101" s="2">
        <f>SUMIF(SD!C:C, "*"&amp;F101&amp;"*", XLD!B:B)</f>
        <v>0</v>
      </c>
      <c r="N101" s="2">
        <f t="shared" si="2"/>
        <v>0</v>
      </c>
      <c r="O101" s="2">
        <f t="shared" si="3"/>
        <v>10</v>
      </c>
    </row>
    <row r="102" spans="1:15" x14ac:dyDescent="0.3">
      <c r="A102" s="2" t="s">
        <v>288</v>
      </c>
      <c r="B102" s="3" t="s">
        <v>291</v>
      </c>
      <c r="D102" s="2" t="s">
        <v>292</v>
      </c>
      <c r="E102" s="2">
        <v>0</v>
      </c>
      <c r="F102" s="2" t="s">
        <v>292</v>
      </c>
      <c r="G102" s="2" t="s">
        <v>293</v>
      </c>
      <c r="H102" s="2">
        <v>1</v>
      </c>
      <c r="I102" s="2">
        <v>2</v>
      </c>
      <c r="J102" s="2">
        <v>1</v>
      </c>
      <c r="L102" s="2">
        <f>SUMIF(XLD!C:C, "*"&amp;F102&amp;"*", XLD!B:B)</f>
        <v>0</v>
      </c>
      <c r="M102" s="2">
        <f>SUMIF(SD!C:C, "*"&amp;F102&amp;"*", XLD!B:B)</f>
        <v>0</v>
      </c>
      <c r="N102" s="2">
        <f t="shared" si="2"/>
        <v>0</v>
      </c>
      <c r="O102" s="2">
        <f t="shared" si="3"/>
        <v>2</v>
      </c>
    </row>
    <row r="103" spans="1:15" x14ac:dyDescent="0.3">
      <c r="A103" s="2" t="s">
        <v>288</v>
      </c>
      <c r="B103" s="3" t="s">
        <v>291</v>
      </c>
      <c r="D103" s="2" t="s">
        <v>292</v>
      </c>
      <c r="E103" s="2">
        <v>0</v>
      </c>
      <c r="F103" s="2" t="s">
        <v>292</v>
      </c>
      <c r="G103" s="2" t="s">
        <v>294</v>
      </c>
      <c r="H103" s="2">
        <v>2</v>
      </c>
      <c r="I103" s="2">
        <v>2</v>
      </c>
      <c r="J103" s="2">
        <v>0</v>
      </c>
      <c r="L103" s="2">
        <f>SUMIF(XLD!C:C, "*"&amp;F103&amp;"*", XLD!B:B)</f>
        <v>0</v>
      </c>
      <c r="M103" s="2">
        <f>SUMIF(SD!C:C, "*"&amp;F103&amp;"*", XLD!B:B)</f>
        <v>0</v>
      </c>
      <c r="N103" s="2">
        <f t="shared" si="2"/>
        <v>0</v>
      </c>
      <c r="O103" s="2">
        <f t="shared" si="3"/>
        <v>2</v>
      </c>
    </row>
    <row r="104" spans="1:15" x14ac:dyDescent="0.3">
      <c r="A104" s="2" t="s">
        <v>295</v>
      </c>
      <c r="B104" s="3"/>
      <c r="D104" s="2" t="s">
        <v>296</v>
      </c>
      <c r="E104" s="2">
        <v>0</v>
      </c>
      <c r="F104" s="2" t="s">
        <v>296</v>
      </c>
      <c r="G104" s="2" t="s">
        <v>297</v>
      </c>
      <c r="H104" s="2">
        <v>1</v>
      </c>
      <c r="I104" s="2">
        <v>1</v>
      </c>
      <c r="J104" s="2">
        <v>0</v>
      </c>
      <c r="L104" s="2">
        <f>SUMIF(XLD!C:C, "*"&amp;F104&amp;"*", XLD!B:B)</f>
        <v>0</v>
      </c>
      <c r="M104" s="2">
        <f>SUMIF(SD!C:C, "*"&amp;F104&amp;"*", XLD!B:B)</f>
        <v>0</v>
      </c>
      <c r="N104" s="2">
        <f t="shared" si="2"/>
        <v>0</v>
      </c>
      <c r="O104" s="2">
        <f t="shared" si="3"/>
        <v>1</v>
      </c>
    </row>
    <row r="105" spans="1:15" x14ac:dyDescent="0.3">
      <c r="A105" s="2" t="s">
        <v>295</v>
      </c>
      <c r="B105" s="3"/>
      <c r="D105" s="2" t="s">
        <v>296</v>
      </c>
      <c r="E105" s="2">
        <v>0</v>
      </c>
      <c r="F105" s="2" t="s">
        <v>296</v>
      </c>
      <c r="G105" s="2" t="s">
        <v>24</v>
      </c>
      <c r="H105" s="2">
        <v>1</v>
      </c>
      <c r="I105" s="2">
        <v>1</v>
      </c>
      <c r="J105" s="2">
        <v>0</v>
      </c>
      <c r="L105" s="2">
        <f>SUMIF(XLD!C:C, "*"&amp;F105&amp;"*", XLD!B:B)</f>
        <v>0</v>
      </c>
      <c r="M105" s="2">
        <f>SUMIF(SD!C:C, "*"&amp;F105&amp;"*", XLD!B:B)</f>
        <v>0</v>
      </c>
      <c r="N105" s="2">
        <f t="shared" si="2"/>
        <v>0</v>
      </c>
      <c r="O105" s="2">
        <f t="shared" si="3"/>
        <v>1</v>
      </c>
    </row>
    <row r="106" spans="1:15" x14ac:dyDescent="0.3">
      <c r="A106" s="2" t="s">
        <v>298</v>
      </c>
      <c r="B106" s="3"/>
      <c r="D106" s="2" t="s">
        <v>299</v>
      </c>
      <c r="E106" s="2">
        <v>0</v>
      </c>
      <c r="F106" s="2" t="s">
        <v>299</v>
      </c>
      <c r="G106" s="2" t="s">
        <v>300</v>
      </c>
      <c r="H106" s="2">
        <v>1</v>
      </c>
      <c r="I106" s="2">
        <v>1</v>
      </c>
      <c r="J106" s="2">
        <v>0</v>
      </c>
      <c r="L106" s="2">
        <f>SUMIF(XLD!C:C, "*"&amp;F106&amp;"*", XLD!B:B)</f>
        <v>0</v>
      </c>
      <c r="M106" s="2">
        <f>SUMIF(SD!C:C, "*"&amp;F106&amp;"*", XLD!B:B)</f>
        <v>0</v>
      </c>
      <c r="N106" s="2">
        <f t="shared" si="2"/>
        <v>0</v>
      </c>
      <c r="O106" s="2">
        <f t="shared" si="3"/>
        <v>1</v>
      </c>
    </row>
    <row r="107" spans="1:15" x14ac:dyDescent="0.3">
      <c r="A107" s="2" t="s">
        <v>301</v>
      </c>
      <c r="B107" s="3"/>
      <c r="D107" s="2" t="s">
        <v>301</v>
      </c>
      <c r="E107" s="2">
        <v>0</v>
      </c>
      <c r="F107" s="2" t="s">
        <v>301</v>
      </c>
      <c r="H107" s="2">
        <v>2</v>
      </c>
      <c r="I107" s="2">
        <v>2</v>
      </c>
      <c r="J107" s="2">
        <v>0</v>
      </c>
      <c r="L107" s="2">
        <f>SUMIF(XLD!C:C, "*"&amp;F107&amp;"*", XLD!B:B)</f>
        <v>0</v>
      </c>
      <c r="M107" s="2">
        <f>SUMIF(SD!C:C, "*"&amp;F107&amp;"*", XLD!B:B)</f>
        <v>0</v>
      </c>
      <c r="N107" s="2">
        <f t="shared" si="2"/>
        <v>0</v>
      </c>
      <c r="O107" s="2">
        <f t="shared" si="3"/>
        <v>2</v>
      </c>
    </row>
    <row r="108" spans="1:15" x14ac:dyDescent="0.3">
      <c r="A108" s="2" t="s">
        <v>301</v>
      </c>
      <c r="B108" s="3"/>
      <c r="D108" s="2" t="s">
        <v>301</v>
      </c>
      <c r="E108" s="2">
        <v>0</v>
      </c>
      <c r="F108" s="2" t="s">
        <v>301</v>
      </c>
      <c r="H108" s="2">
        <v>4</v>
      </c>
      <c r="I108" s="2">
        <v>4</v>
      </c>
      <c r="J108" s="2">
        <v>0</v>
      </c>
      <c r="L108" s="2">
        <f>SUMIF(XLD!C:C, "*"&amp;F108&amp;"*", XLD!B:B)</f>
        <v>0</v>
      </c>
      <c r="M108" s="2">
        <f>SUMIF(SD!C:C, "*"&amp;F108&amp;"*", XLD!B:B)</f>
        <v>0</v>
      </c>
      <c r="N108" s="2">
        <f t="shared" si="2"/>
        <v>0</v>
      </c>
      <c r="O108" s="2">
        <f t="shared" si="3"/>
        <v>4</v>
      </c>
    </row>
    <row r="109" spans="1:15" ht="15.6" customHeight="1" x14ac:dyDescent="0.3">
      <c r="A109" s="2" t="s">
        <v>302</v>
      </c>
      <c r="B109" s="3"/>
      <c r="D109" s="2" t="s">
        <v>303</v>
      </c>
      <c r="E109" s="2">
        <v>0</v>
      </c>
      <c r="F109" s="2" t="s">
        <v>303</v>
      </c>
      <c r="G109" s="7" t="s">
        <v>304</v>
      </c>
      <c r="H109" s="2">
        <v>0</v>
      </c>
      <c r="I109" s="2">
        <v>1</v>
      </c>
      <c r="J109" s="2">
        <v>1</v>
      </c>
      <c r="L109" s="2">
        <f>SUMIF(XLD!C:C, "*"&amp;F109&amp;"*", XLD!B:B)</f>
        <v>0</v>
      </c>
      <c r="M109" s="2">
        <f>SUMIF(SD!C:C, "*"&amp;F109&amp;"*", XLD!B:B)</f>
        <v>0</v>
      </c>
      <c r="N109" s="2">
        <f t="shared" si="2"/>
        <v>0</v>
      </c>
      <c r="O109" s="2">
        <f t="shared" si="3"/>
        <v>1</v>
      </c>
    </row>
    <row r="110" spans="1:15" x14ac:dyDescent="0.3">
      <c r="A110" s="2" t="s">
        <v>110</v>
      </c>
      <c r="B110" s="2" t="s">
        <v>305</v>
      </c>
      <c r="C110" s="4" t="s">
        <v>306</v>
      </c>
      <c r="D110" s="2" t="s">
        <v>307</v>
      </c>
      <c r="E110" s="2" t="s">
        <v>308</v>
      </c>
      <c r="F110" s="2" t="s">
        <v>307</v>
      </c>
      <c r="G110" s="3" t="s">
        <v>309</v>
      </c>
      <c r="H110" s="2">
        <v>3</v>
      </c>
      <c r="I110" s="2">
        <v>3</v>
      </c>
      <c r="J110" s="2">
        <v>0</v>
      </c>
      <c r="L110" s="2">
        <f>SUMIF(XLD!C:C, "*"&amp;F110&amp;"*", XLD!B:B)</f>
        <v>0</v>
      </c>
      <c r="M110" s="2">
        <f>SUMIF(SD!C:C, "*"&amp;F110&amp;"*", XLD!B:B)</f>
        <v>0</v>
      </c>
      <c r="N110" s="2">
        <f t="shared" si="2"/>
        <v>0</v>
      </c>
      <c r="O110" s="2">
        <f t="shared" si="3"/>
        <v>3</v>
      </c>
    </row>
    <row r="111" spans="1:15" x14ac:dyDescent="0.3">
      <c r="A111" s="2" t="s">
        <v>302</v>
      </c>
      <c r="C111" s="4" t="s">
        <v>306</v>
      </c>
      <c r="D111" s="2" t="s">
        <v>310</v>
      </c>
      <c r="E111" s="2" t="s">
        <v>311</v>
      </c>
      <c r="F111" s="2" t="s">
        <v>310</v>
      </c>
      <c r="G111" s="3" t="s">
        <v>312</v>
      </c>
      <c r="H111" s="2">
        <v>3</v>
      </c>
      <c r="I111" s="2">
        <v>3</v>
      </c>
      <c r="J111" s="2">
        <v>0</v>
      </c>
      <c r="L111" s="2">
        <f>SUMIF(XLD!C:C, "*"&amp;F111&amp;"*", XLD!B:B)</f>
        <v>0</v>
      </c>
      <c r="M111" s="2">
        <f>SUMIF(SD!C:C, "*"&amp;F111&amp;"*", XLD!B:B)</f>
        <v>0</v>
      </c>
      <c r="N111" s="2">
        <f t="shared" si="2"/>
        <v>0</v>
      </c>
      <c r="O111" s="2">
        <f t="shared" si="3"/>
        <v>3</v>
      </c>
    </row>
    <row r="112" spans="1:15" x14ac:dyDescent="0.3">
      <c r="A112" s="2" t="s">
        <v>145</v>
      </c>
      <c r="B112" s="2" t="s">
        <v>127</v>
      </c>
      <c r="C112" s="2" t="s">
        <v>196</v>
      </c>
      <c r="D112" s="2" t="s">
        <v>313</v>
      </c>
      <c r="E112" s="2" t="s">
        <v>248</v>
      </c>
      <c r="F112" s="2" t="s">
        <v>313</v>
      </c>
      <c r="G112" s="2" t="s">
        <v>314</v>
      </c>
      <c r="H112" s="2" t="s">
        <v>315</v>
      </c>
      <c r="I112" s="2">
        <v>20</v>
      </c>
      <c r="J112" s="2">
        <v>69</v>
      </c>
      <c r="L112" s="2">
        <f>SUMIF(XLD!C:C, "*"&amp;F112&amp;"*", XLD!B:B)</f>
        <v>0</v>
      </c>
      <c r="M112" s="2">
        <f>SUMIF(SD!C:C, "*"&amp;F112&amp;"*", XLD!B:B)</f>
        <v>0</v>
      </c>
      <c r="N112" s="2">
        <f t="shared" si="2"/>
        <v>0</v>
      </c>
      <c r="O112" s="2">
        <f t="shared" si="3"/>
        <v>20</v>
      </c>
    </row>
    <row r="113" spans="1:15" x14ac:dyDescent="0.3">
      <c r="A113" s="2" t="s">
        <v>145</v>
      </c>
      <c r="B113" s="2" t="s">
        <v>316</v>
      </c>
      <c r="C113" s="2" t="s">
        <v>112</v>
      </c>
      <c r="D113" s="4" t="s">
        <v>317</v>
      </c>
      <c r="E113" s="4" t="s">
        <v>318</v>
      </c>
      <c r="F113" s="2" t="s">
        <v>498</v>
      </c>
      <c r="G113" s="3" t="s">
        <v>319</v>
      </c>
      <c r="H113" s="2">
        <v>111</v>
      </c>
      <c r="I113" s="2">
        <v>112</v>
      </c>
      <c r="J113" s="2">
        <v>1</v>
      </c>
      <c r="L113" s="2">
        <f>SUMIF(XLD!C:C, "*"&amp;F113&amp;"*", XLD!B:B)</f>
        <v>0</v>
      </c>
      <c r="M113" s="2">
        <f>SUMIF(SD!C:C, "*"&amp;F113&amp;"*", XLD!B:B)</f>
        <v>0</v>
      </c>
      <c r="N113" s="2">
        <f t="shared" si="2"/>
        <v>0</v>
      </c>
      <c r="O113" s="2">
        <f t="shared" si="3"/>
        <v>112</v>
      </c>
    </row>
    <row r="114" spans="1:15" x14ac:dyDescent="0.3">
      <c r="A114" s="2" t="s">
        <v>61</v>
      </c>
      <c r="B114" s="2" t="s">
        <v>62</v>
      </c>
      <c r="C114" s="2" t="s">
        <v>320</v>
      </c>
      <c r="D114" s="2" t="s">
        <v>321</v>
      </c>
      <c r="E114" s="2" t="s">
        <v>322</v>
      </c>
      <c r="F114" s="2" t="s">
        <v>498</v>
      </c>
      <c r="G114" s="2" t="s">
        <v>323</v>
      </c>
      <c r="H114" s="2">
        <v>0</v>
      </c>
      <c r="I114" s="3">
        <v>12</v>
      </c>
      <c r="J114" s="2">
        <v>12</v>
      </c>
      <c r="L114" s="2">
        <f>SUMIF(XLD!C:C, "*"&amp;F114&amp;"*", XLD!B:B)</f>
        <v>0</v>
      </c>
      <c r="M114" s="2">
        <f>SUMIF(SD!C:C, "*"&amp;F114&amp;"*", XLD!B:B)</f>
        <v>0</v>
      </c>
      <c r="N114" s="2">
        <f t="shared" si="2"/>
        <v>0</v>
      </c>
      <c r="O114" s="2">
        <f t="shared" si="3"/>
        <v>12</v>
      </c>
    </row>
    <row r="115" spans="1:15" x14ac:dyDescent="0.3">
      <c r="A115" s="2" t="s">
        <v>145</v>
      </c>
      <c r="B115" s="2" t="s">
        <v>127</v>
      </c>
      <c r="C115" s="2" t="s">
        <v>196</v>
      </c>
      <c r="D115" s="2" t="s">
        <v>247</v>
      </c>
      <c r="E115" s="2" t="s">
        <v>248</v>
      </c>
      <c r="F115" s="2" t="s">
        <v>247</v>
      </c>
      <c r="G115" s="2" t="s">
        <v>324</v>
      </c>
      <c r="H115" s="2">
        <v>0</v>
      </c>
      <c r="I115" s="2">
        <v>26</v>
      </c>
      <c r="J115" s="2">
        <v>26</v>
      </c>
      <c r="K115" s="2" t="s">
        <v>250</v>
      </c>
      <c r="L115" s="2">
        <f>SUMIF(XLD!C:C, "*"&amp;F115&amp;"*", XLD!B:B)</f>
        <v>0</v>
      </c>
      <c r="M115" s="2">
        <f>SUMIF(SD!C:C, "*"&amp;F115&amp;"*", XLD!B:B)</f>
        <v>0</v>
      </c>
      <c r="N115" s="2">
        <f t="shared" si="2"/>
        <v>0</v>
      </c>
      <c r="O115" s="2">
        <f t="shared" si="3"/>
        <v>26</v>
      </c>
    </row>
    <row r="116" spans="1:15" x14ac:dyDescent="0.3">
      <c r="A116" s="2" t="s">
        <v>145</v>
      </c>
      <c r="B116" s="2" t="s">
        <v>127</v>
      </c>
      <c r="C116" s="2" t="s">
        <v>196</v>
      </c>
      <c r="D116" s="2" t="s">
        <v>313</v>
      </c>
      <c r="E116" s="2" t="s">
        <v>325</v>
      </c>
      <c r="F116" s="2" t="s">
        <v>313</v>
      </c>
      <c r="G116" s="2" t="s">
        <v>326</v>
      </c>
      <c r="H116" s="2">
        <v>0</v>
      </c>
      <c r="I116" s="2">
        <v>20</v>
      </c>
      <c r="J116" s="2">
        <v>20</v>
      </c>
      <c r="K116" s="2" t="s">
        <v>250</v>
      </c>
      <c r="L116" s="2">
        <f>SUMIF(XLD!C:C, "*"&amp;F116&amp;"*", XLD!B:B)</f>
        <v>0</v>
      </c>
      <c r="M116" s="2">
        <f>SUMIF(SD!C:C, "*"&amp;F116&amp;"*", XLD!B:B)</f>
        <v>0</v>
      </c>
      <c r="N116" s="2">
        <f t="shared" si="2"/>
        <v>0</v>
      </c>
      <c r="O116" s="2">
        <f t="shared" si="3"/>
        <v>20</v>
      </c>
    </row>
    <row r="117" spans="1:15" x14ac:dyDescent="0.3">
      <c r="A117" s="2" t="s">
        <v>145</v>
      </c>
      <c r="B117" s="2" t="s">
        <v>127</v>
      </c>
      <c r="C117" s="2" t="s">
        <v>196</v>
      </c>
      <c r="D117" s="2" t="s">
        <v>327</v>
      </c>
      <c r="E117" s="4"/>
      <c r="F117" s="2" t="s">
        <v>327</v>
      </c>
      <c r="G117" s="2" t="s">
        <v>328</v>
      </c>
      <c r="H117" s="2">
        <v>0</v>
      </c>
      <c r="I117" s="6">
        <v>1</v>
      </c>
      <c r="J117" s="2">
        <v>1</v>
      </c>
      <c r="L117" s="2">
        <f>SUMIF(XLD!C:C, "*"&amp;F117&amp;"*", XLD!B:B)</f>
        <v>0</v>
      </c>
      <c r="M117" s="2">
        <f>SUMIF(SD!C:C, "*"&amp;F117&amp;"*", XLD!B:B)</f>
        <v>0</v>
      </c>
      <c r="N117" s="2">
        <f t="shared" si="2"/>
        <v>0</v>
      </c>
      <c r="O117" s="2">
        <f t="shared" si="3"/>
        <v>1</v>
      </c>
    </row>
    <row r="118" spans="1:15" x14ac:dyDescent="0.3">
      <c r="A118" s="2" t="s">
        <v>25</v>
      </c>
      <c r="B118" s="2" t="s">
        <v>329</v>
      </c>
      <c r="C118" s="3" t="s">
        <v>330</v>
      </c>
      <c r="D118" s="2" t="s">
        <v>331</v>
      </c>
      <c r="E118" s="2" t="s">
        <v>332</v>
      </c>
      <c r="F118" s="2" t="s">
        <v>498</v>
      </c>
      <c r="G118" s="3" t="s">
        <v>333</v>
      </c>
      <c r="H118" s="2">
        <v>124</v>
      </c>
      <c r="I118" s="2">
        <v>124</v>
      </c>
      <c r="J118" s="2">
        <v>0</v>
      </c>
      <c r="K118" s="2" t="s">
        <v>250</v>
      </c>
      <c r="L118" s="2">
        <f>SUMIF(XLD!C:C, "*"&amp;F118&amp;"*", XLD!B:B)</f>
        <v>0</v>
      </c>
      <c r="M118" s="2">
        <f>SUMIF(SD!C:C, "*"&amp;F118&amp;"*", XLD!B:B)</f>
        <v>0</v>
      </c>
      <c r="N118" s="2">
        <f t="shared" si="2"/>
        <v>0</v>
      </c>
      <c r="O118" s="2">
        <f t="shared" si="3"/>
        <v>124</v>
      </c>
    </row>
    <row r="119" spans="1:15" x14ac:dyDescent="0.3">
      <c r="A119" s="2" t="s">
        <v>25</v>
      </c>
      <c r="B119" s="2" t="s">
        <v>334</v>
      </c>
      <c r="C119" s="2" t="s">
        <v>335</v>
      </c>
      <c r="D119" s="8" t="s">
        <v>336</v>
      </c>
      <c r="E119" s="3" t="s">
        <v>337</v>
      </c>
      <c r="F119" s="8" t="s">
        <v>336</v>
      </c>
      <c r="G119" s="2" t="s">
        <v>338</v>
      </c>
      <c r="H119" s="2" t="s">
        <v>123</v>
      </c>
      <c r="I119" s="2">
        <v>4</v>
      </c>
      <c r="J119" s="2" t="s">
        <v>123</v>
      </c>
      <c r="K119" s="2" t="s">
        <v>250</v>
      </c>
      <c r="L119" s="2">
        <f>SUMIF(XLD!C:C, "*"&amp;F119&amp;"*", XLD!B:B)</f>
        <v>0</v>
      </c>
      <c r="M119" s="2">
        <f>SUMIF(SD!C:C, "*"&amp;F119&amp;"*", XLD!B:B)</f>
        <v>0</v>
      </c>
      <c r="N119" s="2">
        <f t="shared" si="2"/>
        <v>0</v>
      </c>
      <c r="O119" s="2">
        <f t="shared" si="3"/>
        <v>4</v>
      </c>
    </row>
    <row r="120" spans="1:15" x14ac:dyDescent="0.3">
      <c r="A120" s="2" t="s">
        <v>199</v>
      </c>
      <c r="B120" s="2" t="s">
        <v>339</v>
      </c>
      <c r="C120" s="2" t="s">
        <v>200</v>
      </c>
      <c r="D120" s="2" t="s">
        <v>340</v>
      </c>
      <c r="F120" s="2" t="s">
        <v>498</v>
      </c>
      <c r="H120" s="2">
        <v>3</v>
      </c>
      <c r="I120" s="2">
        <v>3</v>
      </c>
      <c r="J120" s="2">
        <v>0</v>
      </c>
      <c r="L120" s="2">
        <f>SUMIF(XLD!C:C, "*"&amp;F120&amp;"*", XLD!B:B)</f>
        <v>0</v>
      </c>
      <c r="M120" s="2">
        <f>SUMIF(SD!C:C, "*"&amp;F120&amp;"*", XLD!B:B)</f>
        <v>0</v>
      </c>
      <c r="N120" s="2">
        <f t="shared" si="2"/>
        <v>0</v>
      </c>
      <c r="O120" s="2">
        <f t="shared" si="3"/>
        <v>3</v>
      </c>
    </row>
    <row r="121" spans="1:15" x14ac:dyDescent="0.3">
      <c r="A121" s="2" t="s">
        <v>199</v>
      </c>
      <c r="B121" s="2" t="s">
        <v>202</v>
      </c>
      <c r="C121" s="2" t="s">
        <v>341</v>
      </c>
      <c r="E121" s="2" t="s">
        <v>342</v>
      </c>
      <c r="F121" s="2" t="s">
        <v>498</v>
      </c>
      <c r="H121" s="2">
        <v>1</v>
      </c>
      <c r="I121" s="2">
        <v>1</v>
      </c>
      <c r="J121" s="2">
        <v>0</v>
      </c>
      <c r="L121" s="2">
        <f>SUMIF(XLD!C:C, "*"&amp;F121&amp;"*", XLD!B:B)</f>
        <v>0</v>
      </c>
      <c r="M121" s="2">
        <f>SUMIF(SD!C:C, "*"&amp;F121&amp;"*", XLD!B:B)</f>
        <v>0</v>
      </c>
      <c r="N121" s="2">
        <f t="shared" si="2"/>
        <v>0</v>
      </c>
      <c r="O121" s="2">
        <f t="shared" si="3"/>
        <v>1</v>
      </c>
    </row>
    <row r="122" spans="1:15" x14ac:dyDescent="0.3">
      <c r="A122" s="2" t="s">
        <v>199</v>
      </c>
      <c r="B122" s="2" t="s">
        <v>202</v>
      </c>
      <c r="C122" s="2" t="s">
        <v>341</v>
      </c>
      <c r="E122" s="2" t="s">
        <v>343</v>
      </c>
      <c r="F122" s="2" t="s">
        <v>498</v>
      </c>
      <c r="H122" s="2">
        <v>1</v>
      </c>
      <c r="I122" s="2">
        <v>1</v>
      </c>
      <c r="J122" s="2">
        <v>0</v>
      </c>
      <c r="L122" s="2">
        <f>SUMIF(XLD!C:C, "*"&amp;F122&amp;"*", XLD!B:B)</f>
        <v>0</v>
      </c>
      <c r="M122" s="2">
        <f>SUMIF(SD!C:C, "*"&amp;F122&amp;"*", XLD!B:B)</f>
        <v>0</v>
      </c>
      <c r="N122" s="2">
        <f t="shared" si="2"/>
        <v>0</v>
      </c>
      <c r="O122" s="2">
        <f t="shared" si="3"/>
        <v>1</v>
      </c>
    </row>
    <row r="123" spans="1:15" x14ac:dyDescent="0.3">
      <c r="A123" s="2" t="s">
        <v>199</v>
      </c>
      <c r="B123" s="2" t="s">
        <v>207</v>
      </c>
      <c r="C123" s="4" t="s">
        <v>344</v>
      </c>
      <c r="E123" s="2" t="s">
        <v>345</v>
      </c>
      <c r="F123" s="2" t="s">
        <v>498</v>
      </c>
      <c r="H123" s="2">
        <v>1</v>
      </c>
      <c r="I123" s="2">
        <v>1</v>
      </c>
      <c r="J123" s="2">
        <v>0</v>
      </c>
      <c r="L123" s="2">
        <f>SUMIF(XLD!C:C, "*"&amp;F123&amp;"*", XLD!B:B)</f>
        <v>0</v>
      </c>
      <c r="M123" s="2">
        <f>SUMIF(SD!C:C, "*"&amp;F123&amp;"*", XLD!B:B)</f>
        <v>0</v>
      </c>
      <c r="N123" s="2">
        <f t="shared" si="2"/>
        <v>0</v>
      </c>
      <c r="O123" s="2">
        <f t="shared" si="3"/>
        <v>1</v>
      </c>
    </row>
    <row r="124" spans="1:15" x14ac:dyDescent="0.3">
      <c r="A124" s="2" t="s">
        <v>346</v>
      </c>
      <c r="C124" s="2" t="s">
        <v>347</v>
      </c>
      <c r="D124" s="4" t="s">
        <v>348</v>
      </c>
      <c r="E124" s="4" t="s">
        <v>349</v>
      </c>
      <c r="F124" s="4" t="s">
        <v>348</v>
      </c>
      <c r="H124" s="2">
        <v>5</v>
      </c>
      <c r="I124" s="2">
        <v>5</v>
      </c>
      <c r="J124" s="2">
        <v>0</v>
      </c>
      <c r="L124" s="2">
        <f>SUMIF(XLD!C:C, "*"&amp;F124&amp;"*", XLD!B:B)</f>
        <v>0</v>
      </c>
      <c r="M124" s="2">
        <f>SUMIF(SD!C:C, "*"&amp;F124&amp;"*", XLD!B:B)</f>
        <v>0</v>
      </c>
      <c r="N124" s="2">
        <f t="shared" si="2"/>
        <v>0</v>
      </c>
      <c r="O124" s="2">
        <f t="shared" si="3"/>
        <v>5</v>
      </c>
    </row>
    <row r="125" spans="1:15" x14ac:dyDescent="0.3">
      <c r="A125" s="2" t="s">
        <v>350</v>
      </c>
      <c r="B125" s="2" t="s">
        <v>351</v>
      </c>
      <c r="C125" s="2" t="s">
        <v>347</v>
      </c>
      <c r="E125" s="4" t="s">
        <v>352</v>
      </c>
      <c r="F125" s="2" t="s">
        <v>498</v>
      </c>
      <c r="G125" s="2" t="s">
        <v>353</v>
      </c>
      <c r="H125" s="2">
        <v>0</v>
      </c>
      <c r="I125" s="2">
        <v>1</v>
      </c>
      <c r="J125" s="2">
        <v>1</v>
      </c>
      <c r="L125" s="2">
        <f>SUMIF(XLD!C:C, "*"&amp;F125&amp;"*", XLD!B:B)</f>
        <v>0</v>
      </c>
      <c r="M125" s="2">
        <f>SUMIF(SD!C:C, "*"&amp;F125&amp;"*", XLD!B:B)</f>
        <v>0</v>
      </c>
      <c r="N125" s="2">
        <f t="shared" si="2"/>
        <v>0</v>
      </c>
      <c r="O125" s="2">
        <f t="shared" si="3"/>
        <v>1</v>
      </c>
    </row>
    <row r="126" spans="1:15" x14ac:dyDescent="0.3">
      <c r="A126" s="2" t="s">
        <v>350</v>
      </c>
      <c r="B126" s="2" t="s">
        <v>354</v>
      </c>
      <c r="C126" s="2" t="s">
        <v>347</v>
      </c>
      <c r="E126" s="2" t="s">
        <v>355</v>
      </c>
      <c r="F126" s="2" t="s">
        <v>498</v>
      </c>
      <c r="G126" s="2" t="s">
        <v>353</v>
      </c>
      <c r="H126" s="2">
        <v>0</v>
      </c>
      <c r="I126" s="2">
        <v>1</v>
      </c>
      <c r="J126" s="2">
        <v>1</v>
      </c>
      <c r="L126" s="2">
        <f>SUMIF(XLD!C:C, "*"&amp;F126&amp;"*", XLD!B:B)</f>
        <v>0</v>
      </c>
      <c r="M126" s="2">
        <f>SUMIF(SD!C:C, "*"&amp;F126&amp;"*", XLD!B:B)</f>
        <v>0</v>
      </c>
      <c r="N126" s="2">
        <f t="shared" si="2"/>
        <v>0</v>
      </c>
      <c r="O126" s="2">
        <f t="shared" si="3"/>
        <v>1</v>
      </c>
    </row>
    <row r="127" spans="1:15" x14ac:dyDescent="0.3">
      <c r="A127" s="2" t="s">
        <v>350</v>
      </c>
      <c r="B127" s="2" t="s">
        <v>356</v>
      </c>
      <c r="C127" s="2" t="s">
        <v>357</v>
      </c>
      <c r="D127" s="2" t="s">
        <v>358</v>
      </c>
      <c r="E127" s="9" t="s">
        <v>358</v>
      </c>
      <c r="F127" s="2" t="s">
        <v>358</v>
      </c>
      <c r="G127" s="2" t="s">
        <v>359</v>
      </c>
      <c r="H127" s="2">
        <v>0</v>
      </c>
      <c r="I127" s="2">
        <v>1</v>
      </c>
      <c r="J127" s="2">
        <v>1</v>
      </c>
      <c r="L127" s="2">
        <f>SUMIF(XLD!C:C, "*"&amp;F127&amp;"*", XLD!B:B)</f>
        <v>0</v>
      </c>
      <c r="M127" s="2">
        <f>SUMIF(SD!C:C, "*"&amp;F127&amp;"*", XLD!B:B)</f>
        <v>0</v>
      </c>
      <c r="N127" s="2">
        <f t="shared" si="2"/>
        <v>0</v>
      </c>
      <c r="O127" s="2">
        <f t="shared" si="3"/>
        <v>1</v>
      </c>
    </row>
    <row r="128" spans="1:15" x14ac:dyDescent="0.3">
      <c r="A128" s="2" t="s">
        <v>38</v>
      </c>
      <c r="B128" s="2" t="s">
        <v>360</v>
      </c>
      <c r="C128" s="2" t="s">
        <v>361</v>
      </c>
      <c r="D128" s="2" t="s">
        <v>362</v>
      </c>
      <c r="E128" s="2" t="s">
        <v>363</v>
      </c>
      <c r="F128" s="2" t="s">
        <v>363</v>
      </c>
      <c r="G128" s="2" t="s">
        <v>364</v>
      </c>
      <c r="H128" s="2">
        <v>0</v>
      </c>
      <c r="I128" s="2">
        <v>10</v>
      </c>
      <c r="J128" s="2">
        <v>10</v>
      </c>
      <c r="L128" s="2">
        <f>SUMIF(XLD!C:C, "*"&amp;F128&amp;"*", XLD!B:B)</f>
        <v>0</v>
      </c>
      <c r="M128" s="2">
        <f>SUMIF(SD!C:C, "*"&amp;F128&amp;"*", XLD!B:B)</f>
        <v>0</v>
      </c>
      <c r="N128" s="2">
        <f t="shared" si="2"/>
        <v>0</v>
      </c>
      <c r="O128" s="2">
        <f t="shared" si="3"/>
        <v>10</v>
      </c>
    </row>
    <row r="129" spans="1:15" x14ac:dyDescent="0.3">
      <c r="A129" s="2" t="s">
        <v>145</v>
      </c>
      <c r="B129" s="2" t="s">
        <v>365</v>
      </c>
      <c r="C129" s="2" t="s">
        <v>366</v>
      </c>
      <c r="D129" s="2" t="s">
        <v>367</v>
      </c>
      <c r="E129" s="2" t="s">
        <v>367</v>
      </c>
      <c r="F129" s="2" t="s">
        <v>367</v>
      </c>
      <c r="G129" s="2" t="s">
        <v>368</v>
      </c>
      <c r="H129" s="2">
        <v>0</v>
      </c>
      <c r="I129" s="2">
        <v>100</v>
      </c>
      <c r="J129" s="2">
        <v>100</v>
      </c>
      <c r="L129" s="2">
        <f>SUMIF(XLD!C:C, "*"&amp;F129&amp;"*", XLD!B:B)</f>
        <v>0</v>
      </c>
      <c r="M129" s="2">
        <f>SUMIF(SD!C:C, "*"&amp;F129&amp;"*", XLD!B:B)</f>
        <v>0</v>
      </c>
      <c r="N129" s="2">
        <f t="shared" si="2"/>
        <v>0</v>
      </c>
      <c r="O129" s="2">
        <f t="shared" si="3"/>
        <v>100</v>
      </c>
    </row>
    <row r="130" spans="1:15" x14ac:dyDescent="0.3">
      <c r="A130" s="2" t="s">
        <v>16</v>
      </c>
      <c r="B130" s="2" t="s">
        <v>369</v>
      </c>
      <c r="C130" s="2" t="s">
        <v>366</v>
      </c>
      <c r="D130" s="2" t="s">
        <v>370</v>
      </c>
      <c r="E130" s="2" t="s">
        <v>370</v>
      </c>
      <c r="F130" s="2" t="s">
        <v>370</v>
      </c>
      <c r="H130" s="2">
        <v>0</v>
      </c>
      <c r="I130" s="2">
        <v>20</v>
      </c>
      <c r="J130" s="2">
        <v>20</v>
      </c>
      <c r="L130" s="2">
        <f>SUMIF(XLD!C:C, "*"&amp;F130&amp;"*", XLD!B:B)</f>
        <v>0</v>
      </c>
      <c r="M130" s="2">
        <f>SUMIF(SD!C:C, "*"&amp;F130&amp;"*", XLD!B:B)</f>
        <v>0</v>
      </c>
      <c r="N130" s="2">
        <f t="shared" si="2"/>
        <v>0</v>
      </c>
      <c r="O130" s="2">
        <f t="shared" si="3"/>
        <v>20</v>
      </c>
    </row>
    <row r="131" spans="1:15" x14ac:dyDescent="0.3">
      <c r="A131" s="2" t="s">
        <v>38</v>
      </c>
      <c r="B131" s="2" t="s">
        <v>371</v>
      </c>
      <c r="C131" s="2" t="s">
        <v>366</v>
      </c>
      <c r="D131" s="2" t="s">
        <v>372</v>
      </c>
      <c r="E131" s="2" t="s">
        <v>372</v>
      </c>
      <c r="F131" s="2" t="s">
        <v>372</v>
      </c>
      <c r="H131" s="2">
        <v>0</v>
      </c>
      <c r="I131" s="2">
        <v>5</v>
      </c>
      <c r="J131" s="2">
        <v>5</v>
      </c>
      <c r="L131" s="2">
        <f>SUMIF(XLD!C:C, "*"&amp;F131&amp;"*", XLD!B:B)</f>
        <v>0</v>
      </c>
      <c r="M131" s="2">
        <f>SUMIF(SD!C:C, "*"&amp;F131&amp;"*", XLD!B:B)</f>
        <v>0</v>
      </c>
      <c r="N131" s="2">
        <f t="shared" si="2"/>
        <v>0</v>
      </c>
      <c r="O131" s="2">
        <f t="shared" si="3"/>
        <v>5</v>
      </c>
    </row>
    <row r="132" spans="1:15" x14ac:dyDescent="0.3">
      <c r="A132" s="2" t="s">
        <v>38</v>
      </c>
      <c r="B132" s="2" t="s">
        <v>373</v>
      </c>
      <c r="C132" s="2" t="s">
        <v>374</v>
      </c>
      <c r="F132" s="2" t="s">
        <v>498</v>
      </c>
      <c r="I132" s="2">
        <v>15</v>
      </c>
      <c r="J132" s="2">
        <v>15</v>
      </c>
      <c r="L132" s="2">
        <f>SUMIF(XLD!C:C, "*"&amp;F132&amp;"*", XLD!B:B)</f>
        <v>0</v>
      </c>
      <c r="M132" s="2">
        <f>SUMIF(SD!C:C, "*"&amp;F132&amp;"*", XLD!B:B)</f>
        <v>0</v>
      </c>
      <c r="N132" s="2">
        <f t="shared" ref="N132:N133" si="4">SUM(L132:M132)</f>
        <v>0</v>
      </c>
      <c r="O132" s="2">
        <f t="shared" ref="O132:O133" si="5">I132-N132</f>
        <v>15</v>
      </c>
    </row>
    <row r="133" spans="1:15" x14ac:dyDescent="0.3">
      <c r="A133" s="2" t="s">
        <v>38</v>
      </c>
      <c r="B133" s="2" t="s">
        <v>172</v>
      </c>
      <c r="C133" s="2" t="s">
        <v>375</v>
      </c>
      <c r="D133" s="2" t="s">
        <v>376</v>
      </c>
      <c r="E133" s="3" t="s">
        <v>376</v>
      </c>
      <c r="F133" s="3" t="s">
        <v>376</v>
      </c>
      <c r="H133" s="2">
        <v>0</v>
      </c>
      <c r="I133" s="2">
        <v>9</v>
      </c>
      <c r="J133" s="2">
        <v>9</v>
      </c>
      <c r="L133" s="2">
        <f>SUMIF(XLD!C:C, "*"&amp;F133&amp;"*", XLD!B:B)</f>
        <v>0</v>
      </c>
      <c r="M133" s="2">
        <f>SUMIF(SD!C:C, "*"&amp;F133&amp;"*", XLD!B:B)</f>
        <v>0</v>
      </c>
      <c r="N133" s="2">
        <f t="shared" si="4"/>
        <v>0</v>
      </c>
      <c r="O133" s="2">
        <f t="shared" si="5"/>
        <v>9</v>
      </c>
    </row>
  </sheetData>
  <autoFilter ref="A2:L13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CB7A-5F8B-4A10-9CEE-14FA0172A819}">
  <dimension ref="A1:C17"/>
  <sheetViews>
    <sheetView workbookViewId="0">
      <selection activeCell="B18" sqref="B18"/>
    </sheetView>
    <sheetView workbookViewId="1"/>
  </sheetViews>
  <sheetFormatPr defaultRowHeight="14.4" x14ac:dyDescent="0.3"/>
  <cols>
    <col min="1" max="1" width="21.88671875" bestFit="1" customWidth="1"/>
    <col min="2" max="2" width="10.88671875" bestFit="1" customWidth="1"/>
    <col min="3" max="3" width="10" bestFit="1" customWidth="1"/>
  </cols>
  <sheetData>
    <row r="1" spans="1:3" x14ac:dyDescent="0.3">
      <c r="A1" s="1" t="s">
        <v>377</v>
      </c>
      <c r="B1" s="1" t="s">
        <v>7</v>
      </c>
      <c r="C1" s="1" t="s">
        <v>378</v>
      </c>
    </row>
    <row r="2" spans="1:3" x14ac:dyDescent="0.3">
      <c r="A2" t="s">
        <v>379</v>
      </c>
      <c r="B2">
        <v>14</v>
      </c>
    </row>
    <row r="3" spans="1:3" x14ac:dyDescent="0.3">
      <c r="A3" t="s">
        <v>380</v>
      </c>
      <c r="B3">
        <v>18</v>
      </c>
    </row>
    <row r="4" spans="1:3" x14ac:dyDescent="0.3">
      <c r="A4" t="s">
        <v>381</v>
      </c>
      <c r="B4">
        <v>3</v>
      </c>
    </row>
    <row r="5" spans="1:3" x14ac:dyDescent="0.3">
      <c r="A5" t="s">
        <v>382</v>
      </c>
      <c r="B5">
        <v>6</v>
      </c>
    </row>
    <row r="6" spans="1:3" x14ac:dyDescent="0.3">
      <c r="A6" t="s">
        <v>371</v>
      </c>
      <c r="B6">
        <v>3</v>
      </c>
    </row>
    <row r="7" spans="1:3" x14ac:dyDescent="0.3">
      <c r="A7" t="s">
        <v>383</v>
      </c>
      <c r="B7">
        <v>5</v>
      </c>
    </row>
    <row r="8" spans="1:3" x14ac:dyDescent="0.3">
      <c r="A8" t="s">
        <v>384</v>
      </c>
      <c r="B8">
        <v>14</v>
      </c>
    </row>
    <row r="9" spans="1:3" x14ac:dyDescent="0.3">
      <c r="A9" t="s">
        <v>385</v>
      </c>
      <c r="B9">
        <v>2</v>
      </c>
    </row>
    <row r="11" spans="1:3" x14ac:dyDescent="0.3">
      <c r="A11" t="s">
        <v>386</v>
      </c>
      <c r="B11" t="s">
        <v>387</v>
      </c>
    </row>
    <row r="12" spans="1:3" x14ac:dyDescent="0.3">
      <c r="A12" t="s">
        <v>388</v>
      </c>
      <c r="B12" t="s">
        <v>389</v>
      </c>
    </row>
    <row r="13" spans="1:3" x14ac:dyDescent="0.3">
      <c r="A13" t="s">
        <v>390</v>
      </c>
      <c r="B13">
        <v>57</v>
      </c>
    </row>
    <row r="14" spans="1:3" x14ac:dyDescent="0.3">
      <c r="A14" t="s">
        <v>391</v>
      </c>
      <c r="B14">
        <v>9</v>
      </c>
    </row>
    <row r="15" spans="1:3" x14ac:dyDescent="0.3">
      <c r="A15" t="s">
        <v>392</v>
      </c>
      <c r="B15">
        <v>5</v>
      </c>
    </row>
    <row r="16" spans="1:3" x14ac:dyDescent="0.3">
      <c r="A16" t="s">
        <v>393</v>
      </c>
      <c r="B16">
        <v>5</v>
      </c>
    </row>
    <row r="17" spans="1:2" x14ac:dyDescent="0.3">
      <c r="A17" t="s">
        <v>394</v>
      </c>
      <c r="B1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CAAB6-3465-447D-8303-3E809626D613}">
  <dimension ref="A1:H49"/>
  <sheetViews>
    <sheetView tabSelected="1" topLeftCell="A4" workbookViewId="0">
      <selection activeCell="C26" sqref="C26"/>
    </sheetView>
    <sheetView workbookViewId="1">
      <selection activeCell="F12" sqref="F12"/>
    </sheetView>
  </sheetViews>
  <sheetFormatPr defaultRowHeight="14.4" x14ac:dyDescent="0.3"/>
  <cols>
    <col min="3" max="3" width="31.109375" customWidth="1"/>
    <col min="4" max="4" width="27.33203125" customWidth="1"/>
  </cols>
  <sheetData>
    <row r="1" spans="1:8" x14ac:dyDescent="0.3">
      <c r="A1" t="s">
        <v>395</v>
      </c>
      <c r="B1" t="s">
        <v>396</v>
      </c>
    </row>
    <row r="2" spans="1:8" x14ac:dyDescent="0.3">
      <c r="A2" t="s">
        <v>397</v>
      </c>
      <c r="B2" s="12">
        <v>45001.561342592591</v>
      </c>
    </row>
    <row r="3" spans="1:8" x14ac:dyDescent="0.3">
      <c r="A3" t="s">
        <v>398</v>
      </c>
      <c r="B3" t="s">
        <v>399</v>
      </c>
    </row>
    <row r="4" spans="1:8" x14ac:dyDescent="0.3">
      <c r="A4" t="s">
        <v>400</v>
      </c>
      <c r="B4" t="s">
        <v>401</v>
      </c>
    </row>
    <row r="5" spans="1:8" x14ac:dyDescent="0.3">
      <c r="A5" t="s">
        <v>402</v>
      </c>
      <c r="B5">
        <v>888</v>
      </c>
    </row>
    <row r="6" spans="1:8" x14ac:dyDescent="0.3">
      <c r="A6" t="s">
        <v>403</v>
      </c>
      <c r="B6" t="s">
        <v>404</v>
      </c>
      <c r="C6" t="s">
        <v>405</v>
      </c>
      <c r="D6" t="s">
        <v>406</v>
      </c>
      <c r="E6" t="s">
        <v>407</v>
      </c>
      <c r="F6" t="s">
        <v>6</v>
      </c>
      <c r="G6" t="s">
        <v>408</v>
      </c>
      <c r="H6" t="s">
        <v>409</v>
      </c>
    </row>
    <row r="7" spans="1:8" x14ac:dyDescent="0.3">
      <c r="A7" t="s">
        <v>410</v>
      </c>
      <c r="B7">
        <v>99</v>
      </c>
      <c r="C7" t="s">
        <v>411</v>
      </c>
      <c r="D7" t="s">
        <v>411</v>
      </c>
      <c r="F7" t="s">
        <v>126</v>
      </c>
    </row>
    <row r="8" spans="1:8" x14ac:dyDescent="0.3">
      <c r="A8" t="s">
        <v>412</v>
      </c>
      <c r="B8">
        <v>95</v>
      </c>
      <c r="C8" t="s">
        <v>413</v>
      </c>
      <c r="D8" t="s">
        <v>413</v>
      </c>
      <c r="F8" t="s">
        <v>126</v>
      </c>
    </row>
    <row r="9" spans="1:8" x14ac:dyDescent="0.3">
      <c r="A9" t="s">
        <v>414</v>
      </c>
      <c r="B9">
        <v>40</v>
      </c>
      <c r="C9" t="s">
        <v>415</v>
      </c>
      <c r="D9" t="s">
        <v>415</v>
      </c>
      <c r="F9" t="s">
        <v>126</v>
      </c>
    </row>
    <row r="10" spans="1:8" x14ac:dyDescent="0.3">
      <c r="A10" t="s">
        <v>416</v>
      </c>
      <c r="B10">
        <v>49</v>
      </c>
      <c r="C10" t="s">
        <v>417</v>
      </c>
      <c r="D10" t="s">
        <v>417</v>
      </c>
      <c r="F10" t="s">
        <v>126</v>
      </c>
    </row>
    <row r="11" spans="1:8" x14ac:dyDescent="0.3">
      <c r="A11" t="s">
        <v>418</v>
      </c>
      <c r="B11">
        <v>35</v>
      </c>
      <c r="C11" t="s">
        <v>419</v>
      </c>
      <c r="D11" t="s">
        <v>419</v>
      </c>
      <c r="F11" t="s">
        <v>126</v>
      </c>
    </row>
    <row r="12" spans="1:8" x14ac:dyDescent="0.3">
      <c r="A12" t="s">
        <v>420</v>
      </c>
      <c r="B12">
        <v>61</v>
      </c>
      <c r="C12" t="s">
        <v>421</v>
      </c>
      <c r="D12" t="s">
        <v>421</v>
      </c>
      <c r="F12" t="s">
        <v>126</v>
      </c>
    </row>
    <row r="13" spans="1:8" x14ac:dyDescent="0.3">
      <c r="A13" t="s">
        <v>422</v>
      </c>
      <c r="B13">
        <v>2</v>
      </c>
      <c r="C13" t="s">
        <v>423</v>
      </c>
      <c r="D13" t="s">
        <v>423</v>
      </c>
      <c r="F13" t="s">
        <v>423</v>
      </c>
    </row>
    <row r="14" spans="1:8" x14ac:dyDescent="0.3">
      <c r="A14" t="s">
        <v>424</v>
      </c>
      <c r="B14">
        <v>3</v>
      </c>
      <c r="C14" t="s">
        <v>80</v>
      </c>
      <c r="D14" t="s">
        <v>80</v>
      </c>
    </row>
    <row r="15" spans="1:8" x14ac:dyDescent="0.3">
      <c r="A15" t="s">
        <v>425</v>
      </c>
      <c r="B15">
        <v>33</v>
      </c>
      <c r="C15" t="s">
        <v>380</v>
      </c>
      <c r="D15" t="s">
        <v>380</v>
      </c>
      <c r="F15" t="s">
        <v>61</v>
      </c>
    </row>
    <row r="16" spans="1:8" x14ac:dyDescent="0.3">
      <c r="A16" t="s">
        <v>426</v>
      </c>
      <c r="B16">
        <v>11</v>
      </c>
      <c r="C16" t="s">
        <v>66</v>
      </c>
      <c r="D16" t="s">
        <v>66</v>
      </c>
      <c r="F16" t="s">
        <v>61</v>
      </c>
    </row>
    <row r="17" spans="1:6" x14ac:dyDescent="0.3">
      <c r="A17" t="s">
        <v>427</v>
      </c>
      <c r="B17">
        <v>32</v>
      </c>
      <c r="C17" t="s">
        <v>428</v>
      </c>
      <c r="D17" t="s">
        <v>428</v>
      </c>
      <c r="F17" t="s">
        <v>61</v>
      </c>
    </row>
    <row r="18" spans="1:6" x14ac:dyDescent="0.3">
      <c r="A18" t="s">
        <v>429</v>
      </c>
      <c r="B18">
        <v>5</v>
      </c>
      <c r="C18" t="s">
        <v>70</v>
      </c>
      <c r="D18" t="s">
        <v>70</v>
      </c>
      <c r="F18" t="s">
        <v>61</v>
      </c>
    </row>
    <row r="19" spans="1:6" x14ac:dyDescent="0.3">
      <c r="A19" t="s">
        <v>430</v>
      </c>
      <c r="B19">
        <v>10</v>
      </c>
      <c r="C19" t="s">
        <v>53</v>
      </c>
      <c r="D19" t="s">
        <v>53</v>
      </c>
      <c r="F19" t="s">
        <v>431</v>
      </c>
    </row>
    <row r="20" spans="1:6" x14ac:dyDescent="0.3">
      <c r="A20" t="s">
        <v>432</v>
      </c>
      <c r="B20">
        <v>2</v>
      </c>
      <c r="C20" t="s">
        <v>433</v>
      </c>
      <c r="D20" t="s">
        <v>433</v>
      </c>
      <c r="F20" t="s">
        <v>434</v>
      </c>
    </row>
    <row r="21" spans="1:6" x14ac:dyDescent="0.3">
      <c r="A21" t="s">
        <v>435</v>
      </c>
      <c r="B21">
        <v>23</v>
      </c>
      <c r="C21" t="s">
        <v>120</v>
      </c>
      <c r="D21" t="s">
        <v>120</v>
      </c>
      <c r="F21" t="s">
        <v>365</v>
      </c>
    </row>
    <row r="22" spans="1:6" x14ac:dyDescent="0.3">
      <c r="A22" t="s">
        <v>436</v>
      </c>
      <c r="B22">
        <v>93</v>
      </c>
      <c r="C22" t="s">
        <v>232</v>
      </c>
      <c r="D22" t="s">
        <v>232</v>
      </c>
      <c r="F22" t="s">
        <v>365</v>
      </c>
    </row>
    <row r="23" spans="1:6" x14ac:dyDescent="0.3">
      <c r="A23" t="s">
        <v>437</v>
      </c>
      <c r="B23">
        <v>3</v>
      </c>
      <c r="C23" t="s">
        <v>438</v>
      </c>
      <c r="D23" t="s">
        <v>438</v>
      </c>
      <c r="F23" t="s">
        <v>365</v>
      </c>
    </row>
    <row r="24" spans="1:6" x14ac:dyDescent="0.3">
      <c r="A24" t="s">
        <v>439</v>
      </c>
      <c r="B24">
        <v>51</v>
      </c>
      <c r="C24" t="s">
        <v>440</v>
      </c>
      <c r="D24" t="s">
        <v>440</v>
      </c>
    </row>
    <row r="25" spans="1:6" x14ac:dyDescent="0.3">
      <c r="A25" t="s">
        <v>441</v>
      </c>
      <c r="B25">
        <v>3</v>
      </c>
      <c r="C25" t="s">
        <v>442</v>
      </c>
      <c r="D25" t="s">
        <v>442</v>
      </c>
      <c r="F25" t="s">
        <v>443</v>
      </c>
    </row>
    <row r="26" spans="1:6" x14ac:dyDescent="0.3">
      <c r="A26" t="s">
        <v>444</v>
      </c>
      <c r="B26">
        <v>32</v>
      </c>
      <c r="C26" t="s">
        <v>445</v>
      </c>
      <c r="D26" t="s">
        <v>445</v>
      </c>
      <c r="F26" t="s">
        <v>126</v>
      </c>
    </row>
    <row r="27" spans="1:6" x14ac:dyDescent="0.3">
      <c r="A27" t="s">
        <v>446</v>
      </c>
      <c r="B27">
        <v>5</v>
      </c>
      <c r="C27" t="s">
        <v>89</v>
      </c>
      <c r="D27" t="s">
        <v>89</v>
      </c>
      <c r="F27" t="s">
        <v>126</v>
      </c>
    </row>
    <row r="28" spans="1:6" x14ac:dyDescent="0.3">
      <c r="A28" t="s">
        <v>447</v>
      </c>
      <c r="B28">
        <v>28</v>
      </c>
      <c r="C28" t="s">
        <v>448</v>
      </c>
      <c r="D28" t="s">
        <v>448</v>
      </c>
      <c r="F28" t="s">
        <v>126</v>
      </c>
    </row>
    <row r="29" spans="1:6" x14ac:dyDescent="0.3">
      <c r="A29" t="s">
        <v>449</v>
      </c>
      <c r="B29">
        <v>7</v>
      </c>
      <c r="C29" t="s">
        <v>450</v>
      </c>
      <c r="D29" t="s">
        <v>450</v>
      </c>
      <c r="F29" t="s">
        <v>61</v>
      </c>
    </row>
    <row r="30" spans="1:6" x14ac:dyDescent="0.3">
      <c r="A30" t="s">
        <v>451</v>
      </c>
      <c r="B30">
        <v>2</v>
      </c>
      <c r="C30" t="s">
        <v>452</v>
      </c>
      <c r="D30" t="s">
        <v>452</v>
      </c>
    </row>
    <row r="31" spans="1:6" x14ac:dyDescent="0.3">
      <c r="A31" t="s">
        <v>453</v>
      </c>
      <c r="B31">
        <v>2</v>
      </c>
      <c r="C31" t="s">
        <v>454</v>
      </c>
      <c r="D31" t="s">
        <v>454</v>
      </c>
    </row>
    <row r="32" spans="1:6" x14ac:dyDescent="0.3">
      <c r="A32" t="s">
        <v>455</v>
      </c>
      <c r="B32">
        <v>93</v>
      </c>
      <c r="C32" t="s">
        <v>456</v>
      </c>
      <c r="D32" t="s">
        <v>456</v>
      </c>
    </row>
    <row r="33" spans="1:6" x14ac:dyDescent="0.3">
      <c r="A33" t="s">
        <v>457</v>
      </c>
      <c r="B33">
        <v>6</v>
      </c>
      <c r="C33" t="s">
        <v>458</v>
      </c>
      <c r="D33" t="s">
        <v>458</v>
      </c>
      <c r="F33" t="s">
        <v>459</v>
      </c>
    </row>
    <row r="34" spans="1:6" x14ac:dyDescent="0.3">
      <c r="A34" t="s">
        <v>460</v>
      </c>
      <c r="B34">
        <v>7</v>
      </c>
      <c r="C34" t="s">
        <v>461</v>
      </c>
      <c r="D34" t="s">
        <v>461</v>
      </c>
    </row>
    <row r="35" spans="1:6" x14ac:dyDescent="0.3">
      <c r="A35" t="s">
        <v>462</v>
      </c>
      <c r="B35">
        <v>2</v>
      </c>
      <c r="C35" t="s">
        <v>463</v>
      </c>
      <c r="D35" t="s">
        <v>463</v>
      </c>
      <c r="F35" t="s">
        <v>464</v>
      </c>
    </row>
    <row r="36" spans="1:6" x14ac:dyDescent="0.3">
      <c r="A36" t="s">
        <v>465</v>
      </c>
      <c r="B36">
        <v>2</v>
      </c>
      <c r="C36" t="s">
        <v>466</v>
      </c>
      <c r="D36" t="s">
        <v>466</v>
      </c>
      <c r="F36" t="s">
        <v>464</v>
      </c>
    </row>
    <row r="37" spans="1:6" x14ac:dyDescent="0.3">
      <c r="A37" t="s">
        <v>467</v>
      </c>
      <c r="B37">
        <v>7</v>
      </c>
      <c r="C37" t="s">
        <v>468</v>
      </c>
      <c r="D37" t="s">
        <v>468</v>
      </c>
      <c r="F37" t="s">
        <v>464</v>
      </c>
    </row>
    <row r="38" spans="1:6" x14ac:dyDescent="0.3">
      <c r="A38" t="s">
        <v>469</v>
      </c>
      <c r="B38">
        <v>3</v>
      </c>
      <c r="C38" t="s">
        <v>470</v>
      </c>
      <c r="D38" t="s">
        <v>470</v>
      </c>
      <c r="F38" t="s">
        <v>471</v>
      </c>
    </row>
    <row r="39" spans="1:6" x14ac:dyDescent="0.3">
      <c r="A39" t="s">
        <v>472</v>
      </c>
      <c r="B39">
        <v>1</v>
      </c>
      <c r="C39" t="s">
        <v>473</v>
      </c>
      <c r="D39" t="s">
        <v>473</v>
      </c>
      <c r="F39" t="s">
        <v>471</v>
      </c>
    </row>
    <row r="40" spans="1:6" x14ac:dyDescent="0.3">
      <c r="A40" t="s">
        <v>474</v>
      </c>
      <c r="B40">
        <v>1</v>
      </c>
      <c r="C40" t="s">
        <v>475</v>
      </c>
      <c r="D40" t="s">
        <v>475</v>
      </c>
      <c r="F40" t="s">
        <v>471</v>
      </c>
    </row>
    <row r="41" spans="1:6" x14ac:dyDescent="0.3">
      <c r="A41" t="s">
        <v>476</v>
      </c>
      <c r="B41">
        <v>1</v>
      </c>
      <c r="C41" t="s">
        <v>477</v>
      </c>
      <c r="D41" t="s">
        <v>477</v>
      </c>
      <c r="F41" t="s">
        <v>471</v>
      </c>
    </row>
    <row r="42" spans="1:6" x14ac:dyDescent="0.3">
      <c r="A42" t="s">
        <v>478</v>
      </c>
      <c r="B42">
        <v>1</v>
      </c>
      <c r="C42" t="s">
        <v>479</v>
      </c>
      <c r="D42" t="s">
        <v>479</v>
      </c>
      <c r="F42" t="s">
        <v>464</v>
      </c>
    </row>
    <row r="43" spans="1:6" x14ac:dyDescent="0.3">
      <c r="A43" t="s">
        <v>480</v>
      </c>
      <c r="B43">
        <v>4</v>
      </c>
      <c r="C43" t="s">
        <v>481</v>
      </c>
      <c r="D43" t="s">
        <v>481</v>
      </c>
      <c r="F43" t="s">
        <v>464</v>
      </c>
    </row>
    <row r="44" spans="1:6" x14ac:dyDescent="0.3">
      <c r="A44" t="s">
        <v>482</v>
      </c>
      <c r="B44">
        <v>2</v>
      </c>
      <c r="C44" t="s">
        <v>466</v>
      </c>
      <c r="D44" t="s">
        <v>466</v>
      </c>
      <c r="F44" t="s">
        <v>464</v>
      </c>
    </row>
    <row r="45" spans="1:6" x14ac:dyDescent="0.3">
      <c r="A45" t="s">
        <v>483</v>
      </c>
      <c r="B45">
        <v>4</v>
      </c>
      <c r="C45" t="s">
        <v>484</v>
      </c>
      <c r="D45" t="s">
        <v>484</v>
      </c>
      <c r="F45" t="s">
        <v>485</v>
      </c>
    </row>
    <row r="46" spans="1:6" x14ac:dyDescent="0.3">
      <c r="A46" t="s">
        <v>486</v>
      </c>
      <c r="B46">
        <v>3</v>
      </c>
      <c r="C46" t="s">
        <v>487</v>
      </c>
      <c r="D46" t="s">
        <v>487</v>
      </c>
      <c r="F46" t="s">
        <v>485</v>
      </c>
    </row>
    <row r="47" spans="1:6" x14ac:dyDescent="0.3">
      <c r="A47" t="s">
        <v>488</v>
      </c>
      <c r="B47">
        <v>13</v>
      </c>
      <c r="C47" t="s">
        <v>43</v>
      </c>
      <c r="D47" t="s">
        <v>43</v>
      </c>
      <c r="F47" t="s">
        <v>489</v>
      </c>
    </row>
    <row r="48" spans="1:6" x14ac:dyDescent="0.3">
      <c r="A48" t="s">
        <v>490</v>
      </c>
      <c r="B48">
        <v>3</v>
      </c>
      <c r="C48" t="s">
        <v>491</v>
      </c>
      <c r="D48" t="s">
        <v>491</v>
      </c>
    </row>
    <row r="49" spans="1:6" x14ac:dyDescent="0.3">
      <c r="A49" t="s">
        <v>492</v>
      </c>
      <c r="B49">
        <v>9</v>
      </c>
      <c r="C49" t="s">
        <v>493</v>
      </c>
      <c r="D49" t="s">
        <v>493</v>
      </c>
      <c r="F49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8C82-627E-4F80-89DF-1F80A89B0EB6}">
  <dimension ref="A1"/>
  <sheetViews>
    <sheetView workbookViewId="0"/>
    <sheetView workbookViewId="1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7BD4790E78B45926A1BDCF5D050B3" ma:contentTypeVersion="16" ma:contentTypeDescription="Create a new document." ma:contentTypeScope="" ma:versionID="7dec88540f3ddf3894c283df6cdb48b2">
  <xsd:schema xmlns:xsd="http://www.w3.org/2001/XMLSchema" xmlns:xs="http://www.w3.org/2001/XMLSchema" xmlns:p="http://schemas.microsoft.com/office/2006/metadata/properties" xmlns:ns2="61966714-7fe1-4c1f-98b5-3010983b7f2b" xmlns:ns3="85792bd1-bf22-4c44-b0fc-19dc4c38b538" targetNamespace="http://schemas.microsoft.com/office/2006/metadata/properties" ma:root="true" ma:fieldsID="fcb8f6c582f7ce27f4c19403fee7c378" ns2:_="" ns3:_="">
    <xsd:import namespace="61966714-7fe1-4c1f-98b5-3010983b7f2b"/>
    <xsd:import namespace="85792bd1-bf22-4c44-b0fc-19dc4c38b53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966714-7fe1-4c1f-98b5-3010983b7f2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da2b078-8700-4205-b40f-bd5c9f5457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792bd1-bf22-4c44-b0fc-19dc4c38b538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5ade769-293e-460b-9b95-5301ee9b20b0}" ma:internalName="TaxCatchAll" ma:showField="CatchAllData" ma:web="85792bd1-bf22-4c44-b0fc-19dc4c38b5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792bd1-bf22-4c44-b0fc-19dc4c38b538">
      <UserInfo>
        <DisplayName/>
        <AccountId xsi:nil="true"/>
        <AccountType/>
      </UserInfo>
    </SharedWithUsers>
    <TaxCatchAll xmlns="85792bd1-bf22-4c44-b0fc-19dc4c38b538" xsi:nil="true"/>
    <lcf76f155ced4ddcb4097134ff3c332f xmlns="61966714-7fe1-4c1f-98b5-3010983b7f2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9069807-4F73-4ADF-99D3-B6A61393A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966714-7fe1-4c1f-98b5-3010983b7f2b"/>
    <ds:schemaRef ds:uri="85792bd1-bf22-4c44-b0fc-19dc4c38b5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0BD5A0-1513-4509-8359-75FC8C750D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936FCCF-CFC9-4A0C-9098-CD83246FA5A2}">
  <ds:schemaRefs>
    <ds:schemaRef ds:uri="http://schemas.microsoft.com/office/2006/metadata/properties"/>
    <ds:schemaRef ds:uri="http://schemas.microsoft.com/office/infopath/2007/PartnerControls"/>
    <ds:schemaRef ds:uri="85792bd1-bf22-4c44-b0fc-19dc4c38b538"/>
    <ds:schemaRef ds:uri="61966714-7fe1-4c1f-98b5-3010983b7f2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 </vt:lpstr>
      <vt:lpstr>In_use </vt:lpstr>
      <vt:lpstr>XLD</vt:lpstr>
      <vt:lpstr>SD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Maxime Hantute</cp:lastModifiedBy>
  <cp:revision/>
  <dcterms:created xsi:type="dcterms:W3CDTF">2022-12-08T07:30:49Z</dcterms:created>
  <dcterms:modified xsi:type="dcterms:W3CDTF">2023-03-16T11:08:26Z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0x010100CC47BD4790E78B45926A1BDCF5D050B3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