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7.xml" ContentType="application/vnd.ms-excel.person+xml"/>
  <Override PartName="/xl/persons/person8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ef72d3e05109b7/本科毕业论文/论文/TC4钛合金热处理研究进展/"/>
    </mc:Choice>
  </mc:AlternateContent>
  <xr:revisionPtr revIDLastSave="7" documentId="8_{BD0F8152-EA0F-4234-AC7C-71486D2D23BD}" xr6:coauthVersionLast="47" xr6:coauthVersionMax="47" xr10:uidLastSave="{3D2E7575-1986-40FD-A586-6DC157126B9F}"/>
  <bookViews>
    <workbookView xWindow="-108" yWindow="-108" windowWidth="23256" windowHeight="12456" xr2:uid="{29D016F3-758B-4E4B-AC10-63C3129748CA}"/>
  </bookViews>
  <sheets>
    <sheet name="表格分析" sheetId="5" r:id="rId1"/>
    <sheet name="原始数据" sheetId="1" r:id="rId2"/>
    <sheet name="数据清洗备份" sheetId="4" r:id="rId3"/>
    <sheet name="热处理实验" sheetId="2" r:id="rId4"/>
  </sheets>
  <definedNames>
    <definedName name="_xlchart.v1.0" hidden="1">表格分析!$J$2:$J$52</definedName>
    <definedName name="_xlchart.v1.1" hidden="1">表格分析!$Q$1</definedName>
    <definedName name="_xlchart.v1.2" hidden="1">表格分析!$Q$2:$Q$55</definedName>
    <definedName name="_xlchart.v1.3" hidden="1">表格分析!$R$1</definedName>
    <definedName name="_xlchart.v1.4" hidden="1">表格分析!$R$2:$R$55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5" l="1"/>
  <c r="S58" i="5"/>
  <c r="Q57" i="5"/>
  <c r="R57" i="5"/>
  <c r="S57" i="5"/>
  <c r="Q56" i="5"/>
  <c r="Q58" i="5" s="1"/>
  <c r="R56" i="5"/>
  <c r="S56" i="5"/>
  <c r="C58" i="5"/>
  <c r="D58" i="5"/>
  <c r="E58" i="5"/>
  <c r="F58" i="5"/>
  <c r="G58" i="5"/>
  <c r="H58" i="5"/>
  <c r="I58" i="5"/>
  <c r="C57" i="5"/>
  <c r="D57" i="5"/>
  <c r="E57" i="5"/>
  <c r="F57" i="5"/>
  <c r="G57" i="5"/>
  <c r="H57" i="5"/>
  <c r="I57" i="5"/>
  <c r="C56" i="5"/>
  <c r="D56" i="5"/>
  <c r="E56" i="5"/>
  <c r="F56" i="5"/>
  <c r="G56" i="5"/>
  <c r="H56" i="5"/>
  <c r="I56" i="5"/>
  <c r="B58" i="5"/>
  <c r="B57" i="5"/>
  <c r="B56" i="5"/>
  <c r="T55" i="5"/>
  <c r="R55" i="5"/>
  <c r="S55" i="5"/>
  <c r="Q55" i="5"/>
  <c r="S54" i="5"/>
  <c r="R54" i="5"/>
  <c r="Q54" i="5"/>
  <c r="T53" i="5"/>
  <c r="S53" i="5"/>
  <c r="R53" i="5"/>
  <c r="Q53" i="5"/>
  <c r="T54" i="5"/>
  <c r="C55" i="5"/>
  <c r="D55" i="5"/>
  <c r="E55" i="5"/>
  <c r="F55" i="5"/>
  <c r="G55" i="5"/>
  <c r="H55" i="5"/>
  <c r="I55" i="5"/>
  <c r="C54" i="5"/>
  <c r="D54" i="5"/>
  <c r="E54" i="5"/>
  <c r="F54" i="5"/>
  <c r="G54" i="5"/>
  <c r="H54" i="5"/>
  <c r="I54" i="5"/>
  <c r="C53" i="5"/>
  <c r="D53" i="5"/>
  <c r="E53" i="5"/>
  <c r="F53" i="5"/>
  <c r="G53" i="5"/>
  <c r="H53" i="5"/>
  <c r="I53" i="5"/>
  <c r="B43" i="5"/>
  <c r="B52" i="5"/>
  <c r="B51" i="5"/>
  <c r="B50" i="5"/>
  <c r="B49" i="5"/>
  <c r="B48" i="5"/>
  <c r="B47" i="5"/>
  <c r="B46" i="5"/>
  <c r="B45" i="5"/>
  <c r="B44" i="5"/>
  <c r="B53" i="5" s="1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9" i="1"/>
  <c r="B60" i="1"/>
  <c r="B58" i="1"/>
  <c r="B51" i="1"/>
  <c r="B52" i="1"/>
  <c r="B53" i="1"/>
  <c r="B54" i="1"/>
  <c r="B55" i="1"/>
  <c r="B56" i="1"/>
  <c r="B57" i="1"/>
  <c r="B50" i="1"/>
  <c r="B44" i="1"/>
  <c r="B45" i="1"/>
  <c r="B46" i="1"/>
  <c r="B47" i="1"/>
  <c r="B48" i="1"/>
  <c r="B49" i="1"/>
  <c r="B43" i="1"/>
  <c r="B27" i="1"/>
  <c r="B28" i="1"/>
  <c r="B29" i="1"/>
  <c r="B26" i="1"/>
  <c r="B18" i="1"/>
  <c r="B19" i="1"/>
  <c r="B20" i="1"/>
  <c r="B21" i="1"/>
  <c r="B22" i="1"/>
  <c r="B23" i="1"/>
  <c r="B24" i="1"/>
  <c r="B25" i="1"/>
  <c r="B17" i="1"/>
  <c r="B11" i="1"/>
  <c r="B12" i="1"/>
  <c r="B13" i="1"/>
  <c r="B14" i="1"/>
  <c r="B15" i="1"/>
  <c r="B16" i="1"/>
  <c r="B10" i="1"/>
  <c r="B3" i="1"/>
  <c r="B4" i="1"/>
  <c r="B5" i="1"/>
  <c r="B6" i="1"/>
  <c r="B7" i="1"/>
  <c r="B8" i="1"/>
  <c r="B9" i="1"/>
  <c r="B2" i="1"/>
  <c r="B54" i="5" l="1"/>
  <c r="B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Q25" authorId="0" shapeId="0" xr:uid="{1CEA88D8-8BC5-4E5C-A279-162542BF9403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N33" authorId="0" shapeId="0" xr:uid="{4270FD1B-0E32-41FD-8FC3-CB3DA3A44AB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S17" authorId="0" shapeId="0" xr:uid="{F351399B-38A5-4A45-98DF-A3A91FCD49AB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P30" authorId="0" shapeId="0" xr:uid="{34F2DF21-CB76-4ED0-9060-9B22388DAE45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Sion Tine</author>
  </authors>
  <commentList>
    <comment ref="I17" authorId="0" shapeId="0" xr:uid="{15A72BB8-5C95-40AF-BC7F-01EB33944471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规定残余伸长应力</t>
        </r>
      </text>
    </comment>
    <comment ref="F30" authorId="0" shapeId="0" xr:uid="{965A5F66-8AD1-4D46-9D20-2C47836150CD}">
      <text>
        <r>
          <rPr>
            <b/>
            <sz val="9"/>
            <color indexed="81"/>
            <rFont val="宋体"/>
            <charset val="1"/>
          </rPr>
          <t>Sion Tine:</t>
        </r>
        <r>
          <rPr>
            <sz val="9"/>
            <color indexed="81"/>
            <rFont val="宋体"/>
            <charset val="1"/>
          </rPr>
          <t xml:space="preserve">
对照组看作室温时效</t>
        </r>
      </text>
    </comment>
  </commentList>
</comments>
</file>

<file path=xl/sharedStrings.xml><?xml version="1.0" encoding="utf-8"?>
<sst xmlns="http://schemas.openxmlformats.org/spreadsheetml/2006/main" count="719" uniqueCount="73">
  <si>
    <t>冷却</t>
  </si>
  <si>
    <t>冲击㓞性 A_(k)//j*cm^(-2)</t>
  </si>
  <si>
    <t>WQ</t>
  </si>
  <si>
    <t>AC</t>
  </si>
  <si>
    <t>固溶温度/ ℃</t>
  </si>
  <si>
    <t>时效温度/ ℃</t>
  </si>
  <si>
    <t>——</t>
  </si>
  <si>
    <t>延伸率δ %</t>
  </si>
  <si>
    <t>b抗拉强度/Mpa</t>
  </si>
  <si>
    <t>0.2屈强/Mpa</t>
  </si>
  <si>
    <t>实验编号</t>
  </si>
  <si>
    <t>冷却方式</t>
  </si>
  <si>
    <t>FC</t>
  </si>
  <si>
    <t>液氮</t>
  </si>
  <si>
    <t>时效用时/h</t>
  </si>
  <si>
    <t>处理时间/h</t>
  </si>
  <si>
    <t>文章</t>
  </si>
  <si>
    <t>编号</t>
  </si>
  <si>
    <t>固溶、时效对 ＴＣ４钛合金组织和力学性能的影响</t>
  </si>
  <si>
    <t>制备方式</t>
  </si>
  <si>
    <t>粉末冶金</t>
  </si>
  <si>
    <t>微观组织</t>
  </si>
  <si>
    <t>部 分 粗 大 的α相 与 板 条 状α 相 混 合 在 一 起 ，而 且α相 取 向 杂 乱 ，差 异 比 较 大 ，这 就 导 致 后期力 学 性 能 测 试 时 抗 拉 强 度 较 低。</t>
  </si>
  <si>
    <t>-</t>
  </si>
  <si>
    <t>α相晶粒取向杂乱的现象得 到 了部 分改善，晶粒粗大的现象也得到了改善，但 并 未 完 全 消 除，塑性和强度均 有 所 提 高</t>
  </si>
  <si>
    <t>在原来的晶粒相 位上，形 成 了 板 条 状 的α相 组 织，板 条 状α相 组 织 之 间 分布着较为细小 的β 相 转 变 组 织。 这种组织使得材料 的综合力学性能比较好。</t>
  </si>
  <si>
    <t>由于加热温 度 偏 高，β相 有 长 大 的 趋 势，形 成 的β 相 比 较 粗 大 ，造 成 力 学 性 能 下 降</t>
  </si>
  <si>
    <t>结论</t>
  </si>
  <si>
    <t>随着固溶温度的 提 高，伸长率与抗拉强度均增加； 超过一定温度范围后，温 度 越 高，伸长率与抗拉强度反 而下降。综合考虑上述结果，在９３０ °C左右可得到较好 的抗拉强度与伸长率，所以固溶温度选择９３０ °C较为适 宜。</t>
  </si>
  <si>
    <t>）固溶后钛合金中马氏体仍保持α相 软 而 韧 的 性 能，在随后进行的时效强化使得马氏体分解，获 得 弥 散 的α＋β组织，从而进一步提高其抗拉强度。 随 着 时 效 温度的升高，伸长率逐 渐 上 升，但是抗拉强度则呈下降 趋势。</t>
  </si>
  <si>
    <t>脱溶的a相逐渐粗大</t>
  </si>
  <si>
    <t>六方马氏体a'脱溶出a相，针状a'消失</t>
  </si>
  <si>
    <t>脱溶的a与b相逐渐粗大，力学性能下降</t>
  </si>
  <si>
    <t>固溶时效工艺对 TC4 钛合金组织及性能的影响</t>
  </si>
  <si>
    <t xml:space="preserve">“，在经过(α＋β)两相区固溶 处理后，试样的组织主要为分布较为均匀的α相和 少量转变β相组成。当固溶温度为 870 °C时，组织较 为粗大，多为板条状的α相，且α相的体积分数明显 超过 50%，同时存在一些针状的转变β组织，这是钛 合 金 等 轴 组 织 的 特 征” </t>
  </si>
  <si>
    <t>等轴α相均匀分布，次生α相 呈针状或细条状，同时在α相间存在一定数量的转 变β组织。</t>
  </si>
  <si>
    <t>随着时效温度的升高，细条状的次生α相 通 过 相 界 的 迁 移 发 生 合 并 长 大 ，时 效 温 度 达 到 590 °C时，次生α相变为板状或片状，β相明显减少， 分布不均匀。</t>
  </si>
  <si>
    <t>随着时效温度的升高，试样的抗拉 强度和屈服强度降低，伸长率和断面收缩率提高。 合金的强度降低主要是由次生α相由细条状变为片 状，且β相数量减少，（α＋β）相的弥散强化作用减弱 造成的。</t>
  </si>
  <si>
    <t>固溶 － 时效对 ＴＣ４ 钛合金显微组织和力学性能的影响 任驰强</t>
  </si>
  <si>
    <t>三次真空自耗电弧炉</t>
  </si>
  <si>
    <t>冷却时间/s</t>
  </si>
  <si>
    <t>用时 /min</t>
  </si>
  <si>
    <t>用时/min</t>
  </si>
  <si>
    <t>固溶温度对Ti6Al4V ELI钛合金显微组织 及性能的影响</t>
  </si>
  <si>
    <t>三次真空自耗电弧熔炼</t>
  </si>
  <si>
    <t>断裂韧性Mpa * m^0.5</t>
  </si>
  <si>
    <t>时效处理对 TC4 钛合金微观组织和力学性能的影响</t>
  </si>
  <si>
    <t>棒材</t>
  </si>
  <si>
    <t>无</t>
  </si>
  <si>
    <t>Effect of Different Heat Treatments on Microstructure and Mechanical Properties of Ti6Al4V Titanium Alloy</t>
  </si>
  <si>
    <t>热轧</t>
  </si>
  <si>
    <t>固溶时效对 TC4 合金组织与机械性能的影响</t>
  </si>
  <si>
    <t>二次真空自 耗熔炼</t>
  </si>
  <si>
    <t>固溶时效对 TC4 合金组织与性能的影响</t>
  </si>
  <si>
    <t>电弧炉</t>
  </si>
  <si>
    <t>1 954</t>
  </si>
  <si>
    <t>热处理工艺对 TC4 钛合金组织和力学性能的影响</t>
  </si>
  <si>
    <t>Al</t>
  </si>
  <si>
    <t>V</t>
  </si>
  <si>
    <t>Ti</t>
  </si>
  <si>
    <t>Fe</t>
  </si>
  <si>
    <t>C</t>
  </si>
  <si>
    <t>N</t>
  </si>
  <si>
    <t>O</t>
  </si>
  <si>
    <t>H</t>
  </si>
  <si>
    <t>平均值</t>
  </si>
  <si>
    <t>方差</t>
  </si>
  <si>
    <t>标准差</t>
  </si>
  <si>
    <r>
      <t>σ</t>
    </r>
    <r>
      <rPr>
        <sz val="8"/>
        <color theme="1"/>
        <rFont val="霞鹜文楷"/>
        <family val="1"/>
        <charset val="134"/>
      </rPr>
      <t>0.2</t>
    </r>
    <r>
      <rPr>
        <sz val="11"/>
        <color theme="1"/>
        <rFont val="霞鹜文楷"/>
        <family val="1"/>
        <charset val="134"/>
      </rPr>
      <t>屈强/Mpa</t>
    </r>
  </si>
  <si>
    <r>
      <t>σ</t>
    </r>
    <r>
      <rPr>
        <sz val="9"/>
        <color theme="1"/>
        <rFont val="霞鹜文楷"/>
        <family val="1"/>
        <charset val="134"/>
      </rPr>
      <t>b</t>
    </r>
    <r>
      <rPr>
        <sz val="11"/>
        <color theme="1"/>
        <rFont val="霞鹜文楷"/>
        <family val="1"/>
        <charset val="134"/>
      </rPr>
      <t>抗拉强度/Mpa</t>
    </r>
  </si>
  <si>
    <t>最大值</t>
  </si>
  <si>
    <t>最小值</t>
  </si>
  <si>
    <t>极差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</si>
</sst>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dobe 仿宋 Std R"/>
      <family val="1"/>
      <charset val="128"/>
    </font>
    <font>
      <sz val="11"/>
      <color theme="7" tint="-0.249977111117893"/>
      <name val="Adobe 仿宋 Std R"/>
      <family val="1"/>
      <charset val="128"/>
    </font>
    <font>
      <sz val="11"/>
      <name val="幼圆"/>
      <family val="3"/>
      <charset val="134"/>
    </font>
    <font>
      <sz val="11"/>
      <color rgb="FF7030A0"/>
      <name val="黑体"/>
      <family val="3"/>
      <charset val="134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Dutch801 XBd BT"/>
      <family val="1"/>
    </font>
    <font>
      <sz val="11"/>
      <color theme="0"/>
      <name val="Dutch801 XBd BT"/>
      <family val="1"/>
    </font>
    <font>
      <sz val="11"/>
      <color rgb="FF9C5700"/>
      <name val="Dutch801 XBd BT"/>
      <family val="1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11"/>
      <color theme="1"/>
      <name val="Calibri"/>
      <family val="2"/>
      <scheme val="minor"/>
    </font>
    <font>
      <sz val="11"/>
      <color theme="1"/>
      <name val="霞鹜文楷"/>
      <family val="1"/>
      <charset val="134"/>
    </font>
    <font>
      <sz val="11"/>
      <color theme="0"/>
      <name val="霞鹜文楷"/>
      <family val="1"/>
      <charset val="134"/>
    </font>
    <font>
      <sz val="11"/>
      <color rgb="FF9C5700"/>
      <name val="霞鹜文楷"/>
      <family val="1"/>
      <charset val="134"/>
    </font>
    <font>
      <sz val="9"/>
      <color theme="1"/>
      <name val="霞鹜文楷"/>
      <family val="1"/>
      <charset val="134"/>
    </font>
    <font>
      <sz val="8"/>
      <color theme="1"/>
      <name val="霞鹜文楷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2" applyAlignment="1">
      <alignment horizontal="center"/>
    </xf>
    <xf numFmtId="0" fontId="5" fillId="3" borderId="0" xfId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2" applyFont="1" applyAlignment="1">
      <alignment horizontal="center"/>
    </xf>
    <xf numFmtId="0" fontId="9" fillId="3" borderId="0" xfId="1" applyFont="1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center"/>
    </xf>
    <xf numFmtId="0" fontId="12" fillId="6" borderId="0" xfId="4" applyAlignment="1">
      <alignment horizontal="center"/>
    </xf>
    <xf numFmtId="0" fontId="12" fillId="7" borderId="0" xfId="5" applyAlignment="1">
      <alignment horizontal="center"/>
    </xf>
    <xf numFmtId="0" fontId="12" fillId="8" borderId="0" xfId="6" applyAlignment="1">
      <alignment horizontal="center"/>
    </xf>
    <xf numFmtId="0" fontId="12" fillId="9" borderId="0" xfId="7" applyAlignment="1">
      <alignment horizontal="center"/>
    </xf>
    <xf numFmtId="0" fontId="12" fillId="10" borderId="0" xfId="8" applyAlignment="1">
      <alignment horizontal="center"/>
    </xf>
    <xf numFmtId="0" fontId="12" fillId="7" borderId="0" xfId="5" applyAlignment="1">
      <alignment horizontal="center" vertical="center"/>
    </xf>
    <xf numFmtId="0" fontId="5" fillId="3" borderId="0" xfId="1" applyAlignment="1">
      <alignment horizontal="center" vertical="top"/>
    </xf>
    <xf numFmtId="0" fontId="6" fillId="4" borderId="0" xfId="2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4" borderId="0" xfId="2" applyFont="1" applyAlignment="1">
      <alignment horizontal="center" vertical="top"/>
    </xf>
    <xf numFmtId="0" fontId="14" fillId="4" borderId="0" xfId="2" applyFont="1" applyAlignment="1">
      <alignment horizontal="center"/>
    </xf>
    <xf numFmtId="0" fontId="15" fillId="3" borderId="0" xfId="1" applyFont="1" applyAlignment="1">
      <alignment horizontal="center" vertical="top"/>
    </xf>
    <xf numFmtId="0" fontId="15" fillId="3" borderId="0" xfId="1" applyFont="1" applyAlignment="1">
      <alignment horizontal="center"/>
    </xf>
    <xf numFmtId="0" fontId="14" fillId="5" borderId="0" xfId="3" applyFont="1" applyAlignment="1">
      <alignment horizontal="center"/>
    </xf>
    <xf numFmtId="0" fontId="13" fillId="7" borderId="0" xfId="5" applyFont="1" applyAlignment="1">
      <alignment horizontal="center"/>
    </xf>
    <xf numFmtId="0" fontId="13" fillId="6" borderId="0" xfId="4" applyFont="1" applyAlignment="1">
      <alignment horizontal="center"/>
    </xf>
    <xf numFmtId="0" fontId="13" fillId="8" borderId="0" xfId="6" applyFont="1" applyAlignment="1">
      <alignment horizontal="center"/>
    </xf>
    <xf numFmtId="0" fontId="13" fillId="9" borderId="0" xfId="7" applyFont="1" applyAlignment="1">
      <alignment horizontal="center"/>
    </xf>
    <xf numFmtId="0" fontId="13" fillId="10" borderId="0" xfId="8" applyFont="1" applyAlignment="1">
      <alignment horizontal="center"/>
    </xf>
    <xf numFmtId="0" fontId="13" fillId="7" borderId="0" xfId="5" applyFont="1" applyAlignment="1">
      <alignment horizontal="center" vertical="center"/>
    </xf>
    <xf numFmtId="0" fontId="0" fillId="0" borderId="0" xfId="0" applyAlignment="1">
      <alignment horizontal="center"/>
    </xf>
    <xf numFmtId="164" fontId="13" fillId="0" borderId="0" xfId="0" applyNumberFormat="1" applyFont="1" applyAlignment="1">
      <alignment horizontal="center"/>
    </xf>
    <xf numFmtId="0" fontId="5" fillId="3" borderId="0" xfId="1" applyAlignment="1">
      <alignment horizontal="center" vertical="center"/>
    </xf>
    <xf numFmtId="0" fontId="6" fillId="4" borderId="0" xfId="2" applyAlignment="1">
      <alignment horizontal="center" vertical="center"/>
    </xf>
  </cellXfs>
  <cellStyles count="9">
    <cellStyle name="20% - 着色 2" xfId="4" builtinId="34"/>
    <cellStyle name="40% - 着色 5" xfId="7" builtinId="47"/>
    <cellStyle name="60% - 着色 2" xfId="5" builtinId="36"/>
    <cellStyle name="60% - 着色 4" xfId="6" builtinId="44"/>
    <cellStyle name="60% - 着色 6" xfId="8" builtinId="52"/>
    <cellStyle name="常规" xfId="0" builtinId="0"/>
    <cellStyle name="着色 5" xfId="3" builtinId="45"/>
    <cellStyle name="着色 6" xfId="2" builtinId="49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2.xml"/><Relationship Id="rId5" Type="http://schemas.openxmlformats.org/officeDocument/2006/relationships/theme" Target="theme/theme1.xml"/><Relationship Id="rId15" Type="http://schemas.microsoft.com/office/2017/10/relationships/person" Target="persons/person0.xml"/><Relationship Id="rId10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表格分析!$J$2:$J$52</c:f>
              <c:numCache>
                <c:formatCode>General</c:formatCode>
                <c:ptCount val="5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3-4994-998E-A60387C1A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固溶温度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dk1">
                    <a:tint val="88500"/>
                  </a:schemeClr>
                </a:solidFill>
                <a:round/>
                <a:headEnd type="triangle"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表格分析!$N$2:$N$52</c:f>
              <c:numCache>
                <c:formatCode>General</c:formatCode>
                <c:ptCount val="51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表格分析!$R$2:$R$52</c:f>
              <c:numCache>
                <c:formatCode>General</c:formatCode>
                <c:ptCount val="51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F-43F3-B0BF-3A112A4A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7712"/>
        <c:axId val="131369152"/>
      </c:scatterChart>
      <c:valAx>
        <c:axId val="131367712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时效</a:t>
                </a:r>
                <a:r>
                  <a:rPr lang="zh-CN"/>
                  <a:t>温度</a:t>
                </a:r>
                <a:r>
                  <a:rPr lang="en-US"/>
                  <a:t>/</a:t>
                </a:r>
                <a:r>
                  <a:rPr lang="zh-CN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52"/>
        <c:crosses val="autoZero"/>
        <c:crossBetween val="midCat"/>
      </c:valAx>
      <c:valAx>
        <c:axId val="1313691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zh-CN"/>
                  <a:t>抗拉强度</a:t>
                </a:r>
                <a:r>
                  <a:rPr lang="en-US"/>
                  <a:t>/Mpa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7712"/>
        <c:crosses val="autoZero"/>
        <c:crossBetween val="midCat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8-42ED-818A-134EE0790AF3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表格分析!$J$2:$J$55</c:f>
              <c:numCache>
                <c:formatCode>General</c:formatCode>
                <c:ptCount val="5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960</c:v>
                </c:pt>
                <c:pt idx="5">
                  <c:v>930</c:v>
                </c:pt>
                <c:pt idx="6">
                  <c:v>900</c:v>
                </c:pt>
                <c:pt idx="7">
                  <c:v>870</c:v>
                </c:pt>
                <c:pt idx="8">
                  <c:v>960</c:v>
                </c:pt>
                <c:pt idx="9">
                  <c:v>930</c:v>
                </c:pt>
                <c:pt idx="10">
                  <c:v>960</c:v>
                </c:pt>
                <c:pt idx="11">
                  <c:v>960</c:v>
                </c:pt>
                <c:pt idx="12">
                  <c:v>900</c:v>
                </c:pt>
                <c:pt idx="13">
                  <c:v>960</c:v>
                </c:pt>
                <c:pt idx="14">
                  <c:v>870</c:v>
                </c:pt>
                <c:pt idx="15">
                  <c:v>954</c:v>
                </c:pt>
                <c:pt idx="16">
                  <c:v>954</c:v>
                </c:pt>
                <c:pt idx="17">
                  <c:v>954</c:v>
                </c:pt>
                <c:pt idx="18">
                  <c:v>954</c:v>
                </c:pt>
                <c:pt idx="19">
                  <c:v>954</c:v>
                </c:pt>
                <c:pt idx="20">
                  <c:v>954</c:v>
                </c:pt>
                <c:pt idx="21">
                  <c:v>954</c:v>
                </c:pt>
                <c:pt idx="22">
                  <c:v>954</c:v>
                </c:pt>
                <c:pt idx="23">
                  <c:v>954</c:v>
                </c:pt>
                <c:pt idx="24">
                  <c:v>952</c:v>
                </c:pt>
                <c:pt idx="25">
                  <c:v>967</c:v>
                </c:pt>
                <c:pt idx="26">
                  <c:v>997</c:v>
                </c:pt>
                <c:pt idx="27">
                  <c:v>1012</c:v>
                </c:pt>
                <c:pt idx="28">
                  <c:v>970</c:v>
                </c:pt>
                <c:pt idx="29">
                  <c:v>970</c:v>
                </c:pt>
                <c:pt idx="30">
                  <c:v>970</c:v>
                </c:pt>
                <c:pt idx="31">
                  <c:v>970</c:v>
                </c:pt>
                <c:pt idx="32">
                  <c:v>970</c:v>
                </c:pt>
                <c:pt idx="33">
                  <c:v>970</c:v>
                </c:pt>
                <c:pt idx="34">
                  <c:v>960</c:v>
                </c:pt>
                <c:pt idx="35">
                  <c:v>1000</c:v>
                </c:pt>
                <c:pt idx="36">
                  <c:v>1000</c:v>
                </c:pt>
                <c:pt idx="37">
                  <c:v>920</c:v>
                </c:pt>
                <c:pt idx="38">
                  <c:v>960</c:v>
                </c:pt>
                <c:pt idx="39">
                  <c:v>920</c:v>
                </c:pt>
                <c:pt idx="40">
                  <c:v>20</c:v>
                </c:pt>
                <c:pt idx="41">
                  <c:v>940</c:v>
                </c:pt>
                <c:pt idx="42">
                  <c:v>940</c:v>
                </c:pt>
                <c:pt idx="43">
                  <c:v>940</c:v>
                </c:pt>
                <c:pt idx="44">
                  <c:v>940</c:v>
                </c:pt>
                <c:pt idx="45">
                  <c:v>940</c:v>
                </c:pt>
                <c:pt idx="46">
                  <c:v>940</c:v>
                </c:pt>
                <c:pt idx="47">
                  <c:v>780</c:v>
                </c:pt>
                <c:pt idx="48">
                  <c:v>700</c:v>
                </c:pt>
                <c:pt idx="49">
                  <c:v>920</c:v>
                </c:pt>
                <c:pt idx="50">
                  <c:v>1030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8-42ED-818A-134EE0790AF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固溶温度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1057839281314"/>
          <c:y val="2.7545278428710806E-2"/>
          <c:w val="0.81560080216843611"/>
          <c:h val="0.73771275858858987"/>
        </c:manualLayout>
      </c:layout>
      <c:scatterChart>
        <c:scatterStyle val="lineMarker"/>
        <c:varyColors val="1"/>
        <c:ser>
          <c:idx val="0"/>
          <c:order val="0"/>
          <c:tx>
            <c:strRef>
              <c:f>表格分析!$Q$1</c:f>
              <c:strCache>
                <c:ptCount val="1"/>
                <c:pt idx="0">
                  <c:v>σ0.2屈强/Mpa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6350">
                <a:solidFill>
                  <a:srgbClr val="FF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表格分析!$Q$2:$Q$55</c:f>
              <c:numCache>
                <c:formatCode>General</c:formatCode>
                <c:ptCount val="54"/>
                <c:pt idx="8">
                  <c:v>1003</c:v>
                </c:pt>
                <c:pt idx="9">
                  <c:v>967</c:v>
                </c:pt>
                <c:pt idx="10">
                  <c:v>952</c:v>
                </c:pt>
                <c:pt idx="11">
                  <c:v>927</c:v>
                </c:pt>
                <c:pt idx="12">
                  <c:v>935</c:v>
                </c:pt>
                <c:pt idx="13">
                  <c:v>913</c:v>
                </c:pt>
                <c:pt idx="14">
                  <c:v>902</c:v>
                </c:pt>
                <c:pt idx="15">
                  <c:v>1061</c:v>
                </c:pt>
                <c:pt idx="16">
                  <c:v>1056</c:v>
                </c:pt>
                <c:pt idx="17">
                  <c:v>1054</c:v>
                </c:pt>
                <c:pt idx="18">
                  <c:v>1040</c:v>
                </c:pt>
                <c:pt idx="19">
                  <c:v>1042</c:v>
                </c:pt>
                <c:pt idx="20">
                  <c:v>1022</c:v>
                </c:pt>
                <c:pt idx="21">
                  <c:v>1010</c:v>
                </c:pt>
                <c:pt idx="22">
                  <c:v>1000</c:v>
                </c:pt>
                <c:pt idx="23">
                  <c:v>968</c:v>
                </c:pt>
                <c:pt idx="24">
                  <c:v>846</c:v>
                </c:pt>
                <c:pt idx="25">
                  <c:v>801</c:v>
                </c:pt>
                <c:pt idx="26">
                  <c:v>792</c:v>
                </c:pt>
                <c:pt idx="27">
                  <c:v>775</c:v>
                </c:pt>
                <c:pt idx="28">
                  <c:v>1045</c:v>
                </c:pt>
                <c:pt idx="29">
                  <c:v>1082</c:v>
                </c:pt>
                <c:pt idx="30">
                  <c:v>1090</c:v>
                </c:pt>
                <c:pt idx="31">
                  <c:v>1110</c:v>
                </c:pt>
                <c:pt idx="32">
                  <c:v>1084</c:v>
                </c:pt>
                <c:pt idx="33">
                  <c:v>1059</c:v>
                </c:pt>
                <c:pt idx="34">
                  <c:v>1050</c:v>
                </c:pt>
                <c:pt idx="35">
                  <c:v>1000</c:v>
                </c:pt>
                <c:pt idx="36">
                  <c:v>1020</c:v>
                </c:pt>
                <c:pt idx="37">
                  <c:v>960</c:v>
                </c:pt>
                <c:pt idx="38">
                  <c:v>960</c:v>
                </c:pt>
                <c:pt idx="39">
                  <c:v>890</c:v>
                </c:pt>
                <c:pt idx="40">
                  <c:v>700</c:v>
                </c:pt>
                <c:pt idx="41">
                  <c:v>979</c:v>
                </c:pt>
                <c:pt idx="42">
                  <c:v>926</c:v>
                </c:pt>
                <c:pt idx="43">
                  <c:v>936</c:v>
                </c:pt>
                <c:pt idx="44">
                  <c:v>850</c:v>
                </c:pt>
                <c:pt idx="45">
                  <c:v>844</c:v>
                </c:pt>
                <c:pt idx="46">
                  <c:v>839</c:v>
                </c:pt>
                <c:pt idx="47">
                  <c:v>830</c:v>
                </c:pt>
                <c:pt idx="48">
                  <c:v>926</c:v>
                </c:pt>
                <c:pt idx="49">
                  <c:v>909</c:v>
                </c:pt>
                <c:pt idx="50">
                  <c:v>848</c:v>
                </c:pt>
                <c:pt idx="51" formatCode="0.000">
                  <c:v>953.5413043478261</c:v>
                </c:pt>
                <c:pt idx="52" formatCode="0.000">
                  <c:v>97.115683193396038</c:v>
                </c:pt>
                <c:pt idx="53" formatCode="0.000">
                  <c:v>9656.014396456203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181-AC8D-2C5238A58B20}"/>
            </c:ext>
          </c:extLst>
        </c:ser>
        <c:ser>
          <c:idx val="1"/>
          <c:order val="1"/>
          <c:tx>
            <c:strRef>
              <c:f>表格分析!$R$1</c:f>
              <c:strCache>
                <c:ptCount val="1"/>
                <c:pt idx="0">
                  <c:v>σb抗拉强度/Mpa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6350">
                <a:solidFill>
                  <a:schemeClr val="tx1">
                    <a:alpha val="6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表格分析!$N$2:$N$55</c:f>
              <c:numCache>
                <c:formatCode>General</c:formatCode>
                <c:ptCount val="54"/>
                <c:pt idx="0">
                  <c:v>470</c:v>
                </c:pt>
                <c:pt idx="1">
                  <c:v>510</c:v>
                </c:pt>
                <c:pt idx="2">
                  <c:v>550</c:v>
                </c:pt>
                <c:pt idx="3">
                  <c:v>20</c:v>
                </c:pt>
                <c:pt idx="4">
                  <c:v>20</c:v>
                </c:pt>
                <c:pt idx="5">
                  <c:v>590</c:v>
                </c:pt>
                <c:pt idx="6">
                  <c:v>20</c:v>
                </c:pt>
                <c:pt idx="7">
                  <c:v>20</c:v>
                </c:pt>
                <c:pt idx="8">
                  <c:v>470</c:v>
                </c:pt>
                <c:pt idx="9">
                  <c:v>470</c:v>
                </c:pt>
                <c:pt idx="10">
                  <c:v>510</c:v>
                </c:pt>
                <c:pt idx="11">
                  <c:v>550</c:v>
                </c:pt>
                <c:pt idx="12">
                  <c:v>470</c:v>
                </c:pt>
                <c:pt idx="13">
                  <c:v>590</c:v>
                </c:pt>
                <c:pt idx="14">
                  <c:v>470</c:v>
                </c:pt>
                <c:pt idx="15">
                  <c:v>550</c:v>
                </c:pt>
                <c:pt idx="16">
                  <c:v>550</c:v>
                </c:pt>
                <c:pt idx="17">
                  <c:v>550</c:v>
                </c:pt>
                <c:pt idx="18">
                  <c:v>550</c:v>
                </c:pt>
                <c:pt idx="19">
                  <c:v>530</c:v>
                </c:pt>
                <c:pt idx="20">
                  <c:v>580</c:v>
                </c:pt>
                <c:pt idx="21">
                  <c:v>490</c:v>
                </c:pt>
                <c:pt idx="22">
                  <c:v>490</c:v>
                </c:pt>
                <c:pt idx="23">
                  <c:v>20</c:v>
                </c:pt>
                <c:pt idx="24">
                  <c:v>730</c:v>
                </c:pt>
                <c:pt idx="25">
                  <c:v>730</c:v>
                </c:pt>
                <c:pt idx="26">
                  <c:v>730</c:v>
                </c:pt>
                <c:pt idx="27">
                  <c:v>730</c:v>
                </c:pt>
                <c:pt idx="28">
                  <c:v>550</c:v>
                </c:pt>
                <c:pt idx="29">
                  <c:v>450</c:v>
                </c:pt>
                <c:pt idx="30">
                  <c:v>500</c:v>
                </c:pt>
                <c:pt idx="31">
                  <c:v>20</c:v>
                </c:pt>
                <c:pt idx="32">
                  <c:v>600</c:v>
                </c:pt>
                <c:pt idx="33">
                  <c:v>650</c:v>
                </c:pt>
                <c:pt idx="34">
                  <c:v>500</c:v>
                </c:pt>
                <c:pt idx="35">
                  <c:v>450</c:v>
                </c:pt>
                <c:pt idx="36">
                  <c:v>500</c:v>
                </c:pt>
                <c:pt idx="37">
                  <c:v>500</c:v>
                </c:pt>
                <c:pt idx="38">
                  <c:v>450</c:v>
                </c:pt>
                <c:pt idx="39">
                  <c:v>450</c:v>
                </c:pt>
                <c:pt idx="40">
                  <c:v>20</c:v>
                </c:pt>
                <c:pt idx="41">
                  <c:v>530</c:v>
                </c:pt>
                <c:pt idx="42">
                  <c:v>600</c:v>
                </c:pt>
                <c:pt idx="43">
                  <c:v>650</c:v>
                </c:pt>
                <c:pt idx="44">
                  <c:v>700</c:v>
                </c:pt>
                <c:pt idx="45">
                  <c:v>530</c:v>
                </c:pt>
                <c:pt idx="46">
                  <c:v>760</c:v>
                </c:pt>
                <c:pt idx="47">
                  <c:v>20</c:v>
                </c:pt>
                <c:pt idx="48">
                  <c:v>20</c:v>
                </c:pt>
                <c:pt idx="49">
                  <c:v>530</c:v>
                </c:pt>
                <c:pt idx="50">
                  <c:v>530</c:v>
                </c:pt>
              </c:numCache>
            </c:numRef>
          </c:xVal>
          <c:yVal>
            <c:numRef>
              <c:f>表格分析!$R$2:$R$55</c:f>
              <c:numCache>
                <c:formatCode>General</c:formatCode>
                <c:ptCount val="54"/>
                <c:pt idx="0">
                  <c:v>1055</c:v>
                </c:pt>
                <c:pt idx="1">
                  <c:v>1010</c:v>
                </c:pt>
                <c:pt idx="2">
                  <c:v>995</c:v>
                </c:pt>
                <c:pt idx="3">
                  <c:v>985</c:v>
                </c:pt>
                <c:pt idx="4">
                  <c:v>962</c:v>
                </c:pt>
                <c:pt idx="5">
                  <c:v>946</c:v>
                </c:pt>
                <c:pt idx="6">
                  <c:v>925</c:v>
                </c:pt>
                <c:pt idx="7">
                  <c:v>887</c:v>
                </c:pt>
                <c:pt idx="8">
                  <c:v>1078</c:v>
                </c:pt>
                <c:pt idx="9">
                  <c:v>1047</c:v>
                </c:pt>
                <c:pt idx="10">
                  <c:v>1039</c:v>
                </c:pt>
                <c:pt idx="11">
                  <c:v>993</c:v>
                </c:pt>
                <c:pt idx="12">
                  <c:v>986</c:v>
                </c:pt>
                <c:pt idx="13">
                  <c:v>970</c:v>
                </c:pt>
                <c:pt idx="14">
                  <c:v>944</c:v>
                </c:pt>
                <c:pt idx="15">
                  <c:v>1177</c:v>
                </c:pt>
                <c:pt idx="16">
                  <c:v>1157</c:v>
                </c:pt>
                <c:pt idx="17">
                  <c:v>1147</c:v>
                </c:pt>
                <c:pt idx="18">
                  <c:v>1144</c:v>
                </c:pt>
                <c:pt idx="19">
                  <c:v>1141</c:v>
                </c:pt>
                <c:pt idx="20">
                  <c:v>1128</c:v>
                </c:pt>
                <c:pt idx="21">
                  <c:v>1123</c:v>
                </c:pt>
                <c:pt idx="22">
                  <c:v>1122</c:v>
                </c:pt>
                <c:pt idx="23">
                  <c:v>1098</c:v>
                </c:pt>
                <c:pt idx="24">
                  <c:v>915</c:v>
                </c:pt>
                <c:pt idx="25">
                  <c:v>875</c:v>
                </c:pt>
                <c:pt idx="26">
                  <c:v>861</c:v>
                </c:pt>
                <c:pt idx="27">
                  <c:v>843</c:v>
                </c:pt>
                <c:pt idx="28">
                  <c:v>1218</c:v>
                </c:pt>
                <c:pt idx="29">
                  <c:v>1210</c:v>
                </c:pt>
                <c:pt idx="30">
                  <c:v>1205</c:v>
                </c:pt>
                <c:pt idx="31">
                  <c:v>1178</c:v>
                </c:pt>
                <c:pt idx="32">
                  <c:v>1170</c:v>
                </c:pt>
                <c:pt idx="33">
                  <c:v>1124</c:v>
                </c:pt>
                <c:pt idx="34">
                  <c:v>1120</c:v>
                </c:pt>
                <c:pt idx="35">
                  <c:v>1100</c:v>
                </c:pt>
                <c:pt idx="36">
                  <c:v>1100</c:v>
                </c:pt>
                <c:pt idx="37">
                  <c:v>1070</c:v>
                </c:pt>
                <c:pt idx="38">
                  <c:v>1050</c:v>
                </c:pt>
                <c:pt idx="39">
                  <c:v>1000</c:v>
                </c:pt>
                <c:pt idx="40">
                  <c:v>790</c:v>
                </c:pt>
                <c:pt idx="41">
                  <c:v>1054</c:v>
                </c:pt>
                <c:pt idx="42">
                  <c:v>972</c:v>
                </c:pt>
                <c:pt idx="43">
                  <c:v>971</c:v>
                </c:pt>
                <c:pt idx="44">
                  <c:v>929</c:v>
                </c:pt>
                <c:pt idx="45">
                  <c:v>918</c:v>
                </c:pt>
                <c:pt idx="46">
                  <c:v>913</c:v>
                </c:pt>
                <c:pt idx="47">
                  <c:v>898</c:v>
                </c:pt>
                <c:pt idx="48">
                  <c:v>987</c:v>
                </c:pt>
                <c:pt idx="49">
                  <c:v>986</c:v>
                </c:pt>
                <c:pt idx="50">
                  <c:v>949</c:v>
                </c:pt>
                <c:pt idx="51" formatCode="0.000">
                  <c:v>1001.8743902439024</c:v>
                </c:pt>
                <c:pt idx="52" formatCode="0.000">
                  <c:v>105.89674557227396</c:v>
                </c:pt>
                <c:pt idx="53" formatCode="0.000">
                  <c:v>11438.403137254863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181-AC8D-2C5238A5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78512"/>
        <c:axId val="179475152"/>
      </c:scatterChart>
      <c:valAx>
        <c:axId val="179478512"/>
        <c:scaling>
          <c:orientation val="minMax"/>
          <c:max val="8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时效温度</a:t>
                </a:r>
                <a:r>
                  <a:rPr lang="en-US" altLang="zh-CN">
                    <a:solidFill>
                      <a:schemeClr val="tx1"/>
                    </a:solidFill>
                  </a:rPr>
                  <a:t>/</a:t>
                </a:r>
                <a:r>
                  <a:rPr lang="zh-CN" altLang="en-US">
                    <a:solidFill>
                      <a:schemeClr val="tx1"/>
                    </a:solidFill>
                  </a:rPr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5152"/>
        <c:crosses val="autoZero"/>
        <c:crossBetween val="midCat"/>
      </c:valAx>
      <c:valAx>
        <c:axId val="179475152"/>
        <c:scaling>
          <c:orientation val="minMax"/>
          <c:max val="12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强度</a:t>
                </a:r>
                <a:r>
                  <a:rPr lang="en-US" altLang="zh-CN">
                    <a:solidFill>
                      <a:schemeClr val="tx1"/>
                    </a:solidFill>
                  </a:rPr>
                  <a:t>/Mpa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8512"/>
        <c:crosses val="autoZero"/>
        <c:crossBetween val="midCat"/>
      </c:valAx>
      <c:spPr>
        <a:noFill/>
        <a:effectLst/>
      </c:spPr>
    </c:plotArea>
    <c:legend>
      <c:legendPos val="b"/>
      <c:layout>
        <c:manualLayout>
          <c:xMode val="edge"/>
          <c:yMode val="edge"/>
          <c:x val="1.6387060755025856E-2"/>
          <c:y val="0.88793846927164655"/>
          <c:w val="0.97203178470365392"/>
          <c:h val="0.10515062512781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CFD729A3-034B-4226-8510-7ABB9C8C3253}" formatIdx="2">
          <cx:tx>
            <cx:txData>
              <cx:f>_xlchart.v1.1</cx:f>
              <cx:v>σ0.2屈强/Mpa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39C5080-19B3-4963-9A4A-0C3F4511BC53}" formatIdx="3">
          <cx:tx>
            <cx:txData>
              <cx:f>_xlchart.v1.3</cx:f>
              <cx:v>σb抗拉强度/Mpa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287215</xdr:colOff>
      <xdr:row>59</xdr:row>
      <xdr:rowOff>69752</xdr:rowOff>
    </xdr:from>
    <xdr:to>
      <xdr:col>8</xdr:col>
      <xdr:colOff>502023</xdr:colOff>
      <xdr:row>74</xdr:row>
      <xdr:rowOff>140677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F64F33-0047-D6FD-B269-8C2C6DEC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564777</xdr:colOff>
      <xdr:row>58</xdr:row>
      <xdr:rowOff>188949</xdr:rowOff>
    </xdr:from>
    <xdr:to>
      <xdr:col>14</xdr:col>
      <xdr:colOff>525848</xdr:colOff>
      <xdr:row>74</xdr:row>
      <xdr:rowOff>62652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0257B8E-9A0E-4623-A2C0-39053A6E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183777</xdr:colOff>
      <xdr:row>8</xdr:row>
      <xdr:rowOff>192742</xdr:rowOff>
    </xdr:from>
    <xdr:to>
      <xdr:col>32</xdr:col>
      <xdr:colOff>143435</xdr:colOff>
      <xdr:row>27</xdr:row>
      <xdr:rowOff>161365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82095B3A-1106-B5B2-41CE-511AFBFCA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33177" y="1777702"/>
              <a:ext cx="6055658" cy="3732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206188</xdr:colOff>
      <xdr:row>75</xdr:row>
      <xdr:rowOff>197222</xdr:rowOff>
    </xdr:from>
    <xdr:to>
      <xdr:col>9</xdr:col>
      <xdr:colOff>430306</xdr:colOff>
      <xdr:row>90</xdr:row>
      <xdr:rowOff>143434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44E7017-1ACD-4C89-AA40-68E4C0A3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708212</xdr:colOff>
      <xdr:row>75</xdr:row>
      <xdr:rowOff>53789</xdr:rowOff>
    </xdr:from>
    <xdr:to>
      <xdr:col>15</xdr:col>
      <xdr:colOff>595385</xdr:colOff>
      <xdr:row>90</xdr:row>
      <xdr:rowOff>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6AB064-9D53-4865-AE45-B3D608FFF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0EAD-D28B-4DE0-A4BA-61E72E8B0F82}">
  <dimension ref="A1:U58"/>
  <sheetViews>
    <sheetView tabSelected="1" topLeftCell="A55" zoomScale="85" zoomScaleNormal="85" workbookViewId="0">
      <selection activeCell="K69" sqref="K69"/>
    </sheetView>
  </sheetViews>
  <sheetFormatPr defaultRowHeight="15.6" x14ac:dyDescent="0.35"/>
  <cols>
    <col min="1" max="1" width="8.88671875" style="22" customWidth="1"/>
    <col min="2" max="2" width="9.21875" style="22" customWidth="1"/>
    <col min="3" max="6" width="8.88671875" style="22" customWidth="1"/>
    <col min="7" max="8" width="12.5546875" style="22" customWidth="1"/>
    <col min="9" max="9" width="7.6640625" style="22" customWidth="1"/>
    <col min="10" max="10" width="15.44140625" style="22" customWidth="1"/>
    <col min="11" max="11" width="13.44140625" style="22" customWidth="1"/>
    <col min="12" max="12" width="8.88671875" style="22"/>
    <col min="13" max="13" width="14.88671875" style="22" customWidth="1"/>
    <col min="14" max="14" width="14.5546875" style="22" customWidth="1"/>
    <col min="15" max="15" width="11.44140625" style="22" customWidth="1"/>
    <col min="16" max="16" width="8.88671875" style="22"/>
    <col min="17" max="17" width="15" style="22" customWidth="1"/>
    <col min="18" max="18" width="17.5546875" style="22" customWidth="1"/>
    <col min="19" max="19" width="14.77734375" style="22" customWidth="1"/>
    <col min="20" max="20" width="30.44140625" style="22" customWidth="1"/>
    <col min="21" max="21" width="24.6640625" style="22" customWidth="1"/>
    <col min="22" max="16384" width="8.88671875" style="22"/>
  </cols>
  <sheetData>
    <row r="1" spans="1:21" x14ac:dyDescent="0.35">
      <c r="A1" s="22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22" t="s">
        <v>4</v>
      </c>
      <c r="K1" s="22" t="s">
        <v>41</v>
      </c>
      <c r="L1" s="22" t="s">
        <v>0</v>
      </c>
      <c r="M1" s="23" t="s">
        <v>40</v>
      </c>
      <c r="N1" s="22" t="s">
        <v>5</v>
      </c>
      <c r="O1" s="22" t="s">
        <v>42</v>
      </c>
      <c r="P1" s="22" t="s">
        <v>0</v>
      </c>
      <c r="Q1" s="22" t="s">
        <v>68</v>
      </c>
      <c r="R1" s="22" t="s">
        <v>69</v>
      </c>
      <c r="S1" s="22" t="s">
        <v>7</v>
      </c>
      <c r="T1" s="22" t="s">
        <v>1</v>
      </c>
      <c r="U1" s="22" t="s">
        <v>45</v>
      </c>
    </row>
    <row r="2" spans="1:21" x14ac:dyDescent="0.35">
      <c r="A2" s="24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5">
        <v>930</v>
      </c>
      <c r="K2" s="25">
        <v>30</v>
      </c>
      <c r="L2" s="25" t="s">
        <v>2</v>
      </c>
      <c r="M2" s="25">
        <v>60</v>
      </c>
      <c r="N2" s="25">
        <v>470</v>
      </c>
      <c r="O2" s="25">
        <v>240</v>
      </c>
      <c r="P2" s="25" t="s">
        <v>3</v>
      </c>
      <c r="Q2" s="25"/>
      <c r="R2" s="25">
        <v>1055</v>
      </c>
      <c r="S2" s="25">
        <v>4.82</v>
      </c>
      <c r="T2" s="25" t="s">
        <v>23</v>
      </c>
      <c r="U2" s="25" t="s">
        <v>23</v>
      </c>
    </row>
    <row r="3" spans="1:21" x14ac:dyDescent="0.35">
      <c r="A3" s="24">
        <v>1</v>
      </c>
      <c r="B3" s="24">
        <f t="shared" ref="B3:B29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5">
        <v>930</v>
      </c>
      <c r="K3" s="25">
        <v>30</v>
      </c>
      <c r="L3" s="25" t="s">
        <v>2</v>
      </c>
      <c r="M3" s="25">
        <v>60</v>
      </c>
      <c r="N3" s="25">
        <v>510</v>
      </c>
      <c r="O3" s="25">
        <v>240</v>
      </c>
      <c r="P3" s="25" t="s">
        <v>3</v>
      </c>
      <c r="Q3" s="25"/>
      <c r="R3" s="25">
        <v>1010</v>
      </c>
      <c r="S3" s="25">
        <v>4.4800000000000004</v>
      </c>
      <c r="T3" s="25" t="s">
        <v>23</v>
      </c>
      <c r="U3" s="25" t="s">
        <v>23</v>
      </c>
    </row>
    <row r="4" spans="1:21" x14ac:dyDescent="0.35">
      <c r="A4" s="24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5">
        <v>930</v>
      </c>
      <c r="K4" s="25">
        <v>30</v>
      </c>
      <c r="L4" s="25" t="s">
        <v>2</v>
      </c>
      <c r="M4" s="25">
        <v>60</v>
      </c>
      <c r="N4" s="25">
        <v>550</v>
      </c>
      <c r="O4" s="25">
        <v>240</v>
      </c>
      <c r="P4" s="25" t="s">
        <v>3</v>
      </c>
      <c r="Q4" s="25"/>
      <c r="R4" s="25">
        <v>995</v>
      </c>
      <c r="S4" s="25">
        <v>5.25</v>
      </c>
      <c r="T4" s="25" t="s">
        <v>23</v>
      </c>
      <c r="U4" s="25" t="s">
        <v>23</v>
      </c>
    </row>
    <row r="5" spans="1:21" x14ac:dyDescent="0.35">
      <c r="A5" s="24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5">
        <v>930</v>
      </c>
      <c r="K5" s="25">
        <v>30</v>
      </c>
      <c r="L5" s="25" t="s">
        <v>2</v>
      </c>
      <c r="M5" s="25">
        <v>60</v>
      </c>
      <c r="N5" s="25">
        <v>20</v>
      </c>
      <c r="O5" s="25">
        <v>240</v>
      </c>
      <c r="P5" s="25" t="s">
        <v>3</v>
      </c>
      <c r="Q5" s="25"/>
      <c r="R5" s="25">
        <v>985</v>
      </c>
      <c r="S5" s="25">
        <v>5.81</v>
      </c>
      <c r="T5" s="25" t="s">
        <v>23</v>
      </c>
      <c r="U5" s="25" t="s">
        <v>23</v>
      </c>
    </row>
    <row r="6" spans="1:21" x14ac:dyDescent="0.35">
      <c r="A6" s="24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5">
        <v>960</v>
      </c>
      <c r="K6" s="25">
        <v>30</v>
      </c>
      <c r="L6" s="25" t="s">
        <v>2</v>
      </c>
      <c r="M6" s="25">
        <v>60</v>
      </c>
      <c r="N6" s="25">
        <v>20</v>
      </c>
      <c r="O6" s="25">
        <v>240</v>
      </c>
      <c r="P6" s="25" t="s">
        <v>3</v>
      </c>
      <c r="Q6" s="25"/>
      <c r="R6" s="25">
        <v>962</v>
      </c>
      <c r="S6" s="25">
        <v>3.78</v>
      </c>
      <c r="T6" s="25" t="s">
        <v>23</v>
      </c>
      <c r="U6" s="25" t="s">
        <v>23</v>
      </c>
    </row>
    <row r="7" spans="1:21" x14ac:dyDescent="0.35">
      <c r="A7" s="24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5">
        <v>930</v>
      </c>
      <c r="K7" s="25">
        <v>30</v>
      </c>
      <c r="L7" s="25" t="s">
        <v>2</v>
      </c>
      <c r="M7" s="25">
        <v>60</v>
      </c>
      <c r="N7" s="25">
        <v>590</v>
      </c>
      <c r="O7" s="25">
        <v>240</v>
      </c>
      <c r="P7" s="25" t="s">
        <v>3</v>
      </c>
      <c r="Q7" s="25"/>
      <c r="R7" s="25">
        <v>946</v>
      </c>
      <c r="S7" s="25">
        <v>6.03</v>
      </c>
      <c r="T7" s="25" t="s">
        <v>23</v>
      </c>
      <c r="U7" s="25" t="s">
        <v>23</v>
      </c>
    </row>
    <row r="8" spans="1:21" x14ac:dyDescent="0.35">
      <c r="A8" s="24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5">
        <v>900</v>
      </c>
      <c r="K8" s="25">
        <v>30</v>
      </c>
      <c r="L8" s="25" t="s">
        <v>2</v>
      </c>
      <c r="M8" s="25">
        <v>60</v>
      </c>
      <c r="N8" s="25">
        <v>20</v>
      </c>
      <c r="O8" s="25">
        <v>240</v>
      </c>
      <c r="P8" s="25" t="s">
        <v>3</v>
      </c>
      <c r="Q8" s="25"/>
      <c r="R8" s="25">
        <v>925</v>
      </c>
      <c r="S8" s="25">
        <v>5.58</v>
      </c>
      <c r="T8" s="25" t="s">
        <v>23</v>
      </c>
      <c r="U8" s="25" t="s">
        <v>23</v>
      </c>
    </row>
    <row r="9" spans="1:21" x14ac:dyDescent="0.35">
      <c r="A9" s="24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5">
        <v>870</v>
      </c>
      <c r="K9" s="25">
        <v>30</v>
      </c>
      <c r="L9" s="25" t="s">
        <v>2</v>
      </c>
      <c r="M9" s="25">
        <v>60</v>
      </c>
      <c r="N9" s="25">
        <v>20</v>
      </c>
      <c r="O9" s="25">
        <v>240</v>
      </c>
      <c r="P9" s="25" t="s">
        <v>3</v>
      </c>
      <c r="Q9" s="25"/>
      <c r="R9" s="25">
        <v>887</v>
      </c>
      <c r="S9" s="25">
        <v>5.22</v>
      </c>
      <c r="T9" s="25" t="s">
        <v>23</v>
      </c>
      <c r="U9" s="25" t="s">
        <v>23</v>
      </c>
    </row>
    <row r="10" spans="1:21" x14ac:dyDescent="0.35">
      <c r="A10" s="26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7">
        <v>960</v>
      </c>
      <c r="K10" s="27">
        <v>30</v>
      </c>
      <c r="L10" s="27" t="s">
        <v>2</v>
      </c>
      <c r="M10" s="27">
        <v>60</v>
      </c>
      <c r="N10" s="27">
        <v>470</v>
      </c>
      <c r="O10" s="27">
        <v>240</v>
      </c>
      <c r="P10" s="27" t="s">
        <v>3</v>
      </c>
      <c r="Q10" s="27">
        <v>1003</v>
      </c>
      <c r="R10" s="27">
        <v>1078</v>
      </c>
      <c r="S10" s="27">
        <v>11</v>
      </c>
      <c r="T10" s="27" t="s">
        <v>23</v>
      </c>
      <c r="U10" s="27" t="s">
        <v>23</v>
      </c>
    </row>
    <row r="11" spans="1:21" x14ac:dyDescent="0.35">
      <c r="A11" s="26">
        <v>2</v>
      </c>
      <c r="B11" s="26">
        <f t="shared" si="0"/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7">
        <v>930</v>
      </c>
      <c r="K11" s="27">
        <v>30</v>
      </c>
      <c r="L11" s="27" t="s">
        <v>2</v>
      </c>
      <c r="M11" s="27">
        <v>60</v>
      </c>
      <c r="N11" s="27">
        <v>470</v>
      </c>
      <c r="O11" s="27">
        <v>240</v>
      </c>
      <c r="P11" s="27" t="s">
        <v>3</v>
      </c>
      <c r="Q11" s="27">
        <v>967</v>
      </c>
      <c r="R11" s="27">
        <v>1047</v>
      </c>
      <c r="S11" s="27">
        <v>11</v>
      </c>
      <c r="T11" s="27" t="s">
        <v>23</v>
      </c>
      <c r="U11" s="27" t="s">
        <v>23</v>
      </c>
    </row>
    <row r="12" spans="1:21" x14ac:dyDescent="0.35">
      <c r="A12" s="26">
        <v>2</v>
      </c>
      <c r="B12" s="26">
        <f t="shared" si="0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7">
        <v>960</v>
      </c>
      <c r="K12" s="27">
        <v>30</v>
      </c>
      <c r="L12" s="27" t="s">
        <v>2</v>
      </c>
      <c r="M12" s="27">
        <v>60</v>
      </c>
      <c r="N12" s="27">
        <v>510</v>
      </c>
      <c r="O12" s="27">
        <v>240</v>
      </c>
      <c r="P12" s="27" t="s">
        <v>3</v>
      </c>
      <c r="Q12" s="27">
        <v>952</v>
      </c>
      <c r="R12" s="27">
        <v>1039</v>
      </c>
      <c r="S12" s="27">
        <v>13</v>
      </c>
      <c r="T12" s="27" t="s">
        <v>23</v>
      </c>
      <c r="U12" s="27" t="s">
        <v>23</v>
      </c>
    </row>
    <row r="13" spans="1:21" x14ac:dyDescent="0.35">
      <c r="A13" s="26">
        <v>2</v>
      </c>
      <c r="B13" s="26">
        <f t="shared" si="0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7">
        <v>960</v>
      </c>
      <c r="K13" s="27">
        <v>30</v>
      </c>
      <c r="L13" s="27" t="s">
        <v>2</v>
      </c>
      <c r="M13" s="27">
        <v>60</v>
      </c>
      <c r="N13" s="27">
        <v>550</v>
      </c>
      <c r="O13" s="27">
        <v>240</v>
      </c>
      <c r="P13" s="27" t="s">
        <v>3</v>
      </c>
      <c r="Q13" s="27">
        <v>927</v>
      </c>
      <c r="R13" s="27">
        <v>993</v>
      </c>
      <c r="S13" s="27">
        <v>14</v>
      </c>
      <c r="T13" s="27" t="s">
        <v>23</v>
      </c>
      <c r="U13" s="27" t="s">
        <v>23</v>
      </c>
    </row>
    <row r="14" spans="1:21" x14ac:dyDescent="0.35">
      <c r="A14" s="26">
        <v>2</v>
      </c>
      <c r="B14" s="26">
        <f t="shared" si="0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7">
        <v>900</v>
      </c>
      <c r="K14" s="27">
        <v>30</v>
      </c>
      <c r="L14" s="27" t="s">
        <v>2</v>
      </c>
      <c r="M14" s="27">
        <v>60</v>
      </c>
      <c r="N14" s="27">
        <v>470</v>
      </c>
      <c r="O14" s="27">
        <v>240</v>
      </c>
      <c r="P14" s="27" t="s">
        <v>3</v>
      </c>
      <c r="Q14" s="27">
        <v>935</v>
      </c>
      <c r="R14" s="27">
        <v>986</v>
      </c>
      <c r="S14" s="27">
        <v>12</v>
      </c>
      <c r="T14" s="27" t="s">
        <v>23</v>
      </c>
      <c r="U14" s="27" t="s">
        <v>23</v>
      </c>
    </row>
    <row r="15" spans="1:21" x14ac:dyDescent="0.35">
      <c r="A15" s="26">
        <v>2</v>
      </c>
      <c r="B15" s="26">
        <f t="shared" si="0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7">
        <v>960</v>
      </c>
      <c r="K15" s="27">
        <v>30</v>
      </c>
      <c r="L15" s="27" t="s">
        <v>2</v>
      </c>
      <c r="M15" s="27">
        <v>60</v>
      </c>
      <c r="N15" s="27">
        <v>590</v>
      </c>
      <c r="O15" s="27">
        <v>240</v>
      </c>
      <c r="P15" s="27" t="s">
        <v>3</v>
      </c>
      <c r="Q15" s="27">
        <v>913</v>
      </c>
      <c r="R15" s="27">
        <v>970</v>
      </c>
      <c r="S15" s="27">
        <v>14</v>
      </c>
      <c r="T15" s="27" t="s">
        <v>23</v>
      </c>
      <c r="U15" s="27" t="s">
        <v>23</v>
      </c>
    </row>
    <row r="16" spans="1:21" x14ac:dyDescent="0.35">
      <c r="A16" s="26">
        <v>2</v>
      </c>
      <c r="B16" s="26">
        <f t="shared" si="0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7">
        <v>870</v>
      </c>
      <c r="K16" s="27">
        <v>30</v>
      </c>
      <c r="L16" s="27" t="s">
        <v>2</v>
      </c>
      <c r="M16" s="27">
        <v>60</v>
      </c>
      <c r="N16" s="27">
        <v>470</v>
      </c>
      <c r="O16" s="27">
        <v>240</v>
      </c>
      <c r="P16" s="27" t="s">
        <v>3</v>
      </c>
      <c r="Q16" s="27">
        <v>902</v>
      </c>
      <c r="R16" s="27">
        <v>944</v>
      </c>
      <c r="S16" s="27">
        <v>14</v>
      </c>
      <c r="T16" s="27" t="s">
        <v>23</v>
      </c>
      <c r="U16" s="27" t="s">
        <v>23</v>
      </c>
    </row>
    <row r="17" spans="1:21" x14ac:dyDescent="0.35">
      <c r="A17" s="28">
        <v>3</v>
      </c>
      <c r="B17" s="28">
        <f t="shared" si="0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28">
        <v>954</v>
      </c>
      <c r="K17" s="28">
        <v>60</v>
      </c>
      <c r="L17" s="28" t="s">
        <v>2</v>
      </c>
      <c r="M17" s="28">
        <v>10</v>
      </c>
      <c r="N17" s="28">
        <v>550</v>
      </c>
      <c r="O17" s="28">
        <v>300</v>
      </c>
      <c r="P17" s="28" t="s">
        <v>3</v>
      </c>
      <c r="Q17" s="28">
        <v>1061</v>
      </c>
      <c r="R17" s="28">
        <v>1177</v>
      </c>
      <c r="S17" s="28">
        <v>16</v>
      </c>
      <c r="T17" s="28" t="s">
        <v>23</v>
      </c>
      <c r="U17" s="28" t="s">
        <v>23</v>
      </c>
    </row>
    <row r="18" spans="1:21" x14ac:dyDescent="0.35">
      <c r="A18" s="28">
        <v>3</v>
      </c>
      <c r="B18" s="28">
        <f t="shared" si="0"/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28">
        <v>954</v>
      </c>
      <c r="K18" s="28">
        <v>60</v>
      </c>
      <c r="L18" s="28" t="s">
        <v>2</v>
      </c>
      <c r="M18" s="28">
        <v>10</v>
      </c>
      <c r="N18" s="28">
        <v>550</v>
      </c>
      <c r="O18" s="28">
        <v>270</v>
      </c>
      <c r="P18" s="28" t="s">
        <v>3</v>
      </c>
      <c r="Q18" s="28">
        <v>1056</v>
      </c>
      <c r="R18" s="28">
        <v>1157</v>
      </c>
      <c r="S18" s="28">
        <v>16</v>
      </c>
      <c r="T18" s="28" t="s">
        <v>23</v>
      </c>
      <c r="U18" s="28" t="s">
        <v>23</v>
      </c>
    </row>
    <row r="19" spans="1:21" x14ac:dyDescent="0.35">
      <c r="A19" s="28">
        <v>3</v>
      </c>
      <c r="B19" s="28">
        <f t="shared" si="0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28">
        <v>954</v>
      </c>
      <c r="K19" s="28">
        <v>60</v>
      </c>
      <c r="L19" s="28" t="s">
        <v>2</v>
      </c>
      <c r="M19" s="28">
        <v>15</v>
      </c>
      <c r="N19" s="28">
        <v>550</v>
      </c>
      <c r="O19" s="28">
        <v>270</v>
      </c>
      <c r="P19" s="28" t="s">
        <v>3</v>
      </c>
      <c r="Q19" s="28">
        <v>1054</v>
      </c>
      <c r="R19" s="28">
        <v>1147</v>
      </c>
      <c r="S19" s="28">
        <v>17.5</v>
      </c>
      <c r="T19" s="28" t="s">
        <v>23</v>
      </c>
      <c r="U19" s="28" t="s">
        <v>23</v>
      </c>
    </row>
    <row r="20" spans="1:21" x14ac:dyDescent="0.35">
      <c r="A20" s="28">
        <v>3</v>
      </c>
      <c r="B20" s="28">
        <f t="shared" si="0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28">
        <v>954</v>
      </c>
      <c r="K20" s="28">
        <v>60</v>
      </c>
      <c r="L20" s="28" t="s">
        <v>2</v>
      </c>
      <c r="M20" s="28">
        <v>20</v>
      </c>
      <c r="N20" s="28">
        <v>550</v>
      </c>
      <c r="O20" s="28">
        <v>270</v>
      </c>
      <c r="P20" s="28" t="s">
        <v>3</v>
      </c>
      <c r="Q20" s="28">
        <v>1040</v>
      </c>
      <c r="R20" s="28">
        <v>1144</v>
      </c>
      <c r="S20" s="28">
        <v>16.5</v>
      </c>
      <c r="T20" s="28" t="s">
        <v>23</v>
      </c>
      <c r="U20" s="28" t="s">
        <v>23</v>
      </c>
    </row>
    <row r="21" spans="1:21" x14ac:dyDescent="0.35">
      <c r="A21" s="28">
        <v>3</v>
      </c>
      <c r="B21" s="28">
        <f t="shared" si="0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28">
        <v>954</v>
      </c>
      <c r="K21" s="28">
        <v>60</v>
      </c>
      <c r="L21" s="28" t="s">
        <v>2</v>
      </c>
      <c r="M21" s="28">
        <v>10</v>
      </c>
      <c r="N21" s="28">
        <v>530</v>
      </c>
      <c r="O21" s="28">
        <v>300</v>
      </c>
      <c r="P21" s="28" t="s">
        <v>3</v>
      </c>
      <c r="Q21" s="28">
        <v>1042</v>
      </c>
      <c r="R21" s="28">
        <v>1141</v>
      </c>
      <c r="S21" s="28">
        <v>19</v>
      </c>
      <c r="T21" s="28" t="s">
        <v>23</v>
      </c>
      <c r="U21" s="28" t="s">
        <v>23</v>
      </c>
    </row>
    <row r="22" spans="1:21" x14ac:dyDescent="0.35">
      <c r="A22" s="28">
        <v>3</v>
      </c>
      <c r="B22" s="28">
        <f t="shared" si="0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28">
        <v>954</v>
      </c>
      <c r="K22" s="28">
        <v>60</v>
      </c>
      <c r="L22" s="28" t="s">
        <v>2</v>
      </c>
      <c r="M22" s="28">
        <v>10</v>
      </c>
      <c r="N22" s="28">
        <v>580</v>
      </c>
      <c r="O22" s="28">
        <v>300</v>
      </c>
      <c r="P22" s="28" t="s">
        <v>3</v>
      </c>
      <c r="Q22" s="28">
        <v>1022</v>
      </c>
      <c r="R22" s="28">
        <v>1128</v>
      </c>
      <c r="S22" s="28">
        <v>18</v>
      </c>
      <c r="T22" s="28" t="s">
        <v>23</v>
      </c>
      <c r="U22" s="28" t="s">
        <v>23</v>
      </c>
    </row>
    <row r="23" spans="1:21" x14ac:dyDescent="0.35">
      <c r="A23" s="28">
        <v>3</v>
      </c>
      <c r="B23" s="28">
        <f t="shared" si="0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28">
        <v>954</v>
      </c>
      <c r="K23" s="28">
        <v>60</v>
      </c>
      <c r="L23" s="28" t="s">
        <v>2</v>
      </c>
      <c r="M23" s="28">
        <v>10</v>
      </c>
      <c r="N23" s="28">
        <v>490</v>
      </c>
      <c r="O23" s="28">
        <v>300</v>
      </c>
      <c r="P23" s="28" t="s">
        <v>3</v>
      </c>
      <c r="Q23" s="28">
        <v>1010</v>
      </c>
      <c r="R23" s="28">
        <v>1123</v>
      </c>
      <c r="S23" s="28">
        <v>18</v>
      </c>
      <c r="T23" s="28" t="s">
        <v>23</v>
      </c>
      <c r="U23" s="28" t="s">
        <v>23</v>
      </c>
    </row>
    <row r="24" spans="1:21" x14ac:dyDescent="0.35">
      <c r="A24" s="28">
        <v>3</v>
      </c>
      <c r="B24" s="28">
        <f t="shared" si="0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28">
        <v>954</v>
      </c>
      <c r="K24" s="28">
        <v>60</v>
      </c>
      <c r="L24" s="28" t="s">
        <v>2</v>
      </c>
      <c r="M24" s="28">
        <v>10</v>
      </c>
      <c r="N24" s="28">
        <v>490</v>
      </c>
      <c r="O24" s="28">
        <v>480</v>
      </c>
      <c r="P24" s="28" t="s">
        <v>3</v>
      </c>
      <c r="Q24" s="28">
        <v>1000</v>
      </c>
      <c r="R24" s="28">
        <v>1122</v>
      </c>
      <c r="S24" s="28">
        <v>19</v>
      </c>
      <c r="T24" s="28" t="s">
        <v>23</v>
      </c>
      <c r="U24" s="28" t="s">
        <v>23</v>
      </c>
    </row>
    <row r="25" spans="1:21" x14ac:dyDescent="0.35">
      <c r="A25" s="28">
        <v>3</v>
      </c>
      <c r="B25" s="28">
        <f t="shared" si="0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28">
        <v>954</v>
      </c>
      <c r="K25" s="28">
        <v>60</v>
      </c>
      <c r="L25" s="28" t="s">
        <v>2</v>
      </c>
      <c r="M25" s="28">
        <v>10</v>
      </c>
      <c r="N25" s="28">
        <v>20</v>
      </c>
      <c r="O25" s="28">
        <v>270</v>
      </c>
      <c r="P25" s="28" t="s">
        <v>3</v>
      </c>
      <c r="Q25" s="28">
        <v>968</v>
      </c>
      <c r="R25" s="28">
        <v>1098</v>
      </c>
      <c r="S25" s="28">
        <v>18</v>
      </c>
      <c r="T25" s="28" t="s">
        <v>23</v>
      </c>
      <c r="U25" s="28" t="s">
        <v>23</v>
      </c>
    </row>
    <row r="26" spans="1:21" x14ac:dyDescent="0.35">
      <c r="A26" s="29">
        <v>4</v>
      </c>
      <c r="B26" s="29">
        <f t="shared" si="0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29">
        <v>952</v>
      </c>
      <c r="K26" s="29">
        <v>120</v>
      </c>
      <c r="L26" s="29" t="s">
        <v>2</v>
      </c>
      <c r="M26" s="29">
        <v>60</v>
      </c>
      <c r="N26" s="29">
        <v>730</v>
      </c>
      <c r="O26" s="29">
        <v>240</v>
      </c>
      <c r="P26" s="29" t="s">
        <v>3</v>
      </c>
      <c r="Q26" s="29">
        <v>846</v>
      </c>
      <c r="R26" s="29">
        <v>915</v>
      </c>
      <c r="S26" s="29">
        <v>16.8</v>
      </c>
      <c r="T26" s="29" t="s">
        <v>23</v>
      </c>
      <c r="U26" s="29">
        <v>84</v>
      </c>
    </row>
    <row r="27" spans="1:21" x14ac:dyDescent="0.35">
      <c r="A27" s="29">
        <v>4</v>
      </c>
      <c r="B27" s="29">
        <f t="shared" si="0"/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29">
        <v>967</v>
      </c>
      <c r="K27" s="29">
        <v>120</v>
      </c>
      <c r="L27" s="29" t="s">
        <v>2</v>
      </c>
      <c r="M27" s="29">
        <v>60</v>
      </c>
      <c r="N27" s="29">
        <v>730</v>
      </c>
      <c r="O27" s="29">
        <v>240</v>
      </c>
      <c r="P27" s="29" t="s">
        <v>3</v>
      </c>
      <c r="Q27" s="29">
        <v>801</v>
      </c>
      <c r="R27" s="29">
        <v>875</v>
      </c>
      <c r="S27" s="29">
        <v>11.2</v>
      </c>
      <c r="T27" s="29" t="s">
        <v>23</v>
      </c>
      <c r="U27" s="29">
        <v>91</v>
      </c>
    </row>
    <row r="28" spans="1:21" x14ac:dyDescent="0.35">
      <c r="A28" s="29">
        <v>4</v>
      </c>
      <c r="B28" s="29">
        <f t="shared" si="0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29">
        <v>997</v>
      </c>
      <c r="K28" s="29">
        <v>120</v>
      </c>
      <c r="L28" s="29" t="s">
        <v>2</v>
      </c>
      <c r="M28" s="29">
        <v>60</v>
      </c>
      <c r="N28" s="29">
        <v>730</v>
      </c>
      <c r="O28" s="29">
        <v>240</v>
      </c>
      <c r="P28" s="29" t="s">
        <v>3</v>
      </c>
      <c r="Q28" s="29">
        <v>792</v>
      </c>
      <c r="R28" s="29">
        <v>861</v>
      </c>
      <c r="S28" s="29">
        <v>9.6</v>
      </c>
      <c r="T28" s="29" t="s">
        <v>23</v>
      </c>
      <c r="U28" s="29">
        <v>115</v>
      </c>
    </row>
    <row r="29" spans="1:21" x14ac:dyDescent="0.35">
      <c r="A29" s="29">
        <v>4</v>
      </c>
      <c r="B29" s="29">
        <f t="shared" si="0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29">
        <v>1012</v>
      </c>
      <c r="K29" s="29">
        <v>120</v>
      </c>
      <c r="L29" s="29" t="s">
        <v>2</v>
      </c>
      <c r="M29" s="29">
        <v>60</v>
      </c>
      <c r="N29" s="29">
        <v>730</v>
      </c>
      <c r="O29" s="29">
        <v>240</v>
      </c>
      <c r="P29" s="29" t="s">
        <v>3</v>
      </c>
      <c r="Q29" s="29">
        <v>775</v>
      </c>
      <c r="R29" s="29">
        <v>843</v>
      </c>
      <c r="S29" s="29">
        <v>8.1999999999999993</v>
      </c>
      <c r="T29" s="29" t="s">
        <v>23</v>
      </c>
      <c r="U29" s="29">
        <v>103</v>
      </c>
    </row>
    <row r="30" spans="1:21" x14ac:dyDescent="0.35">
      <c r="A30" s="30">
        <v>5</v>
      </c>
      <c r="B30" s="30"/>
      <c r="C30" s="30"/>
      <c r="D30" s="30"/>
      <c r="E30" s="30"/>
      <c r="F30" s="30"/>
      <c r="G30" s="30"/>
      <c r="H30" s="30"/>
      <c r="I30" s="30"/>
      <c r="J30" s="30">
        <v>970</v>
      </c>
      <c r="K30" s="30">
        <v>60</v>
      </c>
      <c r="L30" s="30" t="s">
        <v>2</v>
      </c>
      <c r="M30" s="30">
        <v>60</v>
      </c>
      <c r="N30" s="30">
        <v>550</v>
      </c>
      <c r="O30" s="30">
        <v>240</v>
      </c>
      <c r="P30" s="30" t="s">
        <v>3</v>
      </c>
      <c r="Q30" s="30">
        <v>1045</v>
      </c>
      <c r="R30" s="30">
        <v>1218</v>
      </c>
      <c r="S30" s="30">
        <v>10</v>
      </c>
      <c r="T30" s="30"/>
      <c r="U30" s="30"/>
    </row>
    <row r="31" spans="1:21" x14ac:dyDescent="0.35">
      <c r="A31" s="30">
        <v>5</v>
      </c>
      <c r="B31" s="30"/>
      <c r="C31" s="30"/>
      <c r="D31" s="30"/>
      <c r="E31" s="30"/>
      <c r="F31" s="30"/>
      <c r="G31" s="30"/>
      <c r="H31" s="30"/>
      <c r="I31" s="30"/>
      <c r="J31" s="30">
        <v>970</v>
      </c>
      <c r="K31" s="30" t="s">
        <v>2</v>
      </c>
      <c r="L31" s="30" t="s">
        <v>2</v>
      </c>
      <c r="M31" s="30">
        <v>60</v>
      </c>
      <c r="N31" s="30">
        <v>450</v>
      </c>
      <c r="O31" s="30">
        <v>240</v>
      </c>
      <c r="P31" s="30" t="s">
        <v>3</v>
      </c>
      <c r="Q31" s="30">
        <v>1082</v>
      </c>
      <c r="R31" s="30">
        <v>1210</v>
      </c>
      <c r="S31" s="30">
        <v>7.5</v>
      </c>
      <c r="T31" s="30"/>
      <c r="U31" s="30"/>
    </row>
    <row r="32" spans="1:21" x14ac:dyDescent="0.35">
      <c r="A32" s="30">
        <v>5</v>
      </c>
      <c r="B32" s="30"/>
      <c r="C32" s="30"/>
      <c r="D32" s="30"/>
      <c r="E32" s="30"/>
      <c r="F32" s="30"/>
      <c r="G32" s="30"/>
      <c r="H32" s="30"/>
      <c r="I32" s="30"/>
      <c r="J32" s="30">
        <v>970</v>
      </c>
      <c r="K32" s="30">
        <v>60</v>
      </c>
      <c r="L32" s="30" t="s">
        <v>2</v>
      </c>
      <c r="M32" s="30">
        <v>60</v>
      </c>
      <c r="N32" s="30">
        <v>500</v>
      </c>
      <c r="O32" s="30">
        <v>240</v>
      </c>
      <c r="P32" s="30" t="s">
        <v>3</v>
      </c>
      <c r="Q32" s="30">
        <v>1090</v>
      </c>
      <c r="R32" s="30">
        <v>1205</v>
      </c>
      <c r="S32" s="30">
        <v>9</v>
      </c>
      <c r="T32" s="30"/>
      <c r="U32" s="30"/>
    </row>
    <row r="33" spans="1:21" x14ac:dyDescent="0.35">
      <c r="A33" s="30">
        <v>5</v>
      </c>
      <c r="B33" s="30"/>
      <c r="C33" s="30"/>
      <c r="D33" s="30"/>
      <c r="E33" s="30"/>
      <c r="F33" s="30"/>
      <c r="G33" s="30"/>
      <c r="H33" s="30"/>
      <c r="I33" s="30"/>
      <c r="J33" s="30">
        <v>970</v>
      </c>
      <c r="K33" s="30">
        <v>60</v>
      </c>
      <c r="L33" s="30" t="s">
        <v>2</v>
      </c>
      <c r="M33" s="30">
        <v>60</v>
      </c>
      <c r="N33" s="30">
        <v>20</v>
      </c>
      <c r="O33" s="30">
        <v>240</v>
      </c>
      <c r="P33" s="30" t="s">
        <v>3</v>
      </c>
      <c r="Q33" s="30">
        <v>1110</v>
      </c>
      <c r="R33" s="30">
        <v>1178</v>
      </c>
      <c r="S33" s="30">
        <v>12</v>
      </c>
      <c r="T33" s="30"/>
      <c r="U33" s="30"/>
    </row>
    <row r="34" spans="1:21" x14ac:dyDescent="0.35">
      <c r="A34" s="30">
        <v>5</v>
      </c>
      <c r="B34" s="30"/>
      <c r="C34" s="30"/>
      <c r="D34" s="30"/>
      <c r="E34" s="30"/>
      <c r="F34" s="30"/>
      <c r="G34" s="30"/>
      <c r="H34" s="30"/>
      <c r="I34" s="30"/>
      <c r="J34" s="30">
        <v>970</v>
      </c>
      <c r="K34" s="30">
        <v>60</v>
      </c>
      <c r="L34" s="30" t="s">
        <v>2</v>
      </c>
      <c r="M34" s="30">
        <v>60</v>
      </c>
      <c r="N34" s="30">
        <v>600</v>
      </c>
      <c r="O34" s="30">
        <v>240</v>
      </c>
      <c r="P34" s="30" t="s">
        <v>3</v>
      </c>
      <c r="Q34" s="30">
        <v>1084</v>
      </c>
      <c r="R34" s="30">
        <v>1170</v>
      </c>
      <c r="S34" s="30">
        <v>10.4</v>
      </c>
      <c r="T34" s="30"/>
      <c r="U34" s="30"/>
    </row>
    <row r="35" spans="1:21" x14ac:dyDescent="0.35">
      <c r="A35" s="30">
        <v>5</v>
      </c>
      <c r="B35" s="30"/>
      <c r="C35" s="30"/>
      <c r="D35" s="30"/>
      <c r="E35" s="30"/>
      <c r="F35" s="30"/>
      <c r="G35" s="30"/>
      <c r="H35" s="30"/>
      <c r="I35" s="30"/>
      <c r="J35" s="30">
        <v>970</v>
      </c>
      <c r="K35" s="30">
        <v>60</v>
      </c>
      <c r="L35" s="30" t="s">
        <v>2</v>
      </c>
      <c r="M35" s="30">
        <v>60</v>
      </c>
      <c r="N35" s="30">
        <v>650</v>
      </c>
      <c r="O35" s="30">
        <v>240</v>
      </c>
      <c r="P35" s="30" t="s">
        <v>3</v>
      </c>
      <c r="Q35" s="30">
        <v>1059</v>
      </c>
      <c r="R35" s="30">
        <v>1124</v>
      </c>
      <c r="S35" s="30">
        <v>13</v>
      </c>
      <c r="T35" s="30"/>
      <c r="U35" s="30"/>
    </row>
    <row r="36" spans="1:21" x14ac:dyDescent="0.35">
      <c r="A36" s="31">
        <v>6</v>
      </c>
      <c r="B36" s="31"/>
      <c r="C36" s="31"/>
      <c r="D36" s="31"/>
      <c r="E36" s="31"/>
      <c r="F36" s="31"/>
      <c r="G36" s="31"/>
      <c r="H36" s="31"/>
      <c r="I36" s="31"/>
      <c r="J36" s="31">
        <v>960</v>
      </c>
      <c r="K36" s="31">
        <v>60</v>
      </c>
      <c r="L36" s="31" t="s">
        <v>2</v>
      </c>
      <c r="M36" s="31">
        <v>60</v>
      </c>
      <c r="N36" s="31">
        <v>500</v>
      </c>
      <c r="O36" s="31">
        <v>240</v>
      </c>
      <c r="P36" s="31" t="s">
        <v>3</v>
      </c>
      <c r="Q36" s="31">
        <v>1050</v>
      </c>
      <c r="R36" s="31">
        <v>1120</v>
      </c>
      <c r="S36" s="31">
        <v>16.28</v>
      </c>
      <c r="T36" s="31">
        <v>46.22</v>
      </c>
      <c r="U36" s="31"/>
    </row>
    <row r="37" spans="1:21" x14ac:dyDescent="0.35">
      <c r="A37" s="31">
        <v>6</v>
      </c>
      <c r="B37" s="31"/>
      <c r="C37" s="31"/>
      <c r="D37" s="31"/>
      <c r="E37" s="31"/>
      <c r="F37" s="31"/>
      <c r="G37" s="31"/>
      <c r="H37" s="31"/>
      <c r="I37" s="31"/>
      <c r="J37" s="31">
        <v>1000</v>
      </c>
      <c r="K37" s="31">
        <v>60</v>
      </c>
      <c r="L37" s="31" t="s">
        <v>2</v>
      </c>
      <c r="M37" s="31">
        <v>60</v>
      </c>
      <c r="N37" s="31">
        <v>450</v>
      </c>
      <c r="O37" s="31">
        <v>240</v>
      </c>
      <c r="P37" s="31" t="s">
        <v>3</v>
      </c>
      <c r="Q37" s="31">
        <v>1000</v>
      </c>
      <c r="R37" s="31">
        <v>1100</v>
      </c>
      <c r="S37" s="31">
        <v>12.08</v>
      </c>
      <c r="T37" s="31">
        <v>33.049999999999997</v>
      </c>
      <c r="U37" s="31"/>
    </row>
    <row r="38" spans="1:21" x14ac:dyDescent="0.35">
      <c r="A38" s="31">
        <v>6</v>
      </c>
      <c r="B38" s="31"/>
      <c r="C38" s="31"/>
      <c r="D38" s="31"/>
      <c r="E38" s="31"/>
      <c r="F38" s="31"/>
      <c r="G38" s="31"/>
      <c r="H38" s="31"/>
      <c r="I38" s="31"/>
      <c r="J38" s="31">
        <v>1000</v>
      </c>
      <c r="K38" s="31">
        <v>60</v>
      </c>
      <c r="L38" s="31" t="s">
        <v>2</v>
      </c>
      <c r="M38" s="31">
        <v>60</v>
      </c>
      <c r="N38" s="31">
        <v>500</v>
      </c>
      <c r="O38" s="31">
        <v>240</v>
      </c>
      <c r="P38" s="31" t="s">
        <v>3</v>
      </c>
      <c r="Q38" s="31">
        <v>1020</v>
      </c>
      <c r="R38" s="31">
        <v>1100</v>
      </c>
      <c r="S38" s="31">
        <v>10.23</v>
      </c>
      <c r="T38" s="31">
        <v>30.63</v>
      </c>
      <c r="U38" s="31"/>
    </row>
    <row r="39" spans="1:21" x14ac:dyDescent="0.35">
      <c r="A39" s="31">
        <v>6</v>
      </c>
      <c r="B39" s="31"/>
      <c r="C39" s="31"/>
      <c r="D39" s="31"/>
      <c r="E39" s="31"/>
      <c r="F39" s="31"/>
      <c r="G39" s="31"/>
      <c r="H39" s="31"/>
      <c r="I39" s="31"/>
      <c r="J39" s="31">
        <v>920</v>
      </c>
      <c r="K39" s="31">
        <v>60</v>
      </c>
      <c r="L39" s="31" t="s">
        <v>2</v>
      </c>
      <c r="M39" s="31">
        <v>60</v>
      </c>
      <c r="N39" s="31">
        <v>500</v>
      </c>
      <c r="O39" s="31">
        <v>240</v>
      </c>
      <c r="P39" s="31" t="s">
        <v>3</v>
      </c>
      <c r="Q39" s="31">
        <v>960</v>
      </c>
      <c r="R39" s="31">
        <v>1070</v>
      </c>
      <c r="S39" s="31">
        <v>13.82</v>
      </c>
      <c r="T39" s="31">
        <v>38.21</v>
      </c>
      <c r="U39" s="31"/>
    </row>
    <row r="40" spans="1:21" x14ac:dyDescent="0.35">
      <c r="A40" s="31">
        <v>6</v>
      </c>
      <c r="B40" s="31"/>
      <c r="C40" s="31"/>
      <c r="D40" s="31"/>
      <c r="E40" s="31"/>
      <c r="F40" s="31"/>
      <c r="G40" s="31"/>
      <c r="H40" s="31"/>
      <c r="I40" s="31"/>
      <c r="J40" s="31">
        <v>960</v>
      </c>
      <c r="K40" s="31">
        <v>60</v>
      </c>
      <c r="L40" s="31" t="s">
        <v>2</v>
      </c>
      <c r="M40" s="31">
        <v>60</v>
      </c>
      <c r="N40" s="31">
        <v>450</v>
      </c>
      <c r="O40" s="31">
        <v>240</v>
      </c>
      <c r="P40" s="31" t="s">
        <v>3</v>
      </c>
      <c r="Q40" s="31">
        <v>960</v>
      </c>
      <c r="R40" s="31">
        <v>1050</v>
      </c>
      <c r="S40" s="31">
        <v>15.48</v>
      </c>
      <c r="T40" s="31">
        <v>43.64</v>
      </c>
      <c r="U40" s="31"/>
    </row>
    <row r="41" spans="1:21" x14ac:dyDescent="0.35">
      <c r="A41" s="31">
        <v>6</v>
      </c>
      <c r="B41" s="31"/>
      <c r="C41" s="31"/>
      <c r="D41" s="31"/>
      <c r="E41" s="31"/>
      <c r="F41" s="31"/>
      <c r="G41" s="31"/>
      <c r="H41" s="31"/>
      <c r="I41" s="31"/>
      <c r="J41" s="31">
        <v>920</v>
      </c>
      <c r="K41" s="31">
        <v>60</v>
      </c>
      <c r="L41" s="31" t="s">
        <v>2</v>
      </c>
      <c r="M41" s="31">
        <v>60</v>
      </c>
      <c r="N41" s="31">
        <v>450</v>
      </c>
      <c r="O41" s="31">
        <v>240</v>
      </c>
      <c r="P41" s="31" t="s">
        <v>3</v>
      </c>
      <c r="Q41" s="31">
        <v>890</v>
      </c>
      <c r="R41" s="31">
        <v>1000</v>
      </c>
      <c r="S41" s="31">
        <v>15</v>
      </c>
      <c r="T41" s="31">
        <v>40</v>
      </c>
      <c r="U41" s="31"/>
    </row>
    <row r="42" spans="1:21" x14ac:dyDescent="0.35">
      <c r="A42" s="31">
        <v>6</v>
      </c>
      <c r="B42" s="31"/>
      <c r="C42" s="31"/>
      <c r="D42" s="31"/>
      <c r="E42" s="31"/>
      <c r="F42" s="31"/>
      <c r="G42" s="31"/>
      <c r="H42" s="31"/>
      <c r="I42" s="31"/>
      <c r="J42" s="31">
        <v>20</v>
      </c>
      <c r="K42" s="31">
        <v>60</v>
      </c>
      <c r="L42" s="31" t="s">
        <v>2</v>
      </c>
      <c r="M42" s="31">
        <v>60</v>
      </c>
      <c r="N42" s="31">
        <v>20</v>
      </c>
      <c r="O42" s="31">
        <v>240</v>
      </c>
      <c r="P42" s="31" t="s">
        <v>3</v>
      </c>
      <c r="Q42" s="31">
        <v>700</v>
      </c>
      <c r="R42" s="31">
        <v>790</v>
      </c>
      <c r="S42" s="31">
        <v>12.81</v>
      </c>
      <c r="T42" s="31">
        <v>27.6</v>
      </c>
      <c r="U42" s="31"/>
    </row>
    <row r="43" spans="1:21" x14ac:dyDescent="0.35">
      <c r="A43" s="32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32">
        <v>940</v>
      </c>
      <c r="K43" s="32">
        <v>60</v>
      </c>
      <c r="L43" s="32" t="s">
        <v>2</v>
      </c>
      <c r="M43" s="32">
        <v>60</v>
      </c>
      <c r="N43" s="32">
        <v>530</v>
      </c>
      <c r="O43" s="32">
        <v>240</v>
      </c>
      <c r="P43" s="32" t="s">
        <v>3</v>
      </c>
      <c r="Q43" s="32">
        <v>979</v>
      </c>
      <c r="R43" s="32">
        <v>1054</v>
      </c>
      <c r="S43" s="32">
        <v>12.5</v>
      </c>
      <c r="T43" s="32">
        <v>48</v>
      </c>
      <c r="U43" s="32"/>
    </row>
    <row r="44" spans="1:21" x14ac:dyDescent="0.35">
      <c r="A44" s="32">
        <v>7</v>
      </c>
      <c r="B44" s="17">
        <f t="shared" ref="B44:B49" si="1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32">
        <v>940</v>
      </c>
      <c r="K44" s="32">
        <v>60</v>
      </c>
      <c r="L44" s="32" t="s">
        <v>2</v>
      </c>
      <c r="M44" s="32">
        <v>60</v>
      </c>
      <c r="N44" s="32">
        <v>600</v>
      </c>
      <c r="O44" s="32">
        <v>240</v>
      </c>
      <c r="P44" s="32" t="s">
        <v>3</v>
      </c>
      <c r="Q44" s="32">
        <v>926</v>
      </c>
      <c r="R44" s="32">
        <v>972</v>
      </c>
      <c r="S44" s="32">
        <v>13</v>
      </c>
      <c r="T44" s="32">
        <v>50</v>
      </c>
      <c r="U44" s="32"/>
    </row>
    <row r="45" spans="1:21" x14ac:dyDescent="0.35">
      <c r="A45" s="32">
        <v>7</v>
      </c>
      <c r="B45" s="17">
        <f t="shared" si="1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32">
        <v>940</v>
      </c>
      <c r="K45" s="32">
        <v>60</v>
      </c>
      <c r="L45" s="32" t="s">
        <v>2</v>
      </c>
      <c r="M45" s="32">
        <v>60</v>
      </c>
      <c r="N45" s="32">
        <v>650</v>
      </c>
      <c r="O45" s="32">
        <v>240</v>
      </c>
      <c r="P45" s="32" t="s">
        <v>3</v>
      </c>
      <c r="Q45" s="32">
        <v>936</v>
      </c>
      <c r="R45" s="32">
        <v>971</v>
      </c>
      <c r="S45" s="32">
        <v>13.5</v>
      </c>
      <c r="T45" s="32">
        <v>48</v>
      </c>
      <c r="U45" s="32"/>
    </row>
    <row r="46" spans="1:21" x14ac:dyDescent="0.35">
      <c r="A46" s="32">
        <v>7</v>
      </c>
      <c r="B46" s="17">
        <f t="shared" si="1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32">
        <v>940</v>
      </c>
      <c r="K46" s="32">
        <v>60</v>
      </c>
      <c r="L46" s="32" t="s">
        <v>2</v>
      </c>
      <c r="M46" s="32">
        <v>60</v>
      </c>
      <c r="N46" s="32">
        <v>700</v>
      </c>
      <c r="O46" s="32">
        <v>240</v>
      </c>
      <c r="P46" s="32" t="s">
        <v>3</v>
      </c>
      <c r="Q46" s="32">
        <v>850</v>
      </c>
      <c r="R46" s="32">
        <v>929</v>
      </c>
      <c r="S46" s="32">
        <v>12.5</v>
      </c>
      <c r="T46" s="32">
        <v>49</v>
      </c>
      <c r="U46" s="32"/>
    </row>
    <row r="47" spans="1:21" x14ac:dyDescent="0.35">
      <c r="A47" s="32">
        <v>7</v>
      </c>
      <c r="B47" s="17">
        <f t="shared" si="1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32">
        <v>940</v>
      </c>
      <c r="K47" s="32">
        <v>60</v>
      </c>
      <c r="L47" s="32" t="s">
        <v>2</v>
      </c>
      <c r="M47" s="32">
        <v>60</v>
      </c>
      <c r="N47" s="32">
        <v>530</v>
      </c>
      <c r="O47" s="32">
        <v>240</v>
      </c>
      <c r="P47" s="32" t="s">
        <v>3</v>
      </c>
      <c r="Q47" s="32">
        <v>844</v>
      </c>
      <c r="R47" s="32">
        <v>918</v>
      </c>
      <c r="S47" s="32">
        <v>10</v>
      </c>
      <c r="T47" s="32">
        <v>62</v>
      </c>
      <c r="U47" s="32"/>
    </row>
    <row r="48" spans="1:21" x14ac:dyDescent="0.35">
      <c r="A48" s="32">
        <v>7</v>
      </c>
      <c r="B48" s="17">
        <f t="shared" si="1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32">
        <v>940</v>
      </c>
      <c r="K48" s="32">
        <v>60</v>
      </c>
      <c r="L48" s="32" t="s">
        <v>2</v>
      </c>
      <c r="M48" s="32">
        <v>60</v>
      </c>
      <c r="N48" s="32">
        <v>760</v>
      </c>
      <c r="O48" s="32">
        <v>240</v>
      </c>
      <c r="P48" s="32" t="s">
        <v>3</v>
      </c>
      <c r="Q48" s="32">
        <v>839</v>
      </c>
      <c r="R48" s="32">
        <v>913</v>
      </c>
      <c r="S48" s="32">
        <v>12</v>
      </c>
      <c r="T48" s="32">
        <v>50</v>
      </c>
      <c r="U48" s="32"/>
    </row>
    <row r="49" spans="1:21" x14ac:dyDescent="0.35">
      <c r="A49" s="32">
        <v>7</v>
      </c>
      <c r="B49" s="17">
        <f t="shared" si="1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32">
        <v>780</v>
      </c>
      <c r="K49" s="32">
        <v>90</v>
      </c>
      <c r="L49" s="32" t="s">
        <v>2</v>
      </c>
      <c r="M49" s="32">
        <v>60</v>
      </c>
      <c r="N49" s="32">
        <v>20</v>
      </c>
      <c r="O49" s="32">
        <v>240</v>
      </c>
      <c r="P49" s="32" t="s">
        <v>3</v>
      </c>
      <c r="Q49" s="32">
        <v>830</v>
      </c>
      <c r="R49" s="32">
        <v>898</v>
      </c>
      <c r="S49" s="32">
        <v>10.5</v>
      </c>
      <c r="T49" s="32">
        <v>50</v>
      </c>
      <c r="U49" s="32"/>
    </row>
    <row r="50" spans="1:21" x14ac:dyDescent="0.35">
      <c r="A50" s="29">
        <v>9</v>
      </c>
      <c r="B50" s="15">
        <f>100-SUM(C50:I50)</f>
        <v>89.65</v>
      </c>
      <c r="C50" s="15">
        <v>5.65</v>
      </c>
      <c r="D50" s="15">
        <v>4.08</v>
      </c>
      <c r="E50" s="15">
        <v>0.3</v>
      </c>
      <c r="F50" s="15">
        <v>0.08</v>
      </c>
      <c r="G50" s="15">
        <v>0.05</v>
      </c>
      <c r="H50" s="15">
        <v>0.19</v>
      </c>
      <c r="I50" s="15">
        <v>0</v>
      </c>
      <c r="J50" s="29">
        <v>700</v>
      </c>
      <c r="K50" s="29">
        <v>120</v>
      </c>
      <c r="L50" s="29" t="s">
        <v>3</v>
      </c>
      <c r="M50" s="34">
        <v>60</v>
      </c>
      <c r="N50" s="34">
        <v>20</v>
      </c>
      <c r="O50" s="34">
        <v>240</v>
      </c>
      <c r="P50" s="34" t="s">
        <v>3</v>
      </c>
      <c r="Q50" s="29">
        <v>926</v>
      </c>
      <c r="R50" s="29">
        <v>987</v>
      </c>
      <c r="S50" s="29">
        <v>15.6</v>
      </c>
      <c r="T50" s="29"/>
      <c r="U50" s="29"/>
    </row>
    <row r="51" spans="1:21" x14ac:dyDescent="0.35">
      <c r="A51" s="29">
        <v>9</v>
      </c>
      <c r="B51" s="15">
        <f>100-SUM(C51:I51)</f>
        <v>89.65</v>
      </c>
      <c r="C51" s="15">
        <v>5.65</v>
      </c>
      <c r="D51" s="15">
        <v>4.08</v>
      </c>
      <c r="E51" s="15">
        <v>0.3</v>
      </c>
      <c r="F51" s="15">
        <v>0.08</v>
      </c>
      <c r="G51" s="15">
        <v>0.05</v>
      </c>
      <c r="H51" s="15">
        <v>0.19</v>
      </c>
      <c r="I51" s="15">
        <v>0</v>
      </c>
      <c r="J51" s="29">
        <v>920</v>
      </c>
      <c r="K51" s="29">
        <v>60</v>
      </c>
      <c r="L51" s="29" t="s">
        <v>3</v>
      </c>
      <c r="M51" s="29">
        <v>60</v>
      </c>
      <c r="N51" s="29">
        <v>530</v>
      </c>
      <c r="O51" s="29">
        <v>240</v>
      </c>
      <c r="P51" s="29" t="s">
        <v>3</v>
      </c>
      <c r="Q51" s="29">
        <v>909</v>
      </c>
      <c r="R51" s="29">
        <v>986</v>
      </c>
      <c r="S51" s="29">
        <v>15.5</v>
      </c>
      <c r="T51" s="29"/>
      <c r="U51" s="29"/>
    </row>
    <row r="52" spans="1:21" x14ac:dyDescent="0.35">
      <c r="A52" s="29">
        <v>9</v>
      </c>
      <c r="B52" s="15">
        <f>100-SUM(C52:I52)</f>
        <v>89.65</v>
      </c>
      <c r="C52" s="15">
        <v>5.65</v>
      </c>
      <c r="D52" s="15">
        <v>4.08</v>
      </c>
      <c r="E52" s="15">
        <v>0.3</v>
      </c>
      <c r="F52" s="15">
        <v>0.08</v>
      </c>
      <c r="G52" s="15">
        <v>0.05</v>
      </c>
      <c r="H52" s="15">
        <v>0.19</v>
      </c>
      <c r="I52" s="15">
        <v>0</v>
      </c>
      <c r="J52" s="29">
        <v>1030</v>
      </c>
      <c r="K52" s="29">
        <v>60</v>
      </c>
      <c r="L52" s="29" t="s">
        <v>3</v>
      </c>
      <c r="M52" s="29">
        <v>60</v>
      </c>
      <c r="N52" s="29">
        <v>530</v>
      </c>
      <c r="O52" s="29">
        <v>240</v>
      </c>
      <c r="P52" s="29" t="s">
        <v>3</v>
      </c>
      <c r="Q52" s="29">
        <v>848</v>
      </c>
      <c r="R52" s="29">
        <v>949</v>
      </c>
      <c r="S52" s="29">
        <v>12.5</v>
      </c>
      <c r="T52" s="29"/>
      <c r="U52" s="29"/>
    </row>
    <row r="53" spans="1:21" x14ac:dyDescent="0.35">
      <c r="A53" s="22" t="s">
        <v>65</v>
      </c>
      <c r="B53" s="36">
        <f>(AVERAGE(B43:B52)+AVERAGE(B2:B29))/2</f>
        <v>89.455042857142843</v>
      </c>
      <c r="C53" s="36">
        <f t="shared" ref="C53:T53" si="2">(AVERAGE(C43:C52)+AVERAGE(C2:C29))/2</f>
        <v>6.1180357142857149</v>
      </c>
      <c r="D53" s="36">
        <f t="shared" si="2"/>
        <v>4.0864642857142854</v>
      </c>
      <c r="E53" s="36">
        <f t="shared" si="2"/>
        <v>0.10205357142857144</v>
      </c>
      <c r="F53" s="36">
        <f t="shared" si="2"/>
        <v>2.8007142857142862E-2</v>
      </c>
      <c r="G53" s="36">
        <f t="shared" si="2"/>
        <v>3.8903571428571412E-2</v>
      </c>
      <c r="H53" s="36">
        <f t="shared" si="2"/>
        <v>0.16432142857142856</v>
      </c>
      <c r="I53" s="36">
        <f t="shared" si="2"/>
        <v>7.1714285714285708E-3</v>
      </c>
      <c r="J53" s="36"/>
      <c r="K53" s="36"/>
      <c r="L53" s="36"/>
      <c r="M53" s="36"/>
      <c r="N53" s="36"/>
      <c r="O53" s="36"/>
      <c r="P53" s="36"/>
      <c r="Q53" s="36">
        <f>(AVERAGE(Q30:Q52)+AVERAGE(Q10:Q29))/2</f>
        <v>953.5413043478261</v>
      </c>
      <c r="R53" s="36">
        <f>(AVERAGE(R43:R52)+AVERAGE(R2:R42))/2</f>
        <v>1001.8743902439024</v>
      </c>
      <c r="S53" s="36">
        <f>(AVERAGE(S30:S52)+AVERAGE(S2:S29))/2</f>
        <v>12.160178571428572</v>
      </c>
      <c r="T53" s="36">
        <f>AVERAGE(T36:T50)</f>
        <v>44.024999999999999</v>
      </c>
    </row>
    <row r="54" spans="1:21" x14ac:dyDescent="0.35">
      <c r="A54" s="22" t="s">
        <v>66</v>
      </c>
      <c r="B54" s="36">
        <f>STDEVPA(B43:B52,B2:B29)</f>
        <v>0.14688010261072312</v>
      </c>
      <c r="C54" s="36">
        <f t="shared" ref="C54:T54" si="3">STDEVPA(C43:C52,C2:C29)</f>
        <v>0.25280312158386903</v>
      </c>
      <c r="D54" s="36">
        <f t="shared" si="3"/>
        <v>0.10361639513474795</v>
      </c>
      <c r="E54" s="36">
        <f t="shared" si="3"/>
        <v>7.3717046255172655E-2</v>
      </c>
      <c r="F54" s="36">
        <f t="shared" si="3"/>
        <v>1.9199347865194609E-2</v>
      </c>
      <c r="G54" s="36">
        <f t="shared" si="3"/>
        <v>7.8468159641744667E-2</v>
      </c>
      <c r="H54" s="36">
        <f t="shared" si="3"/>
        <v>5.9699733431106163E-2</v>
      </c>
      <c r="I54" s="36">
        <f t="shared" si="3"/>
        <v>1.4568231859130507E-2</v>
      </c>
      <c r="J54" s="36"/>
      <c r="K54" s="36"/>
      <c r="L54" s="36"/>
      <c r="M54" s="36"/>
      <c r="N54" s="36"/>
      <c r="O54" s="36"/>
      <c r="P54" s="36"/>
      <c r="Q54" s="36">
        <f>STDEVPA(Q10:Q52)</f>
        <v>97.115683193396038</v>
      </c>
      <c r="R54" s="36">
        <f>STDEVPA(R2:R52)</f>
        <v>105.89674557227396</v>
      </c>
      <c r="S54" s="36">
        <f>STDEVPA(S2:S52)</f>
        <v>4.0767382514998074</v>
      </c>
      <c r="T54" s="36">
        <f t="shared" si="3"/>
        <v>20.501985966521111</v>
      </c>
    </row>
    <row r="55" spans="1:21" x14ac:dyDescent="0.35">
      <c r="A55" s="22" t="s">
        <v>67</v>
      </c>
      <c r="B55" s="36">
        <f>VAR(B43:B52,B2:B29)</f>
        <v>2.215683926031322E-2</v>
      </c>
      <c r="C55" s="36">
        <f t="shared" ref="C55:T55" si="4">VAR(C43:C52,C2:C29)</f>
        <v>6.5636699857752501E-2</v>
      </c>
      <c r="D55" s="36">
        <f t="shared" si="4"/>
        <v>1.1026529160739682E-2</v>
      </c>
      <c r="E55" s="36">
        <f t="shared" si="4"/>
        <v>5.5810732574679998E-3</v>
      </c>
      <c r="F55" s="36">
        <f t="shared" si="4"/>
        <v>3.7857752489331366E-4</v>
      </c>
      <c r="G55" s="36">
        <f t="shared" si="4"/>
        <v>6.3236642958748226E-3</v>
      </c>
      <c r="H55" s="36">
        <f t="shared" si="4"/>
        <v>3.6603840682787867E-3</v>
      </c>
      <c r="I55" s="36">
        <f t="shared" si="4"/>
        <v>2.1796941678520635E-4</v>
      </c>
      <c r="J55" s="36"/>
      <c r="K55" s="36"/>
      <c r="L55" s="36"/>
      <c r="M55" s="36"/>
      <c r="N55" s="36"/>
      <c r="O55" s="36"/>
      <c r="P55" s="36"/>
      <c r="Q55" s="36">
        <f>VAR(Q10:Q52)</f>
        <v>9656.014396456203</v>
      </c>
      <c r="R55" s="36">
        <f>VAR(R30:R52,R2:R29)</f>
        <v>11438.403137254863</v>
      </c>
      <c r="S55" s="36">
        <f>VAR(S30:S52,S2:S29)</f>
        <v>16.952190666666649</v>
      </c>
      <c r="T55" s="36">
        <f>VAR(T36:T49)</f>
        <v>85.476365384615264</v>
      </c>
    </row>
    <row r="56" spans="1:21" x14ac:dyDescent="0.35">
      <c r="A56" s="22" t="s">
        <v>70</v>
      </c>
      <c r="B56" s="22">
        <f>MAX(B2:B52)</f>
        <v>89.73</v>
      </c>
      <c r="C56" s="22">
        <f t="shared" ref="C56:S56" si="5">MAX(C2:C52)</f>
        <v>6.4</v>
      </c>
      <c r="D56" s="22">
        <f t="shared" si="5"/>
        <v>4.25</v>
      </c>
      <c r="E56" s="22">
        <f t="shared" si="5"/>
        <v>0.3</v>
      </c>
      <c r="F56" s="22">
        <f t="shared" si="5"/>
        <v>0.08</v>
      </c>
      <c r="G56" s="22">
        <f t="shared" si="5"/>
        <v>0.2</v>
      </c>
      <c r="H56" s="22">
        <f t="shared" si="5"/>
        <v>0.27</v>
      </c>
      <c r="I56" s="22">
        <f t="shared" si="5"/>
        <v>0.04</v>
      </c>
      <c r="Q56" s="22">
        <f t="shared" si="5"/>
        <v>1110</v>
      </c>
      <c r="R56" s="22">
        <f t="shared" si="5"/>
        <v>1218</v>
      </c>
      <c r="S56" s="22">
        <f t="shared" si="5"/>
        <v>19</v>
      </c>
    </row>
    <row r="57" spans="1:21" x14ac:dyDescent="0.35">
      <c r="A57" s="22" t="s">
        <v>71</v>
      </c>
      <c r="B57" s="22">
        <f>MIN(B2:B52)</f>
        <v>89.344000000000008</v>
      </c>
      <c r="C57" s="22">
        <f t="shared" ref="C57:S57" si="6">MIN(C2:C52)</f>
        <v>5.65</v>
      </c>
      <c r="D57" s="22">
        <f t="shared" si="6"/>
        <v>3.97</v>
      </c>
      <c r="E57" s="22">
        <f t="shared" si="6"/>
        <v>0.03</v>
      </c>
      <c r="F57" s="22">
        <f t="shared" si="6"/>
        <v>8.9999999999999993E-3</v>
      </c>
      <c r="G57" s="22">
        <f t="shared" si="6"/>
        <v>1E-3</v>
      </c>
      <c r="H57" s="22">
        <f t="shared" si="6"/>
        <v>0.09</v>
      </c>
      <c r="I57" s="22">
        <f t="shared" si="6"/>
        <v>0</v>
      </c>
      <c r="Q57" s="22">
        <f t="shared" si="6"/>
        <v>700</v>
      </c>
      <c r="R57" s="22">
        <f t="shared" si="6"/>
        <v>790</v>
      </c>
      <c r="S57" s="22">
        <f t="shared" si="6"/>
        <v>3.78</v>
      </c>
    </row>
    <row r="58" spans="1:21" x14ac:dyDescent="0.35">
      <c r="A58" s="22" t="s">
        <v>72</v>
      </c>
      <c r="B58" s="22">
        <f>B56-B57</f>
        <v>0.38599999999999568</v>
      </c>
      <c r="C58" s="22">
        <f t="shared" ref="C58:I58" si="7">C56-C57</f>
        <v>0.75</v>
      </c>
      <c r="D58" s="22">
        <f t="shared" si="7"/>
        <v>0.2799999999999998</v>
      </c>
      <c r="E58" s="22">
        <f t="shared" si="7"/>
        <v>0.27</v>
      </c>
      <c r="F58" s="22">
        <f t="shared" si="7"/>
        <v>7.1000000000000008E-2</v>
      </c>
      <c r="G58" s="22">
        <f t="shared" si="7"/>
        <v>0.19900000000000001</v>
      </c>
      <c r="H58" s="22">
        <f t="shared" si="7"/>
        <v>0.18000000000000002</v>
      </c>
      <c r="I58" s="22">
        <f t="shared" si="7"/>
        <v>0.04</v>
      </c>
      <c r="Q58" s="22">
        <f t="shared" ref="Q58" si="8">Q56-Q57</f>
        <v>410</v>
      </c>
      <c r="R58" s="22">
        <f t="shared" ref="R58" si="9">R56-R57</f>
        <v>428</v>
      </c>
      <c r="S58" s="22">
        <f t="shared" ref="S58" si="10">S56-S57</f>
        <v>15.22</v>
      </c>
    </row>
  </sheetData>
  <sortState xmlns:xlrd2="http://schemas.microsoft.com/office/spreadsheetml/2017/richdata2" ref="A2:U53">
    <sortCondition ref="A1:A53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EDF3-9CBC-44F8-B387-6FD1F91538BB}">
  <dimension ref="A1:Y60"/>
  <sheetViews>
    <sheetView topLeftCell="P22" zoomScale="160" zoomScaleNormal="160" workbookViewId="0">
      <selection activeCell="S30" sqref="S30:S35"/>
    </sheetView>
  </sheetViews>
  <sheetFormatPr defaultRowHeight="15.6" x14ac:dyDescent="0.35"/>
  <cols>
    <col min="1" max="1" width="8.88671875" style="1"/>
    <col min="2" max="2" width="9.21875" style="22" bestFit="1" customWidth="1"/>
    <col min="3" max="9" width="8.88671875" style="22"/>
    <col min="10" max="11" width="8.88671875" style="1"/>
    <col min="12" max="12" width="14.21875" style="1" customWidth="1"/>
    <col min="13" max="13" width="10.21875" style="1" customWidth="1"/>
    <col min="14" max="14" width="8.88671875" style="1" customWidth="1"/>
    <col min="15" max="15" width="14.21875" style="35" customWidth="1"/>
    <col min="16" max="16" width="12.109375" style="1" customWidth="1"/>
    <col min="17" max="18" width="8.88671875" style="1"/>
    <col min="19" max="19" width="12.44140625" style="1" customWidth="1"/>
    <col min="20" max="20" width="14.33203125" style="9" customWidth="1"/>
    <col min="21" max="21" width="8.88671875" style="1"/>
    <col min="22" max="23" width="26.33203125" style="1" customWidth="1"/>
    <col min="24" max="24" width="34.21875" style="1" customWidth="1"/>
    <col min="25" max="16384" width="8.88671875" style="1"/>
  </cols>
  <sheetData>
    <row r="1" spans="1:25" x14ac:dyDescent="0.35">
      <c r="A1" s="1" t="s">
        <v>17</v>
      </c>
      <c r="B1" s="22" t="s">
        <v>59</v>
      </c>
      <c r="C1" s="22" t="s">
        <v>57</v>
      </c>
      <c r="D1" s="22" t="s">
        <v>58</v>
      </c>
      <c r="E1" s="22" t="s">
        <v>60</v>
      </c>
      <c r="F1" s="22" t="s">
        <v>61</v>
      </c>
      <c r="G1" s="22" t="s">
        <v>62</v>
      </c>
      <c r="H1" s="22" t="s">
        <v>63</v>
      </c>
      <c r="I1" s="22" t="s">
        <v>64</v>
      </c>
      <c r="J1" s="1" t="s">
        <v>16</v>
      </c>
      <c r="K1" s="1" t="s">
        <v>19</v>
      </c>
      <c r="L1" s="1" t="s">
        <v>4</v>
      </c>
      <c r="M1" s="1" t="s">
        <v>41</v>
      </c>
      <c r="N1" s="1" t="s">
        <v>0</v>
      </c>
      <c r="O1" s="13" t="s">
        <v>40</v>
      </c>
      <c r="P1" s="1" t="s">
        <v>5</v>
      </c>
      <c r="Q1" s="1" t="s">
        <v>42</v>
      </c>
      <c r="R1" s="1" t="s">
        <v>0</v>
      </c>
      <c r="S1" s="1" t="s">
        <v>9</v>
      </c>
      <c r="T1" s="9" t="s">
        <v>8</v>
      </c>
      <c r="U1" s="1" t="s">
        <v>7</v>
      </c>
      <c r="V1" s="1" t="s">
        <v>1</v>
      </c>
      <c r="W1" s="1" t="s">
        <v>45</v>
      </c>
      <c r="X1" s="1" t="s">
        <v>21</v>
      </c>
      <c r="Y1" s="1" t="s">
        <v>27</v>
      </c>
    </row>
    <row r="2" spans="1:25" s="7" customFormat="1" ht="15.6" customHeight="1" x14ac:dyDescent="0.3">
      <c r="A2" s="21">
        <v>1</v>
      </c>
      <c r="B2" s="24">
        <f>100-SUM(C2:I2)</f>
        <v>89.4</v>
      </c>
      <c r="C2" s="24">
        <v>5.8</v>
      </c>
      <c r="D2" s="24">
        <v>4.2</v>
      </c>
      <c r="E2" s="24">
        <v>0.08</v>
      </c>
      <c r="F2" s="24">
        <v>0.04</v>
      </c>
      <c r="G2" s="24">
        <v>0.2</v>
      </c>
      <c r="H2" s="24">
        <v>0.27</v>
      </c>
      <c r="I2" s="24">
        <v>0.01</v>
      </c>
      <c r="J2" s="21" t="s">
        <v>18</v>
      </c>
      <c r="K2" s="21" t="s">
        <v>20</v>
      </c>
      <c r="L2" s="7">
        <v>870</v>
      </c>
      <c r="M2" s="7">
        <v>30</v>
      </c>
      <c r="N2" s="7" t="s">
        <v>2</v>
      </c>
      <c r="P2" s="7" t="s">
        <v>6</v>
      </c>
      <c r="Q2" s="7" t="s">
        <v>6</v>
      </c>
      <c r="R2" s="7" t="s">
        <v>6</v>
      </c>
      <c r="T2" s="10">
        <v>887</v>
      </c>
      <c r="U2" s="7">
        <v>5.22</v>
      </c>
      <c r="V2" s="7" t="s">
        <v>23</v>
      </c>
      <c r="W2" s="7" t="s">
        <v>23</v>
      </c>
      <c r="X2" s="7" t="s">
        <v>22</v>
      </c>
      <c r="Y2" s="38" t="s">
        <v>28</v>
      </c>
    </row>
    <row r="3" spans="1:25" s="7" customFormat="1" ht="15.6" customHeight="1" x14ac:dyDescent="0.3">
      <c r="A3" s="21">
        <v>1</v>
      </c>
      <c r="B3" s="24">
        <f t="shared" ref="B3:B10" si="0">100-SUM(C3:I3)</f>
        <v>89.4</v>
      </c>
      <c r="C3" s="24">
        <v>5.8</v>
      </c>
      <c r="D3" s="24">
        <v>4.2</v>
      </c>
      <c r="E3" s="24">
        <v>0.08</v>
      </c>
      <c r="F3" s="24">
        <v>0.04</v>
      </c>
      <c r="G3" s="24">
        <v>0.2</v>
      </c>
      <c r="H3" s="24">
        <v>0.27</v>
      </c>
      <c r="I3" s="24">
        <v>0.01</v>
      </c>
      <c r="J3" s="21" t="s">
        <v>18</v>
      </c>
      <c r="K3" s="21" t="s">
        <v>20</v>
      </c>
      <c r="L3" s="7">
        <v>900</v>
      </c>
      <c r="M3" s="7">
        <v>30</v>
      </c>
      <c r="N3" s="7" t="s">
        <v>2</v>
      </c>
      <c r="P3" s="7" t="s">
        <v>6</v>
      </c>
      <c r="Q3" s="7" t="s">
        <v>6</v>
      </c>
      <c r="R3" s="7" t="s">
        <v>6</v>
      </c>
      <c r="T3" s="10">
        <v>925</v>
      </c>
      <c r="U3" s="7">
        <v>5.58</v>
      </c>
      <c r="V3" s="7" t="s">
        <v>23</v>
      </c>
      <c r="W3" s="7" t="s">
        <v>23</v>
      </c>
      <c r="X3" s="7" t="s">
        <v>24</v>
      </c>
      <c r="Y3" s="38"/>
    </row>
    <row r="4" spans="1:25" s="7" customFormat="1" ht="15.6" customHeight="1" x14ac:dyDescent="0.3">
      <c r="A4" s="21">
        <v>1</v>
      </c>
      <c r="B4" s="24">
        <f t="shared" si="0"/>
        <v>89.4</v>
      </c>
      <c r="C4" s="24">
        <v>5.8</v>
      </c>
      <c r="D4" s="24">
        <v>4.2</v>
      </c>
      <c r="E4" s="24">
        <v>0.08</v>
      </c>
      <c r="F4" s="24">
        <v>0.04</v>
      </c>
      <c r="G4" s="24">
        <v>0.2</v>
      </c>
      <c r="H4" s="24">
        <v>0.27</v>
      </c>
      <c r="I4" s="24">
        <v>0.01</v>
      </c>
      <c r="J4" s="21" t="s">
        <v>18</v>
      </c>
      <c r="K4" s="21" t="s">
        <v>20</v>
      </c>
      <c r="L4" s="7">
        <v>930</v>
      </c>
      <c r="M4" s="7">
        <v>30</v>
      </c>
      <c r="N4" s="7" t="s">
        <v>2</v>
      </c>
      <c r="P4" s="7" t="s">
        <v>6</v>
      </c>
      <c r="Q4" s="7" t="s">
        <v>6</v>
      </c>
      <c r="R4" s="7" t="s">
        <v>6</v>
      </c>
      <c r="T4" s="10">
        <v>985</v>
      </c>
      <c r="U4" s="7">
        <v>5.81</v>
      </c>
      <c r="V4" s="7" t="s">
        <v>23</v>
      </c>
      <c r="W4" s="7" t="s">
        <v>23</v>
      </c>
      <c r="X4" s="7" t="s">
        <v>25</v>
      </c>
      <c r="Y4" s="38"/>
    </row>
    <row r="5" spans="1:25" s="7" customFormat="1" ht="15.6" customHeight="1" x14ac:dyDescent="0.3">
      <c r="A5" s="21">
        <v>1</v>
      </c>
      <c r="B5" s="24">
        <f t="shared" si="0"/>
        <v>89.4</v>
      </c>
      <c r="C5" s="24">
        <v>5.8</v>
      </c>
      <c r="D5" s="24">
        <v>4.2</v>
      </c>
      <c r="E5" s="24">
        <v>0.08</v>
      </c>
      <c r="F5" s="24">
        <v>0.04</v>
      </c>
      <c r="G5" s="24">
        <v>0.2</v>
      </c>
      <c r="H5" s="24">
        <v>0.27</v>
      </c>
      <c r="I5" s="24">
        <v>0.01</v>
      </c>
      <c r="J5" s="21" t="s">
        <v>18</v>
      </c>
      <c r="K5" s="21" t="s">
        <v>20</v>
      </c>
      <c r="L5" s="7">
        <v>960</v>
      </c>
      <c r="M5" s="7">
        <v>30</v>
      </c>
      <c r="N5" s="7" t="s">
        <v>2</v>
      </c>
      <c r="P5" s="7" t="s">
        <v>6</v>
      </c>
      <c r="Q5" s="7" t="s">
        <v>6</v>
      </c>
      <c r="R5" s="7" t="s">
        <v>6</v>
      </c>
      <c r="T5" s="10">
        <v>962</v>
      </c>
      <c r="U5" s="7">
        <v>3.78</v>
      </c>
      <c r="V5" s="7" t="s">
        <v>23</v>
      </c>
      <c r="W5" s="7" t="s">
        <v>23</v>
      </c>
      <c r="X5" s="7" t="s">
        <v>26</v>
      </c>
      <c r="Y5" s="38"/>
    </row>
    <row r="6" spans="1:25" s="7" customFormat="1" ht="15.6" customHeight="1" x14ac:dyDescent="0.3">
      <c r="A6" s="21">
        <v>1</v>
      </c>
      <c r="B6" s="24">
        <f t="shared" si="0"/>
        <v>89.4</v>
      </c>
      <c r="C6" s="24">
        <v>5.8</v>
      </c>
      <c r="D6" s="24">
        <v>4.2</v>
      </c>
      <c r="E6" s="24">
        <v>0.08</v>
      </c>
      <c r="F6" s="24">
        <v>0.04</v>
      </c>
      <c r="G6" s="24">
        <v>0.2</v>
      </c>
      <c r="H6" s="24">
        <v>0.27</v>
      </c>
      <c r="I6" s="24">
        <v>0.01</v>
      </c>
      <c r="J6" s="21" t="s">
        <v>18</v>
      </c>
      <c r="K6" s="21" t="s">
        <v>20</v>
      </c>
      <c r="L6" s="7">
        <v>930</v>
      </c>
      <c r="M6" s="7">
        <v>30</v>
      </c>
      <c r="N6" s="7" t="s">
        <v>2</v>
      </c>
      <c r="P6" s="7">
        <v>470</v>
      </c>
      <c r="Q6" s="7">
        <v>240</v>
      </c>
      <c r="R6" s="7" t="s">
        <v>3</v>
      </c>
      <c r="T6" s="10">
        <v>1055</v>
      </c>
      <c r="U6" s="7">
        <v>4.82</v>
      </c>
      <c r="V6" s="7" t="s">
        <v>23</v>
      </c>
      <c r="W6" s="7" t="s">
        <v>23</v>
      </c>
      <c r="X6" s="7" t="s">
        <v>31</v>
      </c>
      <c r="Y6" s="38" t="s">
        <v>29</v>
      </c>
    </row>
    <row r="7" spans="1:25" s="7" customFormat="1" ht="15.6" customHeight="1" x14ac:dyDescent="0.3">
      <c r="A7" s="21">
        <v>1</v>
      </c>
      <c r="B7" s="24">
        <f t="shared" si="0"/>
        <v>89.4</v>
      </c>
      <c r="C7" s="24">
        <v>5.8</v>
      </c>
      <c r="D7" s="24">
        <v>4.2</v>
      </c>
      <c r="E7" s="24">
        <v>0.08</v>
      </c>
      <c r="F7" s="24">
        <v>0.04</v>
      </c>
      <c r="G7" s="24">
        <v>0.2</v>
      </c>
      <c r="H7" s="24">
        <v>0.27</v>
      </c>
      <c r="I7" s="24">
        <v>0.01</v>
      </c>
      <c r="J7" s="21" t="s">
        <v>18</v>
      </c>
      <c r="K7" s="21" t="s">
        <v>20</v>
      </c>
      <c r="L7" s="7">
        <v>930</v>
      </c>
      <c r="M7" s="7">
        <v>30</v>
      </c>
      <c r="N7" s="7" t="s">
        <v>2</v>
      </c>
      <c r="P7" s="7">
        <v>510</v>
      </c>
      <c r="Q7" s="7">
        <v>240</v>
      </c>
      <c r="R7" s="7" t="s">
        <v>3</v>
      </c>
      <c r="T7" s="10">
        <v>1010</v>
      </c>
      <c r="U7" s="7">
        <v>4.4800000000000004</v>
      </c>
      <c r="V7" s="7" t="s">
        <v>23</v>
      </c>
      <c r="W7" s="7" t="s">
        <v>23</v>
      </c>
      <c r="X7" s="7" t="s">
        <v>30</v>
      </c>
      <c r="Y7" s="38"/>
    </row>
    <row r="8" spans="1:25" s="7" customFormat="1" ht="15.6" customHeight="1" x14ac:dyDescent="0.3">
      <c r="A8" s="21">
        <v>1</v>
      </c>
      <c r="B8" s="24">
        <f t="shared" si="0"/>
        <v>89.4</v>
      </c>
      <c r="C8" s="24">
        <v>5.8</v>
      </c>
      <c r="D8" s="24">
        <v>4.2</v>
      </c>
      <c r="E8" s="24">
        <v>0.08</v>
      </c>
      <c r="F8" s="24">
        <v>0.04</v>
      </c>
      <c r="G8" s="24">
        <v>0.2</v>
      </c>
      <c r="H8" s="24">
        <v>0.27</v>
      </c>
      <c r="I8" s="24">
        <v>0.01</v>
      </c>
      <c r="J8" s="21" t="s">
        <v>18</v>
      </c>
      <c r="K8" s="21" t="s">
        <v>20</v>
      </c>
      <c r="L8" s="7">
        <v>930</v>
      </c>
      <c r="M8" s="7">
        <v>30</v>
      </c>
      <c r="N8" s="7" t="s">
        <v>2</v>
      </c>
      <c r="P8" s="7">
        <v>550</v>
      </c>
      <c r="Q8" s="7">
        <v>240</v>
      </c>
      <c r="R8" s="7" t="s">
        <v>3</v>
      </c>
      <c r="T8" s="10">
        <v>995</v>
      </c>
      <c r="U8" s="7">
        <v>5.25</v>
      </c>
      <c r="V8" s="7" t="s">
        <v>23</v>
      </c>
      <c r="W8" s="7" t="s">
        <v>23</v>
      </c>
      <c r="X8" s="7" t="s">
        <v>32</v>
      </c>
      <c r="Y8" s="38"/>
    </row>
    <row r="9" spans="1:25" s="7" customFormat="1" ht="15.6" customHeight="1" x14ac:dyDescent="0.3">
      <c r="A9" s="21">
        <v>1</v>
      </c>
      <c r="B9" s="24">
        <f t="shared" si="0"/>
        <v>89.4</v>
      </c>
      <c r="C9" s="24">
        <v>5.8</v>
      </c>
      <c r="D9" s="24">
        <v>4.2</v>
      </c>
      <c r="E9" s="24">
        <v>0.08</v>
      </c>
      <c r="F9" s="24">
        <v>0.04</v>
      </c>
      <c r="G9" s="24">
        <v>0.2</v>
      </c>
      <c r="H9" s="24">
        <v>0.27</v>
      </c>
      <c r="I9" s="24">
        <v>0.01</v>
      </c>
      <c r="J9" s="21" t="s">
        <v>18</v>
      </c>
      <c r="K9" s="21" t="s">
        <v>20</v>
      </c>
      <c r="L9" s="7">
        <v>930</v>
      </c>
      <c r="M9" s="7">
        <v>30</v>
      </c>
      <c r="N9" s="7" t="s">
        <v>2</v>
      </c>
      <c r="P9" s="7">
        <v>590</v>
      </c>
      <c r="Q9" s="7">
        <v>240</v>
      </c>
      <c r="R9" s="7" t="s">
        <v>3</v>
      </c>
      <c r="T9" s="10">
        <v>946</v>
      </c>
      <c r="U9" s="7">
        <v>6.03</v>
      </c>
      <c r="V9" s="7" t="s">
        <v>23</v>
      </c>
      <c r="W9" s="7" t="s">
        <v>23</v>
      </c>
      <c r="Y9" s="38"/>
    </row>
    <row r="10" spans="1:25" s="8" customFormat="1" x14ac:dyDescent="0.3">
      <c r="A10" s="20">
        <v>2</v>
      </c>
      <c r="B10" s="26">
        <f t="shared" si="0"/>
        <v>89.73</v>
      </c>
      <c r="C10" s="26">
        <v>5.98</v>
      </c>
      <c r="D10" s="26">
        <v>3.97</v>
      </c>
      <c r="E10" s="26">
        <v>0.05</v>
      </c>
      <c r="F10" s="26">
        <v>0.02</v>
      </c>
      <c r="G10" s="26">
        <v>0.01</v>
      </c>
      <c r="H10" s="26">
        <v>0.2</v>
      </c>
      <c r="I10" s="26">
        <v>0.04</v>
      </c>
      <c r="J10" s="20" t="s">
        <v>33</v>
      </c>
      <c r="K10" s="20" t="s">
        <v>20</v>
      </c>
      <c r="L10" s="8">
        <v>870</v>
      </c>
      <c r="M10" s="8">
        <v>30</v>
      </c>
      <c r="N10" s="8" t="s">
        <v>2</v>
      </c>
      <c r="P10" s="8">
        <v>470</v>
      </c>
      <c r="Q10" s="8">
        <v>240</v>
      </c>
      <c r="R10" s="8" t="s">
        <v>3</v>
      </c>
      <c r="S10" s="8">
        <v>902</v>
      </c>
      <c r="T10" s="11">
        <v>944</v>
      </c>
      <c r="U10" s="8">
        <v>14</v>
      </c>
      <c r="V10" s="8" t="s">
        <v>23</v>
      </c>
      <c r="W10" s="8" t="s">
        <v>23</v>
      </c>
      <c r="X10" s="8">
        <v>1</v>
      </c>
      <c r="Y10" s="37" t="s">
        <v>34</v>
      </c>
    </row>
    <row r="11" spans="1:25" s="8" customFormat="1" x14ac:dyDescent="0.3">
      <c r="A11" s="20">
        <v>2</v>
      </c>
      <c r="B11" s="26">
        <f t="shared" ref="B11:B17" si="1">100-SUM(C11:I11)</f>
        <v>89.73</v>
      </c>
      <c r="C11" s="26">
        <v>5.98</v>
      </c>
      <c r="D11" s="26">
        <v>3.97</v>
      </c>
      <c r="E11" s="26">
        <v>0.05</v>
      </c>
      <c r="F11" s="26">
        <v>0.02</v>
      </c>
      <c r="G11" s="26">
        <v>0.01</v>
      </c>
      <c r="H11" s="26">
        <v>0.2</v>
      </c>
      <c r="I11" s="26">
        <v>0.04</v>
      </c>
      <c r="J11" s="20" t="s">
        <v>33</v>
      </c>
      <c r="K11" s="20" t="s">
        <v>20</v>
      </c>
      <c r="L11" s="8">
        <v>900</v>
      </c>
      <c r="M11" s="8">
        <v>30</v>
      </c>
      <c r="N11" s="8" t="s">
        <v>2</v>
      </c>
      <c r="P11" s="8">
        <v>470</v>
      </c>
      <c r="Q11" s="8">
        <v>240</v>
      </c>
      <c r="R11" s="8" t="s">
        <v>3</v>
      </c>
      <c r="S11" s="8">
        <v>935</v>
      </c>
      <c r="T11" s="11">
        <v>986</v>
      </c>
      <c r="U11" s="8">
        <v>12</v>
      </c>
      <c r="V11" s="8" t="s">
        <v>23</v>
      </c>
      <c r="W11" s="8" t="s">
        <v>23</v>
      </c>
      <c r="X11" s="8">
        <v>1</v>
      </c>
      <c r="Y11" s="37"/>
    </row>
    <row r="12" spans="1:25" s="8" customFormat="1" x14ac:dyDescent="0.3">
      <c r="A12" s="20">
        <v>2</v>
      </c>
      <c r="B12" s="26">
        <f t="shared" si="1"/>
        <v>89.73</v>
      </c>
      <c r="C12" s="26">
        <v>5.98</v>
      </c>
      <c r="D12" s="26">
        <v>3.97</v>
      </c>
      <c r="E12" s="26">
        <v>0.05</v>
      </c>
      <c r="F12" s="26">
        <v>0.02</v>
      </c>
      <c r="G12" s="26">
        <v>0.01</v>
      </c>
      <c r="H12" s="26">
        <v>0.2</v>
      </c>
      <c r="I12" s="26">
        <v>0.04</v>
      </c>
      <c r="J12" s="20" t="s">
        <v>33</v>
      </c>
      <c r="K12" s="20" t="s">
        <v>20</v>
      </c>
      <c r="L12" s="8">
        <v>930</v>
      </c>
      <c r="M12" s="8">
        <v>30</v>
      </c>
      <c r="N12" s="8" t="s">
        <v>2</v>
      </c>
      <c r="P12" s="8">
        <v>470</v>
      </c>
      <c r="Q12" s="8">
        <v>240</v>
      </c>
      <c r="R12" s="8" t="s">
        <v>3</v>
      </c>
      <c r="S12" s="8">
        <v>967</v>
      </c>
      <c r="T12" s="11">
        <v>1047</v>
      </c>
      <c r="U12" s="8">
        <v>11</v>
      </c>
      <c r="V12" s="8" t="s">
        <v>23</v>
      </c>
      <c r="W12" s="8" t="s">
        <v>23</v>
      </c>
      <c r="X12" s="8">
        <v>1</v>
      </c>
      <c r="Y12" s="37"/>
    </row>
    <row r="13" spans="1:25" s="8" customFormat="1" x14ac:dyDescent="0.3">
      <c r="A13" s="20">
        <v>2</v>
      </c>
      <c r="B13" s="26">
        <f t="shared" si="1"/>
        <v>89.73</v>
      </c>
      <c r="C13" s="26">
        <v>5.98</v>
      </c>
      <c r="D13" s="26">
        <v>3.97</v>
      </c>
      <c r="E13" s="26">
        <v>0.05</v>
      </c>
      <c r="F13" s="26">
        <v>0.02</v>
      </c>
      <c r="G13" s="26">
        <v>0.01</v>
      </c>
      <c r="H13" s="26">
        <v>0.2</v>
      </c>
      <c r="I13" s="26">
        <v>0.04</v>
      </c>
      <c r="J13" s="20" t="s">
        <v>33</v>
      </c>
      <c r="K13" s="20" t="s">
        <v>20</v>
      </c>
      <c r="L13" s="8">
        <v>960</v>
      </c>
      <c r="M13" s="8">
        <v>30</v>
      </c>
      <c r="N13" s="8" t="s">
        <v>2</v>
      </c>
      <c r="P13" s="8">
        <v>470</v>
      </c>
      <c r="Q13" s="8">
        <v>240</v>
      </c>
      <c r="R13" s="8" t="s">
        <v>3</v>
      </c>
      <c r="S13" s="8">
        <v>1003</v>
      </c>
      <c r="T13" s="11">
        <v>1078</v>
      </c>
      <c r="U13" s="8">
        <v>11</v>
      </c>
      <c r="V13" s="8" t="s">
        <v>23</v>
      </c>
      <c r="W13" s="8" t="s">
        <v>23</v>
      </c>
      <c r="X13" s="8" t="s">
        <v>35</v>
      </c>
      <c r="Y13" s="37" t="s">
        <v>37</v>
      </c>
    </row>
    <row r="14" spans="1:25" s="8" customFormat="1" x14ac:dyDescent="0.3">
      <c r="A14" s="20">
        <v>2</v>
      </c>
      <c r="B14" s="26">
        <f t="shared" si="1"/>
        <v>89.73</v>
      </c>
      <c r="C14" s="26">
        <v>5.98</v>
      </c>
      <c r="D14" s="26">
        <v>3.97</v>
      </c>
      <c r="E14" s="26">
        <v>0.05</v>
      </c>
      <c r="F14" s="26">
        <v>0.02</v>
      </c>
      <c r="G14" s="26">
        <v>0.01</v>
      </c>
      <c r="H14" s="26">
        <v>0.2</v>
      </c>
      <c r="I14" s="26">
        <v>0.04</v>
      </c>
      <c r="J14" s="20" t="s">
        <v>33</v>
      </c>
      <c r="K14" s="20" t="s">
        <v>20</v>
      </c>
      <c r="L14" s="8">
        <v>960</v>
      </c>
      <c r="M14" s="8">
        <v>30</v>
      </c>
      <c r="N14" s="8" t="s">
        <v>2</v>
      </c>
      <c r="P14" s="8">
        <v>510</v>
      </c>
      <c r="Q14" s="8">
        <v>240</v>
      </c>
      <c r="R14" s="8" t="s">
        <v>3</v>
      </c>
      <c r="S14" s="8">
        <v>952</v>
      </c>
      <c r="T14" s="11">
        <v>1039</v>
      </c>
      <c r="U14" s="8">
        <v>13</v>
      </c>
      <c r="V14" s="8" t="s">
        <v>23</v>
      </c>
      <c r="W14" s="8" t="s">
        <v>23</v>
      </c>
      <c r="X14" s="8" t="s">
        <v>36</v>
      </c>
      <c r="Y14" s="37"/>
    </row>
    <row r="15" spans="1:25" s="8" customFormat="1" x14ac:dyDescent="0.3">
      <c r="A15" s="20">
        <v>2</v>
      </c>
      <c r="B15" s="26">
        <f t="shared" si="1"/>
        <v>89.73</v>
      </c>
      <c r="C15" s="26">
        <v>5.98</v>
      </c>
      <c r="D15" s="26">
        <v>3.97</v>
      </c>
      <c r="E15" s="26">
        <v>0.05</v>
      </c>
      <c r="F15" s="26">
        <v>0.02</v>
      </c>
      <c r="G15" s="26">
        <v>0.01</v>
      </c>
      <c r="H15" s="26">
        <v>0.2</v>
      </c>
      <c r="I15" s="26">
        <v>0.04</v>
      </c>
      <c r="J15" s="20" t="s">
        <v>33</v>
      </c>
      <c r="K15" s="20" t="s">
        <v>20</v>
      </c>
      <c r="L15" s="8">
        <v>960</v>
      </c>
      <c r="M15" s="8">
        <v>30</v>
      </c>
      <c r="N15" s="8" t="s">
        <v>2</v>
      </c>
      <c r="P15" s="8">
        <v>550</v>
      </c>
      <c r="Q15" s="8">
        <v>240</v>
      </c>
      <c r="R15" s="8" t="s">
        <v>3</v>
      </c>
      <c r="S15" s="8">
        <v>927</v>
      </c>
      <c r="T15" s="11">
        <v>993</v>
      </c>
      <c r="U15" s="8">
        <v>14</v>
      </c>
      <c r="V15" s="8" t="s">
        <v>23</v>
      </c>
      <c r="W15" s="8" t="s">
        <v>23</v>
      </c>
      <c r="X15" s="8">
        <v>1</v>
      </c>
      <c r="Y15" s="37"/>
    </row>
    <row r="16" spans="1:25" s="8" customFormat="1" x14ac:dyDescent="0.3">
      <c r="A16" s="20">
        <v>2</v>
      </c>
      <c r="B16" s="26">
        <f t="shared" si="1"/>
        <v>89.73</v>
      </c>
      <c r="C16" s="26">
        <v>5.98</v>
      </c>
      <c r="D16" s="26">
        <v>3.97</v>
      </c>
      <c r="E16" s="26">
        <v>0.05</v>
      </c>
      <c r="F16" s="26">
        <v>0.02</v>
      </c>
      <c r="G16" s="26">
        <v>0.01</v>
      </c>
      <c r="H16" s="26">
        <v>0.2</v>
      </c>
      <c r="I16" s="26">
        <v>0.04</v>
      </c>
      <c r="J16" s="20" t="s">
        <v>33</v>
      </c>
      <c r="K16" s="20" t="s">
        <v>20</v>
      </c>
      <c r="L16" s="8">
        <v>960</v>
      </c>
      <c r="M16" s="8">
        <v>30</v>
      </c>
      <c r="N16" s="8" t="s">
        <v>2</v>
      </c>
      <c r="P16" s="8">
        <v>590</v>
      </c>
      <c r="Q16" s="8">
        <v>240</v>
      </c>
      <c r="R16" s="8" t="s">
        <v>3</v>
      </c>
      <c r="S16" s="8">
        <v>913</v>
      </c>
      <c r="T16" s="11">
        <v>970</v>
      </c>
      <c r="U16" s="8">
        <v>14</v>
      </c>
      <c r="V16" s="8" t="s">
        <v>23</v>
      </c>
      <c r="W16" s="8" t="s">
        <v>23</v>
      </c>
      <c r="X16" s="8">
        <v>1</v>
      </c>
      <c r="Y16" s="37"/>
    </row>
    <row r="17" spans="1:23" s="12" customFormat="1" x14ac:dyDescent="0.35">
      <c r="A17" s="12">
        <v>3</v>
      </c>
      <c r="B17" s="28">
        <f t="shared" si="1"/>
        <v>89.385999999999996</v>
      </c>
      <c r="C17" s="28">
        <v>6.29</v>
      </c>
      <c r="D17" s="28">
        <v>3.98</v>
      </c>
      <c r="E17" s="28">
        <v>0.153</v>
      </c>
      <c r="F17" s="28">
        <v>1.4E-2</v>
      </c>
      <c r="G17" s="28">
        <v>5.0000000000000001E-3</v>
      </c>
      <c r="H17" s="28">
        <v>0.17</v>
      </c>
      <c r="I17" s="28">
        <v>2E-3</v>
      </c>
      <c r="J17" s="12" t="s">
        <v>38</v>
      </c>
      <c r="K17" s="12" t="s">
        <v>39</v>
      </c>
      <c r="L17" s="12">
        <v>954</v>
      </c>
      <c r="M17" s="12">
        <v>60</v>
      </c>
      <c r="N17" s="12" t="s">
        <v>2</v>
      </c>
      <c r="O17" s="12">
        <v>10</v>
      </c>
      <c r="P17" s="12" t="s">
        <v>6</v>
      </c>
      <c r="Q17" s="12" t="s">
        <v>6</v>
      </c>
      <c r="R17" s="12" t="s">
        <v>6</v>
      </c>
      <c r="S17" s="12">
        <v>968</v>
      </c>
      <c r="T17" s="12">
        <v>1098</v>
      </c>
      <c r="U17" s="12">
        <v>18</v>
      </c>
      <c r="V17" s="12" t="s">
        <v>23</v>
      </c>
      <c r="W17" s="12" t="s">
        <v>23</v>
      </c>
    </row>
    <row r="18" spans="1:23" s="12" customFormat="1" x14ac:dyDescent="0.35">
      <c r="A18" s="12">
        <v>3</v>
      </c>
      <c r="B18" s="28">
        <f t="shared" ref="B18:B26" si="2">100-SUM(C18:I18)</f>
        <v>89.385999999999996</v>
      </c>
      <c r="C18" s="28">
        <v>6.29</v>
      </c>
      <c r="D18" s="28">
        <v>3.98</v>
      </c>
      <c r="E18" s="28">
        <v>0.153</v>
      </c>
      <c r="F18" s="28">
        <v>1.4E-2</v>
      </c>
      <c r="G18" s="28">
        <v>5.0000000000000001E-3</v>
      </c>
      <c r="H18" s="28">
        <v>0.17</v>
      </c>
      <c r="I18" s="28">
        <v>2E-3</v>
      </c>
      <c r="J18" s="12" t="s">
        <v>38</v>
      </c>
      <c r="K18" s="12" t="s">
        <v>39</v>
      </c>
      <c r="L18" s="12">
        <v>954</v>
      </c>
      <c r="M18" s="12">
        <v>60</v>
      </c>
      <c r="N18" s="12" t="s">
        <v>2</v>
      </c>
      <c r="O18" s="12">
        <v>10</v>
      </c>
      <c r="P18" s="12">
        <v>550</v>
      </c>
      <c r="Q18" s="12">
        <v>270</v>
      </c>
      <c r="R18" s="12" t="s">
        <v>3</v>
      </c>
      <c r="S18" s="12">
        <v>1056</v>
      </c>
      <c r="T18" s="12">
        <v>1157</v>
      </c>
      <c r="U18" s="12">
        <v>16</v>
      </c>
      <c r="V18" s="12" t="s">
        <v>23</v>
      </c>
      <c r="W18" s="12" t="s">
        <v>23</v>
      </c>
    </row>
    <row r="19" spans="1:23" s="12" customFormat="1" x14ac:dyDescent="0.35">
      <c r="A19" s="12">
        <v>3</v>
      </c>
      <c r="B19" s="28">
        <f t="shared" si="2"/>
        <v>89.385999999999996</v>
      </c>
      <c r="C19" s="28">
        <v>6.29</v>
      </c>
      <c r="D19" s="28">
        <v>3.98</v>
      </c>
      <c r="E19" s="28">
        <v>0.153</v>
      </c>
      <c r="F19" s="28">
        <v>1.4E-2</v>
      </c>
      <c r="G19" s="28">
        <v>5.0000000000000001E-3</v>
      </c>
      <c r="H19" s="28">
        <v>0.17</v>
      </c>
      <c r="I19" s="28">
        <v>2E-3</v>
      </c>
      <c r="J19" s="12" t="s">
        <v>38</v>
      </c>
      <c r="K19" s="12" t="s">
        <v>39</v>
      </c>
      <c r="L19" s="12">
        <v>954</v>
      </c>
      <c r="M19" s="12">
        <v>60</v>
      </c>
      <c r="N19" s="12" t="s">
        <v>2</v>
      </c>
      <c r="O19" s="12">
        <v>15</v>
      </c>
      <c r="P19" s="12">
        <v>550</v>
      </c>
      <c r="Q19" s="12">
        <v>270</v>
      </c>
      <c r="R19" s="12" t="s">
        <v>3</v>
      </c>
      <c r="S19" s="12">
        <v>1054</v>
      </c>
      <c r="T19" s="12">
        <v>1147</v>
      </c>
      <c r="U19" s="12">
        <v>17.5</v>
      </c>
      <c r="V19" s="12" t="s">
        <v>23</v>
      </c>
      <c r="W19" s="12" t="s">
        <v>23</v>
      </c>
    </row>
    <row r="20" spans="1:23" s="12" customFormat="1" x14ac:dyDescent="0.35">
      <c r="A20" s="12">
        <v>3</v>
      </c>
      <c r="B20" s="28">
        <f t="shared" si="2"/>
        <v>89.385999999999996</v>
      </c>
      <c r="C20" s="28">
        <v>6.29</v>
      </c>
      <c r="D20" s="28">
        <v>3.98</v>
      </c>
      <c r="E20" s="28">
        <v>0.153</v>
      </c>
      <c r="F20" s="28">
        <v>1.4E-2</v>
      </c>
      <c r="G20" s="28">
        <v>5.0000000000000001E-3</v>
      </c>
      <c r="H20" s="28">
        <v>0.17</v>
      </c>
      <c r="I20" s="28">
        <v>2E-3</v>
      </c>
      <c r="J20" s="12" t="s">
        <v>38</v>
      </c>
      <c r="K20" s="12" t="s">
        <v>39</v>
      </c>
      <c r="L20" s="12">
        <v>954</v>
      </c>
      <c r="M20" s="12">
        <v>60</v>
      </c>
      <c r="N20" s="12" t="s">
        <v>2</v>
      </c>
      <c r="O20" s="12">
        <v>20</v>
      </c>
      <c r="P20" s="12">
        <v>550</v>
      </c>
      <c r="Q20" s="12">
        <v>270</v>
      </c>
      <c r="R20" s="12" t="s">
        <v>3</v>
      </c>
      <c r="S20" s="12">
        <v>1040</v>
      </c>
      <c r="T20" s="12">
        <v>1144</v>
      </c>
      <c r="U20" s="12">
        <v>16.5</v>
      </c>
      <c r="V20" s="12" t="s">
        <v>23</v>
      </c>
      <c r="W20" s="12" t="s">
        <v>23</v>
      </c>
    </row>
    <row r="21" spans="1:23" s="12" customFormat="1" x14ac:dyDescent="0.35">
      <c r="A21" s="12">
        <v>3</v>
      </c>
      <c r="B21" s="28">
        <f t="shared" si="2"/>
        <v>89.385999999999996</v>
      </c>
      <c r="C21" s="28">
        <v>6.29</v>
      </c>
      <c r="D21" s="28">
        <v>3.98</v>
      </c>
      <c r="E21" s="28">
        <v>0.153</v>
      </c>
      <c r="F21" s="28">
        <v>1.4E-2</v>
      </c>
      <c r="G21" s="28">
        <v>5.0000000000000001E-3</v>
      </c>
      <c r="H21" s="28">
        <v>0.17</v>
      </c>
      <c r="I21" s="28">
        <v>2E-3</v>
      </c>
      <c r="J21" s="12" t="s">
        <v>38</v>
      </c>
      <c r="K21" s="12" t="s">
        <v>39</v>
      </c>
      <c r="L21" s="12">
        <v>954</v>
      </c>
      <c r="M21" s="12">
        <v>60</v>
      </c>
      <c r="N21" s="12" t="s">
        <v>2</v>
      </c>
      <c r="O21" s="12">
        <v>10</v>
      </c>
      <c r="P21" s="12">
        <v>580</v>
      </c>
      <c r="Q21" s="12">
        <v>300</v>
      </c>
      <c r="R21" s="12" t="s">
        <v>3</v>
      </c>
      <c r="S21" s="12">
        <v>1022</v>
      </c>
      <c r="T21" s="12">
        <v>1128</v>
      </c>
      <c r="U21" s="12">
        <v>18</v>
      </c>
      <c r="V21" s="12" t="s">
        <v>23</v>
      </c>
      <c r="W21" s="12" t="s">
        <v>23</v>
      </c>
    </row>
    <row r="22" spans="1:23" s="12" customFormat="1" x14ac:dyDescent="0.35">
      <c r="A22" s="12">
        <v>3</v>
      </c>
      <c r="B22" s="28">
        <f t="shared" si="2"/>
        <v>89.385999999999996</v>
      </c>
      <c r="C22" s="28">
        <v>6.29</v>
      </c>
      <c r="D22" s="28">
        <v>3.98</v>
      </c>
      <c r="E22" s="28">
        <v>0.153</v>
      </c>
      <c r="F22" s="28">
        <v>1.4E-2</v>
      </c>
      <c r="G22" s="28">
        <v>5.0000000000000001E-3</v>
      </c>
      <c r="H22" s="28">
        <v>0.17</v>
      </c>
      <c r="I22" s="28">
        <v>2E-3</v>
      </c>
      <c r="J22" s="12" t="s">
        <v>38</v>
      </c>
      <c r="K22" s="12" t="s">
        <v>39</v>
      </c>
      <c r="L22" s="12">
        <v>954</v>
      </c>
      <c r="M22" s="12">
        <v>60</v>
      </c>
      <c r="N22" s="12" t="s">
        <v>2</v>
      </c>
      <c r="O22" s="12">
        <v>10</v>
      </c>
      <c r="P22" s="12">
        <v>550</v>
      </c>
      <c r="Q22" s="12">
        <v>300</v>
      </c>
      <c r="R22" s="12" t="s">
        <v>3</v>
      </c>
      <c r="S22" s="12">
        <v>1061</v>
      </c>
      <c r="T22" s="12">
        <v>1177</v>
      </c>
      <c r="U22" s="12">
        <v>16</v>
      </c>
      <c r="V22" s="12" t="s">
        <v>23</v>
      </c>
      <c r="W22" s="12" t="s">
        <v>23</v>
      </c>
    </row>
    <row r="23" spans="1:23" s="12" customFormat="1" x14ac:dyDescent="0.35">
      <c r="A23" s="12">
        <v>3</v>
      </c>
      <c r="B23" s="28">
        <f t="shared" si="2"/>
        <v>89.385999999999996</v>
      </c>
      <c r="C23" s="28">
        <v>6.29</v>
      </c>
      <c r="D23" s="28">
        <v>3.98</v>
      </c>
      <c r="E23" s="28">
        <v>0.153</v>
      </c>
      <c r="F23" s="28">
        <v>1.4E-2</v>
      </c>
      <c r="G23" s="28">
        <v>5.0000000000000001E-3</v>
      </c>
      <c r="H23" s="28">
        <v>0.17</v>
      </c>
      <c r="I23" s="28">
        <v>2E-3</v>
      </c>
      <c r="J23" s="12" t="s">
        <v>38</v>
      </c>
      <c r="K23" s="12" t="s">
        <v>39</v>
      </c>
      <c r="L23" s="12">
        <v>954</v>
      </c>
      <c r="M23" s="12">
        <v>60</v>
      </c>
      <c r="N23" s="12" t="s">
        <v>2</v>
      </c>
      <c r="O23" s="12">
        <v>10</v>
      </c>
      <c r="P23" s="12">
        <v>530</v>
      </c>
      <c r="Q23" s="12">
        <v>300</v>
      </c>
      <c r="R23" s="12" t="s">
        <v>3</v>
      </c>
      <c r="S23" s="12">
        <v>1042</v>
      </c>
      <c r="T23" s="12">
        <v>1141</v>
      </c>
      <c r="U23" s="12">
        <v>19</v>
      </c>
      <c r="V23" s="12" t="s">
        <v>23</v>
      </c>
      <c r="W23" s="12" t="s">
        <v>23</v>
      </c>
    </row>
    <row r="24" spans="1:23" s="12" customFormat="1" x14ac:dyDescent="0.35">
      <c r="A24" s="12">
        <v>3</v>
      </c>
      <c r="B24" s="28">
        <f t="shared" si="2"/>
        <v>89.385999999999996</v>
      </c>
      <c r="C24" s="28">
        <v>6.29</v>
      </c>
      <c r="D24" s="28">
        <v>3.98</v>
      </c>
      <c r="E24" s="28">
        <v>0.153</v>
      </c>
      <c r="F24" s="28">
        <v>1.4E-2</v>
      </c>
      <c r="G24" s="28">
        <v>5.0000000000000001E-3</v>
      </c>
      <c r="H24" s="28">
        <v>0.17</v>
      </c>
      <c r="I24" s="28">
        <v>2E-3</v>
      </c>
      <c r="J24" s="12" t="s">
        <v>38</v>
      </c>
      <c r="K24" s="12" t="s">
        <v>39</v>
      </c>
      <c r="L24" s="12">
        <v>954</v>
      </c>
      <c r="M24" s="12">
        <v>60</v>
      </c>
      <c r="N24" s="12" t="s">
        <v>2</v>
      </c>
      <c r="O24" s="12">
        <v>10</v>
      </c>
      <c r="P24" s="12">
        <v>490</v>
      </c>
      <c r="Q24" s="12">
        <v>300</v>
      </c>
      <c r="R24" s="12" t="s">
        <v>3</v>
      </c>
      <c r="S24" s="12">
        <v>1010</v>
      </c>
      <c r="T24" s="12">
        <v>1123</v>
      </c>
      <c r="U24" s="12">
        <v>18</v>
      </c>
      <c r="V24" s="12" t="s">
        <v>23</v>
      </c>
      <c r="W24" s="12" t="s">
        <v>23</v>
      </c>
    </row>
    <row r="25" spans="1:23" s="12" customFormat="1" x14ac:dyDescent="0.35">
      <c r="A25" s="12">
        <v>3</v>
      </c>
      <c r="B25" s="28">
        <f t="shared" si="2"/>
        <v>89.385999999999996</v>
      </c>
      <c r="C25" s="28">
        <v>6.29</v>
      </c>
      <c r="D25" s="28">
        <v>3.98</v>
      </c>
      <c r="E25" s="28">
        <v>0.153</v>
      </c>
      <c r="F25" s="28">
        <v>1.4E-2</v>
      </c>
      <c r="G25" s="28">
        <v>5.0000000000000001E-3</v>
      </c>
      <c r="H25" s="28">
        <v>0.17</v>
      </c>
      <c r="I25" s="28">
        <v>2E-3</v>
      </c>
      <c r="J25" s="12" t="s">
        <v>38</v>
      </c>
      <c r="K25" s="12" t="s">
        <v>39</v>
      </c>
      <c r="L25" s="12">
        <v>954</v>
      </c>
      <c r="M25" s="12">
        <v>60</v>
      </c>
      <c r="N25" s="12" t="s">
        <v>2</v>
      </c>
      <c r="O25" s="12">
        <v>10</v>
      </c>
      <c r="P25" s="12">
        <v>490</v>
      </c>
      <c r="Q25" s="12">
        <v>480</v>
      </c>
      <c r="R25" s="12" t="s">
        <v>3</v>
      </c>
      <c r="S25" s="12">
        <v>1000</v>
      </c>
      <c r="T25" s="12">
        <v>1122</v>
      </c>
      <c r="U25" s="12">
        <v>19</v>
      </c>
      <c r="V25" s="12" t="s">
        <v>23</v>
      </c>
      <c r="W25" s="12" t="s">
        <v>23</v>
      </c>
    </row>
    <row r="26" spans="1:23" s="15" customFormat="1" x14ac:dyDescent="0.35">
      <c r="A26" s="15">
        <v>4</v>
      </c>
      <c r="B26" s="29">
        <f t="shared" si="2"/>
        <v>89.373999999999995</v>
      </c>
      <c r="C26" s="29">
        <v>6.21</v>
      </c>
      <c r="D26" s="29">
        <v>4.25</v>
      </c>
      <c r="E26" s="29">
        <v>0.06</v>
      </c>
      <c r="F26" s="29">
        <v>8.9999999999999993E-3</v>
      </c>
      <c r="G26" s="29">
        <v>6.0000000000000001E-3</v>
      </c>
      <c r="H26" s="29">
        <v>0.09</v>
      </c>
      <c r="I26" s="29">
        <v>1E-3</v>
      </c>
      <c r="J26" s="15" t="s">
        <v>43</v>
      </c>
      <c r="K26" s="15" t="s">
        <v>44</v>
      </c>
      <c r="L26" s="15">
        <v>952</v>
      </c>
      <c r="M26" s="15">
        <v>120</v>
      </c>
      <c r="N26" s="15" t="s">
        <v>2</v>
      </c>
      <c r="P26" s="15">
        <v>730</v>
      </c>
      <c r="Q26" s="15">
        <v>240</v>
      </c>
      <c r="R26" s="15" t="s">
        <v>3</v>
      </c>
      <c r="S26" s="15">
        <v>846</v>
      </c>
      <c r="T26" s="15">
        <v>915</v>
      </c>
      <c r="U26" s="15">
        <v>16.8</v>
      </c>
      <c r="V26" s="15" t="s">
        <v>23</v>
      </c>
      <c r="W26" s="15">
        <v>84</v>
      </c>
    </row>
    <row r="27" spans="1:23" s="15" customFormat="1" x14ac:dyDescent="0.35">
      <c r="A27" s="15">
        <v>4</v>
      </c>
      <c r="B27" s="29">
        <f t="shared" ref="B27:B29" si="3">100-SUM(C27:I27)</f>
        <v>89.373999999999995</v>
      </c>
      <c r="C27" s="29">
        <v>6.21</v>
      </c>
      <c r="D27" s="29">
        <v>4.25</v>
      </c>
      <c r="E27" s="29">
        <v>0.06</v>
      </c>
      <c r="F27" s="29">
        <v>8.9999999999999993E-3</v>
      </c>
      <c r="G27" s="29">
        <v>6.0000000000000001E-3</v>
      </c>
      <c r="H27" s="29">
        <v>0.09</v>
      </c>
      <c r="I27" s="29">
        <v>1E-3</v>
      </c>
      <c r="J27" s="15" t="s">
        <v>43</v>
      </c>
      <c r="K27" s="15" t="s">
        <v>44</v>
      </c>
      <c r="L27" s="15">
        <v>967</v>
      </c>
      <c r="M27" s="15">
        <v>120</v>
      </c>
      <c r="N27" s="15" t="s">
        <v>2</v>
      </c>
      <c r="P27" s="15">
        <v>730</v>
      </c>
      <c r="Q27" s="15">
        <v>240</v>
      </c>
      <c r="R27" s="15" t="s">
        <v>3</v>
      </c>
      <c r="S27" s="15">
        <v>801</v>
      </c>
      <c r="T27" s="15">
        <v>875</v>
      </c>
      <c r="U27" s="15">
        <v>11.2</v>
      </c>
      <c r="V27" s="15" t="s">
        <v>23</v>
      </c>
      <c r="W27" s="15">
        <v>91</v>
      </c>
    </row>
    <row r="28" spans="1:23" s="15" customFormat="1" x14ac:dyDescent="0.35">
      <c r="A28" s="15">
        <v>4</v>
      </c>
      <c r="B28" s="29">
        <f t="shared" si="3"/>
        <v>89.373999999999995</v>
      </c>
      <c r="C28" s="29">
        <v>6.21</v>
      </c>
      <c r="D28" s="29">
        <v>4.25</v>
      </c>
      <c r="E28" s="29">
        <v>0.06</v>
      </c>
      <c r="F28" s="29">
        <v>8.9999999999999993E-3</v>
      </c>
      <c r="G28" s="29">
        <v>6.0000000000000001E-3</v>
      </c>
      <c r="H28" s="29">
        <v>0.09</v>
      </c>
      <c r="I28" s="29">
        <v>1E-3</v>
      </c>
      <c r="J28" s="15" t="s">
        <v>43</v>
      </c>
      <c r="K28" s="15" t="s">
        <v>44</v>
      </c>
      <c r="L28" s="15">
        <v>997</v>
      </c>
      <c r="M28" s="15">
        <v>120</v>
      </c>
      <c r="N28" s="15" t="s">
        <v>2</v>
      </c>
      <c r="P28" s="15">
        <v>730</v>
      </c>
      <c r="Q28" s="15">
        <v>240</v>
      </c>
      <c r="R28" s="15" t="s">
        <v>3</v>
      </c>
      <c r="S28" s="15">
        <v>792</v>
      </c>
      <c r="T28" s="15">
        <v>861</v>
      </c>
      <c r="U28" s="15">
        <v>9.6</v>
      </c>
      <c r="V28" s="15" t="s">
        <v>23</v>
      </c>
      <c r="W28" s="15">
        <v>115</v>
      </c>
    </row>
    <row r="29" spans="1:23" s="15" customFormat="1" x14ac:dyDescent="0.35">
      <c r="A29" s="15">
        <v>4</v>
      </c>
      <c r="B29" s="29">
        <f t="shared" si="3"/>
        <v>89.373999999999995</v>
      </c>
      <c r="C29" s="29">
        <v>6.21</v>
      </c>
      <c r="D29" s="29">
        <v>4.25</v>
      </c>
      <c r="E29" s="29">
        <v>0.06</v>
      </c>
      <c r="F29" s="29">
        <v>8.9999999999999993E-3</v>
      </c>
      <c r="G29" s="29">
        <v>6.0000000000000001E-3</v>
      </c>
      <c r="H29" s="29">
        <v>0.09</v>
      </c>
      <c r="I29" s="29">
        <v>1E-3</v>
      </c>
      <c r="J29" s="15" t="s">
        <v>43</v>
      </c>
      <c r="K29" s="15" t="s">
        <v>44</v>
      </c>
      <c r="L29" s="15">
        <v>1012</v>
      </c>
      <c r="M29" s="15">
        <v>120</v>
      </c>
      <c r="N29" s="15" t="s">
        <v>2</v>
      </c>
      <c r="P29" s="15">
        <v>730</v>
      </c>
      <c r="Q29" s="15">
        <v>240</v>
      </c>
      <c r="R29" s="15" t="s">
        <v>3</v>
      </c>
      <c r="S29" s="15">
        <v>775</v>
      </c>
      <c r="T29" s="15">
        <v>843</v>
      </c>
      <c r="U29" s="15">
        <v>8.1999999999999993</v>
      </c>
      <c r="V29" s="15" t="s">
        <v>23</v>
      </c>
      <c r="W29" s="15">
        <v>103</v>
      </c>
    </row>
    <row r="30" spans="1:23" s="14" customFormat="1" x14ac:dyDescent="0.35">
      <c r="A30" s="14">
        <v>5</v>
      </c>
      <c r="B30" s="30"/>
      <c r="C30" s="30"/>
      <c r="D30" s="30"/>
      <c r="E30" s="30"/>
      <c r="F30" s="30"/>
      <c r="G30" s="30"/>
      <c r="H30" s="30"/>
      <c r="I30" s="30"/>
      <c r="J30" s="14" t="s">
        <v>46</v>
      </c>
      <c r="K30" s="14" t="s">
        <v>47</v>
      </c>
      <c r="L30" s="14">
        <v>970</v>
      </c>
      <c r="M30" s="14">
        <v>60</v>
      </c>
      <c r="N30" s="14" t="s">
        <v>2</v>
      </c>
      <c r="P30" s="14">
        <v>20</v>
      </c>
      <c r="Q30" s="14">
        <v>240</v>
      </c>
      <c r="R30" s="14" t="s">
        <v>3</v>
      </c>
      <c r="S30" s="14">
        <v>1045</v>
      </c>
      <c r="T30" s="14">
        <v>1178</v>
      </c>
      <c r="U30" s="14">
        <v>12</v>
      </c>
    </row>
    <row r="31" spans="1:23" s="14" customFormat="1" x14ac:dyDescent="0.35">
      <c r="B31" s="30"/>
      <c r="C31" s="30"/>
      <c r="D31" s="30"/>
      <c r="E31" s="30"/>
      <c r="F31" s="30"/>
      <c r="G31" s="30"/>
      <c r="H31" s="30"/>
      <c r="I31" s="30"/>
      <c r="L31" s="14">
        <v>970</v>
      </c>
      <c r="M31" s="14" t="s">
        <v>2</v>
      </c>
      <c r="N31" s="14" t="s">
        <v>2</v>
      </c>
      <c r="P31" s="14">
        <v>450</v>
      </c>
      <c r="Q31" s="14">
        <v>240</v>
      </c>
      <c r="R31" s="14" t="s">
        <v>3</v>
      </c>
      <c r="S31" s="14">
        <v>1082</v>
      </c>
      <c r="T31" s="14">
        <v>1210</v>
      </c>
      <c r="U31" s="14">
        <v>7.5</v>
      </c>
    </row>
    <row r="32" spans="1:23" s="14" customFormat="1" x14ac:dyDescent="0.35">
      <c r="A32" s="14" t="s">
        <v>48</v>
      </c>
      <c r="B32" s="30"/>
      <c r="C32" s="30"/>
      <c r="D32" s="30"/>
      <c r="E32" s="30"/>
      <c r="F32" s="30"/>
      <c r="G32" s="30"/>
      <c r="H32" s="30"/>
      <c r="I32" s="30"/>
      <c r="L32" s="14">
        <v>970</v>
      </c>
      <c r="M32" s="14">
        <v>60</v>
      </c>
      <c r="N32" s="14" t="s">
        <v>2</v>
      </c>
      <c r="P32" s="14">
        <v>500</v>
      </c>
      <c r="Q32" s="14">
        <v>240</v>
      </c>
      <c r="R32" s="14" t="s">
        <v>3</v>
      </c>
      <c r="S32" s="14">
        <v>1090</v>
      </c>
      <c r="T32" s="14">
        <v>1205</v>
      </c>
      <c r="U32" s="14">
        <v>9</v>
      </c>
    </row>
    <row r="33" spans="1:22" s="14" customFormat="1" x14ac:dyDescent="0.35">
      <c r="B33" s="30"/>
      <c r="C33" s="30"/>
      <c r="D33" s="30"/>
      <c r="E33" s="30"/>
      <c r="F33" s="30"/>
      <c r="G33" s="30"/>
      <c r="H33" s="30"/>
      <c r="I33" s="30"/>
      <c r="L33" s="14">
        <v>970</v>
      </c>
      <c r="M33" s="14">
        <v>60</v>
      </c>
      <c r="N33" s="14" t="s">
        <v>2</v>
      </c>
      <c r="P33" s="14">
        <v>550</v>
      </c>
      <c r="Q33" s="14">
        <v>240</v>
      </c>
      <c r="R33" s="14" t="s">
        <v>3</v>
      </c>
      <c r="S33" s="14">
        <v>1110</v>
      </c>
      <c r="T33" s="14">
        <v>1218</v>
      </c>
      <c r="U33" s="14">
        <v>10</v>
      </c>
    </row>
    <row r="34" spans="1:22" s="14" customFormat="1" x14ac:dyDescent="0.35">
      <c r="B34" s="30"/>
      <c r="C34" s="30"/>
      <c r="D34" s="30"/>
      <c r="E34" s="30"/>
      <c r="F34" s="30"/>
      <c r="G34" s="30"/>
      <c r="H34" s="30"/>
      <c r="I34" s="30"/>
      <c r="L34" s="14">
        <v>970</v>
      </c>
      <c r="M34" s="14">
        <v>60</v>
      </c>
      <c r="N34" s="14" t="s">
        <v>2</v>
      </c>
      <c r="P34" s="14">
        <v>600</v>
      </c>
      <c r="Q34" s="14">
        <v>240</v>
      </c>
      <c r="R34" s="14" t="s">
        <v>3</v>
      </c>
      <c r="S34" s="14">
        <v>1084</v>
      </c>
      <c r="T34" s="14">
        <v>1170</v>
      </c>
      <c r="U34" s="14">
        <v>10.4</v>
      </c>
    </row>
    <row r="35" spans="1:22" s="14" customFormat="1" x14ac:dyDescent="0.35">
      <c r="B35" s="30"/>
      <c r="C35" s="30"/>
      <c r="D35" s="30"/>
      <c r="E35" s="30"/>
      <c r="F35" s="30"/>
      <c r="G35" s="30"/>
      <c r="H35" s="30"/>
      <c r="I35" s="30"/>
      <c r="L35" s="14">
        <v>970</v>
      </c>
      <c r="M35" s="14">
        <v>60</v>
      </c>
      <c r="N35" s="14" t="s">
        <v>2</v>
      </c>
      <c r="P35" s="14">
        <v>650</v>
      </c>
      <c r="Q35" s="14">
        <v>240</v>
      </c>
      <c r="R35" s="14" t="s">
        <v>3</v>
      </c>
      <c r="S35" s="14">
        <v>1059</v>
      </c>
      <c r="T35" s="14">
        <v>1124</v>
      </c>
      <c r="U35" s="14">
        <v>13</v>
      </c>
    </row>
    <row r="36" spans="1:22" s="16" customFormat="1" x14ac:dyDescent="0.35">
      <c r="A36" s="16">
        <v>6</v>
      </c>
      <c r="B36" s="31"/>
      <c r="C36" s="31"/>
      <c r="D36" s="31"/>
      <c r="E36" s="31"/>
      <c r="F36" s="31"/>
      <c r="G36" s="31"/>
      <c r="H36" s="31"/>
      <c r="I36" s="31"/>
      <c r="J36" s="16" t="s">
        <v>49</v>
      </c>
      <c r="K36" s="16" t="s">
        <v>50</v>
      </c>
      <c r="L36" s="16" t="s">
        <v>6</v>
      </c>
      <c r="M36" s="16" t="s">
        <v>6</v>
      </c>
      <c r="N36" s="16" t="s">
        <v>6</v>
      </c>
      <c r="O36" s="16" t="s">
        <v>6</v>
      </c>
      <c r="P36" s="16" t="s">
        <v>6</v>
      </c>
      <c r="Q36" s="16" t="s">
        <v>6</v>
      </c>
      <c r="R36" s="16" t="s">
        <v>6</v>
      </c>
      <c r="S36" s="16">
        <v>700</v>
      </c>
      <c r="T36" s="16">
        <v>790</v>
      </c>
      <c r="U36" s="16">
        <v>12.81</v>
      </c>
      <c r="V36" s="16">
        <v>27.6</v>
      </c>
    </row>
    <row r="37" spans="1:22" s="16" customFormat="1" x14ac:dyDescent="0.35">
      <c r="B37" s="31"/>
      <c r="C37" s="31"/>
      <c r="D37" s="31"/>
      <c r="E37" s="31"/>
      <c r="F37" s="31"/>
      <c r="G37" s="31"/>
      <c r="H37" s="31"/>
      <c r="I37" s="31"/>
      <c r="L37" s="16">
        <v>920</v>
      </c>
      <c r="M37" s="16">
        <v>60</v>
      </c>
      <c r="N37" s="16" t="s">
        <v>2</v>
      </c>
      <c r="P37" s="16">
        <v>450</v>
      </c>
      <c r="Q37" s="16">
        <v>240</v>
      </c>
      <c r="R37" s="16" t="s">
        <v>3</v>
      </c>
      <c r="S37" s="16">
        <v>890</v>
      </c>
      <c r="T37" s="16">
        <v>1000</v>
      </c>
      <c r="U37" s="16">
        <v>15</v>
      </c>
      <c r="V37" s="16">
        <v>40</v>
      </c>
    </row>
    <row r="38" spans="1:22" s="16" customFormat="1" x14ac:dyDescent="0.35">
      <c r="B38" s="31"/>
      <c r="C38" s="31"/>
      <c r="D38" s="31"/>
      <c r="E38" s="31"/>
      <c r="F38" s="31"/>
      <c r="G38" s="31"/>
      <c r="H38" s="31"/>
      <c r="I38" s="31"/>
      <c r="L38" s="16">
        <v>920</v>
      </c>
      <c r="M38" s="16">
        <v>60</v>
      </c>
      <c r="N38" s="16" t="s">
        <v>2</v>
      </c>
      <c r="P38" s="16">
        <v>500</v>
      </c>
      <c r="Q38" s="16">
        <v>240</v>
      </c>
      <c r="R38" s="16" t="s">
        <v>3</v>
      </c>
      <c r="S38" s="16">
        <v>960</v>
      </c>
      <c r="T38" s="16">
        <v>1070</v>
      </c>
      <c r="U38" s="16">
        <v>13.82</v>
      </c>
      <c r="V38" s="16">
        <v>38.21</v>
      </c>
    </row>
    <row r="39" spans="1:22" s="16" customFormat="1" x14ac:dyDescent="0.35">
      <c r="B39" s="31"/>
      <c r="C39" s="31"/>
      <c r="D39" s="31"/>
      <c r="E39" s="31"/>
      <c r="F39" s="31"/>
      <c r="G39" s="31"/>
      <c r="H39" s="31"/>
      <c r="I39" s="31"/>
      <c r="L39" s="16">
        <v>960</v>
      </c>
      <c r="M39" s="16">
        <v>60</v>
      </c>
      <c r="N39" s="16" t="s">
        <v>2</v>
      </c>
      <c r="P39" s="16">
        <v>450</v>
      </c>
      <c r="Q39" s="16">
        <v>240</v>
      </c>
      <c r="R39" s="16" t="s">
        <v>3</v>
      </c>
      <c r="S39" s="16">
        <v>960</v>
      </c>
      <c r="T39" s="16">
        <v>1050</v>
      </c>
      <c r="U39" s="16">
        <v>15.48</v>
      </c>
      <c r="V39" s="16">
        <v>43.64</v>
      </c>
    </row>
    <row r="40" spans="1:22" s="16" customFormat="1" x14ac:dyDescent="0.35">
      <c r="B40" s="31"/>
      <c r="C40" s="31"/>
      <c r="D40" s="31"/>
      <c r="E40" s="31"/>
      <c r="F40" s="31"/>
      <c r="G40" s="31"/>
      <c r="H40" s="31"/>
      <c r="I40" s="31"/>
      <c r="L40" s="16">
        <v>960</v>
      </c>
      <c r="M40" s="16">
        <v>60</v>
      </c>
      <c r="N40" s="16" t="s">
        <v>2</v>
      </c>
      <c r="P40" s="16">
        <v>500</v>
      </c>
      <c r="Q40" s="16">
        <v>240</v>
      </c>
      <c r="R40" s="16" t="s">
        <v>3</v>
      </c>
      <c r="S40" s="16">
        <v>1050</v>
      </c>
      <c r="T40" s="16">
        <v>1120</v>
      </c>
      <c r="U40" s="16">
        <v>16.28</v>
      </c>
      <c r="V40" s="16">
        <v>46.22</v>
      </c>
    </row>
    <row r="41" spans="1:22" s="16" customFormat="1" x14ac:dyDescent="0.35">
      <c r="B41" s="31"/>
      <c r="C41" s="31"/>
      <c r="D41" s="31"/>
      <c r="E41" s="31"/>
      <c r="F41" s="31"/>
      <c r="G41" s="31"/>
      <c r="H41" s="31"/>
      <c r="I41" s="31"/>
      <c r="L41" s="16">
        <v>1000</v>
      </c>
      <c r="M41" s="16">
        <v>60</v>
      </c>
      <c r="N41" s="16" t="s">
        <v>2</v>
      </c>
      <c r="P41" s="16">
        <v>450</v>
      </c>
      <c r="Q41" s="16">
        <v>240</v>
      </c>
      <c r="R41" s="16" t="s">
        <v>3</v>
      </c>
      <c r="S41" s="16">
        <v>1000</v>
      </c>
      <c r="T41" s="16">
        <v>1100</v>
      </c>
      <c r="U41" s="16">
        <v>12.08</v>
      </c>
      <c r="V41" s="16">
        <v>33.049999999999997</v>
      </c>
    </row>
    <row r="42" spans="1:22" s="16" customFormat="1" x14ac:dyDescent="0.35">
      <c r="B42" s="31"/>
      <c r="C42" s="31"/>
      <c r="D42" s="31"/>
      <c r="E42" s="31"/>
      <c r="F42" s="31"/>
      <c r="G42" s="31"/>
      <c r="H42" s="31"/>
      <c r="I42" s="31"/>
      <c r="L42" s="16">
        <v>1000</v>
      </c>
      <c r="M42" s="16">
        <v>60</v>
      </c>
      <c r="N42" s="16" t="s">
        <v>2</v>
      </c>
      <c r="P42" s="16">
        <v>500</v>
      </c>
      <c r="Q42" s="16">
        <v>240</v>
      </c>
      <c r="R42" s="16" t="s">
        <v>3</v>
      </c>
      <c r="S42" s="16">
        <v>1020</v>
      </c>
      <c r="T42" s="16">
        <v>1100</v>
      </c>
      <c r="U42" s="16">
        <v>10.23</v>
      </c>
      <c r="V42" s="16">
        <v>30.63</v>
      </c>
    </row>
    <row r="43" spans="1:22" s="17" customFormat="1" x14ac:dyDescent="0.35">
      <c r="A43" s="17">
        <v>7</v>
      </c>
      <c r="B43" s="17">
        <f>100-SUM(C43:I43)</f>
        <v>89.344000000000008</v>
      </c>
      <c r="C43" s="32">
        <v>6.4</v>
      </c>
      <c r="D43" s="32">
        <v>4.0999999999999996</v>
      </c>
      <c r="E43" s="32">
        <v>0.03</v>
      </c>
      <c r="F43" s="32">
        <v>1.4E-2</v>
      </c>
      <c r="G43" s="32">
        <v>1E-3</v>
      </c>
      <c r="H43" s="32">
        <v>0.11</v>
      </c>
      <c r="I43" s="32">
        <v>1E-3</v>
      </c>
      <c r="J43" s="17" t="s">
        <v>51</v>
      </c>
      <c r="K43" s="17" t="s">
        <v>52</v>
      </c>
      <c r="L43" s="17">
        <v>780</v>
      </c>
      <c r="M43" s="17">
        <v>90</v>
      </c>
      <c r="N43" s="17" t="s">
        <v>6</v>
      </c>
      <c r="S43" s="17">
        <v>830</v>
      </c>
      <c r="T43" s="17">
        <v>898</v>
      </c>
      <c r="U43" s="17">
        <v>10.5</v>
      </c>
      <c r="V43" s="17">
        <v>50</v>
      </c>
    </row>
    <row r="44" spans="1:22" s="17" customFormat="1" x14ac:dyDescent="0.35">
      <c r="A44" s="17">
        <v>7</v>
      </c>
      <c r="B44" s="17">
        <f t="shared" ref="B44:B50" si="4">100-SUM(C44:I44)</f>
        <v>89.344000000000008</v>
      </c>
      <c r="C44" s="32">
        <v>6.4</v>
      </c>
      <c r="D44" s="32">
        <v>4.0999999999999996</v>
      </c>
      <c r="E44" s="32">
        <v>0.03</v>
      </c>
      <c r="F44" s="32">
        <v>1.4E-2</v>
      </c>
      <c r="G44" s="32">
        <v>1E-3</v>
      </c>
      <c r="H44" s="32">
        <v>0.11</v>
      </c>
      <c r="I44" s="32">
        <v>1E-3</v>
      </c>
      <c r="J44" s="17" t="s">
        <v>51</v>
      </c>
      <c r="K44" s="17" t="s">
        <v>52</v>
      </c>
      <c r="L44" s="17">
        <v>940</v>
      </c>
      <c r="M44" s="17">
        <v>60</v>
      </c>
      <c r="N44" s="17" t="s">
        <v>2</v>
      </c>
      <c r="P44" s="17">
        <v>530</v>
      </c>
      <c r="Q44" s="17">
        <v>240</v>
      </c>
      <c r="R44" s="17" t="s">
        <v>3</v>
      </c>
      <c r="S44" s="17">
        <v>979</v>
      </c>
      <c r="T44" s="17">
        <v>1054</v>
      </c>
      <c r="U44" s="17">
        <v>12.5</v>
      </c>
      <c r="V44" s="17">
        <v>48</v>
      </c>
    </row>
    <row r="45" spans="1:22" s="17" customFormat="1" x14ac:dyDescent="0.35">
      <c r="A45" s="17">
        <v>7</v>
      </c>
      <c r="B45" s="17">
        <f t="shared" si="4"/>
        <v>89.344000000000008</v>
      </c>
      <c r="C45" s="32">
        <v>6.4</v>
      </c>
      <c r="D45" s="32">
        <v>4.0999999999999996</v>
      </c>
      <c r="E45" s="32">
        <v>0.03</v>
      </c>
      <c r="F45" s="32">
        <v>1.4E-2</v>
      </c>
      <c r="G45" s="32">
        <v>1E-3</v>
      </c>
      <c r="H45" s="32">
        <v>0.11</v>
      </c>
      <c r="I45" s="32">
        <v>1E-3</v>
      </c>
      <c r="J45" s="17" t="s">
        <v>51</v>
      </c>
      <c r="K45" s="17" t="s">
        <v>52</v>
      </c>
      <c r="L45" s="17">
        <v>940</v>
      </c>
      <c r="M45" s="17">
        <v>60</v>
      </c>
      <c r="N45" s="17" t="s">
        <v>2</v>
      </c>
      <c r="P45" s="17">
        <v>600</v>
      </c>
      <c r="Q45" s="17">
        <v>240</v>
      </c>
      <c r="R45" s="17" t="s">
        <v>3</v>
      </c>
      <c r="S45" s="17">
        <v>926</v>
      </c>
      <c r="T45" s="17">
        <v>972</v>
      </c>
      <c r="U45" s="17">
        <v>13</v>
      </c>
      <c r="V45" s="17">
        <v>50</v>
      </c>
    </row>
    <row r="46" spans="1:22" s="17" customFormat="1" x14ac:dyDescent="0.35">
      <c r="A46" s="17">
        <v>7</v>
      </c>
      <c r="B46" s="17">
        <f t="shared" si="4"/>
        <v>89.344000000000008</v>
      </c>
      <c r="C46" s="32">
        <v>6.4</v>
      </c>
      <c r="D46" s="32">
        <v>4.0999999999999996</v>
      </c>
      <c r="E46" s="32">
        <v>0.03</v>
      </c>
      <c r="F46" s="32">
        <v>1.4E-2</v>
      </c>
      <c r="G46" s="32">
        <v>1E-3</v>
      </c>
      <c r="H46" s="32">
        <v>0.11</v>
      </c>
      <c r="I46" s="32">
        <v>1E-3</v>
      </c>
      <c r="J46" s="17" t="s">
        <v>51</v>
      </c>
      <c r="K46" s="17" t="s">
        <v>52</v>
      </c>
      <c r="L46" s="17">
        <v>940</v>
      </c>
      <c r="M46" s="17">
        <v>60</v>
      </c>
      <c r="N46" s="17" t="s">
        <v>2</v>
      </c>
      <c r="P46" s="17">
        <v>650</v>
      </c>
      <c r="Q46" s="17">
        <v>240</v>
      </c>
      <c r="R46" s="17" t="s">
        <v>3</v>
      </c>
      <c r="S46" s="17">
        <v>936</v>
      </c>
      <c r="T46" s="17">
        <v>971</v>
      </c>
      <c r="U46" s="17">
        <v>13.5</v>
      </c>
      <c r="V46" s="17">
        <v>48</v>
      </c>
    </row>
    <row r="47" spans="1:22" s="17" customFormat="1" x14ac:dyDescent="0.35">
      <c r="A47" s="17">
        <v>7</v>
      </c>
      <c r="B47" s="17">
        <f t="shared" si="4"/>
        <v>89.344000000000008</v>
      </c>
      <c r="C47" s="32">
        <v>6.4</v>
      </c>
      <c r="D47" s="32">
        <v>4.0999999999999996</v>
      </c>
      <c r="E47" s="32">
        <v>0.03</v>
      </c>
      <c r="F47" s="32">
        <v>1.4E-2</v>
      </c>
      <c r="G47" s="32">
        <v>1E-3</v>
      </c>
      <c r="H47" s="32">
        <v>0.11</v>
      </c>
      <c r="I47" s="32">
        <v>1E-3</v>
      </c>
      <c r="J47" s="17" t="s">
        <v>51</v>
      </c>
      <c r="K47" s="17" t="s">
        <v>52</v>
      </c>
      <c r="L47" s="17">
        <v>940</v>
      </c>
      <c r="M47" s="17">
        <v>60</v>
      </c>
      <c r="N47" s="17" t="s">
        <v>2</v>
      </c>
      <c r="P47" s="17">
        <v>700</v>
      </c>
      <c r="Q47" s="17">
        <v>240</v>
      </c>
      <c r="R47" s="17" t="s">
        <v>3</v>
      </c>
      <c r="S47" s="17">
        <v>850</v>
      </c>
      <c r="T47" s="17">
        <v>929</v>
      </c>
      <c r="U47" s="17">
        <v>12.5</v>
      </c>
      <c r="V47" s="17">
        <v>49</v>
      </c>
    </row>
    <row r="48" spans="1:22" s="17" customFormat="1" x14ac:dyDescent="0.35">
      <c r="A48" s="17">
        <v>7</v>
      </c>
      <c r="B48" s="17">
        <f t="shared" si="4"/>
        <v>89.344000000000008</v>
      </c>
      <c r="C48" s="32">
        <v>6.4</v>
      </c>
      <c r="D48" s="32">
        <v>4.0999999999999996</v>
      </c>
      <c r="E48" s="32">
        <v>0.03</v>
      </c>
      <c r="F48" s="32">
        <v>1.4E-2</v>
      </c>
      <c r="G48" s="32">
        <v>1E-3</v>
      </c>
      <c r="H48" s="32">
        <v>0.11</v>
      </c>
      <c r="I48" s="32">
        <v>1E-3</v>
      </c>
      <c r="J48" s="17" t="s">
        <v>51</v>
      </c>
      <c r="K48" s="17" t="s">
        <v>52</v>
      </c>
      <c r="L48" s="17">
        <v>940</v>
      </c>
      <c r="M48" s="17">
        <v>60</v>
      </c>
      <c r="N48" s="17" t="s">
        <v>2</v>
      </c>
      <c r="P48" s="17">
        <v>760</v>
      </c>
      <c r="Q48" s="17">
        <v>240</v>
      </c>
      <c r="R48" s="17" t="s">
        <v>3</v>
      </c>
      <c r="S48" s="17">
        <v>839</v>
      </c>
      <c r="T48" s="17">
        <v>913</v>
      </c>
      <c r="U48" s="17">
        <v>12</v>
      </c>
      <c r="V48" s="17">
        <v>50</v>
      </c>
    </row>
    <row r="49" spans="1:22" s="17" customFormat="1" x14ac:dyDescent="0.35">
      <c r="A49" s="17">
        <v>7</v>
      </c>
      <c r="B49" s="17">
        <f t="shared" si="4"/>
        <v>89.344000000000008</v>
      </c>
      <c r="C49" s="32">
        <v>6.4</v>
      </c>
      <c r="D49" s="32">
        <v>4.0999999999999996</v>
      </c>
      <c r="E49" s="32">
        <v>0.03</v>
      </c>
      <c r="F49" s="32">
        <v>1.4E-2</v>
      </c>
      <c r="G49" s="32">
        <v>1E-3</v>
      </c>
      <c r="H49" s="32">
        <v>0.11</v>
      </c>
      <c r="I49" s="32">
        <v>1E-3</v>
      </c>
      <c r="J49" s="17" t="s">
        <v>51</v>
      </c>
      <c r="K49" s="17" t="s">
        <v>52</v>
      </c>
      <c r="L49" s="17">
        <v>940</v>
      </c>
      <c r="M49" s="17">
        <v>60</v>
      </c>
      <c r="N49" s="17" t="s">
        <v>2</v>
      </c>
      <c r="P49" s="17">
        <v>530</v>
      </c>
      <c r="Q49" s="17">
        <v>240</v>
      </c>
      <c r="R49" s="17" t="s">
        <v>3</v>
      </c>
      <c r="S49" s="17">
        <v>844</v>
      </c>
      <c r="T49" s="17">
        <v>918</v>
      </c>
      <c r="U49" s="17">
        <v>10</v>
      </c>
      <c r="V49" s="17">
        <v>62</v>
      </c>
    </row>
    <row r="50" spans="1:22" s="18" customFormat="1" ht="14.4" x14ac:dyDescent="0.3">
      <c r="A50" s="18">
        <v>8</v>
      </c>
      <c r="B50" s="18">
        <f t="shared" si="4"/>
        <v>90</v>
      </c>
      <c r="C50" s="18">
        <v>5.98</v>
      </c>
      <c r="D50" s="18">
        <v>4.0199999999999996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 t="s">
        <v>53</v>
      </c>
      <c r="K50" s="18" t="s">
        <v>54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>
        <v>914</v>
      </c>
      <c r="T50" s="18">
        <v>2001</v>
      </c>
      <c r="U50" s="18">
        <v>19</v>
      </c>
      <c r="V50" s="18" t="s">
        <v>6</v>
      </c>
    </row>
    <row r="51" spans="1:22" s="18" customFormat="1" ht="14.4" x14ac:dyDescent="0.3">
      <c r="A51" s="18">
        <v>8</v>
      </c>
      <c r="B51" s="18">
        <f t="shared" ref="B51:B58" si="5">100-SUM(C51:I51)</f>
        <v>90</v>
      </c>
      <c r="C51" s="18">
        <v>5.98</v>
      </c>
      <c r="D51" s="18">
        <v>4.0199999999999996</v>
      </c>
      <c r="E51" s="18">
        <v>0</v>
      </c>
      <c r="F51" s="18">
        <v>0</v>
      </c>
      <c r="G51" s="18">
        <v>0</v>
      </c>
      <c r="H51" s="18">
        <v>0</v>
      </c>
      <c r="I51" s="18">
        <v>0</v>
      </c>
      <c r="L51" s="18">
        <v>930</v>
      </c>
      <c r="M51" s="18">
        <v>30</v>
      </c>
      <c r="N51" s="18" t="s">
        <v>2</v>
      </c>
      <c r="P51" s="18">
        <v>20</v>
      </c>
      <c r="Q51" s="18">
        <v>120</v>
      </c>
      <c r="R51" s="18" t="s">
        <v>3</v>
      </c>
      <c r="S51" s="18">
        <v>995</v>
      </c>
      <c r="T51" s="18">
        <v>1757</v>
      </c>
      <c r="U51" s="18">
        <v>15.57</v>
      </c>
      <c r="V51" s="18" t="s">
        <v>6</v>
      </c>
    </row>
    <row r="52" spans="1:22" s="18" customFormat="1" ht="14.4" x14ac:dyDescent="0.3">
      <c r="A52" s="18">
        <v>8</v>
      </c>
      <c r="B52" s="18">
        <f t="shared" si="5"/>
        <v>90</v>
      </c>
      <c r="C52" s="18">
        <v>5.98</v>
      </c>
      <c r="D52" s="18">
        <v>4.0199999999999996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L52" s="18">
        <v>930</v>
      </c>
      <c r="M52" s="18">
        <v>30</v>
      </c>
      <c r="N52" s="18" t="s">
        <v>2</v>
      </c>
      <c r="P52" s="18">
        <v>500</v>
      </c>
      <c r="Q52" s="18">
        <v>120</v>
      </c>
      <c r="R52" s="18" t="s">
        <v>3</v>
      </c>
      <c r="S52" s="18">
        <v>1391</v>
      </c>
      <c r="T52" s="18">
        <v>2010</v>
      </c>
      <c r="U52" s="18">
        <v>10.95</v>
      </c>
      <c r="V52" s="18" t="s">
        <v>6</v>
      </c>
    </row>
    <row r="53" spans="1:22" s="18" customFormat="1" ht="14.4" x14ac:dyDescent="0.3">
      <c r="A53" s="18">
        <v>8</v>
      </c>
      <c r="B53" s="18">
        <f t="shared" si="5"/>
        <v>90</v>
      </c>
      <c r="C53" s="18">
        <v>5.98</v>
      </c>
      <c r="D53" s="18">
        <v>4.0199999999999996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L53" s="18">
        <v>930</v>
      </c>
      <c r="M53" s="18">
        <v>30</v>
      </c>
      <c r="N53" s="18" t="s">
        <v>2</v>
      </c>
      <c r="P53" s="18">
        <v>600</v>
      </c>
      <c r="Q53" s="18">
        <v>120</v>
      </c>
      <c r="R53" s="18" t="s">
        <v>3</v>
      </c>
      <c r="S53" s="18">
        <v>1052</v>
      </c>
      <c r="T53" s="18">
        <v>1798</v>
      </c>
      <c r="U53" s="18">
        <v>9.1999999999999993</v>
      </c>
      <c r="V53" s="18" t="s">
        <v>6</v>
      </c>
    </row>
    <row r="54" spans="1:22" s="18" customFormat="1" ht="14.4" x14ac:dyDescent="0.3">
      <c r="A54" s="18">
        <v>8</v>
      </c>
      <c r="B54" s="18">
        <f t="shared" si="5"/>
        <v>90</v>
      </c>
      <c r="C54" s="18">
        <v>5.98</v>
      </c>
      <c r="D54" s="18">
        <v>4.0199999999999996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L54" s="18">
        <v>930</v>
      </c>
      <c r="M54" s="18">
        <v>30</v>
      </c>
      <c r="N54" s="18" t="s">
        <v>2</v>
      </c>
      <c r="P54" s="18">
        <v>700</v>
      </c>
      <c r="Q54" s="18">
        <v>120</v>
      </c>
      <c r="R54" s="18" t="s">
        <v>3</v>
      </c>
      <c r="S54" s="18">
        <v>1198</v>
      </c>
      <c r="T54" s="18">
        <v>1664</v>
      </c>
      <c r="U54" s="18">
        <v>10.41</v>
      </c>
      <c r="V54" s="18" t="s">
        <v>6</v>
      </c>
    </row>
    <row r="55" spans="1:22" s="18" customFormat="1" ht="14.4" x14ac:dyDescent="0.3">
      <c r="A55" s="18">
        <v>8</v>
      </c>
      <c r="B55" s="18">
        <f t="shared" si="5"/>
        <v>90</v>
      </c>
      <c r="C55" s="18">
        <v>5.98</v>
      </c>
      <c r="D55" s="18">
        <v>4.0199999999999996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L55" s="18">
        <v>1030</v>
      </c>
      <c r="M55" s="18">
        <v>30</v>
      </c>
      <c r="N55" s="18" t="s">
        <v>2</v>
      </c>
      <c r="P55" s="18">
        <v>500</v>
      </c>
      <c r="Q55" s="18">
        <v>120</v>
      </c>
      <c r="R55" s="18" t="s">
        <v>3</v>
      </c>
      <c r="S55" s="18">
        <v>1026</v>
      </c>
      <c r="T55" s="18" t="s">
        <v>55</v>
      </c>
      <c r="U55" s="18">
        <v>16.170000000000002</v>
      </c>
      <c r="V55" s="18" t="s">
        <v>6</v>
      </c>
    </row>
    <row r="56" spans="1:22" s="18" customFormat="1" ht="14.4" x14ac:dyDescent="0.3">
      <c r="A56" s="18">
        <v>8</v>
      </c>
      <c r="B56" s="18">
        <f t="shared" si="5"/>
        <v>90</v>
      </c>
      <c r="C56" s="18">
        <v>5.98</v>
      </c>
      <c r="D56" s="18">
        <v>4.0199999999999996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L56" s="18">
        <v>1030</v>
      </c>
      <c r="M56" s="18">
        <v>30</v>
      </c>
      <c r="N56" s="18" t="s">
        <v>2</v>
      </c>
      <c r="P56" s="18">
        <v>600</v>
      </c>
      <c r="Q56" s="18">
        <v>120</v>
      </c>
      <c r="R56" s="18" t="s">
        <v>3</v>
      </c>
      <c r="S56" s="18">
        <v>961</v>
      </c>
      <c r="T56" s="18">
        <v>2001</v>
      </c>
      <c r="U56" s="18">
        <v>24.47</v>
      </c>
      <c r="V56" s="18" t="s">
        <v>6</v>
      </c>
    </row>
    <row r="57" spans="1:22" s="18" customFormat="1" ht="14.4" x14ac:dyDescent="0.3">
      <c r="A57" s="18">
        <v>8</v>
      </c>
      <c r="B57" s="18">
        <f t="shared" si="5"/>
        <v>90</v>
      </c>
      <c r="C57" s="18">
        <v>5.98</v>
      </c>
      <c r="D57" s="18">
        <v>4.0199999999999996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L57" s="18">
        <v>1030</v>
      </c>
      <c r="M57" s="18">
        <v>30</v>
      </c>
      <c r="N57" s="18" t="s">
        <v>2</v>
      </c>
      <c r="P57" s="18">
        <v>700</v>
      </c>
      <c r="Q57" s="18">
        <v>120</v>
      </c>
      <c r="R57" s="18" t="s">
        <v>3</v>
      </c>
      <c r="S57" s="18">
        <v>1189</v>
      </c>
      <c r="T57" s="18">
        <v>1994</v>
      </c>
      <c r="U57" s="18">
        <v>12.55</v>
      </c>
      <c r="V57" s="18" t="s">
        <v>6</v>
      </c>
    </row>
    <row r="58" spans="1:22" s="15" customFormat="1" ht="14.4" x14ac:dyDescent="0.3">
      <c r="A58" s="15">
        <v>9</v>
      </c>
      <c r="B58" s="15">
        <f t="shared" si="5"/>
        <v>89.65</v>
      </c>
      <c r="C58" s="15">
        <v>5.65</v>
      </c>
      <c r="D58" s="15">
        <v>4.08</v>
      </c>
      <c r="E58" s="15">
        <v>0.3</v>
      </c>
      <c r="F58" s="15">
        <v>0.08</v>
      </c>
      <c r="G58" s="15">
        <v>0.05</v>
      </c>
      <c r="H58" s="15">
        <v>0.19</v>
      </c>
      <c r="I58" s="15">
        <v>0</v>
      </c>
      <c r="J58" s="15" t="s">
        <v>56</v>
      </c>
      <c r="K58" s="15" t="s">
        <v>47</v>
      </c>
      <c r="L58" s="15">
        <v>1030</v>
      </c>
      <c r="M58" s="15">
        <v>60</v>
      </c>
      <c r="N58" s="15" t="s">
        <v>3</v>
      </c>
      <c r="P58" s="15">
        <v>530</v>
      </c>
      <c r="Q58" s="15">
        <v>240</v>
      </c>
      <c r="R58" s="15" t="s">
        <v>3</v>
      </c>
      <c r="S58" s="15">
        <v>848</v>
      </c>
      <c r="T58" s="15">
        <v>949</v>
      </c>
      <c r="U58" s="15">
        <v>12.5</v>
      </c>
    </row>
    <row r="59" spans="1:22" s="15" customFormat="1" ht="14.4" x14ac:dyDescent="0.3">
      <c r="A59" s="15">
        <v>9</v>
      </c>
      <c r="B59" s="15">
        <f t="shared" ref="B59:B60" si="6">100-SUM(C59:I59)</f>
        <v>89.65</v>
      </c>
      <c r="C59" s="15">
        <v>5.65</v>
      </c>
      <c r="D59" s="15">
        <v>4.08</v>
      </c>
      <c r="E59" s="15">
        <v>0.3</v>
      </c>
      <c r="F59" s="15">
        <v>0.08</v>
      </c>
      <c r="G59" s="15">
        <v>0.05</v>
      </c>
      <c r="H59" s="15">
        <v>0.19</v>
      </c>
      <c r="I59" s="15">
        <v>0</v>
      </c>
      <c r="L59" s="15">
        <v>920</v>
      </c>
      <c r="M59" s="15">
        <v>60</v>
      </c>
      <c r="N59" s="15" t="s">
        <v>3</v>
      </c>
      <c r="P59" s="15">
        <v>530</v>
      </c>
      <c r="Q59" s="15">
        <v>240</v>
      </c>
      <c r="R59" s="15" t="s">
        <v>3</v>
      </c>
      <c r="S59" s="15">
        <v>909</v>
      </c>
      <c r="T59" s="15">
        <v>986</v>
      </c>
      <c r="U59" s="15">
        <v>15.5</v>
      </c>
    </row>
    <row r="60" spans="1:22" s="15" customFormat="1" ht="14.4" x14ac:dyDescent="0.3">
      <c r="A60" s="15">
        <v>9</v>
      </c>
      <c r="B60" s="15">
        <f t="shared" si="6"/>
        <v>89.65</v>
      </c>
      <c r="C60" s="15">
        <v>5.65</v>
      </c>
      <c r="D60" s="15">
        <v>4.08</v>
      </c>
      <c r="E60" s="15">
        <v>0.3</v>
      </c>
      <c r="F60" s="15">
        <v>0.08</v>
      </c>
      <c r="G60" s="15">
        <v>0.05</v>
      </c>
      <c r="H60" s="15">
        <v>0.19</v>
      </c>
      <c r="I60" s="15">
        <v>0</v>
      </c>
      <c r="L60" s="15">
        <v>700</v>
      </c>
      <c r="M60" s="15">
        <v>120</v>
      </c>
      <c r="N60" s="15" t="s">
        <v>3</v>
      </c>
      <c r="O60" s="19" t="s">
        <v>6</v>
      </c>
      <c r="P60" s="19" t="s">
        <v>6</v>
      </c>
      <c r="Q60" s="19" t="s">
        <v>6</v>
      </c>
      <c r="R60" s="19" t="s">
        <v>6</v>
      </c>
      <c r="S60" s="15">
        <v>926</v>
      </c>
      <c r="T60" s="15">
        <v>987</v>
      </c>
      <c r="U60" s="15">
        <v>15.6</v>
      </c>
    </row>
  </sheetData>
  <mergeCells count="4">
    <mergeCell ref="Y13:Y16"/>
    <mergeCell ref="Y10:Y12"/>
    <mergeCell ref="Y2:Y5"/>
    <mergeCell ref="Y6:Y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7356-63EE-4D6F-91A4-C6F5231C4E4F}">
  <dimension ref="A1:M60"/>
  <sheetViews>
    <sheetView workbookViewId="0">
      <selection activeCell="H62" sqref="H62"/>
    </sheetView>
  </sheetViews>
  <sheetFormatPr defaultRowHeight="15.6" x14ac:dyDescent="0.35"/>
  <cols>
    <col min="1" max="1" width="8.88671875" style="22"/>
    <col min="2" max="2" width="15.44140625" style="22" customWidth="1"/>
    <col min="3" max="3" width="13.44140625" style="22" customWidth="1"/>
    <col min="4" max="4" width="8.88671875" style="22"/>
    <col min="5" max="5" width="14.88671875" style="22" customWidth="1"/>
    <col min="6" max="6" width="14.5546875" style="22" customWidth="1"/>
    <col min="7" max="7" width="11.44140625" style="22" customWidth="1"/>
    <col min="8" max="8" width="8.88671875" style="22"/>
    <col min="9" max="9" width="15" style="22" customWidth="1"/>
    <col min="10" max="10" width="17.5546875" style="22" customWidth="1"/>
    <col min="11" max="11" width="14.77734375" style="22" customWidth="1"/>
    <col min="12" max="12" width="30.44140625" style="22" customWidth="1"/>
    <col min="13" max="13" width="24.6640625" style="22" customWidth="1"/>
    <col min="14" max="16384" width="8.88671875" style="22"/>
  </cols>
  <sheetData>
    <row r="1" spans="1:13" x14ac:dyDescent="0.35">
      <c r="A1" s="22" t="s">
        <v>17</v>
      </c>
      <c r="B1" s="22" t="s">
        <v>4</v>
      </c>
      <c r="C1" s="22" t="s">
        <v>41</v>
      </c>
      <c r="D1" s="22" t="s">
        <v>0</v>
      </c>
      <c r="E1" s="23" t="s">
        <v>40</v>
      </c>
      <c r="F1" s="22" t="s">
        <v>5</v>
      </c>
      <c r="G1" s="22" t="s">
        <v>42</v>
      </c>
      <c r="H1" s="22" t="s">
        <v>0</v>
      </c>
      <c r="I1" s="22" t="s">
        <v>9</v>
      </c>
      <c r="J1" s="22" t="s">
        <v>8</v>
      </c>
      <c r="K1" s="22" t="s">
        <v>7</v>
      </c>
      <c r="L1" s="22" t="s">
        <v>1</v>
      </c>
      <c r="M1" s="22" t="s">
        <v>45</v>
      </c>
    </row>
    <row r="2" spans="1:13" x14ac:dyDescent="0.35">
      <c r="A2" s="24">
        <v>1</v>
      </c>
      <c r="B2" s="25">
        <v>870</v>
      </c>
      <c r="C2" s="25">
        <v>30</v>
      </c>
      <c r="D2" s="25" t="s">
        <v>2</v>
      </c>
      <c r="E2" s="25">
        <v>60</v>
      </c>
      <c r="F2" s="25">
        <v>20</v>
      </c>
      <c r="G2" s="25">
        <v>240</v>
      </c>
      <c r="H2" s="25" t="s">
        <v>3</v>
      </c>
      <c r="I2" s="25"/>
      <c r="J2" s="25">
        <v>887</v>
      </c>
      <c r="K2" s="25">
        <v>5.22</v>
      </c>
      <c r="L2" s="25" t="s">
        <v>23</v>
      </c>
      <c r="M2" s="25" t="s">
        <v>23</v>
      </c>
    </row>
    <row r="3" spans="1:13" x14ac:dyDescent="0.35">
      <c r="A3" s="24">
        <v>1</v>
      </c>
      <c r="B3" s="25">
        <v>900</v>
      </c>
      <c r="C3" s="25">
        <v>30</v>
      </c>
      <c r="D3" s="25" t="s">
        <v>2</v>
      </c>
      <c r="E3" s="25">
        <v>60</v>
      </c>
      <c r="F3" s="25">
        <v>20</v>
      </c>
      <c r="G3" s="25">
        <v>240</v>
      </c>
      <c r="H3" s="25" t="s">
        <v>3</v>
      </c>
      <c r="I3" s="25"/>
      <c r="J3" s="25">
        <v>925</v>
      </c>
      <c r="K3" s="25">
        <v>5.58</v>
      </c>
      <c r="L3" s="25" t="s">
        <v>23</v>
      </c>
      <c r="M3" s="25" t="s">
        <v>23</v>
      </c>
    </row>
    <row r="4" spans="1:13" x14ac:dyDescent="0.35">
      <c r="A4" s="24">
        <v>1</v>
      </c>
      <c r="B4" s="25">
        <v>930</v>
      </c>
      <c r="C4" s="25">
        <v>30</v>
      </c>
      <c r="D4" s="25" t="s">
        <v>2</v>
      </c>
      <c r="E4" s="25">
        <v>60</v>
      </c>
      <c r="F4" s="25">
        <v>20</v>
      </c>
      <c r="G4" s="25">
        <v>240</v>
      </c>
      <c r="H4" s="25" t="s">
        <v>3</v>
      </c>
      <c r="I4" s="25"/>
      <c r="J4" s="25">
        <v>985</v>
      </c>
      <c r="K4" s="25">
        <v>5.81</v>
      </c>
      <c r="L4" s="25" t="s">
        <v>23</v>
      </c>
      <c r="M4" s="25" t="s">
        <v>23</v>
      </c>
    </row>
    <row r="5" spans="1:13" x14ac:dyDescent="0.35">
      <c r="A5" s="24">
        <v>1</v>
      </c>
      <c r="B5" s="25">
        <v>960</v>
      </c>
      <c r="C5" s="25">
        <v>30</v>
      </c>
      <c r="D5" s="25" t="s">
        <v>2</v>
      </c>
      <c r="E5" s="25">
        <v>60</v>
      </c>
      <c r="F5" s="25">
        <v>20</v>
      </c>
      <c r="G5" s="25">
        <v>240</v>
      </c>
      <c r="H5" s="25" t="s">
        <v>3</v>
      </c>
      <c r="I5" s="25"/>
      <c r="J5" s="25">
        <v>962</v>
      </c>
      <c r="K5" s="25">
        <v>3.78</v>
      </c>
      <c r="L5" s="25" t="s">
        <v>23</v>
      </c>
      <c r="M5" s="25" t="s">
        <v>23</v>
      </c>
    </row>
    <row r="6" spans="1:13" x14ac:dyDescent="0.35">
      <c r="A6" s="24">
        <v>1</v>
      </c>
      <c r="B6" s="25">
        <v>930</v>
      </c>
      <c r="C6" s="25">
        <v>30</v>
      </c>
      <c r="D6" s="25" t="s">
        <v>2</v>
      </c>
      <c r="E6" s="25">
        <v>60</v>
      </c>
      <c r="F6" s="25">
        <v>470</v>
      </c>
      <c r="G6" s="25">
        <v>240</v>
      </c>
      <c r="H6" s="25" t="s">
        <v>3</v>
      </c>
      <c r="I6" s="25"/>
      <c r="J6" s="25">
        <v>1055</v>
      </c>
      <c r="K6" s="25">
        <v>4.82</v>
      </c>
      <c r="L6" s="25" t="s">
        <v>23</v>
      </c>
      <c r="M6" s="25" t="s">
        <v>23</v>
      </c>
    </row>
    <row r="7" spans="1:13" x14ac:dyDescent="0.35">
      <c r="A7" s="24">
        <v>1</v>
      </c>
      <c r="B7" s="25">
        <v>930</v>
      </c>
      <c r="C7" s="25">
        <v>30</v>
      </c>
      <c r="D7" s="25" t="s">
        <v>2</v>
      </c>
      <c r="E7" s="25">
        <v>60</v>
      </c>
      <c r="F7" s="25">
        <v>510</v>
      </c>
      <c r="G7" s="25">
        <v>240</v>
      </c>
      <c r="H7" s="25" t="s">
        <v>3</v>
      </c>
      <c r="I7" s="25"/>
      <c r="J7" s="25">
        <v>1010</v>
      </c>
      <c r="K7" s="25">
        <v>4.4800000000000004</v>
      </c>
      <c r="L7" s="25" t="s">
        <v>23</v>
      </c>
      <c r="M7" s="25" t="s">
        <v>23</v>
      </c>
    </row>
    <row r="8" spans="1:13" x14ac:dyDescent="0.35">
      <c r="A8" s="24">
        <v>1</v>
      </c>
      <c r="B8" s="25">
        <v>930</v>
      </c>
      <c r="C8" s="25">
        <v>30</v>
      </c>
      <c r="D8" s="25" t="s">
        <v>2</v>
      </c>
      <c r="E8" s="25">
        <v>60</v>
      </c>
      <c r="F8" s="25">
        <v>550</v>
      </c>
      <c r="G8" s="25">
        <v>240</v>
      </c>
      <c r="H8" s="25" t="s">
        <v>3</v>
      </c>
      <c r="I8" s="25"/>
      <c r="J8" s="25">
        <v>995</v>
      </c>
      <c r="K8" s="25">
        <v>5.25</v>
      </c>
      <c r="L8" s="25" t="s">
        <v>23</v>
      </c>
      <c r="M8" s="25" t="s">
        <v>23</v>
      </c>
    </row>
    <row r="9" spans="1:13" x14ac:dyDescent="0.35">
      <c r="A9" s="24">
        <v>1</v>
      </c>
      <c r="B9" s="25">
        <v>930</v>
      </c>
      <c r="C9" s="25">
        <v>30</v>
      </c>
      <c r="D9" s="25" t="s">
        <v>2</v>
      </c>
      <c r="E9" s="25">
        <v>60</v>
      </c>
      <c r="F9" s="25">
        <v>590</v>
      </c>
      <c r="G9" s="25">
        <v>240</v>
      </c>
      <c r="H9" s="25" t="s">
        <v>3</v>
      </c>
      <c r="I9" s="25"/>
      <c r="J9" s="25">
        <v>946</v>
      </c>
      <c r="K9" s="25">
        <v>6.03</v>
      </c>
      <c r="L9" s="25" t="s">
        <v>23</v>
      </c>
      <c r="M9" s="25" t="s">
        <v>23</v>
      </c>
    </row>
    <row r="10" spans="1:13" x14ac:dyDescent="0.35">
      <c r="A10" s="26">
        <v>2</v>
      </c>
      <c r="B10" s="27">
        <v>870</v>
      </c>
      <c r="C10" s="27">
        <v>30</v>
      </c>
      <c r="D10" s="27" t="s">
        <v>2</v>
      </c>
      <c r="E10" s="27">
        <v>60</v>
      </c>
      <c r="F10" s="27">
        <v>470</v>
      </c>
      <c r="G10" s="27">
        <v>240</v>
      </c>
      <c r="H10" s="27" t="s">
        <v>3</v>
      </c>
      <c r="I10" s="27">
        <v>902</v>
      </c>
      <c r="J10" s="27">
        <v>944</v>
      </c>
      <c r="K10" s="27">
        <v>14</v>
      </c>
      <c r="L10" s="27" t="s">
        <v>23</v>
      </c>
      <c r="M10" s="27" t="s">
        <v>23</v>
      </c>
    </row>
    <row r="11" spans="1:13" x14ac:dyDescent="0.35">
      <c r="A11" s="26">
        <v>2</v>
      </c>
      <c r="B11" s="27">
        <v>900</v>
      </c>
      <c r="C11" s="27">
        <v>30</v>
      </c>
      <c r="D11" s="27" t="s">
        <v>2</v>
      </c>
      <c r="E11" s="27">
        <v>60</v>
      </c>
      <c r="F11" s="27">
        <v>470</v>
      </c>
      <c r="G11" s="27">
        <v>240</v>
      </c>
      <c r="H11" s="27" t="s">
        <v>3</v>
      </c>
      <c r="I11" s="27">
        <v>935</v>
      </c>
      <c r="J11" s="27">
        <v>986</v>
      </c>
      <c r="K11" s="27">
        <v>12</v>
      </c>
      <c r="L11" s="27" t="s">
        <v>23</v>
      </c>
      <c r="M11" s="27" t="s">
        <v>23</v>
      </c>
    </row>
    <row r="12" spans="1:13" x14ac:dyDescent="0.35">
      <c r="A12" s="26">
        <v>2</v>
      </c>
      <c r="B12" s="27">
        <v>930</v>
      </c>
      <c r="C12" s="27">
        <v>30</v>
      </c>
      <c r="D12" s="27" t="s">
        <v>2</v>
      </c>
      <c r="E12" s="27">
        <v>60</v>
      </c>
      <c r="F12" s="27">
        <v>470</v>
      </c>
      <c r="G12" s="27">
        <v>240</v>
      </c>
      <c r="H12" s="27" t="s">
        <v>3</v>
      </c>
      <c r="I12" s="27">
        <v>967</v>
      </c>
      <c r="J12" s="27">
        <v>1047</v>
      </c>
      <c r="K12" s="27">
        <v>11</v>
      </c>
      <c r="L12" s="27" t="s">
        <v>23</v>
      </c>
      <c r="M12" s="27" t="s">
        <v>23</v>
      </c>
    </row>
    <row r="13" spans="1:13" x14ac:dyDescent="0.35">
      <c r="A13" s="26">
        <v>2</v>
      </c>
      <c r="B13" s="27">
        <v>960</v>
      </c>
      <c r="C13" s="27">
        <v>30</v>
      </c>
      <c r="D13" s="27" t="s">
        <v>2</v>
      </c>
      <c r="E13" s="27">
        <v>60</v>
      </c>
      <c r="F13" s="27">
        <v>470</v>
      </c>
      <c r="G13" s="27">
        <v>240</v>
      </c>
      <c r="H13" s="27" t="s">
        <v>3</v>
      </c>
      <c r="I13" s="27">
        <v>1003</v>
      </c>
      <c r="J13" s="27">
        <v>1078</v>
      </c>
      <c r="K13" s="27">
        <v>11</v>
      </c>
      <c r="L13" s="27" t="s">
        <v>23</v>
      </c>
      <c r="M13" s="27" t="s">
        <v>23</v>
      </c>
    </row>
    <row r="14" spans="1:13" x14ac:dyDescent="0.35">
      <c r="A14" s="26">
        <v>2</v>
      </c>
      <c r="B14" s="27">
        <v>960</v>
      </c>
      <c r="C14" s="27">
        <v>30</v>
      </c>
      <c r="D14" s="27" t="s">
        <v>2</v>
      </c>
      <c r="E14" s="27">
        <v>60</v>
      </c>
      <c r="F14" s="27">
        <v>510</v>
      </c>
      <c r="G14" s="27">
        <v>240</v>
      </c>
      <c r="H14" s="27" t="s">
        <v>3</v>
      </c>
      <c r="I14" s="27">
        <v>952</v>
      </c>
      <c r="J14" s="27">
        <v>1039</v>
      </c>
      <c r="K14" s="27">
        <v>13</v>
      </c>
      <c r="L14" s="27" t="s">
        <v>23</v>
      </c>
      <c r="M14" s="27" t="s">
        <v>23</v>
      </c>
    </row>
    <row r="15" spans="1:13" x14ac:dyDescent="0.35">
      <c r="A15" s="26">
        <v>2</v>
      </c>
      <c r="B15" s="27">
        <v>960</v>
      </c>
      <c r="C15" s="27">
        <v>30</v>
      </c>
      <c r="D15" s="27" t="s">
        <v>2</v>
      </c>
      <c r="E15" s="27">
        <v>60</v>
      </c>
      <c r="F15" s="27">
        <v>550</v>
      </c>
      <c r="G15" s="27">
        <v>240</v>
      </c>
      <c r="H15" s="27" t="s">
        <v>3</v>
      </c>
      <c r="I15" s="27">
        <v>927</v>
      </c>
      <c r="J15" s="27">
        <v>993</v>
      </c>
      <c r="K15" s="27">
        <v>14</v>
      </c>
      <c r="L15" s="27" t="s">
        <v>23</v>
      </c>
      <c r="M15" s="27" t="s">
        <v>23</v>
      </c>
    </row>
    <row r="16" spans="1:13" x14ac:dyDescent="0.35">
      <c r="A16" s="26">
        <v>2</v>
      </c>
      <c r="B16" s="27">
        <v>960</v>
      </c>
      <c r="C16" s="27">
        <v>30</v>
      </c>
      <c r="D16" s="27" t="s">
        <v>2</v>
      </c>
      <c r="E16" s="27">
        <v>60</v>
      </c>
      <c r="F16" s="27">
        <v>590</v>
      </c>
      <c r="G16" s="27">
        <v>240</v>
      </c>
      <c r="H16" s="27" t="s">
        <v>3</v>
      </c>
      <c r="I16" s="27">
        <v>913</v>
      </c>
      <c r="J16" s="27">
        <v>970</v>
      </c>
      <c r="K16" s="27">
        <v>14</v>
      </c>
      <c r="L16" s="27" t="s">
        <v>23</v>
      </c>
      <c r="M16" s="27" t="s">
        <v>23</v>
      </c>
    </row>
    <row r="17" spans="1:13" x14ac:dyDescent="0.35">
      <c r="A17" s="28">
        <v>3</v>
      </c>
      <c r="B17" s="28">
        <v>954</v>
      </c>
      <c r="C17" s="28">
        <v>60</v>
      </c>
      <c r="D17" s="28" t="s">
        <v>2</v>
      </c>
      <c r="E17" s="28">
        <v>10</v>
      </c>
      <c r="F17" s="28">
        <v>20</v>
      </c>
      <c r="G17" s="28">
        <v>270</v>
      </c>
      <c r="H17" s="28" t="s">
        <v>3</v>
      </c>
      <c r="I17" s="28">
        <v>968</v>
      </c>
      <c r="J17" s="28">
        <v>1098</v>
      </c>
      <c r="K17" s="28">
        <v>18</v>
      </c>
      <c r="L17" s="28" t="s">
        <v>23</v>
      </c>
      <c r="M17" s="28" t="s">
        <v>23</v>
      </c>
    </row>
    <row r="18" spans="1:13" x14ac:dyDescent="0.35">
      <c r="A18" s="28">
        <v>3</v>
      </c>
      <c r="B18" s="28">
        <v>954</v>
      </c>
      <c r="C18" s="28">
        <v>60</v>
      </c>
      <c r="D18" s="28" t="s">
        <v>2</v>
      </c>
      <c r="E18" s="28">
        <v>10</v>
      </c>
      <c r="F18" s="28">
        <v>550</v>
      </c>
      <c r="G18" s="28">
        <v>270</v>
      </c>
      <c r="H18" s="28" t="s">
        <v>3</v>
      </c>
      <c r="I18" s="28">
        <v>1056</v>
      </c>
      <c r="J18" s="28">
        <v>1157</v>
      </c>
      <c r="K18" s="28">
        <v>16</v>
      </c>
      <c r="L18" s="28" t="s">
        <v>23</v>
      </c>
      <c r="M18" s="28" t="s">
        <v>23</v>
      </c>
    </row>
    <row r="19" spans="1:13" x14ac:dyDescent="0.35">
      <c r="A19" s="28">
        <v>3</v>
      </c>
      <c r="B19" s="28">
        <v>954</v>
      </c>
      <c r="C19" s="28">
        <v>60</v>
      </c>
      <c r="D19" s="28" t="s">
        <v>2</v>
      </c>
      <c r="E19" s="28">
        <v>15</v>
      </c>
      <c r="F19" s="28">
        <v>550</v>
      </c>
      <c r="G19" s="28">
        <v>270</v>
      </c>
      <c r="H19" s="28" t="s">
        <v>3</v>
      </c>
      <c r="I19" s="28">
        <v>1054</v>
      </c>
      <c r="J19" s="28">
        <v>1147</v>
      </c>
      <c r="K19" s="28">
        <v>17.5</v>
      </c>
      <c r="L19" s="28" t="s">
        <v>23</v>
      </c>
      <c r="M19" s="28" t="s">
        <v>23</v>
      </c>
    </row>
    <row r="20" spans="1:13" x14ac:dyDescent="0.35">
      <c r="A20" s="28">
        <v>3</v>
      </c>
      <c r="B20" s="28">
        <v>954</v>
      </c>
      <c r="C20" s="28">
        <v>60</v>
      </c>
      <c r="D20" s="28" t="s">
        <v>2</v>
      </c>
      <c r="E20" s="28">
        <v>20</v>
      </c>
      <c r="F20" s="28">
        <v>550</v>
      </c>
      <c r="G20" s="28">
        <v>270</v>
      </c>
      <c r="H20" s="28" t="s">
        <v>3</v>
      </c>
      <c r="I20" s="28">
        <v>1040</v>
      </c>
      <c r="J20" s="28">
        <v>1144</v>
      </c>
      <c r="K20" s="28">
        <v>16.5</v>
      </c>
      <c r="L20" s="28" t="s">
        <v>23</v>
      </c>
      <c r="M20" s="28" t="s">
        <v>23</v>
      </c>
    </row>
    <row r="21" spans="1:13" x14ac:dyDescent="0.35">
      <c r="A21" s="28">
        <v>3</v>
      </c>
      <c r="B21" s="28">
        <v>954</v>
      </c>
      <c r="C21" s="28">
        <v>60</v>
      </c>
      <c r="D21" s="28" t="s">
        <v>2</v>
      </c>
      <c r="E21" s="28">
        <v>10</v>
      </c>
      <c r="F21" s="28">
        <v>580</v>
      </c>
      <c r="G21" s="28">
        <v>300</v>
      </c>
      <c r="H21" s="28" t="s">
        <v>3</v>
      </c>
      <c r="I21" s="28">
        <v>1022</v>
      </c>
      <c r="J21" s="28">
        <v>1128</v>
      </c>
      <c r="K21" s="28">
        <v>18</v>
      </c>
      <c r="L21" s="28" t="s">
        <v>23</v>
      </c>
      <c r="M21" s="28" t="s">
        <v>23</v>
      </c>
    </row>
    <row r="22" spans="1:13" x14ac:dyDescent="0.35">
      <c r="A22" s="28">
        <v>3</v>
      </c>
      <c r="B22" s="28">
        <v>954</v>
      </c>
      <c r="C22" s="28">
        <v>60</v>
      </c>
      <c r="D22" s="28" t="s">
        <v>2</v>
      </c>
      <c r="E22" s="28">
        <v>10</v>
      </c>
      <c r="F22" s="28">
        <v>550</v>
      </c>
      <c r="G22" s="28">
        <v>300</v>
      </c>
      <c r="H22" s="28" t="s">
        <v>3</v>
      </c>
      <c r="I22" s="28">
        <v>1061</v>
      </c>
      <c r="J22" s="28">
        <v>1177</v>
      </c>
      <c r="K22" s="28">
        <v>16</v>
      </c>
      <c r="L22" s="28" t="s">
        <v>23</v>
      </c>
      <c r="M22" s="28" t="s">
        <v>23</v>
      </c>
    </row>
    <row r="23" spans="1:13" x14ac:dyDescent="0.35">
      <c r="A23" s="28">
        <v>3</v>
      </c>
      <c r="B23" s="28">
        <v>954</v>
      </c>
      <c r="C23" s="28">
        <v>60</v>
      </c>
      <c r="D23" s="28" t="s">
        <v>2</v>
      </c>
      <c r="E23" s="28">
        <v>10</v>
      </c>
      <c r="F23" s="28">
        <v>530</v>
      </c>
      <c r="G23" s="28">
        <v>300</v>
      </c>
      <c r="H23" s="28" t="s">
        <v>3</v>
      </c>
      <c r="I23" s="28">
        <v>1042</v>
      </c>
      <c r="J23" s="28">
        <v>1141</v>
      </c>
      <c r="K23" s="28">
        <v>19</v>
      </c>
      <c r="L23" s="28" t="s">
        <v>23</v>
      </c>
      <c r="M23" s="28" t="s">
        <v>23</v>
      </c>
    </row>
    <row r="24" spans="1:13" x14ac:dyDescent="0.35">
      <c r="A24" s="28">
        <v>3</v>
      </c>
      <c r="B24" s="28">
        <v>954</v>
      </c>
      <c r="C24" s="28">
        <v>60</v>
      </c>
      <c r="D24" s="28" t="s">
        <v>2</v>
      </c>
      <c r="E24" s="28">
        <v>10</v>
      </c>
      <c r="F24" s="28">
        <v>490</v>
      </c>
      <c r="G24" s="28">
        <v>300</v>
      </c>
      <c r="H24" s="28" t="s">
        <v>3</v>
      </c>
      <c r="I24" s="28">
        <v>1010</v>
      </c>
      <c r="J24" s="28">
        <v>1123</v>
      </c>
      <c r="K24" s="28">
        <v>18</v>
      </c>
      <c r="L24" s="28" t="s">
        <v>23</v>
      </c>
      <c r="M24" s="28" t="s">
        <v>23</v>
      </c>
    </row>
    <row r="25" spans="1:13" x14ac:dyDescent="0.35">
      <c r="A25" s="28">
        <v>3</v>
      </c>
      <c r="B25" s="28">
        <v>954</v>
      </c>
      <c r="C25" s="28">
        <v>60</v>
      </c>
      <c r="D25" s="28" t="s">
        <v>2</v>
      </c>
      <c r="E25" s="28">
        <v>10</v>
      </c>
      <c r="F25" s="28">
        <v>490</v>
      </c>
      <c r="G25" s="28">
        <v>480</v>
      </c>
      <c r="H25" s="28" t="s">
        <v>3</v>
      </c>
      <c r="I25" s="28">
        <v>1000</v>
      </c>
      <c r="J25" s="28">
        <v>1122</v>
      </c>
      <c r="K25" s="28">
        <v>19</v>
      </c>
      <c r="L25" s="28" t="s">
        <v>23</v>
      </c>
      <c r="M25" s="28" t="s">
        <v>23</v>
      </c>
    </row>
    <row r="26" spans="1:13" x14ac:dyDescent="0.35">
      <c r="A26" s="29">
        <v>4</v>
      </c>
      <c r="B26" s="29">
        <v>952</v>
      </c>
      <c r="C26" s="29">
        <v>120</v>
      </c>
      <c r="D26" s="29" t="s">
        <v>2</v>
      </c>
      <c r="E26" s="29">
        <v>60</v>
      </c>
      <c r="F26" s="29">
        <v>730</v>
      </c>
      <c r="G26" s="29">
        <v>240</v>
      </c>
      <c r="H26" s="29" t="s">
        <v>3</v>
      </c>
      <c r="I26" s="29">
        <v>846</v>
      </c>
      <c r="J26" s="29">
        <v>915</v>
      </c>
      <c r="K26" s="29">
        <v>16.8</v>
      </c>
      <c r="L26" s="29" t="s">
        <v>23</v>
      </c>
      <c r="M26" s="29">
        <v>84</v>
      </c>
    </row>
    <row r="27" spans="1:13" x14ac:dyDescent="0.35">
      <c r="A27" s="29">
        <v>4</v>
      </c>
      <c r="B27" s="29">
        <v>967</v>
      </c>
      <c r="C27" s="29">
        <v>120</v>
      </c>
      <c r="D27" s="29" t="s">
        <v>2</v>
      </c>
      <c r="E27" s="29">
        <v>60</v>
      </c>
      <c r="F27" s="29">
        <v>730</v>
      </c>
      <c r="G27" s="29">
        <v>240</v>
      </c>
      <c r="H27" s="29" t="s">
        <v>3</v>
      </c>
      <c r="I27" s="29">
        <v>801</v>
      </c>
      <c r="J27" s="29">
        <v>875</v>
      </c>
      <c r="K27" s="29">
        <v>11.2</v>
      </c>
      <c r="L27" s="29" t="s">
        <v>23</v>
      </c>
      <c r="M27" s="29">
        <v>91</v>
      </c>
    </row>
    <row r="28" spans="1:13" x14ac:dyDescent="0.35">
      <c r="A28" s="29">
        <v>4</v>
      </c>
      <c r="B28" s="29">
        <v>997</v>
      </c>
      <c r="C28" s="29">
        <v>120</v>
      </c>
      <c r="D28" s="29" t="s">
        <v>2</v>
      </c>
      <c r="E28" s="29">
        <v>60</v>
      </c>
      <c r="F28" s="29">
        <v>730</v>
      </c>
      <c r="G28" s="29">
        <v>240</v>
      </c>
      <c r="H28" s="29" t="s">
        <v>3</v>
      </c>
      <c r="I28" s="29">
        <v>792</v>
      </c>
      <c r="J28" s="29">
        <v>861</v>
      </c>
      <c r="K28" s="29">
        <v>9.6</v>
      </c>
      <c r="L28" s="29" t="s">
        <v>23</v>
      </c>
      <c r="M28" s="29">
        <v>115</v>
      </c>
    </row>
    <row r="29" spans="1:13" x14ac:dyDescent="0.35">
      <c r="A29" s="29">
        <v>4</v>
      </c>
      <c r="B29" s="29">
        <v>1012</v>
      </c>
      <c r="C29" s="29">
        <v>120</v>
      </c>
      <c r="D29" s="29" t="s">
        <v>2</v>
      </c>
      <c r="E29" s="29">
        <v>60</v>
      </c>
      <c r="F29" s="29">
        <v>730</v>
      </c>
      <c r="G29" s="29">
        <v>240</v>
      </c>
      <c r="H29" s="29" t="s">
        <v>3</v>
      </c>
      <c r="I29" s="29">
        <v>775</v>
      </c>
      <c r="J29" s="29">
        <v>843</v>
      </c>
      <c r="K29" s="29">
        <v>8.1999999999999993</v>
      </c>
      <c r="L29" s="29" t="s">
        <v>23</v>
      </c>
      <c r="M29" s="29">
        <v>103</v>
      </c>
    </row>
    <row r="30" spans="1:13" x14ac:dyDescent="0.35">
      <c r="A30" s="30">
        <v>5</v>
      </c>
      <c r="B30" s="30">
        <v>970</v>
      </c>
      <c r="C30" s="30">
        <v>60</v>
      </c>
      <c r="D30" s="30" t="s">
        <v>2</v>
      </c>
      <c r="E30" s="30">
        <v>60</v>
      </c>
      <c r="F30" s="30">
        <v>20</v>
      </c>
      <c r="G30" s="30">
        <v>240</v>
      </c>
      <c r="H30" s="30" t="s">
        <v>3</v>
      </c>
      <c r="I30" s="30">
        <v>1130</v>
      </c>
      <c r="J30" s="30">
        <v>1178</v>
      </c>
      <c r="K30" s="30">
        <v>12</v>
      </c>
      <c r="L30" s="30"/>
      <c r="M30" s="30"/>
    </row>
    <row r="31" spans="1:13" x14ac:dyDescent="0.35">
      <c r="A31" s="30">
        <v>5</v>
      </c>
      <c r="B31" s="30">
        <v>970</v>
      </c>
      <c r="C31" s="30" t="s">
        <v>2</v>
      </c>
      <c r="D31" s="30" t="s">
        <v>2</v>
      </c>
      <c r="E31" s="30">
        <v>60</v>
      </c>
      <c r="F31" s="30">
        <v>450</v>
      </c>
      <c r="G31" s="30">
        <v>240</v>
      </c>
      <c r="H31" s="30" t="s">
        <v>3</v>
      </c>
      <c r="I31" s="30">
        <v>1183</v>
      </c>
      <c r="J31" s="30">
        <v>1210</v>
      </c>
      <c r="K31" s="30">
        <v>7.5</v>
      </c>
      <c r="L31" s="30"/>
      <c r="M31" s="30"/>
    </row>
    <row r="32" spans="1:13" x14ac:dyDescent="0.35">
      <c r="A32" s="30">
        <v>5</v>
      </c>
      <c r="B32" s="30">
        <v>970</v>
      </c>
      <c r="C32" s="30">
        <v>60</v>
      </c>
      <c r="D32" s="30" t="s">
        <v>2</v>
      </c>
      <c r="E32" s="30">
        <v>60</v>
      </c>
      <c r="F32" s="30">
        <v>500</v>
      </c>
      <c r="G32" s="30">
        <v>240</v>
      </c>
      <c r="H32" s="30" t="s">
        <v>3</v>
      </c>
      <c r="I32" s="30">
        <v>1194</v>
      </c>
      <c r="J32" s="30">
        <v>1205</v>
      </c>
      <c r="K32" s="30">
        <v>9</v>
      </c>
      <c r="L32" s="30"/>
      <c r="M32" s="30"/>
    </row>
    <row r="33" spans="1:13" x14ac:dyDescent="0.35">
      <c r="A33" s="30">
        <v>5</v>
      </c>
      <c r="B33" s="30">
        <v>970</v>
      </c>
      <c r="C33" s="30">
        <v>60</v>
      </c>
      <c r="D33" s="30" t="s">
        <v>2</v>
      </c>
      <c r="E33" s="30">
        <v>60</v>
      </c>
      <c r="F33" s="30">
        <v>550</v>
      </c>
      <c r="G33" s="30">
        <v>240</v>
      </c>
      <c r="H33" s="30" t="s">
        <v>3</v>
      </c>
      <c r="I33" s="30">
        <v>1220</v>
      </c>
      <c r="J33" s="30">
        <v>1218</v>
      </c>
      <c r="K33" s="30">
        <v>10</v>
      </c>
      <c r="L33" s="30"/>
      <c r="M33" s="30"/>
    </row>
    <row r="34" spans="1:13" x14ac:dyDescent="0.35">
      <c r="A34" s="30">
        <v>5</v>
      </c>
      <c r="B34" s="30">
        <v>970</v>
      </c>
      <c r="C34" s="30">
        <v>60</v>
      </c>
      <c r="D34" s="30" t="s">
        <v>2</v>
      </c>
      <c r="E34" s="30">
        <v>60</v>
      </c>
      <c r="F34" s="30">
        <v>600</v>
      </c>
      <c r="G34" s="30">
        <v>240</v>
      </c>
      <c r="H34" s="30" t="s">
        <v>3</v>
      </c>
      <c r="I34" s="30">
        <v>1181</v>
      </c>
      <c r="J34" s="30">
        <v>1170</v>
      </c>
      <c r="K34" s="30">
        <v>10.4</v>
      </c>
      <c r="L34" s="30"/>
      <c r="M34" s="30"/>
    </row>
    <row r="35" spans="1:13" x14ac:dyDescent="0.35">
      <c r="A35" s="30">
        <v>5</v>
      </c>
      <c r="B35" s="30">
        <v>970</v>
      </c>
      <c r="C35" s="30">
        <v>60</v>
      </c>
      <c r="D35" s="30" t="s">
        <v>2</v>
      </c>
      <c r="E35" s="30">
        <v>60</v>
      </c>
      <c r="F35" s="30">
        <v>650</v>
      </c>
      <c r="G35" s="30">
        <v>240</v>
      </c>
      <c r="H35" s="30" t="s">
        <v>3</v>
      </c>
      <c r="I35" s="30">
        <v>1152</v>
      </c>
      <c r="J35" s="30">
        <v>1124</v>
      </c>
      <c r="K35" s="30">
        <v>13</v>
      </c>
      <c r="L35" s="30"/>
      <c r="M35" s="30"/>
    </row>
    <row r="36" spans="1:13" x14ac:dyDescent="0.35">
      <c r="A36" s="31">
        <v>6</v>
      </c>
      <c r="B36" s="31">
        <v>20</v>
      </c>
      <c r="C36" s="31">
        <v>60</v>
      </c>
      <c r="D36" s="31" t="s">
        <v>2</v>
      </c>
      <c r="E36" s="31">
        <v>60</v>
      </c>
      <c r="F36" s="31">
        <v>20</v>
      </c>
      <c r="G36" s="31">
        <v>240</v>
      </c>
      <c r="H36" s="31" t="s">
        <v>3</v>
      </c>
      <c r="I36" s="31">
        <v>700</v>
      </c>
      <c r="J36" s="31">
        <v>790</v>
      </c>
      <c r="K36" s="31">
        <v>12.81</v>
      </c>
      <c r="L36" s="31">
        <v>27.6</v>
      </c>
      <c r="M36" s="31"/>
    </row>
    <row r="37" spans="1:13" x14ac:dyDescent="0.35">
      <c r="A37" s="31">
        <v>6</v>
      </c>
      <c r="B37" s="31">
        <v>920</v>
      </c>
      <c r="C37" s="31">
        <v>60</v>
      </c>
      <c r="D37" s="31" t="s">
        <v>2</v>
      </c>
      <c r="E37" s="31">
        <v>60</v>
      </c>
      <c r="F37" s="31">
        <v>450</v>
      </c>
      <c r="G37" s="31">
        <v>240</v>
      </c>
      <c r="H37" s="31" t="s">
        <v>3</v>
      </c>
      <c r="I37" s="31">
        <v>890</v>
      </c>
      <c r="J37" s="31">
        <v>1000</v>
      </c>
      <c r="K37" s="31">
        <v>15</v>
      </c>
      <c r="L37" s="31">
        <v>40</v>
      </c>
      <c r="M37" s="31"/>
    </row>
    <row r="38" spans="1:13" x14ac:dyDescent="0.35">
      <c r="A38" s="31">
        <v>6</v>
      </c>
      <c r="B38" s="31">
        <v>920</v>
      </c>
      <c r="C38" s="31">
        <v>60</v>
      </c>
      <c r="D38" s="31" t="s">
        <v>2</v>
      </c>
      <c r="E38" s="31">
        <v>60</v>
      </c>
      <c r="F38" s="31">
        <v>500</v>
      </c>
      <c r="G38" s="31">
        <v>240</v>
      </c>
      <c r="H38" s="31" t="s">
        <v>3</v>
      </c>
      <c r="I38" s="31">
        <v>960</v>
      </c>
      <c r="J38" s="31">
        <v>1070</v>
      </c>
      <c r="K38" s="31">
        <v>13.82</v>
      </c>
      <c r="L38" s="31">
        <v>38.21</v>
      </c>
      <c r="M38" s="31"/>
    </row>
    <row r="39" spans="1:13" x14ac:dyDescent="0.35">
      <c r="A39" s="31">
        <v>6</v>
      </c>
      <c r="B39" s="31">
        <v>960</v>
      </c>
      <c r="C39" s="31">
        <v>60</v>
      </c>
      <c r="D39" s="31" t="s">
        <v>2</v>
      </c>
      <c r="E39" s="31">
        <v>60</v>
      </c>
      <c r="F39" s="31">
        <v>450</v>
      </c>
      <c r="G39" s="31">
        <v>240</v>
      </c>
      <c r="H39" s="31" t="s">
        <v>3</v>
      </c>
      <c r="I39" s="31">
        <v>960</v>
      </c>
      <c r="J39" s="31">
        <v>1050</v>
      </c>
      <c r="K39" s="31">
        <v>15.48</v>
      </c>
      <c r="L39" s="31">
        <v>43.64</v>
      </c>
      <c r="M39" s="31"/>
    </row>
    <row r="40" spans="1:13" x14ac:dyDescent="0.35">
      <c r="A40" s="31">
        <v>6</v>
      </c>
      <c r="B40" s="31">
        <v>960</v>
      </c>
      <c r="C40" s="31">
        <v>60</v>
      </c>
      <c r="D40" s="31" t="s">
        <v>2</v>
      </c>
      <c r="E40" s="31">
        <v>60</v>
      </c>
      <c r="F40" s="31">
        <v>500</v>
      </c>
      <c r="G40" s="31">
        <v>240</v>
      </c>
      <c r="H40" s="31" t="s">
        <v>3</v>
      </c>
      <c r="I40" s="31">
        <v>1050</v>
      </c>
      <c r="J40" s="31">
        <v>1120</v>
      </c>
      <c r="K40" s="31">
        <v>16.28</v>
      </c>
      <c r="L40" s="31">
        <v>46.22</v>
      </c>
      <c r="M40" s="31"/>
    </row>
    <row r="41" spans="1:13" x14ac:dyDescent="0.35">
      <c r="A41" s="31">
        <v>6</v>
      </c>
      <c r="B41" s="31">
        <v>1000</v>
      </c>
      <c r="C41" s="31">
        <v>60</v>
      </c>
      <c r="D41" s="31" t="s">
        <v>2</v>
      </c>
      <c r="E41" s="31">
        <v>60</v>
      </c>
      <c r="F41" s="31">
        <v>450</v>
      </c>
      <c r="G41" s="31">
        <v>240</v>
      </c>
      <c r="H41" s="31" t="s">
        <v>3</v>
      </c>
      <c r="I41" s="31">
        <v>1000</v>
      </c>
      <c r="J41" s="31">
        <v>1100</v>
      </c>
      <c r="K41" s="31">
        <v>12.08</v>
      </c>
      <c r="L41" s="31">
        <v>33.049999999999997</v>
      </c>
      <c r="M41" s="31"/>
    </row>
    <row r="42" spans="1:13" x14ac:dyDescent="0.35">
      <c r="A42" s="31">
        <v>6</v>
      </c>
      <c r="B42" s="31">
        <v>1000</v>
      </c>
      <c r="C42" s="31">
        <v>60</v>
      </c>
      <c r="D42" s="31" t="s">
        <v>2</v>
      </c>
      <c r="E42" s="31">
        <v>60</v>
      </c>
      <c r="F42" s="31">
        <v>500</v>
      </c>
      <c r="G42" s="31">
        <v>240</v>
      </c>
      <c r="H42" s="31" t="s">
        <v>3</v>
      </c>
      <c r="I42" s="31">
        <v>1020</v>
      </c>
      <c r="J42" s="31">
        <v>1100</v>
      </c>
      <c r="K42" s="31">
        <v>10.23</v>
      </c>
      <c r="L42" s="31">
        <v>30.63</v>
      </c>
      <c r="M42" s="31"/>
    </row>
    <row r="43" spans="1:13" x14ac:dyDescent="0.35">
      <c r="A43" s="32">
        <v>7</v>
      </c>
      <c r="B43" s="32">
        <v>780</v>
      </c>
      <c r="C43" s="32">
        <v>90</v>
      </c>
      <c r="D43" s="32" t="s">
        <v>2</v>
      </c>
      <c r="E43" s="32">
        <v>60</v>
      </c>
      <c r="F43" s="32">
        <v>20</v>
      </c>
      <c r="G43" s="32">
        <v>240</v>
      </c>
      <c r="H43" s="32" t="s">
        <v>3</v>
      </c>
      <c r="I43" s="32">
        <v>830</v>
      </c>
      <c r="J43" s="32">
        <v>898</v>
      </c>
      <c r="K43" s="32">
        <v>10.5</v>
      </c>
      <c r="L43" s="32">
        <v>50</v>
      </c>
      <c r="M43" s="32"/>
    </row>
    <row r="44" spans="1:13" x14ac:dyDescent="0.35">
      <c r="A44" s="32">
        <v>7</v>
      </c>
      <c r="B44" s="32">
        <v>940</v>
      </c>
      <c r="C44" s="32">
        <v>60</v>
      </c>
      <c r="D44" s="32" t="s">
        <v>2</v>
      </c>
      <c r="E44" s="32">
        <v>60</v>
      </c>
      <c r="F44" s="32">
        <v>530</v>
      </c>
      <c r="G44" s="32">
        <v>240</v>
      </c>
      <c r="H44" s="32" t="s">
        <v>3</v>
      </c>
      <c r="I44" s="32">
        <v>979</v>
      </c>
      <c r="J44" s="32">
        <v>1054</v>
      </c>
      <c r="K44" s="32">
        <v>12.5</v>
      </c>
      <c r="L44" s="32">
        <v>48</v>
      </c>
      <c r="M44" s="32"/>
    </row>
    <row r="45" spans="1:13" x14ac:dyDescent="0.35">
      <c r="A45" s="32">
        <v>7</v>
      </c>
      <c r="B45" s="32">
        <v>940</v>
      </c>
      <c r="C45" s="32">
        <v>60</v>
      </c>
      <c r="D45" s="32" t="s">
        <v>2</v>
      </c>
      <c r="E45" s="32">
        <v>60</v>
      </c>
      <c r="F45" s="32">
        <v>600</v>
      </c>
      <c r="G45" s="32">
        <v>240</v>
      </c>
      <c r="H45" s="32" t="s">
        <v>3</v>
      </c>
      <c r="I45" s="32">
        <v>926</v>
      </c>
      <c r="J45" s="32">
        <v>972</v>
      </c>
      <c r="K45" s="32">
        <v>13</v>
      </c>
      <c r="L45" s="32">
        <v>50</v>
      </c>
      <c r="M45" s="32"/>
    </row>
    <row r="46" spans="1:13" x14ac:dyDescent="0.35">
      <c r="A46" s="32">
        <v>7</v>
      </c>
      <c r="B46" s="32">
        <v>940</v>
      </c>
      <c r="C46" s="32">
        <v>60</v>
      </c>
      <c r="D46" s="32" t="s">
        <v>2</v>
      </c>
      <c r="E46" s="32">
        <v>60</v>
      </c>
      <c r="F46" s="32">
        <v>650</v>
      </c>
      <c r="G46" s="32">
        <v>240</v>
      </c>
      <c r="H46" s="32" t="s">
        <v>3</v>
      </c>
      <c r="I46" s="32">
        <v>936</v>
      </c>
      <c r="J46" s="32">
        <v>971</v>
      </c>
      <c r="K46" s="32">
        <v>13.5</v>
      </c>
      <c r="L46" s="32">
        <v>48</v>
      </c>
      <c r="M46" s="32"/>
    </row>
    <row r="47" spans="1:13" x14ac:dyDescent="0.35">
      <c r="A47" s="32">
        <v>7</v>
      </c>
      <c r="B47" s="32">
        <v>940</v>
      </c>
      <c r="C47" s="32">
        <v>60</v>
      </c>
      <c r="D47" s="32" t="s">
        <v>2</v>
      </c>
      <c r="E47" s="32">
        <v>60</v>
      </c>
      <c r="F47" s="32">
        <v>700</v>
      </c>
      <c r="G47" s="32">
        <v>240</v>
      </c>
      <c r="H47" s="32" t="s">
        <v>3</v>
      </c>
      <c r="I47" s="32">
        <v>850</v>
      </c>
      <c r="J47" s="32">
        <v>929</v>
      </c>
      <c r="K47" s="32">
        <v>12.5</v>
      </c>
      <c r="L47" s="32">
        <v>49</v>
      </c>
      <c r="M47" s="32"/>
    </row>
    <row r="48" spans="1:13" x14ac:dyDescent="0.35">
      <c r="A48" s="32">
        <v>7</v>
      </c>
      <c r="B48" s="32">
        <v>940</v>
      </c>
      <c r="C48" s="32">
        <v>60</v>
      </c>
      <c r="D48" s="32" t="s">
        <v>2</v>
      </c>
      <c r="E48" s="32">
        <v>60</v>
      </c>
      <c r="F48" s="32">
        <v>760</v>
      </c>
      <c r="G48" s="32">
        <v>240</v>
      </c>
      <c r="H48" s="32" t="s">
        <v>3</v>
      </c>
      <c r="I48" s="32">
        <v>839</v>
      </c>
      <c r="J48" s="32">
        <v>913</v>
      </c>
      <c r="K48" s="32">
        <v>12</v>
      </c>
      <c r="L48" s="32">
        <v>50</v>
      </c>
      <c r="M48" s="32"/>
    </row>
    <row r="49" spans="1:13" x14ac:dyDescent="0.35">
      <c r="A49" s="32">
        <v>7</v>
      </c>
      <c r="B49" s="32">
        <v>940</v>
      </c>
      <c r="C49" s="32">
        <v>60</v>
      </c>
      <c r="D49" s="32" t="s">
        <v>2</v>
      </c>
      <c r="E49" s="32">
        <v>60</v>
      </c>
      <c r="F49" s="32">
        <v>530</v>
      </c>
      <c r="G49" s="32">
        <v>240</v>
      </c>
      <c r="H49" s="32" t="s">
        <v>3</v>
      </c>
      <c r="I49" s="32">
        <v>844</v>
      </c>
      <c r="J49" s="32">
        <v>918</v>
      </c>
      <c r="K49" s="32">
        <v>10</v>
      </c>
      <c r="L49" s="32">
        <v>62</v>
      </c>
      <c r="M49" s="32"/>
    </row>
    <row r="50" spans="1:13" x14ac:dyDescent="0.35">
      <c r="A50" s="33">
        <v>8</v>
      </c>
      <c r="B50" s="33">
        <v>20</v>
      </c>
      <c r="C50" s="33">
        <v>30</v>
      </c>
      <c r="D50" s="33" t="s">
        <v>2</v>
      </c>
      <c r="E50" s="33">
        <v>60</v>
      </c>
      <c r="F50" s="33">
        <v>20</v>
      </c>
      <c r="G50" s="33">
        <v>120</v>
      </c>
      <c r="H50" s="33" t="s">
        <v>3</v>
      </c>
      <c r="I50" s="33">
        <v>914</v>
      </c>
      <c r="J50" s="33">
        <v>2001</v>
      </c>
      <c r="K50" s="33">
        <v>19</v>
      </c>
      <c r="L50" s="33" t="s">
        <v>6</v>
      </c>
      <c r="M50" s="33"/>
    </row>
    <row r="51" spans="1:13" x14ac:dyDescent="0.35">
      <c r="A51" s="33">
        <v>8</v>
      </c>
      <c r="B51" s="33">
        <v>930</v>
      </c>
      <c r="C51" s="33">
        <v>30</v>
      </c>
      <c r="D51" s="33" t="s">
        <v>2</v>
      </c>
      <c r="E51" s="33">
        <v>60</v>
      </c>
      <c r="F51" s="33">
        <v>20</v>
      </c>
      <c r="G51" s="33">
        <v>120</v>
      </c>
      <c r="H51" s="33" t="s">
        <v>3</v>
      </c>
      <c r="I51" s="33">
        <v>995</v>
      </c>
      <c r="J51" s="33">
        <v>1757</v>
      </c>
      <c r="K51" s="33">
        <v>15.57</v>
      </c>
      <c r="L51" s="33" t="s">
        <v>6</v>
      </c>
      <c r="M51" s="33"/>
    </row>
    <row r="52" spans="1:13" x14ac:dyDescent="0.35">
      <c r="A52" s="33">
        <v>8</v>
      </c>
      <c r="B52" s="33">
        <v>930</v>
      </c>
      <c r="C52" s="33">
        <v>30</v>
      </c>
      <c r="D52" s="33" t="s">
        <v>2</v>
      </c>
      <c r="E52" s="33">
        <v>60</v>
      </c>
      <c r="F52" s="33">
        <v>500</v>
      </c>
      <c r="G52" s="33">
        <v>120</v>
      </c>
      <c r="H52" s="33" t="s">
        <v>3</v>
      </c>
      <c r="I52" s="33">
        <v>1391</v>
      </c>
      <c r="J52" s="33">
        <v>2010</v>
      </c>
      <c r="K52" s="33">
        <v>10.95</v>
      </c>
      <c r="L52" s="33" t="s">
        <v>6</v>
      </c>
      <c r="M52" s="33"/>
    </row>
    <row r="53" spans="1:13" x14ac:dyDescent="0.35">
      <c r="A53" s="33">
        <v>8</v>
      </c>
      <c r="B53" s="33">
        <v>930</v>
      </c>
      <c r="C53" s="33">
        <v>30</v>
      </c>
      <c r="D53" s="33" t="s">
        <v>2</v>
      </c>
      <c r="E53" s="33">
        <v>60</v>
      </c>
      <c r="F53" s="33">
        <v>600</v>
      </c>
      <c r="G53" s="33">
        <v>120</v>
      </c>
      <c r="H53" s="33" t="s">
        <v>3</v>
      </c>
      <c r="I53" s="33">
        <v>1052</v>
      </c>
      <c r="J53" s="33">
        <v>1798</v>
      </c>
      <c r="K53" s="33">
        <v>9.1999999999999993</v>
      </c>
      <c r="L53" s="33" t="s">
        <v>6</v>
      </c>
      <c r="M53" s="33"/>
    </row>
    <row r="54" spans="1:13" x14ac:dyDescent="0.35">
      <c r="A54" s="33">
        <v>8</v>
      </c>
      <c r="B54" s="33">
        <v>930</v>
      </c>
      <c r="C54" s="33">
        <v>30</v>
      </c>
      <c r="D54" s="33" t="s">
        <v>2</v>
      </c>
      <c r="E54" s="33">
        <v>60</v>
      </c>
      <c r="F54" s="33">
        <v>700</v>
      </c>
      <c r="G54" s="33">
        <v>120</v>
      </c>
      <c r="H54" s="33" t="s">
        <v>3</v>
      </c>
      <c r="I54" s="33">
        <v>1198</v>
      </c>
      <c r="J54" s="33">
        <v>1664</v>
      </c>
      <c r="K54" s="33">
        <v>10.41</v>
      </c>
      <c r="L54" s="33" t="s">
        <v>6</v>
      </c>
      <c r="M54" s="33"/>
    </row>
    <row r="55" spans="1:13" x14ac:dyDescent="0.35">
      <c r="A55" s="33">
        <v>8</v>
      </c>
      <c r="B55" s="33">
        <v>1030</v>
      </c>
      <c r="C55" s="33">
        <v>30</v>
      </c>
      <c r="D55" s="33" t="s">
        <v>2</v>
      </c>
      <c r="E55" s="33">
        <v>60</v>
      </c>
      <c r="F55" s="33">
        <v>500</v>
      </c>
      <c r="G55" s="33">
        <v>120</v>
      </c>
      <c r="H55" s="33" t="s">
        <v>3</v>
      </c>
      <c r="I55" s="33">
        <v>1026</v>
      </c>
      <c r="J55" s="33" t="s">
        <v>55</v>
      </c>
      <c r="K55" s="33">
        <v>16.170000000000002</v>
      </c>
      <c r="L55" s="33" t="s">
        <v>6</v>
      </c>
      <c r="M55" s="33"/>
    </row>
    <row r="56" spans="1:13" x14ac:dyDescent="0.35">
      <c r="A56" s="33">
        <v>8</v>
      </c>
      <c r="B56" s="33">
        <v>1030</v>
      </c>
      <c r="C56" s="33">
        <v>30</v>
      </c>
      <c r="D56" s="33" t="s">
        <v>2</v>
      </c>
      <c r="E56" s="33">
        <v>60</v>
      </c>
      <c r="F56" s="33">
        <v>600</v>
      </c>
      <c r="G56" s="33">
        <v>120</v>
      </c>
      <c r="H56" s="33" t="s">
        <v>3</v>
      </c>
      <c r="I56" s="33">
        <v>961</v>
      </c>
      <c r="J56" s="33">
        <v>2001</v>
      </c>
      <c r="K56" s="33">
        <v>24.47</v>
      </c>
      <c r="L56" s="33" t="s">
        <v>6</v>
      </c>
      <c r="M56" s="33"/>
    </row>
    <row r="57" spans="1:13" x14ac:dyDescent="0.35">
      <c r="A57" s="33">
        <v>8</v>
      </c>
      <c r="B57" s="33">
        <v>1030</v>
      </c>
      <c r="C57" s="33">
        <v>30</v>
      </c>
      <c r="D57" s="33" t="s">
        <v>2</v>
      </c>
      <c r="E57" s="33">
        <v>60</v>
      </c>
      <c r="F57" s="33">
        <v>700</v>
      </c>
      <c r="G57" s="33">
        <v>120</v>
      </c>
      <c r="H57" s="33" t="s">
        <v>3</v>
      </c>
      <c r="I57" s="33">
        <v>1189</v>
      </c>
      <c r="J57" s="33">
        <v>1994</v>
      </c>
      <c r="K57" s="33">
        <v>12.55</v>
      </c>
      <c r="L57" s="33" t="s">
        <v>6</v>
      </c>
      <c r="M57" s="33"/>
    </row>
    <row r="58" spans="1:13" x14ac:dyDescent="0.35">
      <c r="A58" s="29">
        <v>9</v>
      </c>
      <c r="B58" s="29">
        <v>1030</v>
      </c>
      <c r="C58" s="29">
        <v>60</v>
      </c>
      <c r="D58" s="29" t="s">
        <v>3</v>
      </c>
      <c r="E58" s="29">
        <v>60</v>
      </c>
      <c r="F58" s="29">
        <v>530</v>
      </c>
      <c r="G58" s="29">
        <v>240</v>
      </c>
      <c r="H58" s="29" t="s">
        <v>3</v>
      </c>
      <c r="I58" s="29">
        <v>848</v>
      </c>
      <c r="J58" s="29">
        <v>949</v>
      </c>
      <c r="K58" s="29">
        <v>12.5</v>
      </c>
      <c r="L58" s="29"/>
      <c r="M58" s="29"/>
    </row>
    <row r="59" spans="1:13" x14ac:dyDescent="0.35">
      <c r="A59" s="29">
        <v>9</v>
      </c>
      <c r="B59" s="29">
        <v>920</v>
      </c>
      <c r="C59" s="29">
        <v>60</v>
      </c>
      <c r="D59" s="29" t="s">
        <v>3</v>
      </c>
      <c r="E59" s="29">
        <v>60</v>
      </c>
      <c r="F59" s="29">
        <v>530</v>
      </c>
      <c r="G59" s="29">
        <v>240</v>
      </c>
      <c r="H59" s="29" t="s">
        <v>3</v>
      </c>
      <c r="I59" s="29">
        <v>909</v>
      </c>
      <c r="J59" s="29">
        <v>986</v>
      </c>
      <c r="K59" s="29">
        <v>15.5</v>
      </c>
      <c r="L59" s="29"/>
      <c r="M59" s="29"/>
    </row>
    <row r="60" spans="1:13" x14ac:dyDescent="0.35">
      <c r="A60" s="29">
        <v>9</v>
      </c>
      <c r="B60" s="29">
        <v>700</v>
      </c>
      <c r="C60" s="29">
        <v>120</v>
      </c>
      <c r="D60" s="29" t="s">
        <v>3</v>
      </c>
      <c r="E60" s="34">
        <v>60</v>
      </c>
      <c r="F60" s="34">
        <v>20</v>
      </c>
      <c r="G60" s="34">
        <v>240</v>
      </c>
      <c r="H60" s="34" t="s">
        <v>3</v>
      </c>
      <c r="I60" s="29">
        <v>926</v>
      </c>
      <c r="J60" s="29">
        <v>987</v>
      </c>
      <c r="K60" s="29">
        <v>15.6</v>
      </c>
      <c r="L60" s="29"/>
      <c r="M60" s="2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8385-1E37-43D0-A9E0-3FE42C887CDE}">
  <dimension ref="A1:H10"/>
  <sheetViews>
    <sheetView zoomScale="175" zoomScaleNormal="175" workbookViewId="0">
      <selection activeCell="E4" sqref="E4"/>
    </sheetView>
  </sheetViews>
  <sheetFormatPr defaultRowHeight="14.4" x14ac:dyDescent="0.3"/>
  <cols>
    <col min="1" max="1" width="15.5546875" customWidth="1"/>
    <col min="2" max="2" width="16.109375" customWidth="1"/>
    <col min="3" max="3" width="13.5546875" customWidth="1"/>
    <col min="5" max="5" width="16.109375" customWidth="1"/>
    <col min="6" max="6" width="11.109375" customWidth="1"/>
  </cols>
  <sheetData>
    <row r="1" spans="1:8" ht="15" x14ac:dyDescent="0.3">
      <c r="A1" s="5" t="s">
        <v>10</v>
      </c>
      <c r="B1" s="5" t="s">
        <v>4</v>
      </c>
      <c r="C1" s="6" t="s">
        <v>15</v>
      </c>
      <c r="D1" s="5" t="s">
        <v>11</v>
      </c>
      <c r="E1" s="5" t="s">
        <v>5</v>
      </c>
      <c r="F1" s="6" t="s">
        <v>14</v>
      </c>
      <c r="G1" s="5" t="s">
        <v>11</v>
      </c>
    </row>
    <row r="2" spans="1:8" ht="15" x14ac:dyDescent="0.3">
      <c r="A2" s="5">
        <v>1</v>
      </c>
      <c r="B2" s="3">
        <v>910</v>
      </c>
      <c r="C2" s="3">
        <v>1</v>
      </c>
      <c r="D2" s="3" t="s">
        <v>2</v>
      </c>
      <c r="E2" s="3">
        <v>510</v>
      </c>
      <c r="F2" s="4">
        <v>1</v>
      </c>
      <c r="G2" s="3" t="s">
        <v>3</v>
      </c>
      <c r="H2" s="2"/>
    </row>
    <row r="3" spans="1:8" ht="15" x14ac:dyDescent="0.3">
      <c r="A3" s="5">
        <v>2</v>
      </c>
      <c r="B3" s="3">
        <v>910</v>
      </c>
      <c r="C3" s="3">
        <v>1</v>
      </c>
      <c r="D3" s="3" t="s">
        <v>12</v>
      </c>
      <c r="E3" s="3">
        <v>590</v>
      </c>
      <c r="F3" s="4">
        <v>2</v>
      </c>
      <c r="G3" s="3" t="s">
        <v>3</v>
      </c>
      <c r="H3" s="2"/>
    </row>
    <row r="4" spans="1:8" ht="15" x14ac:dyDescent="0.3">
      <c r="A4" s="5">
        <v>3</v>
      </c>
      <c r="B4" s="3">
        <v>910</v>
      </c>
      <c r="C4" s="3">
        <v>1</v>
      </c>
      <c r="D4" s="4" t="s">
        <v>13</v>
      </c>
      <c r="E4" s="3">
        <v>550</v>
      </c>
      <c r="F4" s="4">
        <v>3</v>
      </c>
      <c r="G4" s="3" t="s">
        <v>3</v>
      </c>
      <c r="H4" s="2"/>
    </row>
    <row r="5" spans="1:8" ht="15" x14ac:dyDescent="0.3">
      <c r="A5" s="5">
        <v>4</v>
      </c>
      <c r="B5" s="3">
        <v>950</v>
      </c>
      <c r="C5" s="3">
        <v>1</v>
      </c>
      <c r="D5" s="3" t="s">
        <v>2</v>
      </c>
      <c r="E5" s="3">
        <v>590</v>
      </c>
      <c r="F5" s="4">
        <v>3</v>
      </c>
      <c r="G5" s="3" t="s">
        <v>3</v>
      </c>
    </row>
    <row r="6" spans="1:8" ht="15" x14ac:dyDescent="0.3">
      <c r="A6" s="5">
        <v>5</v>
      </c>
      <c r="B6" s="3">
        <v>950</v>
      </c>
      <c r="C6" s="3">
        <v>1</v>
      </c>
      <c r="D6" s="3" t="s">
        <v>12</v>
      </c>
      <c r="E6" s="3">
        <v>550</v>
      </c>
      <c r="F6" s="4">
        <v>1</v>
      </c>
      <c r="G6" s="3" t="s">
        <v>3</v>
      </c>
    </row>
    <row r="7" spans="1:8" ht="15" x14ac:dyDescent="0.3">
      <c r="A7" s="5">
        <v>6</v>
      </c>
      <c r="B7" s="3">
        <v>950</v>
      </c>
      <c r="C7" s="3">
        <v>1</v>
      </c>
      <c r="D7" s="4" t="s">
        <v>13</v>
      </c>
      <c r="E7" s="3">
        <v>510</v>
      </c>
      <c r="F7" s="4">
        <v>2</v>
      </c>
      <c r="G7" s="3" t="s">
        <v>3</v>
      </c>
    </row>
    <row r="8" spans="1:8" ht="15" x14ac:dyDescent="0.3">
      <c r="A8" s="5">
        <v>7</v>
      </c>
      <c r="B8" s="3">
        <v>990</v>
      </c>
      <c r="C8" s="3">
        <v>1</v>
      </c>
      <c r="D8" s="3" t="s">
        <v>2</v>
      </c>
      <c r="E8" s="3">
        <v>550</v>
      </c>
      <c r="F8" s="4">
        <v>2</v>
      </c>
      <c r="G8" s="3" t="s">
        <v>3</v>
      </c>
    </row>
    <row r="9" spans="1:8" ht="15" x14ac:dyDescent="0.3">
      <c r="A9" s="5">
        <v>8</v>
      </c>
      <c r="B9" s="3">
        <v>990</v>
      </c>
      <c r="C9" s="3">
        <v>1</v>
      </c>
      <c r="D9" s="3" t="s">
        <v>12</v>
      </c>
      <c r="E9" s="3">
        <v>510</v>
      </c>
      <c r="F9" s="4">
        <v>3</v>
      </c>
      <c r="G9" s="3" t="s">
        <v>3</v>
      </c>
    </row>
    <row r="10" spans="1:8" ht="15" x14ac:dyDescent="0.3">
      <c r="A10" s="5">
        <v>9</v>
      </c>
      <c r="B10" s="3">
        <v>990</v>
      </c>
      <c r="C10" s="3">
        <v>1</v>
      </c>
      <c r="D10" s="4" t="s">
        <v>13</v>
      </c>
      <c r="E10" s="3">
        <v>590</v>
      </c>
      <c r="F10" s="4">
        <v>1</v>
      </c>
      <c r="G10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表格分析</vt:lpstr>
      <vt:lpstr>原始数据</vt:lpstr>
      <vt:lpstr>数据清洗备份</vt:lpstr>
      <vt:lpstr>热处理实验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 Tine</dc:creator>
  <cp:keywords>工艺与性能，数据分析</cp:keywords>
  <cp:lastModifiedBy>Sion Tine</cp:lastModifiedBy>
  <dcterms:created xsi:type="dcterms:W3CDTF">2023-04-04T02:34:06Z</dcterms:created>
  <dcterms:modified xsi:type="dcterms:W3CDTF">2023-04-18T12:13:27Z</dcterms:modified>
</cp:coreProperties>
</file>